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linCSL1RekTech - Kolín-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'KolinCSL1RekTech - Kolín-...'!$C$80:$K$211</definedName>
    <definedName name="_xlnm.Print_Area" localSheetId="1">'KolinCSL1RekTech - Kolín-...'!$C$4:$J$36,'KolinCSL1RekTech - Kolín-...'!$C$42:$J$62,'KolinCSL1RekTech - Kolín-...'!$C$68:$K$211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'KolinCSL1RekTech - Kolín-...'!$80:$80</definedName>
  </definedNames>
  <calcPr fullCalcOnLoad="1"/>
</workbook>
</file>

<file path=xl/sharedStrings.xml><?xml version="1.0" encoding="utf-8"?>
<sst xmlns="http://schemas.openxmlformats.org/spreadsheetml/2006/main" count="2066" uniqueCount="583">
  <si>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</si>
  <si>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</si>
  <si>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</si>
  <si>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</si>
  <si>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</si>
  <si>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</si>
  <si>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</si>
  <si>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{d15acfc5-a681-4700-aa6f-c09c43adeb62}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</si>
  <si>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</si>
  <si>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</si>
  <si>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</si>
  <si>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</si>
  <si>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</si>
  <si>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</si>
  <si>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</si>
  <si>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</si>
  <si>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KolinCSL1RekTech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</si>
  <si>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</si>
  <si>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</si>
  <si>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Kolín-ČS L1-Rekonstrukce technologie</t>
  </si>
  <si>
    <t>KSO:</t>
  </si>
  <si>
    <t>814</t>
  </si>
  <si>
    <t>CC-CZ:</t>
  </si>
  <si>
    <t/>
  </si>
  <si>
    <t>Místo:</t>
  </si>
  <si>
    <t>Kolín</t>
  </si>
  <si>
    <t>Datum:</t>
  </si>
  <si>
    <t>13. 3. 2018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</si>
  <si>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</si>
  <si>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</si>
  <si>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</si>
  <si>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</si>
  <si>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</si>
  <si>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</si>
  <si>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</si>
  <si>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Vodos s.r.o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</si>
  <si>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</si>
  <si>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</si>
  <si>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</si>
  <si>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</si>
  <si>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</si>
  <si>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</si>
  <si>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</si>
  <si>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</si>
  <si>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</si>
  <si>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</si>
  <si>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</si>
  <si>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</si>
  <si>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</si>
  <si>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</si>
  <si>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</si>
  <si>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</si>
  <si>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</si>
  <si>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</si>
  <si>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</si>
  <si>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</si>
  <si>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</si>
  <si>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</si>
  <si>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</si>
  <si>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</si>
  <si>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</si>
  <si>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</si>
  <si>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</si>
  <si>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</si>
  <si>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</si>
  <si>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</si>
  <si>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</si>
  <si>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</si>
  <si>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</si>
  <si>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</si>
  <si>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</si>
  <si>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</si>
  <si>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</si>
  <si>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</si>
  <si>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</si>
  <si>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</si>
  <si>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</si>
  <si>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</si>
  <si>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</si>
  <si>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</si>
  <si>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{20d18b0c-a675-46f0-8a2a-62bd0ab175d8}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</si>
  <si>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</si>
  <si>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</si>
  <si>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</si>
  <si>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</si>
  <si>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</si>
  <si>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</si>
  <si>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</si>
  <si>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</si>
  <si>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KolinCSL1RekTech - Kolín-ČS L1-Rekonstrukce technologie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</si>
  <si>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</si>
  <si>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</si>
  <si>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</si>
  <si>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</si>
  <si>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</si>
  <si>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</si>
  <si>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</si>
  <si>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</si>
  <si>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</si>
  <si>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</si>
  <si>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</si>
  <si>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</si>
  <si>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</si>
  <si>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</si>
  <si>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</si>
  <si>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</si>
  <si>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</si>
  <si>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</si>
  <si>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</si>
  <si>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</si>
  <si>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</si>
  <si>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</si>
  <si>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</si>
  <si>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</si>
  <si>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</si>
  <si>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</si>
  <si>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</si>
  <si>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</si>
  <si>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</si>
  <si>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000000001_R</t>
  </si>
  <si>
    <t>L profil 100/100/10</t>
  </si>
  <si>
    <t>m</t>
  </si>
  <si>
    <t>4</t>
  </si>
  <si>
    <t>1537360363</t>
  </si>
  <si>
    <t>VV</t>
  </si>
  <si>
    <t>4*7,5*2</t>
  </si>
  <si>
    <t>000000002_R</t>
  </si>
  <si>
    <t>Závitová tyč M16</t>
  </si>
  <si>
    <t>1944906642</t>
  </si>
  <si>
    <t>120*0,25*2</t>
  </si>
  <si>
    <t>3</t>
  </si>
  <si>
    <t>000000004_R</t>
  </si>
  <si>
    <t>Vytvoření prostupů pro odvodnění armaturní komory ∅ 100</t>
  </si>
  <si>
    <t>kus</t>
  </si>
  <si>
    <t>1456718771</t>
  </si>
  <si>
    <t>000000015_R</t>
  </si>
  <si>
    <t>Doprava L profilů</t>
  </si>
  <si>
    <t>soubor</t>
  </si>
  <si>
    <t>1502810732</t>
  </si>
  <si>
    <t>5</t>
  </si>
  <si>
    <t>000000021_R</t>
  </si>
  <si>
    <t>Montáž L profilů včetně dubových dluží</t>
  </si>
  <si>
    <t>hod</t>
  </si>
  <si>
    <t>2082426304</t>
  </si>
  <si>
    <t>P</t>
  </si>
  <si>
    <t>Poznámka k položce:
viz. příloha č. B.4 Provizorní uzávěr</t>
  </si>
  <si>
    <t>6</t>
  </si>
  <si>
    <t>000000022_R</t>
  </si>
  <si>
    <t>chemická kotva  pro kotvení do vlhkého betonu 300ml</t>
  </si>
  <si>
    <t>ks</t>
  </si>
  <si>
    <t>196325268</t>
  </si>
  <si>
    <t>((PI*0,0125*0,0125*0,2)-(PI*0,008*0,008*0,2))*120*2</t>
  </si>
  <si>
    <t>0,007*1000*2</t>
  </si>
  <si>
    <t>7/0,3*2</t>
  </si>
  <si>
    <t>47</t>
  </si>
  <si>
    <t>7</t>
  </si>
  <si>
    <t>273313711</t>
  </si>
  <si>
    <t>Základy z betonu prostého desky z betonu  tř. C 20/25</t>
  </si>
  <si>
    <t>m3</t>
  </si>
  <si>
    <t>CS ÚRS 2018 01</t>
  </si>
  <si>
    <t>-606721947</t>
  </si>
  <si>
    <t>"Spádový beton v armaturní komoře"</t>
  </si>
  <si>
    <t>5,7*3*0,08</t>
  </si>
  <si>
    <t>"zabetonování žlabu"</t>
  </si>
  <si>
    <t>(PI*0,3*0,3*8,85)/2</t>
  </si>
  <si>
    <t>"oprava zhlaví"</t>
  </si>
  <si>
    <t>7,5*0,25*0,03</t>
  </si>
  <si>
    <t>Součet</t>
  </si>
  <si>
    <t>Úpravy povrchů, podlahy a osazování výplní</t>
  </si>
  <si>
    <t>8</t>
  </si>
  <si>
    <t>628613511</t>
  </si>
  <si>
    <t>Ochranný nátěrový systém ocelových konstrukcí mostů základní a podkladní epoxidový, vrchní polyuretanový tl. min 280 µm</t>
  </si>
  <si>
    <t>m2</t>
  </si>
  <si>
    <t>-1902510294</t>
  </si>
  <si>
    <t>"plocha IPE"</t>
  </si>
  <si>
    <t>0,623*10,21</t>
  </si>
  <si>
    <t>"plocha UPE"</t>
  </si>
  <si>
    <t>0,579*8,4</t>
  </si>
  <si>
    <t>Trubní vedení</t>
  </si>
  <si>
    <t>9</t>
  </si>
  <si>
    <t>00000020_R</t>
  </si>
  <si>
    <t>Montáž vystrojení armaturní komory</t>
  </si>
  <si>
    <t>kpl</t>
  </si>
  <si>
    <t>970173347</t>
  </si>
  <si>
    <t>10</t>
  </si>
  <si>
    <t>M</t>
  </si>
  <si>
    <t>552518000_R</t>
  </si>
  <si>
    <t>nerezové potrubí 104/2</t>
  </si>
  <si>
    <t>-888987054</t>
  </si>
  <si>
    <t>Poznámka k položce:
viz. příloha č. D.2.2 - PS 01 - Půdorys</t>
  </si>
  <si>
    <t>11</t>
  </si>
  <si>
    <t>552518001_R</t>
  </si>
  <si>
    <t>nerezové potrubí 306/3</t>
  </si>
  <si>
    <t>-1212666631</t>
  </si>
  <si>
    <t>12</t>
  </si>
  <si>
    <t>552518002_R</t>
  </si>
  <si>
    <t>nerezové potrubí 406/3</t>
  </si>
  <si>
    <t>1395381085</t>
  </si>
  <si>
    <t>13</t>
  </si>
  <si>
    <t>552518003_R</t>
  </si>
  <si>
    <t>redukce 300/400</t>
  </si>
  <si>
    <t>-1813452807</t>
  </si>
  <si>
    <t>14</t>
  </si>
  <si>
    <t>552518004_R</t>
  </si>
  <si>
    <t>redukce 250/300</t>
  </si>
  <si>
    <t>-300565612</t>
  </si>
  <si>
    <t>552518005_R</t>
  </si>
  <si>
    <t>zpětná klapka s koulí DN 300</t>
  </si>
  <si>
    <t>1052246437</t>
  </si>
  <si>
    <t>16</t>
  </si>
  <si>
    <t>552518006_R</t>
  </si>
  <si>
    <t>montážní vložka DN 400</t>
  </si>
  <si>
    <t>1192078070</t>
  </si>
  <si>
    <t>17</t>
  </si>
  <si>
    <t>552518007_R</t>
  </si>
  <si>
    <t>nerez příruba DN 300, PN 10</t>
  </si>
  <si>
    <t>-1375140351</t>
  </si>
  <si>
    <t>18</t>
  </si>
  <si>
    <t>552518008_R</t>
  </si>
  <si>
    <t>nerez příruba DN 400, PN 10</t>
  </si>
  <si>
    <t>784134530</t>
  </si>
  <si>
    <t>19</t>
  </si>
  <si>
    <t>552518009_R</t>
  </si>
  <si>
    <t>nerez příruba DN 150, PN 10</t>
  </si>
  <si>
    <t>1309245406</t>
  </si>
  <si>
    <t>20</t>
  </si>
  <si>
    <t>552518010_R</t>
  </si>
  <si>
    <t>nerez příruba DN 100, PN 10</t>
  </si>
  <si>
    <t>598927605</t>
  </si>
  <si>
    <t>552518011_R</t>
  </si>
  <si>
    <t>nerez oblouk DN 300, 90°</t>
  </si>
  <si>
    <t>-1807254477</t>
  </si>
  <si>
    <t>22</t>
  </si>
  <si>
    <t>5525180012_R</t>
  </si>
  <si>
    <t>Provizorní čerpání</t>
  </si>
  <si>
    <t>925185596</t>
  </si>
  <si>
    <t>23</t>
  </si>
  <si>
    <t>552518012_R</t>
  </si>
  <si>
    <t>šroubové spoje</t>
  </si>
  <si>
    <t>-135403012</t>
  </si>
  <si>
    <t>24</t>
  </si>
  <si>
    <t>552518013_R</t>
  </si>
  <si>
    <t>poklop 900x1500</t>
  </si>
  <si>
    <t>-1599729229</t>
  </si>
  <si>
    <t>25</t>
  </si>
  <si>
    <t>552518014_R</t>
  </si>
  <si>
    <t>poklop 900x900</t>
  </si>
  <si>
    <t>1662436302</t>
  </si>
  <si>
    <t>26</t>
  </si>
  <si>
    <t>552518015_R</t>
  </si>
  <si>
    <t>poklop 600x600</t>
  </si>
  <si>
    <t>1734889903</t>
  </si>
  <si>
    <t>27</t>
  </si>
  <si>
    <t>552518016_R</t>
  </si>
  <si>
    <t>poklop 1200x900</t>
  </si>
  <si>
    <t>84970120</t>
  </si>
  <si>
    <t>28</t>
  </si>
  <si>
    <t>552518017_R</t>
  </si>
  <si>
    <t>žebřík 9,35 m</t>
  </si>
  <si>
    <t>-1143753474</t>
  </si>
  <si>
    <t>29</t>
  </si>
  <si>
    <t>552518018_R</t>
  </si>
  <si>
    <t>žebřík 7,5 m</t>
  </si>
  <si>
    <t>341202912</t>
  </si>
  <si>
    <t>30</t>
  </si>
  <si>
    <t>552518019_R</t>
  </si>
  <si>
    <t>zábradlí</t>
  </si>
  <si>
    <t>sd</t>
  </si>
  <si>
    <t>-1923665996</t>
  </si>
  <si>
    <t>31</t>
  </si>
  <si>
    <t>42221504</t>
  </si>
  <si>
    <t>šoupě nožové s nestoupavým vřetenem oboustranně těsnicí DN 100</t>
  </si>
  <si>
    <t>-1692666235</t>
  </si>
  <si>
    <t>32</t>
  </si>
  <si>
    <t>42221506</t>
  </si>
  <si>
    <t>šoupě nožové s nestoupavým vřetenem oboustranně těsnicí DN 150</t>
  </si>
  <si>
    <t>-173263989</t>
  </si>
  <si>
    <t>33</t>
  </si>
  <si>
    <t>42221509</t>
  </si>
  <si>
    <t>šoupě nožové s nestoupavým vřetenem oboustranně těsnicí DN 300</t>
  </si>
  <si>
    <t>1200939089</t>
  </si>
  <si>
    <t>34</t>
  </si>
  <si>
    <t>42221511</t>
  </si>
  <si>
    <t>šoupě nožové s nestoupavým vřetenem oboustranně těsnicí DN 400</t>
  </si>
  <si>
    <t>1041544546</t>
  </si>
  <si>
    <t>35</t>
  </si>
  <si>
    <t>00000021_R</t>
  </si>
  <si>
    <t>Zahrnuje demontáž tvarovek z armaturní komory, demontáž žebříků, poklopů</t>
  </si>
  <si>
    <t>-1178503628</t>
  </si>
  <si>
    <t>36</t>
  </si>
  <si>
    <t>894302155_R</t>
  </si>
  <si>
    <t>čerpadlo ponorné kalové s příslušenstvím-čerpané množství 152 l/s, dopravní výška 21,5m, jmenovitý výkon/jmenovitý proud: 55kW/108A, otáčky čerpadla1460 1/min</t>
  </si>
  <si>
    <t>1352311515</t>
  </si>
  <si>
    <t>37</t>
  </si>
  <si>
    <t>894302163_R</t>
  </si>
  <si>
    <t>Montáž čerpadel</t>
  </si>
  <si>
    <t>824394899</t>
  </si>
  <si>
    <t>38</t>
  </si>
  <si>
    <t>894302164_R</t>
  </si>
  <si>
    <t>Montáž čerpadel včetně  spouštěcího zařízení</t>
  </si>
  <si>
    <t>-280831119</t>
  </si>
  <si>
    <t>39</t>
  </si>
  <si>
    <t>894302196_R</t>
  </si>
  <si>
    <t>Doprava čerpadel</t>
  </si>
  <si>
    <t>-2140089636</t>
  </si>
  <si>
    <t>Ostatní konstrukce a práce, bourání</t>
  </si>
  <si>
    <t>40</t>
  </si>
  <si>
    <t>00000015_R</t>
  </si>
  <si>
    <t>Bourání zdiva z betonu prostého  nadzákladového objemu přes 1 m3</t>
  </si>
  <si>
    <t>kg</t>
  </si>
  <si>
    <t>-1350339226</t>
  </si>
  <si>
    <t>172+193</t>
  </si>
  <si>
    <t>41</t>
  </si>
  <si>
    <t>13010934</t>
  </si>
  <si>
    <t>ocel profilová UPE 160 jakost 11 375</t>
  </si>
  <si>
    <t>t</t>
  </si>
  <si>
    <t>-896359614</t>
  </si>
  <si>
    <t>8,4*0,017</t>
  </si>
  <si>
    <t>"20% rezerva"</t>
  </si>
  <si>
    <t>0,143*1,2</t>
  </si>
  <si>
    <t>42</t>
  </si>
  <si>
    <t>13010748</t>
  </si>
  <si>
    <t>ocel profilová IPE 160 jakost 11 375</t>
  </si>
  <si>
    <t>-443415398</t>
  </si>
  <si>
    <t>10,21*0,0158</t>
  </si>
  <si>
    <t>0,161*1,2</t>
  </si>
  <si>
    <t>43</t>
  </si>
  <si>
    <t>953171031</t>
  </si>
  <si>
    <t>Osazování kovových předmětů  stupadel z betonářské oceli nebo litinových</t>
  </si>
  <si>
    <t>-1257386491</t>
  </si>
  <si>
    <t>44</t>
  </si>
  <si>
    <t>55243802</t>
  </si>
  <si>
    <t>stupadlo ocelové s PE povlakem</t>
  </si>
  <si>
    <t>-961384228</t>
  </si>
  <si>
    <t>45</t>
  </si>
  <si>
    <t>962042321</t>
  </si>
  <si>
    <t>1076751755</t>
  </si>
  <si>
    <t>"viz příloha D.1.3 Půdorys, D.1.4 Řezy"</t>
  </si>
  <si>
    <t>"vybourání tl. 250 mm"</t>
  </si>
  <si>
    <t>1,8*2,65*0,25</t>
  </si>
  <si>
    <t>"vybourání 60 mm"</t>
  </si>
  <si>
    <t>5,7*3*0,06</t>
  </si>
  <si>
    <t>0,073*1,8</t>
  </si>
  <si>
    <t>46</t>
  </si>
  <si>
    <t>962042321_R</t>
  </si>
  <si>
    <t>Montáž stavítka, zařízení pro vybírání štěrku a písku VŠP, elektrického rozváděče, šnekového dopravníku a hrubých česlí</t>
  </si>
  <si>
    <t>-1758931092</t>
  </si>
  <si>
    <t>962042322_R</t>
  </si>
  <si>
    <t>Nakládka a doprava</t>
  </si>
  <si>
    <t>837855791</t>
  </si>
  <si>
    <t>48</t>
  </si>
  <si>
    <t>962042323_R</t>
  </si>
  <si>
    <t>Revizní zprávy</t>
  </si>
  <si>
    <t>-2091238236</t>
  </si>
  <si>
    <t>49</t>
  </si>
  <si>
    <t>552518020_R</t>
  </si>
  <si>
    <t xml:space="preserve">česle hrubé typu  SČČ-M 1000(1740)×7500/1100×40/85° atyp  včetně rotačního kartáče. Česle jsou vybaveny havarijním spínačem, který chrání elektropohon před vážnějším poškozením. Česle jsou vybaveny kapotáží a vyhříváním. </t>
  </si>
  <si>
    <t>-410771358</t>
  </si>
  <si>
    <t>50</t>
  </si>
  <si>
    <t>552518029_R</t>
  </si>
  <si>
    <t>Ruční hrubé česle 1800x1800, šířka průliny 80 mm</t>
  </si>
  <si>
    <t>-1530701899</t>
  </si>
  <si>
    <t>51</t>
  </si>
  <si>
    <t>552518021_R</t>
  </si>
  <si>
    <t>Šnekový dopravník shrabků bezhřídelový typu ŠD-B 250×6250/10° instalovaný pod výsypkou samočisticích česlí, s podpěrou.</t>
  </si>
  <si>
    <t>-1167822072</t>
  </si>
  <si>
    <t>52</t>
  </si>
  <si>
    <t>552518022_R</t>
  </si>
  <si>
    <t>Elektrický rozváděč typu RPA 5C pro ovládání vyhřívaného provedení automatického chodu česlí, rot.kartáče a šnekového dopravníku. Včetně nerezové konzoly.</t>
  </si>
  <si>
    <t>1782350314</t>
  </si>
  <si>
    <t>53</t>
  </si>
  <si>
    <t>552518023_R</t>
  </si>
  <si>
    <t>Součástí dodávky je el.kladkostroj (nosnost 500 kg) s pojezdem, drapák 50 l (zdvih 12 m) s perforovanou spodní částí, hydraulický agregát, navíječ hadic, závěsný kabel s vozíky,  závěsný 6ti tlačítkový ovládač. Na sloupu bude umístěna spínací skříňka.</t>
  </si>
  <si>
    <t>234598792</t>
  </si>
  <si>
    <t>54</t>
  </si>
  <si>
    <t>552518024_R</t>
  </si>
  <si>
    <t xml:space="preserve">Konstruováno s jedním nestoupavým vřetenem ovládaným pomocí konzolového servopohonu </t>
  </si>
  <si>
    <t>409613184</t>
  </si>
  <si>
    <t>55</t>
  </si>
  <si>
    <t>962042324_R</t>
  </si>
  <si>
    <t>Demontáž stavítka, zařízení pro vybírání štěrku a písku VŠP, elektrického rozváděče</t>
  </si>
  <si>
    <t>-984253517</t>
  </si>
  <si>
    <t>56</t>
  </si>
  <si>
    <t>60511126_R</t>
  </si>
  <si>
    <t>dubové dluže 60x250x1800 mm</t>
  </si>
  <si>
    <t>-1668378411</t>
  </si>
  <si>
    <t>Poznámka k položce:
B.4 Provizorní uzávěr</t>
  </si>
  <si>
    <t>0,06*0,25*1,8*8</t>
  </si>
  <si>
    <t>57</t>
  </si>
  <si>
    <t>962042328_R</t>
  </si>
  <si>
    <t>Montáž kladkostroje</t>
  </si>
  <si>
    <t>1996100313</t>
  </si>
  <si>
    <t>58</t>
  </si>
  <si>
    <t>60511127_R</t>
  </si>
  <si>
    <t>Drážka vč, kočky a revize</t>
  </si>
  <si>
    <t>-190562637</t>
  </si>
  <si>
    <t>59</t>
  </si>
  <si>
    <t>00000045_R</t>
  </si>
  <si>
    <t>Opláštění dna nerezovým plechem</t>
  </si>
  <si>
    <t>-81315182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</si>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</sst>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23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23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23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33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33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23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23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71.25" customHeight="1">
      <c r="B20" s="27"/>
      <c r="C20" s="28"/>
      <c r="D20" s="28"/>
      <c r="E20" s="43" t="s">
        <v>38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40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41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42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43</v>
      </c>
      <c r="E26" s="53"/>
      <c r="F26" s="54" t="s">
        <v>44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45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46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47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48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50</v>
      </c>
      <c r="U32" s="60"/>
      <c r="V32" s="60"/>
      <c r="W32" s="60"/>
      <c r="X32" s="62" t="s">
        <v>51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KolinCSL1RekTech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Kolín-ČS L1-Rekonstrukce technologie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Kolín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13. 3. 2018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Kolín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34</v>
      </c>
      <c r="AJ46" s="73"/>
      <c r="AK46" s="73"/>
      <c r="AL46" s="73"/>
      <c r="AM46" s="76" t="str">
        <f>IF(E17="","",E17)</f>
        <v>Vodos s.r.o</v>
      </c>
      <c r="AN46" s="76"/>
      <c r="AO46" s="76"/>
      <c r="AP46" s="76"/>
      <c r="AQ46" s="73"/>
      <c r="AR46" s="71"/>
      <c r="AS46" s="85" t="s">
        <v>53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32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54</v>
      </c>
      <c r="D49" s="96"/>
      <c r="E49" s="96"/>
      <c r="F49" s="96"/>
      <c r="G49" s="96"/>
      <c r="H49" s="97"/>
      <c r="I49" s="98" t="s">
        <v>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56</v>
      </c>
      <c r="AH49" s="96"/>
      <c r="AI49" s="96"/>
      <c r="AJ49" s="96"/>
      <c r="AK49" s="96"/>
      <c r="AL49" s="96"/>
      <c r="AM49" s="96"/>
      <c r="AN49" s="98" t="s">
        <v>57</v>
      </c>
      <c r="AO49" s="96"/>
      <c r="AP49" s="96"/>
      <c r="AQ49" s="100" t="s">
        <v>58</v>
      </c>
      <c r="AR49" s="71"/>
      <c r="AS49" s="101" t="s">
        <v>59</v>
      </c>
      <c r="AT49" s="102" t="s">
        <v>60</v>
      </c>
      <c r="AU49" s="102" t="s">
        <v>61</v>
      </c>
      <c r="AV49" s="102" t="s">
        <v>62</v>
      </c>
      <c r="AW49" s="102" t="s">
        <v>63</v>
      </c>
      <c r="AX49" s="102" t="s">
        <v>64</v>
      </c>
      <c r="AY49" s="102" t="s">
        <v>65</v>
      </c>
      <c r="AZ49" s="102" t="s">
        <v>66</v>
      </c>
      <c r="BA49" s="102" t="s">
        <v>67</v>
      </c>
      <c r="BB49" s="102" t="s">
        <v>68</v>
      </c>
      <c r="BC49" s="102" t="s">
        <v>69</v>
      </c>
      <c r="BD49" s="103" t="s">
        <v>70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23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72</v>
      </c>
      <c r="BT51" s="116" t="s">
        <v>73</v>
      </c>
      <c r="BU51" s="117" t="s">
        <v>74</v>
      </c>
      <c r="BV51" s="116" t="s">
        <v>75</v>
      </c>
      <c r="BW51" s="116" t="s">
        <v>7</v>
      </c>
      <c r="BX51" s="116" t="s">
        <v>76</v>
      </c>
      <c r="CL51" s="116" t="s">
        <v>21</v>
      </c>
    </row>
    <row r="52" spans="1:91" s="5" customFormat="1" ht="47.25" customHeight="1">
      <c r="A52" s="118" t="s">
        <v>77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'KolinCSL1RekTech - Kolín-...'!J27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'KolinCSL1RekTech - Kolín-...'!P81</f>
        <v>0</v>
      </c>
      <c r="AV52" s="127">
        <f>'KolinCSL1RekTech - Kolín-...'!J30</f>
        <v>0</v>
      </c>
      <c r="AW52" s="127">
        <f>'KolinCSL1RekTech - Kolín-...'!J31</f>
        <v>0</v>
      </c>
      <c r="AX52" s="127">
        <f>'KolinCSL1RekTech - Kolín-...'!J32</f>
        <v>0</v>
      </c>
      <c r="AY52" s="127">
        <f>'KolinCSL1RekTech - Kolín-...'!J33</f>
        <v>0</v>
      </c>
      <c r="AZ52" s="127">
        <f>'KolinCSL1RekTech - Kolín-...'!F30</f>
        <v>0</v>
      </c>
      <c r="BA52" s="127">
        <f>'KolinCSL1RekTech - Kolín-...'!F31</f>
        <v>0</v>
      </c>
      <c r="BB52" s="127">
        <f>'KolinCSL1RekTech - Kolín-...'!F32</f>
        <v>0</v>
      </c>
      <c r="BC52" s="127">
        <f>'KolinCSL1RekTech - Kolín-...'!F33</f>
        <v>0</v>
      </c>
      <c r="BD52" s="129">
        <f>'KolinCSL1RekTech - Kolín-...'!F34</f>
        <v>0</v>
      </c>
      <c r="BT52" s="130" t="s">
        <v>79</v>
      </c>
      <c r="BV52" s="130" t="s">
        <v>75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KolinCSL1RekTech - Kolín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82</v>
      </c>
      <c r="G1" s="134" t="s">
        <v>83</v>
      </c>
      <c r="H1" s="134"/>
      <c r="I1" s="135"/>
      <c r="J1" s="134" t="s">
        <v>84</v>
      </c>
      <c r="K1" s="133" t="s">
        <v>85</v>
      </c>
      <c r="L1" s="134" t="s">
        <v>86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81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Kolín-ČS L1-Rekonstrukce technologie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88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89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23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1" t="s">
        <v>26</v>
      </c>
      <c r="J12" s="142" t="str">
        <f>'Rekapitulace stavby'!AN8</f>
        <v>13. 3. 2018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1" t="s">
        <v>29</v>
      </c>
      <c r="J14" s="34" t="s">
        <v>23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1" t="s">
        <v>31</v>
      </c>
      <c r="J15" s="34" t="s">
        <v>23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32</v>
      </c>
      <c r="E17" s="46"/>
      <c r="F17" s="46"/>
      <c r="G17" s="46"/>
      <c r="H17" s="46"/>
      <c r="I17" s="141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34</v>
      </c>
      <c r="E20" s="46"/>
      <c r="F20" s="46"/>
      <c r="G20" s="46"/>
      <c r="H20" s="46"/>
      <c r="I20" s="141" t="s">
        <v>29</v>
      </c>
      <c r="J20" s="34" t="s">
        <v>23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1" t="s">
        <v>31</v>
      </c>
      <c r="J21" s="34" t="s">
        <v>23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23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39</v>
      </c>
      <c r="E27" s="46"/>
      <c r="F27" s="46"/>
      <c r="G27" s="46"/>
      <c r="H27" s="46"/>
      <c r="I27" s="139"/>
      <c r="J27" s="150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41</v>
      </c>
      <c r="G29" s="46"/>
      <c r="H29" s="46"/>
      <c r="I29" s="151" t="s">
        <v>40</v>
      </c>
      <c r="J29" s="51" t="s">
        <v>42</v>
      </c>
      <c r="K29" s="50"/>
    </row>
    <row r="30" spans="2:11" s="1" customFormat="1" ht="14.4" customHeight="1">
      <c r="B30" s="45"/>
      <c r="C30" s="46"/>
      <c r="D30" s="54" t="s">
        <v>43</v>
      </c>
      <c r="E30" s="54" t="s">
        <v>44</v>
      </c>
      <c r="F30" s="152">
        <f>ROUND(SUM(BE81:BE211),2)</f>
        <v>0</v>
      </c>
      <c r="G30" s="46"/>
      <c r="H30" s="46"/>
      <c r="I30" s="153">
        <v>0.21</v>
      </c>
      <c r="J30" s="152">
        <f>ROUND(ROUND((SUM(BE81:BE211)),2)*I30,2)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45</v>
      </c>
      <c r="F31" s="152">
        <f>ROUND(SUM(BF81:BF211),2)</f>
        <v>0</v>
      </c>
      <c r="G31" s="46"/>
      <c r="H31" s="46"/>
      <c r="I31" s="153">
        <v>0.15</v>
      </c>
      <c r="J31" s="152">
        <f>ROUND(ROUND((SUM(BF81:BF211)),2)*I31,2)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2">
        <f>ROUND(SUM(BG81:BG211),2)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47</v>
      </c>
      <c r="F33" s="152">
        <f>ROUND(SUM(BH81:BH211),2)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52">
        <f>ROUND(SUM(BI81:BI211),2)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49</v>
      </c>
      <c r="E36" s="97"/>
      <c r="F36" s="97"/>
      <c r="G36" s="156" t="s">
        <v>50</v>
      </c>
      <c r="H36" s="157" t="s">
        <v>51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90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Kolín-ČS L1-Rekonstrukce technologie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88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KolinCSL1RekTech - Kolín-ČS L1-Rekonstrukce technologie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Kolín</v>
      </c>
      <c r="G49" s="46"/>
      <c r="H49" s="46"/>
      <c r="I49" s="141" t="s">
        <v>26</v>
      </c>
      <c r="J49" s="142" t="str">
        <f>IF(J12="","",J12)</f>
        <v>13. 3. 2018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Kolín</v>
      </c>
      <c r="G51" s="46"/>
      <c r="H51" s="46"/>
      <c r="I51" s="141" t="s">
        <v>34</v>
      </c>
      <c r="J51" s="43" t="str">
        <f>E21</f>
        <v>Vodos s.r.o</v>
      </c>
      <c r="K51" s="50"/>
    </row>
    <row r="52" spans="2:11" s="1" customFormat="1" ht="14.4" customHeight="1">
      <c r="B52" s="45"/>
      <c r="C52" s="39" t="s">
        <v>32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91</v>
      </c>
      <c r="D54" s="154"/>
      <c r="E54" s="154"/>
      <c r="F54" s="154"/>
      <c r="G54" s="154"/>
      <c r="H54" s="154"/>
      <c r="I54" s="168"/>
      <c r="J54" s="169" t="s">
        <v>92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93</v>
      </c>
      <c r="D56" s="46"/>
      <c r="E56" s="46"/>
      <c r="F56" s="46"/>
      <c r="G56" s="46"/>
      <c r="H56" s="46"/>
      <c r="I56" s="139"/>
      <c r="J56" s="150">
        <f>J81</f>
        <v>0</v>
      </c>
      <c r="K56" s="50"/>
      <c r="AU56" s="23" t="s">
        <v>94</v>
      </c>
    </row>
    <row r="57" spans="2:11" s="7" customFormat="1" ht="24.95" customHeight="1">
      <c r="B57" s="172"/>
      <c r="C57" s="173"/>
      <c r="D57" s="174" t="s">
        <v>95</v>
      </c>
      <c r="E57" s="175"/>
      <c r="F57" s="175"/>
      <c r="G57" s="175"/>
      <c r="H57" s="175"/>
      <c r="I57" s="176"/>
      <c r="J57" s="177">
        <f>J82</f>
        <v>0</v>
      </c>
      <c r="K57" s="178"/>
    </row>
    <row r="58" spans="2:11" s="8" customFormat="1" ht="19.9" customHeight="1">
      <c r="B58" s="179"/>
      <c r="C58" s="180"/>
      <c r="D58" s="181" t="s">
        <v>96</v>
      </c>
      <c r="E58" s="182"/>
      <c r="F58" s="182"/>
      <c r="G58" s="182"/>
      <c r="H58" s="182"/>
      <c r="I58" s="183"/>
      <c r="J58" s="184">
        <f>J83</f>
        <v>0</v>
      </c>
      <c r="K58" s="185"/>
    </row>
    <row r="59" spans="2:11" s="8" customFormat="1" ht="19.9" customHeight="1">
      <c r="B59" s="179"/>
      <c r="C59" s="180"/>
      <c r="D59" s="181" t="s">
        <v>97</v>
      </c>
      <c r="E59" s="182"/>
      <c r="F59" s="182"/>
      <c r="G59" s="182"/>
      <c r="H59" s="182"/>
      <c r="I59" s="183"/>
      <c r="J59" s="184">
        <f>J106</f>
        <v>0</v>
      </c>
      <c r="K59" s="185"/>
    </row>
    <row r="60" spans="2:11" s="8" customFormat="1" ht="19.9" customHeight="1">
      <c r="B60" s="179"/>
      <c r="C60" s="180"/>
      <c r="D60" s="181" t="s">
        <v>98</v>
      </c>
      <c r="E60" s="182"/>
      <c r="F60" s="182"/>
      <c r="G60" s="182"/>
      <c r="H60" s="182"/>
      <c r="I60" s="183"/>
      <c r="J60" s="184">
        <f>J113</f>
        <v>0</v>
      </c>
      <c r="K60" s="185"/>
    </row>
    <row r="61" spans="2:11" s="8" customFormat="1" ht="19.9" customHeight="1">
      <c r="B61" s="179"/>
      <c r="C61" s="180"/>
      <c r="D61" s="181" t="s">
        <v>99</v>
      </c>
      <c r="E61" s="182"/>
      <c r="F61" s="182"/>
      <c r="G61" s="182"/>
      <c r="H61" s="182"/>
      <c r="I61" s="183"/>
      <c r="J61" s="184">
        <f>J169</f>
        <v>0</v>
      </c>
      <c r="K61" s="185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39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1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4"/>
      <c r="J67" s="70"/>
      <c r="K67" s="70"/>
      <c r="L67" s="71"/>
    </row>
    <row r="68" spans="2:12" s="1" customFormat="1" ht="36.95" customHeight="1">
      <c r="B68" s="45"/>
      <c r="C68" s="72" t="s">
        <v>100</v>
      </c>
      <c r="D68" s="73"/>
      <c r="E68" s="73"/>
      <c r="F68" s="73"/>
      <c r="G68" s="73"/>
      <c r="H68" s="73"/>
      <c r="I68" s="186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86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86"/>
      <c r="J70" s="73"/>
      <c r="K70" s="73"/>
      <c r="L70" s="71"/>
    </row>
    <row r="71" spans="2:12" s="1" customFormat="1" ht="16.5" customHeight="1">
      <c r="B71" s="45"/>
      <c r="C71" s="73"/>
      <c r="D71" s="73"/>
      <c r="E71" s="187" t="str">
        <f>E7</f>
        <v>Kolín-ČS L1-Rekonstrukce technologie</v>
      </c>
      <c r="F71" s="75"/>
      <c r="G71" s="75"/>
      <c r="H71" s="75"/>
      <c r="I71" s="186"/>
      <c r="J71" s="73"/>
      <c r="K71" s="73"/>
      <c r="L71" s="71"/>
    </row>
    <row r="72" spans="2:12" s="1" customFormat="1" ht="14.4" customHeight="1">
      <c r="B72" s="45"/>
      <c r="C72" s="75" t="s">
        <v>88</v>
      </c>
      <c r="D72" s="73"/>
      <c r="E72" s="73"/>
      <c r="F72" s="73"/>
      <c r="G72" s="73"/>
      <c r="H72" s="73"/>
      <c r="I72" s="186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KolinCSL1RekTech - Kolín-ČS L1-Rekonstrukce technologie</v>
      </c>
      <c r="F73" s="73"/>
      <c r="G73" s="73"/>
      <c r="H73" s="73"/>
      <c r="I73" s="186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86"/>
      <c r="J74" s="73"/>
      <c r="K74" s="73"/>
      <c r="L74" s="71"/>
    </row>
    <row r="75" spans="2:12" s="1" customFormat="1" ht="18" customHeight="1">
      <c r="B75" s="45"/>
      <c r="C75" s="75" t="s">
        <v>24</v>
      </c>
      <c r="D75" s="73"/>
      <c r="E75" s="73"/>
      <c r="F75" s="188" t="str">
        <f>F12</f>
        <v>Kolín</v>
      </c>
      <c r="G75" s="73"/>
      <c r="H75" s="73"/>
      <c r="I75" s="189" t="s">
        <v>26</v>
      </c>
      <c r="J75" s="84" t="str">
        <f>IF(J12="","",J12)</f>
        <v>13. 3. 2018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86"/>
      <c r="J76" s="73"/>
      <c r="K76" s="73"/>
      <c r="L76" s="71"/>
    </row>
    <row r="77" spans="2:12" s="1" customFormat="1" ht="13.5">
      <c r="B77" s="45"/>
      <c r="C77" s="75" t="s">
        <v>28</v>
      </c>
      <c r="D77" s="73"/>
      <c r="E77" s="73"/>
      <c r="F77" s="188" t="str">
        <f>E15</f>
        <v>Město Kolín</v>
      </c>
      <c r="G77" s="73"/>
      <c r="H77" s="73"/>
      <c r="I77" s="189" t="s">
        <v>34</v>
      </c>
      <c r="J77" s="188" t="str">
        <f>E21</f>
        <v>Vodos s.r.o</v>
      </c>
      <c r="K77" s="73"/>
      <c r="L77" s="71"/>
    </row>
    <row r="78" spans="2:12" s="1" customFormat="1" ht="14.4" customHeight="1">
      <c r="B78" s="45"/>
      <c r="C78" s="75" t="s">
        <v>32</v>
      </c>
      <c r="D78" s="73"/>
      <c r="E78" s="73"/>
      <c r="F78" s="188" t="str">
        <f>IF(E18="","",E18)</f>
        <v/>
      </c>
      <c r="G78" s="73"/>
      <c r="H78" s="73"/>
      <c r="I78" s="186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86"/>
      <c r="J79" s="73"/>
      <c r="K79" s="73"/>
      <c r="L79" s="71"/>
    </row>
    <row r="80" spans="2:20" s="9" customFormat="1" ht="29.25" customHeight="1">
      <c r="B80" s="190"/>
      <c r="C80" s="191" t="s">
        <v>101</v>
      </c>
      <c r="D80" s="192" t="s">
        <v>58</v>
      </c>
      <c r="E80" s="192" t="s">
        <v>54</v>
      </c>
      <c r="F80" s="192" t="s">
        <v>102</v>
      </c>
      <c r="G80" s="192" t="s">
        <v>103</v>
      </c>
      <c r="H80" s="192" t="s">
        <v>104</v>
      </c>
      <c r="I80" s="193" t="s">
        <v>105</v>
      </c>
      <c r="J80" s="192" t="s">
        <v>92</v>
      </c>
      <c r="K80" s="194" t="s">
        <v>106</v>
      </c>
      <c r="L80" s="195"/>
      <c r="M80" s="101" t="s">
        <v>107</v>
      </c>
      <c r="N80" s="102" t="s">
        <v>43</v>
      </c>
      <c r="O80" s="102" t="s">
        <v>108</v>
      </c>
      <c r="P80" s="102" t="s">
        <v>109</v>
      </c>
      <c r="Q80" s="102" t="s">
        <v>110</v>
      </c>
      <c r="R80" s="102" t="s">
        <v>111</v>
      </c>
      <c r="S80" s="102" t="s">
        <v>112</v>
      </c>
      <c r="T80" s="103" t="s">
        <v>113</v>
      </c>
    </row>
    <row r="81" spans="2:63" s="1" customFormat="1" ht="29.25" customHeight="1">
      <c r="B81" s="45"/>
      <c r="C81" s="107" t="s">
        <v>93</v>
      </c>
      <c r="D81" s="73"/>
      <c r="E81" s="73"/>
      <c r="F81" s="73"/>
      <c r="G81" s="73"/>
      <c r="H81" s="73"/>
      <c r="I81" s="186"/>
      <c r="J81" s="196">
        <f>BK81</f>
        <v>0</v>
      </c>
      <c r="K81" s="73"/>
      <c r="L81" s="71"/>
      <c r="M81" s="104"/>
      <c r="N81" s="105"/>
      <c r="O81" s="105"/>
      <c r="P81" s="197">
        <f>P82</f>
        <v>0</v>
      </c>
      <c r="Q81" s="105"/>
      <c r="R81" s="197">
        <f>R82</f>
        <v>11.533680500000001</v>
      </c>
      <c r="S81" s="105"/>
      <c r="T81" s="198">
        <f>T82</f>
        <v>819.1700000000003</v>
      </c>
      <c r="AT81" s="23" t="s">
        <v>72</v>
      </c>
      <c r="AU81" s="23" t="s">
        <v>94</v>
      </c>
      <c r="BK81" s="199">
        <f>BK82</f>
        <v>0</v>
      </c>
    </row>
    <row r="82" spans="2:63" s="10" customFormat="1" ht="37.4" customHeight="1">
      <c r="B82" s="200"/>
      <c r="C82" s="201"/>
      <c r="D82" s="202" t="s">
        <v>72</v>
      </c>
      <c r="E82" s="203" t="s">
        <v>114</v>
      </c>
      <c r="F82" s="203" t="s">
        <v>115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P83+P106+P113+P169</f>
        <v>0</v>
      </c>
      <c r="Q82" s="208"/>
      <c r="R82" s="209">
        <f>R83+R106+R113+R169</f>
        <v>11.533680500000001</v>
      </c>
      <c r="S82" s="208"/>
      <c r="T82" s="210">
        <f>T83+T106+T113+T169</f>
        <v>819.1700000000003</v>
      </c>
      <c r="AR82" s="211" t="s">
        <v>79</v>
      </c>
      <c r="AT82" s="212" t="s">
        <v>72</v>
      </c>
      <c r="AU82" s="212" t="s">
        <v>73</v>
      </c>
      <c r="AY82" s="211" t="s">
        <v>116</v>
      </c>
      <c r="BK82" s="213">
        <f>BK83+BK106+BK113+BK169</f>
        <v>0</v>
      </c>
    </row>
    <row r="83" spans="2:63" s="10" customFormat="1" ht="19.9" customHeight="1">
      <c r="B83" s="200"/>
      <c r="C83" s="201"/>
      <c r="D83" s="202" t="s">
        <v>72</v>
      </c>
      <c r="E83" s="214" t="s">
        <v>81</v>
      </c>
      <c r="F83" s="214" t="s">
        <v>117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SUM(P84:P105)</f>
        <v>0</v>
      </c>
      <c r="Q83" s="208"/>
      <c r="R83" s="209">
        <f>SUM(R84:R105)</f>
        <v>6.56255075</v>
      </c>
      <c r="S83" s="208"/>
      <c r="T83" s="210">
        <f>SUM(T84:T105)</f>
        <v>0</v>
      </c>
      <c r="AR83" s="211" t="s">
        <v>79</v>
      </c>
      <c r="AT83" s="212" t="s">
        <v>72</v>
      </c>
      <c r="AU83" s="212" t="s">
        <v>79</v>
      </c>
      <c r="AY83" s="211" t="s">
        <v>116</v>
      </c>
      <c r="BK83" s="213">
        <f>SUM(BK84:BK105)</f>
        <v>0</v>
      </c>
    </row>
    <row r="84" spans="2:65" s="1" customFormat="1" ht="16.5" customHeight="1">
      <c r="B84" s="45"/>
      <c r="C84" s="216" t="s">
        <v>79</v>
      </c>
      <c r="D84" s="216" t="s">
        <v>118</v>
      </c>
      <c r="E84" s="217" t="s">
        <v>119</v>
      </c>
      <c r="F84" s="218" t="s">
        <v>120</v>
      </c>
      <c r="G84" s="219" t="s">
        <v>121</v>
      </c>
      <c r="H84" s="220">
        <v>60</v>
      </c>
      <c r="I84" s="221"/>
      <c r="J84" s="222">
        <f>ROUND(I84*H84,2)</f>
        <v>0</v>
      </c>
      <c r="K84" s="218" t="s">
        <v>23</v>
      </c>
      <c r="L84" s="71"/>
      <c r="M84" s="223" t="s">
        <v>23</v>
      </c>
      <c r="N84" s="224" t="s">
        <v>44</v>
      </c>
      <c r="O84" s="46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23" t="s">
        <v>122</v>
      </c>
      <c r="AT84" s="23" t="s">
        <v>118</v>
      </c>
      <c r="AU84" s="23" t="s">
        <v>81</v>
      </c>
      <c r="AY84" s="23" t="s">
        <v>116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23" t="s">
        <v>79</v>
      </c>
      <c r="BK84" s="227">
        <f>ROUND(I84*H84,2)</f>
        <v>0</v>
      </c>
      <c r="BL84" s="23" t="s">
        <v>122</v>
      </c>
      <c r="BM84" s="23" t="s">
        <v>123</v>
      </c>
    </row>
    <row r="85" spans="2:51" s="11" customFormat="1" ht="13.5">
      <c r="B85" s="228"/>
      <c r="C85" s="229"/>
      <c r="D85" s="230" t="s">
        <v>124</v>
      </c>
      <c r="E85" s="231" t="s">
        <v>23</v>
      </c>
      <c r="F85" s="232" t="s">
        <v>125</v>
      </c>
      <c r="G85" s="229"/>
      <c r="H85" s="233">
        <v>60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AT85" s="239" t="s">
        <v>124</v>
      </c>
      <c r="AU85" s="239" t="s">
        <v>81</v>
      </c>
      <c r="AV85" s="11" t="s">
        <v>81</v>
      </c>
      <c r="AW85" s="11" t="s">
        <v>36</v>
      </c>
      <c r="AX85" s="11" t="s">
        <v>79</v>
      </c>
      <c r="AY85" s="239" t="s">
        <v>116</v>
      </c>
    </row>
    <row r="86" spans="2:65" s="1" customFormat="1" ht="16.5" customHeight="1">
      <c r="B86" s="45"/>
      <c r="C86" s="216" t="s">
        <v>81</v>
      </c>
      <c r="D86" s="216" t="s">
        <v>118</v>
      </c>
      <c r="E86" s="217" t="s">
        <v>126</v>
      </c>
      <c r="F86" s="218" t="s">
        <v>127</v>
      </c>
      <c r="G86" s="219" t="s">
        <v>121</v>
      </c>
      <c r="H86" s="220">
        <v>60</v>
      </c>
      <c r="I86" s="221"/>
      <c r="J86" s="222">
        <f>ROUND(I86*H86,2)</f>
        <v>0</v>
      </c>
      <c r="K86" s="218" t="s">
        <v>23</v>
      </c>
      <c r="L86" s="71"/>
      <c r="M86" s="223" t="s">
        <v>23</v>
      </c>
      <c r="N86" s="224" t="s">
        <v>44</v>
      </c>
      <c r="O86" s="46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AR86" s="23" t="s">
        <v>122</v>
      </c>
      <c r="AT86" s="23" t="s">
        <v>118</v>
      </c>
      <c r="AU86" s="23" t="s">
        <v>81</v>
      </c>
      <c r="AY86" s="23" t="s">
        <v>116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3" t="s">
        <v>79</v>
      </c>
      <c r="BK86" s="227">
        <f>ROUND(I86*H86,2)</f>
        <v>0</v>
      </c>
      <c r="BL86" s="23" t="s">
        <v>122</v>
      </c>
      <c r="BM86" s="23" t="s">
        <v>128</v>
      </c>
    </row>
    <row r="87" spans="2:51" s="11" customFormat="1" ht="13.5">
      <c r="B87" s="228"/>
      <c r="C87" s="229"/>
      <c r="D87" s="230" t="s">
        <v>124</v>
      </c>
      <c r="E87" s="231" t="s">
        <v>23</v>
      </c>
      <c r="F87" s="232" t="s">
        <v>129</v>
      </c>
      <c r="G87" s="229"/>
      <c r="H87" s="233">
        <v>60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AT87" s="239" t="s">
        <v>124</v>
      </c>
      <c r="AU87" s="239" t="s">
        <v>81</v>
      </c>
      <c r="AV87" s="11" t="s">
        <v>81</v>
      </c>
      <c r="AW87" s="11" t="s">
        <v>36</v>
      </c>
      <c r="AX87" s="11" t="s">
        <v>79</v>
      </c>
      <c r="AY87" s="239" t="s">
        <v>116</v>
      </c>
    </row>
    <row r="88" spans="2:65" s="1" customFormat="1" ht="16.5" customHeight="1">
      <c r="B88" s="45"/>
      <c r="C88" s="216" t="s">
        <v>130</v>
      </c>
      <c r="D88" s="216" t="s">
        <v>118</v>
      </c>
      <c r="E88" s="217" t="s">
        <v>131</v>
      </c>
      <c r="F88" s="218" t="s">
        <v>132</v>
      </c>
      <c r="G88" s="219" t="s">
        <v>133</v>
      </c>
      <c r="H88" s="220">
        <v>2</v>
      </c>
      <c r="I88" s="221"/>
      <c r="J88" s="222">
        <f>ROUND(I88*H88,2)</f>
        <v>0</v>
      </c>
      <c r="K88" s="218" t="s">
        <v>23</v>
      </c>
      <c r="L88" s="71"/>
      <c r="M88" s="223" t="s">
        <v>23</v>
      </c>
      <c r="N88" s="224" t="s">
        <v>44</v>
      </c>
      <c r="O88" s="4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3" t="s">
        <v>122</v>
      </c>
      <c r="AT88" s="23" t="s">
        <v>118</v>
      </c>
      <c r="AU88" s="23" t="s">
        <v>81</v>
      </c>
      <c r="AY88" s="23" t="s">
        <v>116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3" t="s">
        <v>79</v>
      </c>
      <c r="BK88" s="227">
        <f>ROUND(I88*H88,2)</f>
        <v>0</v>
      </c>
      <c r="BL88" s="23" t="s">
        <v>122</v>
      </c>
      <c r="BM88" s="23" t="s">
        <v>134</v>
      </c>
    </row>
    <row r="89" spans="2:65" s="1" customFormat="1" ht="16.5" customHeight="1">
      <c r="B89" s="45"/>
      <c r="C89" s="216" t="s">
        <v>122</v>
      </c>
      <c r="D89" s="216" t="s">
        <v>118</v>
      </c>
      <c r="E89" s="217" t="s">
        <v>135</v>
      </c>
      <c r="F89" s="218" t="s">
        <v>136</v>
      </c>
      <c r="G89" s="219" t="s">
        <v>137</v>
      </c>
      <c r="H89" s="220">
        <v>1</v>
      </c>
      <c r="I89" s="221"/>
      <c r="J89" s="222">
        <f>ROUND(I89*H89,2)</f>
        <v>0</v>
      </c>
      <c r="K89" s="218" t="s">
        <v>23</v>
      </c>
      <c r="L89" s="71"/>
      <c r="M89" s="223" t="s">
        <v>23</v>
      </c>
      <c r="N89" s="224" t="s">
        <v>44</v>
      </c>
      <c r="O89" s="4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3" t="s">
        <v>122</v>
      </c>
      <c r="AT89" s="23" t="s">
        <v>118</v>
      </c>
      <c r="AU89" s="23" t="s">
        <v>81</v>
      </c>
      <c r="AY89" s="23" t="s">
        <v>116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3" t="s">
        <v>79</v>
      </c>
      <c r="BK89" s="227">
        <f>ROUND(I89*H89,2)</f>
        <v>0</v>
      </c>
      <c r="BL89" s="23" t="s">
        <v>122</v>
      </c>
      <c r="BM89" s="23" t="s">
        <v>138</v>
      </c>
    </row>
    <row r="90" spans="2:65" s="1" customFormat="1" ht="16.5" customHeight="1">
      <c r="B90" s="45"/>
      <c r="C90" s="216" t="s">
        <v>139</v>
      </c>
      <c r="D90" s="216" t="s">
        <v>118</v>
      </c>
      <c r="E90" s="217" t="s">
        <v>140</v>
      </c>
      <c r="F90" s="218" t="s">
        <v>141</v>
      </c>
      <c r="G90" s="219" t="s">
        <v>142</v>
      </c>
      <c r="H90" s="220">
        <v>24</v>
      </c>
      <c r="I90" s="221"/>
      <c r="J90" s="222">
        <f>ROUND(I90*H90,2)</f>
        <v>0</v>
      </c>
      <c r="K90" s="218" t="s">
        <v>23</v>
      </c>
      <c r="L90" s="71"/>
      <c r="M90" s="223" t="s">
        <v>23</v>
      </c>
      <c r="N90" s="224" t="s">
        <v>44</v>
      </c>
      <c r="O90" s="4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3" t="s">
        <v>122</v>
      </c>
      <c r="AT90" s="23" t="s">
        <v>118</v>
      </c>
      <c r="AU90" s="23" t="s">
        <v>81</v>
      </c>
      <c r="AY90" s="23" t="s">
        <v>116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3" t="s">
        <v>79</v>
      </c>
      <c r="BK90" s="227">
        <f>ROUND(I90*H90,2)</f>
        <v>0</v>
      </c>
      <c r="BL90" s="23" t="s">
        <v>122</v>
      </c>
      <c r="BM90" s="23" t="s">
        <v>143</v>
      </c>
    </row>
    <row r="91" spans="2:47" s="1" customFormat="1" ht="13.5">
      <c r="B91" s="45"/>
      <c r="C91" s="73"/>
      <c r="D91" s="230" t="s">
        <v>144</v>
      </c>
      <c r="E91" s="73"/>
      <c r="F91" s="240" t="s">
        <v>145</v>
      </c>
      <c r="G91" s="73"/>
      <c r="H91" s="73"/>
      <c r="I91" s="186"/>
      <c r="J91" s="73"/>
      <c r="K91" s="73"/>
      <c r="L91" s="71"/>
      <c r="M91" s="241"/>
      <c r="N91" s="46"/>
      <c r="O91" s="46"/>
      <c r="P91" s="46"/>
      <c r="Q91" s="46"/>
      <c r="R91" s="46"/>
      <c r="S91" s="46"/>
      <c r="T91" s="94"/>
      <c r="AT91" s="23" t="s">
        <v>144</v>
      </c>
      <c r="AU91" s="23" t="s">
        <v>81</v>
      </c>
    </row>
    <row r="92" spans="2:65" s="1" customFormat="1" ht="16.5" customHeight="1">
      <c r="B92" s="45"/>
      <c r="C92" s="216" t="s">
        <v>146</v>
      </c>
      <c r="D92" s="216" t="s">
        <v>118</v>
      </c>
      <c r="E92" s="217" t="s">
        <v>147</v>
      </c>
      <c r="F92" s="218" t="s">
        <v>148</v>
      </c>
      <c r="G92" s="219" t="s">
        <v>149</v>
      </c>
      <c r="H92" s="220">
        <v>47</v>
      </c>
      <c r="I92" s="221"/>
      <c r="J92" s="222">
        <f>ROUND(I92*H92,2)</f>
        <v>0</v>
      </c>
      <c r="K92" s="218" t="s">
        <v>23</v>
      </c>
      <c r="L92" s="71"/>
      <c r="M92" s="223" t="s">
        <v>23</v>
      </c>
      <c r="N92" s="224" t="s">
        <v>44</v>
      </c>
      <c r="O92" s="4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23" t="s">
        <v>122</v>
      </c>
      <c r="AT92" s="23" t="s">
        <v>118</v>
      </c>
      <c r="AU92" s="23" t="s">
        <v>81</v>
      </c>
      <c r="AY92" s="23" t="s">
        <v>116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3" t="s">
        <v>79</v>
      </c>
      <c r="BK92" s="227">
        <f>ROUND(I92*H92,2)</f>
        <v>0</v>
      </c>
      <c r="BL92" s="23" t="s">
        <v>122</v>
      </c>
      <c r="BM92" s="23" t="s">
        <v>150</v>
      </c>
    </row>
    <row r="93" spans="2:47" s="1" customFormat="1" ht="13.5">
      <c r="B93" s="45"/>
      <c r="C93" s="73"/>
      <c r="D93" s="230" t="s">
        <v>144</v>
      </c>
      <c r="E93" s="73"/>
      <c r="F93" s="240" t="s">
        <v>145</v>
      </c>
      <c r="G93" s="73"/>
      <c r="H93" s="73"/>
      <c r="I93" s="186"/>
      <c r="J93" s="73"/>
      <c r="K93" s="73"/>
      <c r="L93" s="71"/>
      <c r="M93" s="241"/>
      <c r="N93" s="46"/>
      <c r="O93" s="46"/>
      <c r="P93" s="46"/>
      <c r="Q93" s="46"/>
      <c r="R93" s="46"/>
      <c r="S93" s="46"/>
      <c r="T93" s="94"/>
      <c r="AT93" s="23" t="s">
        <v>144</v>
      </c>
      <c r="AU93" s="23" t="s">
        <v>81</v>
      </c>
    </row>
    <row r="94" spans="2:51" s="11" customFormat="1" ht="13.5">
      <c r="B94" s="228"/>
      <c r="C94" s="229"/>
      <c r="D94" s="230" t="s">
        <v>124</v>
      </c>
      <c r="E94" s="231" t="s">
        <v>23</v>
      </c>
      <c r="F94" s="232" t="s">
        <v>151</v>
      </c>
      <c r="G94" s="229"/>
      <c r="H94" s="233">
        <v>0.014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AT94" s="239" t="s">
        <v>124</v>
      </c>
      <c r="AU94" s="239" t="s">
        <v>81</v>
      </c>
      <c r="AV94" s="11" t="s">
        <v>81</v>
      </c>
      <c r="AW94" s="11" t="s">
        <v>36</v>
      </c>
      <c r="AX94" s="11" t="s">
        <v>73</v>
      </c>
      <c r="AY94" s="239" t="s">
        <v>116</v>
      </c>
    </row>
    <row r="95" spans="2:51" s="11" customFormat="1" ht="13.5">
      <c r="B95" s="228"/>
      <c r="C95" s="229"/>
      <c r="D95" s="230" t="s">
        <v>124</v>
      </c>
      <c r="E95" s="231" t="s">
        <v>23</v>
      </c>
      <c r="F95" s="232" t="s">
        <v>152</v>
      </c>
      <c r="G95" s="229"/>
      <c r="H95" s="233">
        <v>14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124</v>
      </c>
      <c r="AU95" s="239" t="s">
        <v>81</v>
      </c>
      <c r="AV95" s="11" t="s">
        <v>81</v>
      </c>
      <c r="AW95" s="11" t="s">
        <v>36</v>
      </c>
      <c r="AX95" s="11" t="s">
        <v>73</v>
      </c>
      <c r="AY95" s="239" t="s">
        <v>116</v>
      </c>
    </row>
    <row r="96" spans="2:51" s="11" customFormat="1" ht="13.5">
      <c r="B96" s="228"/>
      <c r="C96" s="229"/>
      <c r="D96" s="230" t="s">
        <v>124</v>
      </c>
      <c r="E96" s="231" t="s">
        <v>23</v>
      </c>
      <c r="F96" s="232" t="s">
        <v>153</v>
      </c>
      <c r="G96" s="229"/>
      <c r="H96" s="233">
        <v>46.667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124</v>
      </c>
      <c r="AU96" s="239" t="s">
        <v>81</v>
      </c>
      <c r="AV96" s="11" t="s">
        <v>81</v>
      </c>
      <c r="AW96" s="11" t="s">
        <v>36</v>
      </c>
      <c r="AX96" s="11" t="s">
        <v>73</v>
      </c>
      <c r="AY96" s="239" t="s">
        <v>116</v>
      </c>
    </row>
    <row r="97" spans="2:51" s="11" customFormat="1" ht="13.5">
      <c r="B97" s="228"/>
      <c r="C97" s="229"/>
      <c r="D97" s="230" t="s">
        <v>124</v>
      </c>
      <c r="E97" s="231" t="s">
        <v>23</v>
      </c>
      <c r="F97" s="232" t="s">
        <v>154</v>
      </c>
      <c r="G97" s="229"/>
      <c r="H97" s="233">
        <v>47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124</v>
      </c>
      <c r="AU97" s="239" t="s">
        <v>81</v>
      </c>
      <c r="AV97" s="11" t="s">
        <v>81</v>
      </c>
      <c r="AW97" s="11" t="s">
        <v>36</v>
      </c>
      <c r="AX97" s="11" t="s">
        <v>79</v>
      </c>
      <c r="AY97" s="239" t="s">
        <v>116</v>
      </c>
    </row>
    <row r="98" spans="2:65" s="1" customFormat="1" ht="16.5" customHeight="1">
      <c r="B98" s="45"/>
      <c r="C98" s="216" t="s">
        <v>155</v>
      </c>
      <c r="D98" s="216" t="s">
        <v>118</v>
      </c>
      <c r="E98" s="217" t="s">
        <v>156</v>
      </c>
      <c r="F98" s="218" t="s">
        <v>157</v>
      </c>
      <c r="G98" s="219" t="s">
        <v>158</v>
      </c>
      <c r="H98" s="220">
        <v>2.675</v>
      </c>
      <c r="I98" s="221"/>
      <c r="J98" s="222">
        <f>ROUND(I98*H98,2)</f>
        <v>0</v>
      </c>
      <c r="K98" s="218" t="s">
        <v>159</v>
      </c>
      <c r="L98" s="71"/>
      <c r="M98" s="223" t="s">
        <v>23</v>
      </c>
      <c r="N98" s="224" t="s">
        <v>44</v>
      </c>
      <c r="O98" s="46"/>
      <c r="P98" s="225">
        <f>O98*H98</f>
        <v>0</v>
      </c>
      <c r="Q98" s="225">
        <v>2.45329</v>
      </c>
      <c r="R98" s="225">
        <f>Q98*H98</f>
        <v>6.56255075</v>
      </c>
      <c r="S98" s="225">
        <v>0</v>
      </c>
      <c r="T98" s="226">
        <f>S98*H98</f>
        <v>0</v>
      </c>
      <c r="AR98" s="23" t="s">
        <v>122</v>
      </c>
      <c r="AT98" s="23" t="s">
        <v>118</v>
      </c>
      <c r="AU98" s="23" t="s">
        <v>81</v>
      </c>
      <c r="AY98" s="23" t="s">
        <v>116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3" t="s">
        <v>79</v>
      </c>
      <c r="BK98" s="227">
        <f>ROUND(I98*H98,2)</f>
        <v>0</v>
      </c>
      <c r="BL98" s="23" t="s">
        <v>122</v>
      </c>
      <c r="BM98" s="23" t="s">
        <v>160</v>
      </c>
    </row>
    <row r="99" spans="2:51" s="12" customFormat="1" ht="13.5">
      <c r="B99" s="242"/>
      <c r="C99" s="243"/>
      <c r="D99" s="230" t="s">
        <v>124</v>
      </c>
      <c r="E99" s="244" t="s">
        <v>23</v>
      </c>
      <c r="F99" s="245" t="s">
        <v>161</v>
      </c>
      <c r="G99" s="243"/>
      <c r="H99" s="244" t="s">
        <v>23</v>
      </c>
      <c r="I99" s="246"/>
      <c r="J99" s="243"/>
      <c r="K99" s="243"/>
      <c r="L99" s="247"/>
      <c r="M99" s="248"/>
      <c r="N99" s="249"/>
      <c r="O99" s="249"/>
      <c r="P99" s="249"/>
      <c r="Q99" s="249"/>
      <c r="R99" s="249"/>
      <c r="S99" s="249"/>
      <c r="T99" s="250"/>
      <c r="AT99" s="251" t="s">
        <v>124</v>
      </c>
      <c r="AU99" s="251" t="s">
        <v>81</v>
      </c>
      <c r="AV99" s="12" t="s">
        <v>79</v>
      </c>
      <c r="AW99" s="12" t="s">
        <v>36</v>
      </c>
      <c r="AX99" s="12" t="s">
        <v>73</v>
      </c>
      <c r="AY99" s="251" t="s">
        <v>116</v>
      </c>
    </row>
    <row r="100" spans="2:51" s="11" customFormat="1" ht="13.5">
      <c r="B100" s="228"/>
      <c r="C100" s="229"/>
      <c r="D100" s="230" t="s">
        <v>124</v>
      </c>
      <c r="E100" s="231" t="s">
        <v>23</v>
      </c>
      <c r="F100" s="232" t="s">
        <v>162</v>
      </c>
      <c r="G100" s="229"/>
      <c r="H100" s="233">
        <v>1.368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AT100" s="239" t="s">
        <v>124</v>
      </c>
      <c r="AU100" s="239" t="s">
        <v>81</v>
      </c>
      <c r="AV100" s="11" t="s">
        <v>81</v>
      </c>
      <c r="AW100" s="11" t="s">
        <v>36</v>
      </c>
      <c r="AX100" s="11" t="s">
        <v>73</v>
      </c>
      <c r="AY100" s="239" t="s">
        <v>116</v>
      </c>
    </row>
    <row r="101" spans="2:51" s="12" customFormat="1" ht="13.5">
      <c r="B101" s="242"/>
      <c r="C101" s="243"/>
      <c r="D101" s="230" t="s">
        <v>124</v>
      </c>
      <c r="E101" s="244" t="s">
        <v>23</v>
      </c>
      <c r="F101" s="245" t="s">
        <v>163</v>
      </c>
      <c r="G101" s="243"/>
      <c r="H101" s="244" t="s">
        <v>23</v>
      </c>
      <c r="I101" s="246"/>
      <c r="J101" s="243"/>
      <c r="K101" s="243"/>
      <c r="L101" s="247"/>
      <c r="M101" s="248"/>
      <c r="N101" s="249"/>
      <c r="O101" s="249"/>
      <c r="P101" s="249"/>
      <c r="Q101" s="249"/>
      <c r="R101" s="249"/>
      <c r="S101" s="249"/>
      <c r="T101" s="250"/>
      <c r="AT101" s="251" t="s">
        <v>124</v>
      </c>
      <c r="AU101" s="251" t="s">
        <v>81</v>
      </c>
      <c r="AV101" s="12" t="s">
        <v>79</v>
      </c>
      <c r="AW101" s="12" t="s">
        <v>36</v>
      </c>
      <c r="AX101" s="12" t="s">
        <v>73</v>
      </c>
      <c r="AY101" s="251" t="s">
        <v>116</v>
      </c>
    </row>
    <row r="102" spans="2:51" s="11" customFormat="1" ht="13.5">
      <c r="B102" s="228"/>
      <c r="C102" s="229"/>
      <c r="D102" s="230" t="s">
        <v>124</v>
      </c>
      <c r="E102" s="231" t="s">
        <v>23</v>
      </c>
      <c r="F102" s="232" t="s">
        <v>164</v>
      </c>
      <c r="G102" s="229"/>
      <c r="H102" s="233">
        <v>1.251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124</v>
      </c>
      <c r="AU102" s="239" t="s">
        <v>81</v>
      </c>
      <c r="AV102" s="11" t="s">
        <v>81</v>
      </c>
      <c r="AW102" s="11" t="s">
        <v>36</v>
      </c>
      <c r="AX102" s="11" t="s">
        <v>73</v>
      </c>
      <c r="AY102" s="239" t="s">
        <v>116</v>
      </c>
    </row>
    <row r="103" spans="2:51" s="12" customFormat="1" ht="13.5">
      <c r="B103" s="242"/>
      <c r="C103" s="243"/>
      <c r="D103" s="230" t="s">
        <v>124</v>
      </c>
      <c r="E103" s="244" t="s">
        <v>23</v>
      </c>
      <c r="F103" s="245" t="s">
        <v>165</v>
      </c>
      <c r="G103" s="243"/>
      <c r="H103" s="244" t="s">
        <v>23</v>
      </c>
      <c r="I103" s="246"/>
      <c r="J103" s="243"/>
      <c r="K103" s="243"/>
      <c r="L103" s="247"/>
      <c r="M103" s="248"/>
      <c r="N103" s="249"/>
      <c r="O103" s="249"/>
      <c r="P103" s="249"/>
      <c r="Q103" s="249"/>
      <c r="R103" s="249"/>
      <c r="S103" s="249"/>
      <c r="T103" s="250"/>
      <c r="AT103" s="251" t="s">
        <v>124</v>
      </c>
      <c r="AU103" s="251" t="s">
        <v>81</v>
      </c>
      <c r="AV103" s="12" t="s">
        <v>79</v>
      </c>
      <c r="AW103" s="12" t="s">
        <v>36</v>
      </c>
      <c r="AX103" s="12" t="s">
        <v>73</v>
      </c>
      <c r="AY103" s="251" t="s">
        <v>116</v>
      </c>
    </row>
    <row r="104" spans="2:51" s="11" customFormat="1" ht="13.5">
      <c r="B104" s="228"/>
      <c r="C104" s="229"/>
      <c r="D104" s="230" t="s">
        <v>124</v>
      </c>
      <c r="E104" s="231" t="s">
        <v>23</v>
      </c>
      <c r="F104" s="232" t="s">
        <v>166</v>
      </c>
      <c r="G104" s="229"/>
      <c r="H104" s="233">
        <v>0.056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124</v>
      </c>
      <c r="AU104" s="239" t="s">
        <v>81</v>
      </c>
      <c r="AV104" s="11" t="s">
        <v>81</v>
      </c>
      <c r="AW104" s="11" t="s">
        <v>36</v>
      </c>
      <c r="AX104" s="11" t="s">
        <v>73</v>
      </c>
      <c r="AY104" s="239" t="s">
        <v>116</v>
      </c>
    </row>
    <row r="105" spans="2:51" s="13" customFormat="1" ht="13.5">
      <c r="B105" s="252"/>
      <c r="C105" s="253"/>
      <c r="D105" s="230" t="s">
        <v>124</v>
      </c>
      <c r="E105" s="254" t="s">
        <v>23</v>
      </c>
      <c r="F105" s="255" t="s">
        <v>167</v>
      </c>
      <c r="G105" s="253"/>
      <c r="H105" s="256">
        <v>2.675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AT105" s="262" t="s">
        <v>124</v>
      </c>
      <c r="AU105" s="262" t="s">
        <v>81</v>
      </c>
      <c r="AV105" s="13" t="s">
        <v>122</v>
      </c>
      <c r="AW105" s="13" t="s">
        <v>36</v>
      </c>
      <c r="AX105" s="13" t="s">
        <v>79</v>
      </c>
      <c r="AY105" s="262" t="s">
        <v>116</v>
      </c>
    </row>
    <row r="106" spans="2:63" s="10" customFormat="1" ht="29.85" customHeight="1">
      <c r="B106" s="200"/>
      <c r="C106" s="201"/>
      <c r="D106" s="202" t="s">
        <v>72</v>
      </c>
      <c r="E106" s="214" t="s">
        <v>146</v>
      </c>
      <c r="F106" s="214" t="s">
        <v>168</v>
      </c>
      <c r="G106" s="201"/>
      <c r="H106" s="201"/>
      <c r="I106" s="204"/>
      <c r="J106" s="215">
        <f>BK106</f>
        <v>0</v>
      </c>
      <c r="K106" s="201"/>
      <c r="L106" s="206"/>
      <c r="M106" s="207"/>
      <c r="N106" s="208"/>
      <c r="O106" s="208"/>
      <c r="P106" s="209">
        <f>SUM(P107:P112)</f>
        <v>0</v>
      </c>
      <c r="Q106" s="208"/>
      <c r="R106" s="209">
        <f>SUM(R107:R112)</f>
        <v>0.01245975</v>
      </c>
      <c r="S106" s="208"/>
      <c r="T106" s="210">
        <f>SUM(T107:T112)</f>
        <v>0</v>
      </c>
      <c r="AR106" s="211" t="s">
        <v>79</v>
      </c>
      <c r="AT106" s="212" t="s">
        <v>72</v>
      </c>
      <c r="AU106" s="212" t="s">
        <v>79</v>
      </c>
      <c r="AY106" s="211" t="s">
        <v>116</v>
      </c>
      <c r="BK106" s="213">
        <f>SUM(BK107:BK112)</f>
        <v>0</v>
      </c>
    </row>
    <row r="107" spans="2:65" s="1" customFormat="1" ht="25.5" customHeight="1">
      <c r="B107" s="45"/>
      <c r="C107" s="216" t="s">
        <v>169</v>
      </c>
      <c r="D107" s="216" t="s">
        <v>118</v>
      </c>
      <c r="E107" s="217" t="s">
        <v>170</v>
      </c>
      <c r="F107" s="218" t="s">
        <v>171</v>
      </c>
      <c r="G107" s="219" t="s">
        <v>172</v>
      </c>
      <c r="H107" s="220">
        <v>11.225</v>
      </c>
      <c r="I107" s="221"/>
      <c r="J107" s="222">
        <f>ROUND(I107*H107,2)</f>
        <v>0</v>
      </c>
      <c r="K107" s="218" t="s">
        <v>159</v>
      </c>
      <c r="L107" s="71"/>
      <c r="M107" s="223" t="s">
        <v>23</v>
      </c>
      <c r="N107" s="224" t="s">
        <v>44</v>
      </c>
      <c r="O107" s="46"/>
      <c r="P107" s="225">
        <f>O107*H107</f>
        <v>0</v>
      </c>
      <c r="Q107" s="225">
        <v>0.00111</v>
      </c>
      <c r="R107" s="225">
        <f>Q107*H107</f>
        <v>0.01245975</v>
      </c>
      <c r="S107" s="225">
        <v>0</v>
      </c>
      <c r="T107" s="226">
        <f>S107*H107</f>
        <v>0</v>
      </c>
      <c r="AR107" s="23" t="s">
        <v>122</v>
      </c>
      <c r="AT107" s="23" t="s">
        <v>118</v>
      </c>
      <c r="AU107" s="23" t="s">
        <v>81</v>
      </c>
      <c r="AY107" s="23" t="s">
        <v>116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3" t="s">
        <v>79</v>
      </c>
      <c r="BK107" s="227">
        <f>ROUND(I107*H107,2)</f>
        <v>0</v>
      </c>
      <c r="BL107" s="23" t="s">
        <v>122</v>
      </c>
      <c r="BM107" s="23" t="s">
        <v>173</v>
      </c>
    </row>
    <row r="108" spans="2:51" s="12" customFormat="1" ht="13.5">
      <c r="B108" s="242"/>
      <c r="C108" s="243"/>
      <c r="D108" s="230" t="s">
        <v>124</v>
      </c>
      <c r="E108" s="244" t="s">
        <v>23</v>
      </c>
      <c r="F108" s="245" t="s">
        <v>174</v>
      </c>
      <c r="G108" s="243"/>
      <c r="H108" s="244" t="s">
        <v>23</v>
      </c>
      <c r="I108" s="246"/>
      <c r="J108" s="243"/>
      <c r="K108" s="243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124</v>
      </c>
      <c r="AU108" s="251" t="s">
        <v>81</v>
      </c>
      <c r="AV108" s="12" t="s">
        <v>79</v>
      </c>
      <c r="AW108" s="12" t="s">
        <v>36</v>
      </c>
      <c r="AX108" s="12" t="s">
        <v>73</v>
      </c>
      <c r="AY108" s="251" t="s">
        <v>116</v>
      </c>
    </row>
    <row r="109" spans="2:51" s="11" customFormat="1" ht="13.5">
      <c r="B109" s="228"/>
      <c r="C109" s="229"/>
      <c r="D109" s="230" t="s">
        <v>124</v>
      </c>
      <c r="E109" s="231" t="s">
        <v>23</v>
      </c>
      <c r="F109" s="232" t="s">
        <v>175</v>
      </c>
      <c r="G109" s="229"/>
      <c r="H109" s="233">
        <v>6.361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124</v>
      </c>
      <c r="AU109" s="239" t="s">
        <v>81</v>
      </c>
      <c r="AV109" s="11" t="s">
        <v>81</v>
      </c>
      <c r="AW109" s="11" t="s">
        <v>36</v>
      </c>
      <c r="AX109" s="11" t="s">
        <v>73</v>
      </c>
      <c r="AY109" s="239" t="s">
        <v>116</v>
      </c>
    </row>
    <row r="110" spans="2:51" s="12" customFormat="1" ht="13.5">
      <c r="B110" s="242"/>
      <c r="C110" s="243"/>
      <c r="D110" s="230" t="s">
        <v>124</v>
      </c>
      <c r="E110" s="244" t="s">
        <v>23</v>
      </c>
      <c r="F110" s="245" t="s">
        <v>176</v>
      </c>
      <c r="G110" s="243"/>
      <c r="H110" s="244" t="s">
        <v>23</v>
      </c>
      <c r="I110" s="246"/>
      <c r="J110" s="243"/>
      <c r="K110" s="243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124</v>
      </c>
      <c r="AU110" s="251" t="s">
        <v>81</v>
      </c>
      <c r="AV110" s="12" t="s">
        <v>79</v>
      </c>
      <c r="AW110" s="12" t="s">
        <v>36</v>
      </c>
      <c r="AX110" s="12" t="s">
        <v>73</v>
      </c>
      <c r="AY110" s="251" t="s">
        <v>116</v>
      </c>
    </row>
    <row r="111" spans="2:51" s="11" customFormat="1" ht="13.5">
      <c r="B111" s="228"/>
      <c r="C111" s="229"/>
      <c r="D111" s="230" t="s">
        <v>124</v>
      </c>
      <c r="E111" s="231" t="s">
        <v>23</v>
      </c>
      <c r="F111" s="232" t="s">
        <v>177</v>
      </c>
      <c r="G111" s="229"/>
      <c r="H111" s="233">
        <v>4.864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124</v>
      </c>
      <c r="AU111" s="239" t="s">
        <v>81</v>
      </c>
      <c r="AV111" s="11" t="s">
        <v>81</v>
      </c>
      <c r="AW111" s="11" t="s">
        <v>36</v>
      </c>
      <c r="AX111" s="11" t="s">
        <v>73</v>
      </c>
      <c r="AY111" s="239" t="s">
        <v>116</v>
      </c>
    </row>
    <row r="112" spans="2:51" s="13" customFormat="1" ht="13.5">
      <c r="B112" s="252"/>
      <c r="C112" s="253"/>
      <c r="D112" s="230" t="s">
        <v>124</v>
      </c>
      <c r="E112" s="254" t="s">
        <v>23</v>
      </c>
      <c r="F112" s="255" t="s">
        <v>167</v>
      </c>
      <c r="G112" s="253"/>
      <c r="H112" s="256">
        <v>11.225</v>
      </c>
      <c r="I112" s="257"/>
      <c r="J112" s="253"/>
      <c r="K112" s="253"/>
      <c r="L112" s="258"/>
      <c r="M112" s="259"/>
      <c r="N112" s="260"/>
      <c r="O112" s="260"/>
      <c r="P112" s="260"/>
      <c r="Q112" s="260"/>
      <c r="R112" s="260"/>
      <c r="S112" s="260"/>
      <c r="T112" s="261"/>
      <c r="AT112" s="262" t="s">
        <v>124</v>
      </c>
      <c r="AU112" s="262" t="s">
        <v>81</v>
      </c>
      <c r="AV112" s="13" t="s">
        <v>122</v>
      </c>
      <c r="AW112" s="13" t="s">
        <v>36</v>
      </c>
      <c r="AX112" s="13" t="s">
        <v>79</v>
      </c>
      <c r="AY112" s="262" t="s">
        <v>116</v>
      </c>
    </row>
    <row r="113" spans="2:63" s="10" customFormat="1" ht="29.85" customHeight="1">
      <c r="B113" s="200"/>
      <c r="C113" s="201"/>
      <c r="D113" s="202" t="s">
        <v>72</v>
      </c>
      <c r="E113" s="214" t="s">
        <v>169</v>
      </c>
      <c r="F113" s="214" t="s">
        <v>178</v>
      </c>
      <c r="G113" s="201"/>
      <c r="H113" s="201"/>
      <c r="I113" s="204"/>
      <c r="J113" s="215">
        <f>BK113</f>
        <v>0</v>
      </c>
      <c r="K113" s="201"/>
      <c r="L113" s="206"/>
      <c r="M113" s="207"/>
      <c r="N113" s="208"/>
      <c r="O113" s="208"/>
      <c r="P113" s="209">
        <f>SUM(P114:P168)</f>
        <v>0</v>
      </c>
      <c r="Q113" s="208"/>
      <c r="R113" s="209">
        <f>SUM(R114:R168)</f>
        <v>3.793280000000001</v>
      </c>
      <c r="S113" s="208"/>
      <c r="T113" s="210">
        <f>SUM(T114:T168)</f>
        <v>0</v>
      </c>
      <c r="AR113" s="211" t="s">
        <v>79</v>
      </c>
      <c r="AT113" s="212" t="s">
        <v>72</v>
      </c>
      <c r="AU113" s="212" t="s">
        <v>79</v>
      </c>
      <c r="AY113" s="211" t="s">
        <v>116</v>
      </c>
      <c r="BK113" s="213">
        <f>SUM(BK114:BK168)</f>
        <v>0</v>
      </c>
    </row>
    <row r="114" spans="2:65" s="1" customFormat="1" ht="16.5" customHeight="1">
      <c r="B114" s="45"/>
      <c r="C114" s="216" t="s">
        <v>179</v>
      </c>
      <c r="D114" s="216" t="s">
        <v>118</v>
      </c>
      <c r="E114" s="217" t="s">
        <v>180</v>
      </c>
      <c r="F114" s="218" t="s">
        <v>181</v>
      </c>
      <c r="G114" s="219" t="s">
        <v>182</v>
      </c>
      <c r="H114" s="220">
        <v>1</v>
      </c>
      <c r="I114" s="221"/>
      <c r="J114" s="222">
        <f>ROUND(I114*H114,2)</f>
        <v>0</v>
      </c>
      <c r="K114" s="218" t="s">
        <v>23</v>
      </c>
      <c r="L114" s="71"/>
      <c r="M114" s="223" t="s">
        <v>23</v>
      </c>
      <c r="N114" s="224" t="s">
        <v>44</v>
      </c>
      <c r="O114" s="46"/>
      <c r="P114" s="225">
        <f>O114*H114</f>
        <v>0</v>
      </c>
      <c r="Q114" s="225">
        <v>0.00289</v>
      </c>
      <c r="R114" s="225">
        <f>Q114*H114</f>
        <v>0.00289</v>
      </c>
      <c r="S114" s="225">
        <v>0</v>
      </c>
      <c r="T114" s="226">
        <f>S114*H114</f>
        <v>0</v>
      </c>
      <c r="AR114" s="23" t="s">
        <v>122</v>
      </c>
      <c r="AT114" s="23" t="s">
        <v>118</v>
      </c>
      <c r="AU114" s="23" t="s">
        <v>81</v>
      </c>
      <c r="AY114" s="23" t="s">
        <v>116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3" t="s">
        <v>79</v>
      </c>
      <c r="BK114" s="227">
        <f>ROUND(I114*H114,2)</f>
        <v>0</v>
      </c>
      <c r="BL114" s="23" t="s">
        <v>122</v>
      </c>
      <c r="BM114" s="23" t="s">
        <v>183</v>
      </c>
    </row>
    <row r="115" spans="2:65" s="1" customFormat="1" ht="16.5" customHeight="1">
      <c r="B115" s="45"/>
      <c r="C115" s="263" t="s">
        <v>184</v>
      </c>
      <c r="D115" s="263" t="s">
        <v>185</v>
      </c>
      <c r="E115" s="264" t="s">
        <v>186</v>
      </c>
      <c r="F115" s="265" t="s">
        <v>187</v>
      </c>
      <c r="G115" s="266" t="s">
        <v>121</v>
      </c>
      <c r="H115" s="267">
        <v>18</v>
      </c>
      <c r="I115" s="268"/>
      <c r="J115" s="269">
        <f>ROUND(I115*H115,2)</f>
        <v>0</v>
      </c>
      <c r="K115" s="265" t="s">
        <v>23</v>
      </c>
      <c r="L115" s="270"/>
      <c r="M115" s="271" t="s">
        <v>23</v>
      </c>
      <c r="N115" s="272" t="s">
        <v>44</v>
      </c>
      <c r="O115" s="46"/>
      <c r="P115" s="225">
        <f>O115*H115</f>
        <v>0</v>
      </c>
      <c r="Q115" s="225">
        <v>0.0165</v>
      </c>
      <c r="R115" s="225">
        <f>Q115*H115</f>
        <v>0.29700000000000004</v>
      </c>
      <c r="S115" s="225">
        <v>0</v>
      </c>
      <c r="T115" s="226">
        <f>S115*H115</f>
        <v>0</v>
      </c>
      <c r="AR115" s="23" t="s">
        <v>169</v>
      </c>
      <c r="AT115" s="23" t="s">
        <v>185</v>
      </c>
      <c r="AU115" s="23" t="s">
        <v>81</v>
      </c>
      <c r="AY115" s="23" t="s">
        <v>116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3" t="s">
        <v>79</v>
      </c>
      <c r="BK115" s="227">
        <f>ROUND(I115*H115,2)</f>
        <v>0</v>
      </c>
      <c r="BL115" s="23" t="s">
        <v>122</v>
      </c>
      <c r="BM115" s="23" t="s">
        <v>188</v>
      </c>
    </row>
    <row r="116" spans="2:47" s="1" customFormat="1" ht="13.5">
      <c r="B116" s="45"/>
      <c r="C116" s="73"/>
      <c r="D116" s="230" t="s">
        <v>144</v>
      </c>
      <c r="E116" s="73"/>
      <c r="F116" s="240" t="s">
        <v>189</v>
      </c>
      <c r="G116" s="73"/>
      <c r="H116" s="73"/>
      <c r="I116" s="186"/>
      <c r="J116" s="73"/>
      <c r="K116" s="73"/>
      <c r="L116" s="71"/>
      <c r="M116" s="241"/>
      <c r="N116" s="46"/>
      <c r="O116" s="46"/>
      <c r="P116" s="46"/>
      <c r="Q116" s="46"/>
      <c r="R116" s="46"/>
      <c r="S116" s="46"/>
      <c r="T116" s="94"/>
      <c r="AT116" s="23" t="s">
        <v>144</v>
      </c>
      <c r="AU116" s="23" t="s">
        <v>81</v>
      </c>
    </row>
    <row r="117" spans="2:65" s="1" customFormat="1" ht="16.5" customHeight="1">
      <c r="B117" s="45"/>
      <c r="C117" s="263" t="s">
        <v>190</v>
      </c>
      <c r="D117" s="263" t="s">
        <v>185</v>
      </c>
      <c r="E117" s="264" t="s">
        <v>191</v>
      </c>
      <c r="F117" s="265" t="s">
        <v>192</v>
      </c>
      <c r="G117" s="266" t="s">
        <v>121</v>
      </c>
      <c r="H117" s="267">
        <v>52</v>
      </c>
      <c r="I117" s="268"/>
      <c r="J117" s="269">
        <f>ROUND(I117*H117,2)</f>
        <v>0</v>
      </c>
      <c r="K117" s="265" t="s">
        <v>23</v>
      </c>
      <c r="L117" s="270"/>
      <c r="M117" s="271" t="s">
        <v>23</v>
      </c>
      <c r="N117" s="272" t="s">
        <v>44</v>
      </c>
      <c r="O117" s="46"/>
      <c r="P117" s="225">
        <f>O117*H117</f>
        <v>0</v>
      </c>
      <c r="Q117" s="225">
        <v>0.0165</v>
      </c>
      <c r="R117" s="225">
        <f>Q117*H117</f>
        <v>0.8580000000000001</v>
      </c>
      <c r="S117" s="225">
        <v>0</v>
      </c>
      <c r="T117" s="226">
        <f>S117*H117</f>
        <v>0</v>
      </c>
      <c r="AR117" s="23" t="s">
        <v>169</v>
      </c>
      <c r="AT117" s="23" t="s">
        <v>185</v>
      </c>
      <c r="AU117" s="23" t="s">
        <v>81</v>
      </c>
      <c r="AY117" s="23" t="s">
        <v>116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3" t="s">
        <v>79</v>
      </c>
      <c r="BK117" s="227">
        <f>ROUND(I117*H117,2)</f>
        <v>0</v>
      </c>
      <c r="BL117" s="23" t="s">
        <v>122</v>
      </c>
      <c r="BM117" s="23" t="s">
        <v>193</v>
      </c>
    </row>
    <row r="118" spans="2:47" s="1" customFormat="1" ht="13.5">
      <c r="B118" s="45"/>
      <c r="C118" s="73"/>
      <c r="D118" s="230" t="s">
        <v>144</v>
      </c>
      <c r="E118" s="73"/>
      <c r="F118" s="240" t="s">
        <v>189</v>
      </c>
      <c r="G118" s="73"/>
      <c r="H118" s="73"/>
      <c r="I118" s="186"/>
      <c r="J118" s="73"/>
      <c r="K118" s="73"/>
      <c r="L118" s="71"/>
      <c r="M118" s="241"/>
      <c r="N118" s="46"/>
      <c r="O118" s="46"/>
      <c r="P118" s="46"/>
      <c r="Q118" s="46"/>
      <c r="R118" s="46"/>
      <c r="S118" s="46"/>
      <c r="T118" s="94"/>
      <c r="AT118" s="23" t="s">
        <v>144</v>
      </c>
      <c r="AU118" s="23" t="s">
        <v>81</v>
      </c>
    </row>
    <row r="119" spans="2:65" s="1" customFormat="1" ht="16.5" customHeight="1">
      <c r="B119" s="45"/>
      <c r="C119" s="263" t="s">
        <v>194</v>
      </c>
      <c r="D119" s="263" t="s">
        <v>185</v>
      </c>
      <c r="E119" s="264" t="s">
        <v>195</v>
      </c>
      <c r="F119" s="265" t="s">
        <v>196</v>
      </c>
      <c r="G119" s="266" t="s">
        <v>121</v>
      </c>
      <c r="H119" s="267">
        <v>16</v>
      </c>
      <c r="I119" s="268"/>
      <c r="J119" s="269">
        <f>ROUND(I119*H119,2)</f>
        <v>0</v>
      </c>
      <c r="K119" s="265" t="s">
        <v>23</v>
      </c>
      <c r="L119" s="270"/>
      <c r="M119" s="271" t="s">
        <v>23</v>
      </c>
      <c r="N119" s="272" t="s">
        <v>44</v>
      </c>
      <c r="O119" s="46"/>
      <c r="P119" s="225">
        <f>O119*H119</f>
        <v>0</v>
      </c>
      <c r="Q119" s="225">
        <v>0.0165</v>
      </c>
      <c r="R119" s="225">
        <f>Q119*H119</f>
        <v>0.264</v>
      </c>
      <c r="S119" s="225">
        <v>0</v>
      </c>
      <c r="T119" s="226">
        <f>S119*H119</f>
        <v>0</v>
      </c>
      <c r="AR119" s="23" t="s">
        <v>169</v>
      </c>
      <c r="AT119" s="23" t="s">
        <v>185</v>
      </c>
      <c r="AU119" s="23" t="s">
        <v>81</v>
      </c>
      <c r="AY119" s="23" t="s">
        <v>116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3" t="s">
        <v>79</v>
      </c>
      <c r="BK119" s="227">
        <f>ROUND(I119*H119,2)</f>
        <v>0</v>
      </c>
      <c r="BL119" s="23" t="s">
        <v>122</v>
      </c>
      <c r="BM119" s="23" t="s">
        <v>197</v>
      </c>
    </row>
    <row r="120" spans="2:47" s="1" customFormat="1" ht="13.5">
      <c r="B120" s="45"/>
      <c r="C120" s="73"/>
      <c r="D120" s="230" t="s">
        <v>144</v>
      </c>
      <c r="E120" s="73"/>
      <c r="F120" s="240" t="s">
        <v>189</v>
      </c>
      <c r="G120" s="73"/>
      <c r="H120" s="73"/>
      <c r="I120" s="186"/>
      <c r="J120" s="73"/>
      <c r="K120" s="73"/>
      <c r="L120" s="71"/>
      <c r="M120" s="241"/>
      <c r="N120" s="46"/>
      <c r="O120" s="46"/>
      <c r="P120" s="46"/>
      <c r="Q120" s="46"/>
      <c r="R120" s="46"/>
      <c r="S120" s="46"/>
      <c r="T120" s="94"/>
      <c r="AT120" s="23" t="s">
        <v>144</v>
      </c>
      <c r="AU120" s="23" t="s">
        <v>81</v>
      </c>
    </row>
    <row r="121" spans="2:65" s="1" customFormat="1" ht="16.5" customHeight="1">
      <c r="B121" s="45"/>
      <c r="C121" s="263" t="s">
        <v>198</v>
      </c>
      <c r="D121" s="263" t="s">
        <v>185</v>
      </c>
      <c r="E121" s="264" t="s">
        <v>199</v>
      </c>
      <c r="F121" s="265" t="s">
        <v>200</v>
      </c>
      <c r="G121" s="266" t="s">
        <v>149</v>
      </c>
      <c r="H121" s="267">
        <v>2</v>
      </c>
      <c r="I121" s="268"/>
      <c r="J121" s="269">
        <f>ROUND(I121*H121,2)</f>
        <v>0</v>
      </c>
      <c r="K121" s="265" t="s">
        <v>23</v>
      </c>
      <c r="L121" s="270"/>
      <c r="M121" s="271" t="s">
        <v>23</v>
      </c>
      <c r="N121" s="272" t="s">
        <v>44</v>
      </c>
      <c r="O121" s="46"/>
      <c r="P121" s="225">
        <f>O121*H121</f>
        <v>0</v>
      </c>
      <c r="Q121" s="225">
        <v>0.0165</v>
      </c>
      <c r="R121" s="225">
        <f>Q121*H121</f>
        <v>0.033</v>
      </c>
      <c r="S121" s="225">
        <v>0</v>
      </c>
      <c r="T121" s="226">
        <f>S121*H121</f>
        <v>0</v>
      </c>
      <c r="AR121" s="23" t="s">
        <v>169</v>
      </c>
      <c r="AT121" s="23" t="s">
        <v>185</v>
      </c>
      <c r="AU121" s="23" t="s">
        <v>81</v>
      </c>
      <c r="AY121" s="23" t="s">
        <v>116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3" t="s">
        <v>79</v>
      </c>
      <c r="BK121" s="227">
        <f>ROUND(I121*H121,2)</f>
        <v>0</v>
      </c>
      <c r="BL121" s="23" t="s">
        <v>122</v>
      </c>
      <c r="BM121" s="23" t="s">
        <v>201</v>
      </c>
    </row>
    <row r="122" spans="2:47" s="1" customFormat="1" ht="13.5">
      <c r="B122" s="45"/>
      <c r="C122" s="73"/>
      <c r="D122" s="230" t="s">
        <v>144</v>
      </c>
      <c r="E122" s="73"/>
      <c r="F122" s="240" t="s">
        <v>189</v>
      </c>
      <c r="G122" s="73"/>
      <c r="H122" s="73"/>
      <c r="I122" s="186"/>
      <c r="J122" s="73"/>
      <c r="K122" s="73"/>
      <c r="L122" s="71"/>
      <c r="M122" s="241"/>
      <c r="N122" s="46"/>
      <c r="O122" s="46"/>
      <c r="P122" s="46"/>
      <c r="Q122" s="46"/>
      <c r="R122" s="46"/>
      <c r="S122" s="46"/>
      <c r="T122" s="94"/>
      <c r="AT122" s="23" t="s">
        <v>144</v>
      </c>
      <c r="AU122" s="23" t="s">
        <v>81</v>
      </c>
    </row>
    <row r="123" spans="2:65" s="1" customFormat="1" ht="16.5" customHeight="1">
      <c r="B123" s="45"/>
      <c r="C123" s="263" t="s">
        <v>202</v>
      </c>
      <c r="D123" s="263" t="s">
        <v>185</v>
      </c>
      <c r="E123" s="264" t="s">
        <v>203</v>
      </c>
      <c r="F123" s="265" t="s">
        <v>204</v>
      </c>
      <c r="G123" s="266" t="s">
        <v>149</v>
      </c>
      <c r="H123" s="267">
        <v>4</v>
      </c>
      <c r="I123" s="268"/>
      <c r="J123" s="269">
        <f>ROUND(I123*H123,2)</f>
        <v>0</v>
      </c>
      <c r="K123" s="265" t="s">
        <v>23</v>
      </c>
      <c r="L123" s="270"/>
      <c r="M123" s="271" t="s">
        <v>23</v>
      </c>
      <c r="N123" s="272" t="s">
        <v>44</v>
      </c>
      <c r="O123" s="46"/>
      <c r="P123" s="225">
        <f>O123*H123</f>
        <v>0</v>
      </c>
      <c r="Q123" s="225">
        <v>0.0165</v>
      </c>
      <c r="R123" s="225">
        <f>Q123*H123</f>
        <v>0.066</v>
      </c>
      <c r="S123" s="225">
        <v>0</v>
      </c>
      <c r="T123" s="226">
        <f>S123*H123</f>
        <v>0</v>
      </c>
      <c r="AR123" s="23" t="s">
        <v>169</v>
      </c>
      <c r="AT123" s="23" t="s">
        <v>185</v>
      </c>
      <c r="AU123" s="23" t="s">
        <v>81</v>
      </c>
      <c r="AY123" s="23" t="s">
        <v>116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3" t="s">
        <v>79</v>
      </c>
      <c r="BK123" s="227">
        <f>ROUND(I123*H123,2)</f>
        <v>0</v>
      </c>
      <c r="BL123" s="23" t="s">
        <v>122</v>
      </c>
      <c r="BM123" s="23" t="s">
        <v>205</v>
      </c>
    </row>
    <row r="124" spans="2:47" s="1" customFormat="1" ht="13.5">
      <c r="B124" s="45"/>
      <c r="C124" s="73"/>
      <c r="D124" s="230" t="s">
        <v>144</v>
      </c>
      <c r="E124" s="73"/>
      <c r="F124" s="240" t="s">
        <v>189</v>
      </c>
      <c r="G124" s="73"/>
      <c r="H124" s="73"/>
      <c r="I124" s="186"/>
      <c r="J124" s="73"/>
      <c r="K124" s="73"/>
      <c r="L124" s="71"/>
      <c r="M124" s="241"/>
      <c r="N124" s="46"/>
      <c r="O124" s="46"/>
      <c r="P124" s="46"/>
      <c r="Q124" s="46"/>
      <c r="R124" s="46"/>
      <c r="S124" s="46"/>
      <c r="T124" s="94"/>
      <c r="AT124" s="23" t="s">
        <v>144</v>
      </c>
      <c r="AU124" s="23" t="s">
        <v>81</v>
      </c>
    </row>
    <row r="125" spans="2:65" s="1" customFormat="1" ht="16.5" customHeight="1">
      <c r="B125" s="45"/>
      <c r="C125" s="263" t="s">
        <v>10</v>
      </c>
      <c r="D125" s="263" t="s">
        <v>185</v>
      </c>
      <c r="E125" s="264" t="s">
        <v>206</v>
      </c>
      <c r="F125" s="265" t="s">
        <v>207</v>
      </c>
      <c r="G125" s="266" t="s">
        <v>149</v>
      </c>
      <c r="H125" s="267">
        <v>4</v>
      </c>
      <c r="I125" s="268"/>
      <c r="J125" s="269">
        <f>ROUND(I125*H125,2)</f>
        <v>0</v>
      </c>
      <c r="K125" s="265" t="s">
        <v>23</v>
      </c>
      <c r="L125" s="270"/>
      <c r="M125" s="271" t="s">
        <v>23</v>
      </c>
      <c r="N125" s="272" t="s">
        <v>44</v>
      </c>
      <c r="O125" s="46"/>
      <c r="P125" s="225">
        <f>O125*H125</f>
        <v>0</v>
      </c>
      <c r="Q125" s="225">
        <v>0.0165</v>
      </c>
      <c r="R125" s="225">
        <f>Q125*H125</f>
        <v>0.066</v>
      </c>
      <c r="S125" s="225">
        <v>0</v>
      </c>
      <c r="T125" s="226">
        <f>S125*H125</f>
        <v>0</v>
      </c>
      <c r="AR125" s="23" t="s">
        <v>169</v>
      </c>
      <c r="AT125" s="23" t="s">
        <v>185</v>
      </c>
      <c r="AU125" s="23" t="s">
        <v>81</v>
      </c>
      <c r="AY125" s="23" t="s">
        <v>116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79</v>
      </c>
      <c r="BK125" s="227">
        <f>ROUND(I125*H125,2)</f>
        <v>0</v>
      </c>
      <c r="BL125" s="23" t="s">
        <v>122</v>
      </c>
      <c r="BM125" s="23" t="s">
        <v>208</v>
      </c>
    </row>
    <row r="126" spans="2:47" s="1" customFormat="1" ht="13.5">
      <c r="B126" s="45"/>
      <c r="C126" s="73"/>
      <c r="D126" s="230" t="s">
        <v>144</v>
      </c>
      <c r="E126" s="73"/>
      <c r="F126" s="240" t="s">
        <v>189</v>
      </c>
      <c r="G126" s="73"/>
      <c r="H126" s="73"/>
      <c r="I126" s="186"/>
      <c r="J126" s="73"/>
      <c r="K126" s="73"/>
      <c r="L126" s="71"/>
      <c r="M126" s="241"/>
      <c r="N126" s="46"/>
      <c r="O126" s="46"/>
      <c r="P126" s="46"/>
      <c r="Q126" s="46"/>
      <c r="R126" s="46"/>
      <c r="S126" s="46"/>
      <c r="T126" s="94"/>
      <c r="AT126" s="23" t="s">
        <v>144</v>
      </c>
      <c r="AU126" s="23" t="s">
        <v>81</v>
      </c>
    </row>
    <row r="127" spans="2:65" s="1" customFormat="1" ht="16.5" customHeight="1">
      <c r="B127" s="45"/>
      <c r="C127" s="263" t="s">
        <v>209</v>
      </c>
      <c r="D127" s="263" t="s">
        <v>185</v>
      </c>
      <c r="E127" s="264" t="s">
        <v>210</v>
      </c>
      <c r="F127" s="265" t="s">
        <v>211</v>
      </c>
      <c r="G127" s="266" t="s">
        <v>149</v>
      </c>
      <c r="H127" s="267">
        <v>2</v>
      </c>
      <c r="I127" s="268"/>
      <c r="J127" s="269">
        <f>ROUND(I127*H127,2)</f>
        <v>0</v>
      </c>
      <c r="K127" s="265" t="s">
        <v>23</v>
      </c>
      <c r="L127" s="270"/>
      <c r="M127" s="271" t="s">
        <v>23</v>
      </c>
      <c r="N127" s="272" t="s">
        <v>44</v>
      </c>
      <c r="O127" s="46"/>
      <c r="P127" s="225">
        <f>O127*H127</f>
        <v>0</v>
      </c>
      <c r="Q127" s="225">
        <v>0.0165</v>
      </c>
      <c r="R127" s="225">
        <f>Q127*H127</f>
        <v>0.033</v>
      </c>
      <c r="S127" s="225">
        <v>0</v>
      </c>
      <c r="T127" s="226">
        <f>S127*H127</f>
        <v>0</v>
      </c>
      <c r="AR127" s="23" t="s">
        <v>169</v>
      </c>
      <c r="AT127" s="23" t="s">
        <v>185</v>
      </c>
      <c r="AU127" s="23" t="s">
        <v>81</v>
      </c>
      <c r="AY127" s="23" t="s">
        <v>116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3" t="s">
        <v>79</v>
      </c>
      <c r="BK127" s="227">
        <f>ROUND(I127*H127,2)</f>
        <v>0</v>
      </c>
      <c r="BL127" s="23" t="s">
        <v>122</v>
      </c>
      <c r="BM127" s="23" t="s">
        <v>212</v>
      </c>
    </row>
    <row r="128" spans="2:47" s="1" customFormat="1" ht="13.5">
      <c r="B128" s="45"/>
      <c r="C128" s="73"/>
      <c r="D128" s="230" t="s">
        <v>144</v>
      </c>
      <c r="E128" s="73"/>
      <c r="F128" s="240" t="s">
        <v>189</v>
      </c>
      <c r="G128" s="73"/>
      <c r="H128" s="73"/>
      <c r="I128" s="186"/>
      <c r="J128" s="73"/>
      <c r="K128" s="73"/>
      <c r="L128" s="71"/>
      <c r="M128" s="241"/>
      <c r="N128" s="46"/>
      <c r="O128" s="46"/>
      <c r="P128" s="46"/>
      <c r="Q128" s="46"/>
      <c r="R128" s="46"/>
      <c r="S128" s="46"/>
      <c r="T128" s="94"/>
      <c r="AT128" s="23" t="s">
        <v>144</v>
      </c>
      <c r="AU128" s="23" t="s">
        <v>81</v>
      </c>
    </row>
    <row r="129" spans="2:65" s="1" customFormat="1" ht="16.5" customHeight="1">
      <c r="B129" s="45"/>
      <c r="C129" s="263" t="s">
        <v>213</v>
      </c>
      <c r="D129" s="263" t="s">
        <v>185</v>
      </c>
      <c r="E129" s="264" t="s">
        <v>214</v>
      </c>
      <c r="F129" s="265" t="s">
        <v>215</v>
      </c>
      <c r="G129" s="266" t="s">
        <v>149</v>
      </c>
      <c r="H129" s="267">
        <v>24</v>
      </c>
      <c r="I129" s="268"/>
      <c r="J129" s="269">
        <f>ROUND(I129*H129,2)</f>
        <v>0</v>
      </c>
      <c r="K129" s="265" t="s">
        <v>23</v>
      </c>
      <c r="L129" s="270"/>
      <c r="M129" s="271" t="s">
        <v>23</v>
      </c>
      <c r="N129" s="272" t="s">
        <v>44</v>
      </c>
      <c r="O129" s="46"/>
      <c r="P129" s="225">
        <f>O129*H129</f>
        <v>0</v>
      </c>
      <c r="Q129" s="225">
        <v>0.0165</v>
      </c>
      <c r="R129" s="225">
        <f>Q129*H129</f>
        <v>0.396</v>
      </c>
      <c r="S129" s="225">
        <v>0</v>
      </c>
      <c r="T129" s="226">
        <f>S129*H129</f>
        <v>0</v>
      </c>
      <c r="AR129" s="23" t="s">
        <v>169</v>
      </c>
      <c r="AT129" s="23" t="s">
        <v>185</v>
      </c>
      <c r="AU129" s="23" t="s">
        <v>81</v>
      </c>
      <c r="AY129" s="23" t="s">
        <v>116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3" t="s">
        <v>79</v>
      </c>
      <c r="BK129" s="227">
        <f>ROUND(I129*H129,2)</f>
        <v>0</v>
      </c>
      <c r="BL129" s="23" t="s">
        <v>122</v>
      </c>
      <c r="BM129" s="23" t="s">
        <v>216</v>
      </c>
    </row>
    <row r="130" spans="2:47" s="1" customFormat="1" ht="13.5">
      <c r="B130" s="45"/>
      <c r="C130" s="73"/>
      <c r="D130" s="230" t="s">
        <v>144</v>
      </c>
      <c r="E130" s="73"/>
      <c r="F130" s="240" t="s">
        <v>189</v>
      </c>
      <c r="G130" s="73"/>
      <c r="H130" s="73"/>
      <c r="I130" s="186"/>
      <c r="J130" s="73"/>
      <c r="K130" s="73"/>
      <c r="L130" s="71"/>
      <c r="M130" s="241"/>
      <c r="N130" s="46"/>
      <c r="O130" s="46"/>
      <c r="P130" s="46"/>
      <c r="Q130" s="46"/>
      <c r="R130" s="46"/>
      <c r="S130" s="46"/>
      <c r="T130" s="94"/>
      <c r="AT130" s="23" t="s">
        <v>144</v>
      </c>
      <c r="AU130" s="23" t="s">
        <v>81</v>
      </c>
    </row>
    <row r="131" spans="2:65" s="1" customFormat="1" ht="16.5" customHeight="1">
      <c r="B131" s="45"/>
      <c r="C131" s="263" t="s">
        <v>217</v>
      </c>
      <c r="D131" s="263" t="s">
        <v>185</v>
      </c>
      <c r="E131" s="264" t="s">
        <v>218</v>
      </c>
      <c r="F131" s="265" t="s">
        <v>219</v>
      </c>
      <c r="G131" s="266" t="s">
        <v>149</v>
      </c>
      <c r="H131" s="267">
        <v>6</v>
      </c>
      <c r="I131" s="268"/>
      <c r="J131" s="269">
        <f>ROUND(I131*H131,2)</f>
        <v>0</v>
      </c>
      <c r="K131" s="265" t="s">
        <v>23</v>
      </c>
      <c r="L131" s="270"/>
      <c r="M131" s="271" t="s">
        <v>23</v>
      </c>
      <c r="N131" s="272" t="s">
        <v>44</v>
      </c>
      <c r="O131" s="46"/>
      <c r="P131" s="225">
        <f>O131*H131</f>
        <v>0</v>
      </c>
      <c r="Q131" s="225">
        <v>0.0165</v>
      </c>
      <c r="R131" s="225">
        <f>Q131*H131</f>
        <v>0.099</v>
      </c>
      <c r="S131" s="225">
        <v>0</v>
      </c>
      <c r="T131" s="226">
        <f>S131*H131</f>
        <v>0</v>
      </c>
      <c r="AR131" s="23" t="s">
        <v>169</v>
      </c>
      <c r="AT131" s="23" t="s">
        <v>185</v>
      </c>
      <c r="AU131" s="23" t="s">
        <v>81</v>
      </c>
      <c r="AY131" s="23" t="s">
        <v>116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3" t="s">
        <v>79</v>
      </c>
      <c r="BK131" s="227">
        <f>ROUND(I131*H131,2)</f>
        <v>0</v>
      </c>
      <c r="BL131" s="23" t="s">
        <v>122</v>
      </c>
      <c r="BM131" s="23" t="s">
        <v>220</v>
      </c>
    </row>
    <row r="132" spans="2:47" s="1" customFormat="1" ht="13.5">
      <c r="B132" s="45"/>
      <c r="C132" s="73"/>
      <c r="D132" s="230" t="s">
        <v>144</v>
      </c>
      <c r="E132" s="73"/>
      <c r="F132" s="240" t="s">
        <v>189</v>
      </c>
      <c r="G132" s="73"/>
      <c r="H132" s="73"/>
      <c r="I132" s="186"/>
      <c r="J132" s="73"/>
      <c r="K132" s="73"/>
      <c r="L132" s="71"/>
      <c r="M132" s="241"/>
      <c r="N132" s="46"/>
      <c r="O132" s="46"/>
      <c r="P132" s="46"/>
      <c r="Q132" s="46"/>
      <c r="R132" s="46"/>
      <c r="S132" s="46"/>
      <c r="T132" s="94"/>
      <c r="AT132" s="23" t="s">
        <v>144</v>
      </c>
      <c r="AU132" s="23" t="s">
        <v>81</v>
      </c>
    </row>
    <row r="133" spans="2:65" s="1" customFormat="1" ht="16.5" customHeight="1">
      <c r="B133" s="45"/>
      <c r="C133" s="263" t="s">
        <v>221</v>
      </c>
      <c r="D133" s="263" t="s">
        <v>185</v>
      </c>
      <c r="E133" s="264" t="s">
        <v>222</v>
      </c>
      <c r="F133" s="265" t="s">
        <v>223</v>
      </c>
      <c r="G133" s="266" t="s">
        <v>149</v>
      </c>
      <c r="H133" s="267">
        <v>2</v>
      </c>
      <c r="I133" s="268"/>
      <c r="J133" s="269">
        <f>ROUND(I133*H133,2)</f>
        <v>0</v>
      </c>
      <c r="K133" s="265" t="s">
        <v>23</v>
      </c>
      <c r="L133" s="270"/>
      <c r="M133" s="271" t="s">
        <v>23</v>
      </c>
      <c r="N133" s="272" t="s">
        <v>44</v>
      </c>
      <c r="O133" s="46"/>
      <c r="P133" s="225">
        <f>O133*H133</f>
        <v>0</v>
      </c>
      <c r="Q133" s="225">
        <v>0.0165</v>
      </c>
      <c r="R133" s="225">
        <f>Q133*H133</f>
        <v>0.033</v>
      </c>
      <c r="S133" s="225">
        <v>0</v>
      </c>
      <c r="T133" s="226">
        <f>S133*H133</f>
        <v>0</v>
      </c>
      <c r="AR133" s="23" t="s">
        <v>169</v>
      </c>
      <c r="AT133" s="23" t="s">
        <v>185</v>
      </c>
      <c r="AU133" s="23" t="s">
        <v>81</v>
      </c>
      <c r="AY133" s="23" t="s">
        <v>116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3" t="s">
        <v>79</v>
      </c>
      <c r="BK133" s="227">
        <f>ROUND(I133*H133,2)</f>
        <v>0</v>
      </c>
      <c r="BL133" s="23" t="s">
        <v>122</v>
      </c>
      <c r="BM133" s="23" t="s">
        <v>224</v>
      </c>
    </row>
    <row r="134" spans="2:47" s="1" customFormat="1" ht="13.5">
      <c r="B134" s="45"/>
      <c r="C134" s="73"/>
      <c r="D134" s="230" t="s">
        <v>144</v>
      </c>
      <c r="E134" s="73"/>
      <c r="F134" s="240" t="s">
        <v>189</v>
      </c>
      <c r="G134" s="73"/>
      <c r="H134" s="73"/>
      <c r="I134" s="186"/>
      <c r="J134" s="73"/>
      <c r="K134" s="73"/>
      <c r="L134" s="71"/>
      <c r="M134" s="241"/>
      <c r="N134" s="46"/>
      <c r="O134" s="46"/>
      <c r="P134" s="46"/>
      <c r="Q134" s="46"/>
      <c r="R134" s="46"/>
      <c r="S134" s="46"/>
      <c r="T134" s="94"/>
      <c r="AT134" s="23" t="s">
        <v>144</v>
      </c>
      <c r="AU134" s="23" t="s">
        <v>81</v>
      </c>
    </row>
    <row r="135" spans="2:65" s="1" customFormat="1" ht="16.5" customHeight="1">
      <c r="B135" s="45"/>
      <c r="C135" s="263" t="s">
        <v>225</v>
      </c>
      <c r="D135" s="263" t="s">
        <v>185</v>
      </c>
      <c r="E135" s="264" t="s">
        <v>226</v>
      </c>
      <c r="F135" s="265" t="s">
        <v>227</v>
      </c>
      <c r="G135" s="266" t="s">
        <v>149</v>
      </c>
      <c r="H135" s="267">
        <v>10</v>
      </c>
      <c r="I135" s="268"/>
      <c r="J135" s="269">
        <f>ROUND(I135*H135,2)</f>
        <v>0</v>
      </c>
      <c r="K135" s="265" t="s">
        <v>23</v>
      </c>
      <c r="L135" s="270"/>
      <c r="M135" s="271" t="s">
        <v>23</v>
      </c>
      <c r="N135" s="272" t="s">
        <v>44</v>
      </c>
      <c r="O135" s="46"/>
      <c r="P135" s="225">
        <f>O135*H135</f>
        <v>0</v>
      </c>
      <c r="Q135" s="225">
        <v>0.0165</v>
      </c>
      <c r="R135" s="225">
        <f>Q135*H135</f>
        <v>0.165</v>
      </c>
      <c r="S135" s="225">
        <v>0</v>
      </c>
      <c r="T135" s="226">
        <f>S135*H135</f>
        <v>0</v>
      </c>
      <c r="AR135" s="23" t="s">
        <v>169</v>
      </c>
      <c r="AT135" s="23" t="s">
        <v>185</v>
      </c>
      <c r="AU135" s="23" t="s">
        <v>81</v>
      </c>
      <c r="AY135" s="23" t="s">
        <v>116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3" t="s">
        <v>79</v>
      </c>
      <c r="BK135" s="227">
        <f>ROUND(I135*H135,2)</f>
        <v>0</v>
      </c>
      <c r="BL135" s="23" t="s">
        <v>122</v>
      </c>
      <c r="BM135" s="23" t="s">
        <v>228</v>
      </c>
    </row>
    <row r="136" spans="2:47" s="1" customFormat="1" ht="13.5">
      <c r="B136" s="45"/>
      <c r="C136" s="73"/>
      <c r="D136" s="230" t="s">
        <v>144</v>
      </c>
      <c r="E136" s="73"/>
      <c r="F136" s="240" t="s">
        <v>189</v>
      </c>
      <c r="G136" s="73"/>
      <c r="H136" s="73"/>
      <c r="I136" s="186"/>
      <c r="J136" s="73"/>
      <c r="K136" s="73"/>
      <c r="L136" s="71"/>
      <c r="M136" s="241"/>
      <c r="N136" s="46"/>
      <c r="O136" s="46"/>
      <c r="P136" s="46"/>
      <c r="Q136" s="46"/>
      <c r="R136" s="46"/>
      <c r="S136" s="46"/>
      <c r="T136" s="94"/>
      <c r="AT136" s="23" t="s">
        <v>144</v>
      </c>
      <c r="AU136" s="23" t="s">
        <v>81</v>
      </c>
    </row>
    <row r="137" spans="2:65" s="1" customFormat="1" ht="16.5" customHeight="1">
      <c r="B137" s="45"/>
      <c r="C137" s="263" t="s">
        <v>9</v>
      </c>
      <c r="D137" s="263" t="s">
        <v>185</v>
      </c>
      <c r="E137" s="264" t="s">
        <v>229</v>
      </c>
      <c r="F137" s="265" t="s">
        <v>230</v>
      </c>
      <c r="G137" s="266" t="s">
        <v>149</v>
      </c>
      <c r="H137" s="267">
        <v>6</v>
      </c>
      <c r="I137" s="268"/>
      <c r="J137" s="269">
        <f>ROUND(I137*H137,2)</f>
        <v>0</v>
      </c>
      <c r="K137" s="265" t="s">
        <v>23</v>
      </c>
      <c r="L137" s="270"/>
      <c r="M137" s="271" t="s">
        <v>23</v>
      </c>
      <c r="N137" s="272" t="s">
        <v>44</v>
      </c>
      <c r="O137" s="46"/>
      <c r="P137" s="225">
        <f>O137*H137</f>
        <v>0</v>
      </c>
      <c r="Q137" s="225">
        <v>0.0165</v>
      </c>
      <c r="R137" s="225">
        <f>Q137*H137</f>
        <v>0.099</v>
      </c>
      <c r="S137" s="225">
        <v>0</v>
      </c>
      <c r="T137" s="226">
        <f>S137*H137</f>
        <v>0</v>
      </c>
      <c r="AR137" s="23" t="s">
        <v>169</v>
      </c>
      <c r="AT137" s="23" t="s">
        <v>185</v>
      </c>
      <c r="AU137" s="23" t="s">
        <v>81</v>
      </c>
      <c r="AY137" s="23" t="s">
        <v>116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3" t="s">
        <v>79</v>
      </c>
      <c r="BK137" s="227">
        <f>ROUND(I137*H137,2)</f>
        <v>0</v>
      </c>
      <c r="BL137" s="23" t="s">
        <v>122</v>
      </c>
      <c r="BM137" s="23" t="s">
        <v>231</v>
      </c>
    </row>
    <row r="138" spans="2:47" s="1" customFormat="1" ht="13.5">
      <c r="B138" s="45"/>
      <c r="C138" s="73"/>
      <c r="D138" s="230" t="s">
        <v>144</v>
      </c>
      <c r="E138" s="73"/>
      <c r="F138" s="240" t="s">
        <v>189</v>
      </c>
      <c r="G138" s="73"/>
      <c r="H138" s="73"/>
      <c r="I138" s="186"/>
      <c r="J138" s="73"/>
      <c r="K138" s="73"/>
      <c r="L138" s="71"/>
      <c r="M138" s="241"/>
      <c r="N138" s="46"/>
      <c r="O138" s="46"/>
      <c r="P138" s="46"/>
      <c r="Q138" s="46"/>
      <c r="R138" s="46"/>
      <c r="S138" s="46"/>
      <c r="T138" s="94"/>
      <c r="AT138" s="23" t="s">
        <v>144</v>
      </c>
      <c r="AU138" s="23" t="s">
        <v>81</v>
      </c>
    </row>
    <row r="139" spans="2:65" s="1" customFormat="1" ht="16.5" customHeight="1">
      <c r="B139" s="45"/>
      <c r="C139" s="263" t="s">
        <v>232</v>
      </c>
      <c r="D139" s="263" t="s">
        <v>185</v>
      </c>
      <c r="E139" s="264" t="s">
        <v>233</v>
      </c>
      <c r="F139" s="265" t="s">
        <v>234</v>
      </c>
      <c r="G139" s="266" t="s">
        <v>182</v>
      </c>
      <c r="H139" s="267">
        <v>1</v>
      </c>
      <c r="I139" s="268"/>
      <c r="J139" s="269">
        <f>ROUND(I139*H139,2)</f>
        <v>0</v>
      </c>
      <c r="K139" s="265" t="s">
        <v>23</v>
      </c>
      <c r="L139" s="270"/>
      <c r="M139" s="271" t="s">
        <v>23</v>
      </c>
      <c r="N139" s="272" t="s">
        <v>44</v>
      </c>
      <c r="O139" s="46"/>
      <c r="P139" s="225">
        <f>O139*H139</f>
        <v>0</v>
      </c>
      <c r="Q139" s="225">
        <v>0.0165</v>
      </c>
      <c r="R139" s="225">
        <f>Q139*H139</f>
        <v>0.0165</v>
      </c>
      <c r="S139" s="225">
        <v>0</v>
      </c>
      <c r="T139" s="226">
        <f>S139*H139</f>
        <v>0</v>
      </c>
      <c r="AR139" s="23" t="s">
        <v>169</v>
      </c>
      <c r="AT139" s="23" t="s">
        <v>185</v>
      </c>
      <c r="AU139" s="23" t="s">
        <v>81</v>
      </c>
      <c r="AY139" s="23" t="s">
        <v>116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3" t="s">
        <v>79</v>
      </c>
      <c r="BK139" s="227">
        <f>ROUND(I139*H139,2)</f>
        <v>0</v>
      </c>
      <c r="BL139" s="23" t="s">
        <v>122</v>
      </c>
      <c r="BM139" s="23" t="s">
        <v>235</v>
      </c>
    </row>
    <row r="140" spans="2:65" s="1" customFormat="1" ht="16.5" customHeight="1">
      <c r="B140" s="45"/>
      <c r="C140" s="263" t="s">
        <v>236</v>
      </c>
      <c r="D140" s="263" t="s">
        <v>185</v>
      </c>
      <c r="E140" s="264" t="s">
        <v>237</v>
      </c>
      <c r="F140" s="265" t="s">
        <v>238</v>
      </c>
      <c r="G140" s="266" t="s">
        <v>149</v>
      </c>
      <c r="H140" s="267">
        <v>22</v>
      </c>
      <c r="I140" s="268"/>
      <c r="J140" s="269">
        <f>ROUND(I140*H140,2)</f>
        <v>0</v>
      </c>
      <c r="K140" s="265" t="s">
        <v>23</v>
      </c>
      <c r="L140" s="270"/>
      <c r="M140" s="271" t="s">
        <v>23</v>
      </c>
      <c r="N140" s="272" t="s">
        <v>44</v>
      </c>
      <c r="O140" s="46"/>
      <c r="P140" s="225">
        <f>O140*H140</f>
        <v>0</v>
      </c>
      <c r="Q140" s="225">
        <v>0.0165</v>
      </c>
      <c r="R140" s="225">
        <f>Q140*H140</f>
        <v>0.363</v>
      </c>
      <c r="S140" s="225">
        <v>0</v>
      </c>
      <c r="T140" s="226">
        <f>S140*H140</f>
        <v>0</v>
      </c>
      <c r="AR140" s="23" t="s">
        <v>169</v>
      </c>
      <c r="AT140" s="23" t="s">
        <v>185</v>
      </c>
      <c r="AU140" s="23" t="s">
        <v>81</v>
      </c>
      <c r="AY140" s="23" t="s">
        <v>116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3" t="s">
        <v>79</v>
      </c>
      <c r="BK140" s="227">
        <f>ROUND(I140*H140,2)</f>
        <v>0</v>
      </c>
      <c r="BL140" s="23" t="s">
        <v>122</v>
      </c>
      <c r="BM140" s="23" t="s">
        <v>239</v>
      </c>
    </row>
    <row r="141" spans="2:47" s="1" customFormat="1" ht="13.5">
      <c r="B141" s="45"/>
      <c r="C141" s="73"/>
      <c r="D141" s="230" t="s">
        <v>144</v>
      </c>
      <c r="E141" s="73"/>
      <c r="F141" s="240" t="s">
        <v>189</v>
      </c>
      <c r="G141" s="73"/>
      <c r="H141" s="73"/>
      <c r="I141" s="186"/>
      <c r="J141" s="73"/>
      <c r="K141" s="73"/>
      <c r="L141" s="71"/>
      <c r="M141" s="241"/>
      <c r="N141" s="46"/>
      <c r="O141" s="46"/>
      <c r="P141" s="46"/>
      <c r="Q141" s="46"/>
      <c r="R141" s="46"/>
      <c r="S141" s="46"/>
      <c r="T141" s="94"/>
      <c r="AT141" s="23" t="s">
        <v>144</v>
      </c>
      <c r="AU141" s="23" t="s">
        <v>81</v>
      </c>
    </row>
    <row r="142" spans="2:65" s="1" customFormat="1" ht="16.5" customHeight="1">
      <c r="B142" s="45"/>
      <c r="C142" s="263" t="s">
        <v>240</v>
      </c>
      <c r="D142" s="263" t="s">
        <v>185</v>
      </c>
      <c r="E142" s="264" t="s">
        <v>241</v>
      </c>
      <c r="F142" s="265" t="s">
        <v>242</v>
      </c>
      <c r="G142" s="266" t="s">
        <v>149</v>
      </c>
      <c r="H142" s="267">
        <v>1</v>
      </c>
      <c r="I142" s="268"/>
      <c r="J142" s="269">
        <f>ROUND(I142*H142,2)</f>
        <v>0</v>
      </c>
      <c r="K142" s="265" t="s">
        <v>23</v>
      </c>
      <c r="L142" s="270"/>
      <c r="M142" s="271" t="s">
        <v>23</v>
      </c>
      <c r="N142" s="272" t="s">
        <v>44</v>
      </c>
      <c r="O142" s="46"/>
      <c r="P142" s="225">
        <f>O142*H142</f>
        <v>0</v>
      </c>
      <c r="Q142" s="225">
        <v>0.0165</v>
      </c>
      <c r="R142" s="225">
        <f>Q142*H142</f>
        <v>0.0165</v>
      </c>
      <c r="S142" s="225">
        <v>0</v>
      </c>
      <c r="T142" s="226">
        <f>S142*H142</f>
        <v>0</v>
      </c>
      <c r="AR142" s="23" t="s">
        <v>169</v>
      </c>
      <c r="AT142" s="23" t="s">
        <v>185</v>
      </c>
      <c r="AU142" s="23" t="s">
        <v>81</v>
      </c>
      <c r="AY142" s="23" t="s">
        <v>116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3" t="s">
        <v>79</v>
      </c>
      <c r="BK142" s="227">
        <f>ROUND(I142*H142,2)</f>
        <v>0</v>
      </c>
      <c r="BL142" s="23" t="s">
        <v>122</v>
      </c>
      <c r="BM142" s="23" t="s">
        <v>243</v>
      </c>
    </row>
    <row r="143" spans="2:47" s="1" customFormat="1" ht="13.5">
      <c r="B143" s="45"/>
      <c r="C143" s="73"/>
      <c r="D143" s="230" t="s">
        <v>144</v>
      </c>
      <c r="E143" s="73"/>
      <c r="F143" s="240" t="s">
        <v>189</v>
      </c>
      <c r="G143" s="73"/>
      <c r="H143" s="73"/>
      <c r="I143" s="186"/>
      <c r="J143" s="73"/>
      <c r="K143" s="73"/>
      <c r="L143" s="71"/>
      <c r="M143" s="241"/>
      <c r="N143" s="46"/>
      <c r="O143" s="46"/>
      <c r="P143" s="46"/>
      <c r="Q143" s="46"/>
      <c r="R143" s="46"/>
      <c r="S143" s="46"/>
      <c r="T143" s="94"/>
      <c r="AT143" s="23" t="s">
        <v>144</v>
      </c>
      <c r="AU143" s="23" t="s">
        <v>81</v>
      </c>
    </row>
    <row r="144" spans="2:65" s="1" customFormat="1" ht="16.5" customHeight="1">
      <c r="B144" s="45"/>
      <c r="C144" s="263" t="s">
        <v>244</v>
      </c>
      <c r="D144" s="263" t="s">
        <v>185</v>
      </c>
      <c r="E144" s="264" t="s">
        <v>245</v>
      </c>
      <c r="F144" s="265" t="s">
        <v>246</v>
      </c>
      <c r="G144" s="266" t="s">
        <v>149</v>
      </c>
      <c r="H144" s="267">
        <v>1</v>
      </c>
      <c r="I144" s="268"/>
      <c r="J144" s="269">
        <f>ROUND(I144*H144,2)</f>
        <v>0</v>
      </c>
      <c r="K144" s="265" t="s">
        <v>23</v>
      </c>
      <c r="L144" s="270"/>
      <c r="M144" s="271" t="s">
        <v>23</v>
      </c>
      <c r="N144" s="272" t="s">
        <v>44</v>
      </c>
      <c r="O144" s="46"/>
      <c r="P144" s="225">
        <f>O144*H144</f>
        <v>0</v>
      </c>
      <c r="Q144" s="225">
        <v>0.0165</v>
      </c>
      <c r="R144" s="225">
        <f>Q144*H144</f>
        <v>0.0165</v>
      </c>
      <c r="S144" s="225">
        <v>0</v>
      </c>
      <c r="T144" s="226">
        <f>S144*H144</f>
        <v>0</v>
      </c>
      <c r="AR144" s="23" t="s">
        <v>169</v>
      </c>
      <c r="AT144" s="23" t="s">
        <v>185</v>
      </c>
      <c r="AU144" s="23" t="s">
        <v>81</v>
      </c>
      <c r="AY144" s="23" t="s">
        <v>116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3" t="s">
        <v>79</v>
      </c>
      <c r="BK144" s="227">
        <f>ROUND(I144*H144,2)</f>
        <v>0</v>
      </c>
      <c r="BL144" s="23" t="s">
        <v>122</v>
      </c>
      <c r="BM144" s="23" t="s">
        <v>247</v>
      </c>
    </row>
    <row r="145" spans="2:47" s="1" customFormat="1" ht="13.5">
      <c r="B145" s="45"/>
      <c r="C145" s="73"/>
      <c r="D145" s="230" t="s">
        <v>144</v>
      </c>
      <c r="E145" s="73"/>
      <c r="F145" s="240" t="s">
        <v>189</v>
      </c>
      <c r="G145" s="73"/>
      <c r="H145" s="73"/>
      <c r="I145" s="186"/>
      <c r="J145" s="73"/>
      <c r="K145" s="73"/>
      <c r="L145" s="71"/>
      <c r="M145" s="241"/>
      <c r="N145" s="46"/>
      <c r="O145" s="46"/>
      <c r="P145" s="46"/>
      <c r="Q145" s="46"/>
      <c r="R145" s="46"/>
      <c r="S145" s="46"/>
      <c r="T145" s="94"/>
      <c r="AT145" s="23" t="s">
        <v>144</v>
      </c>
      <c r="AU145" s="23" t="s">
        <v>81</v>
      </c>
    </row>
    <row r="146" spans="2:65" s="1" customFormat="1" ht="16.5" customHeight="1">
      <c r="B146" s="45"/>
      <c r="C146" s="263" t="s">
        <v>248</v>
      </c>
      <c r="D146" s="263" t="s">
        <v>185</v>
      </c>
      <c r="E146" s="264" t="s">
        <v>249</v>
      </c>
      <c r="F146" s="265" t="s">
        <v>250</v>
      </c>
      <c r="G146" s="266" t="s">
        <v>149</v>
      </c>
      <c r="H146" s="267">
        <v>1</v>
      </c>
      <c r="I146" s="268"/>
      <c r="J146" s="269">
        <f>ROUND(I146*H146,2)</f>
        <v>0</v>
      </c>
      <c r="K146" s="265" t="s">
        <v>23</v>
      </c>
      <c r="L146" s="270"/>
      <c r="M146" s="271" t="s">
        <v>23</v>
      </c>
      <c r="N146" s="272" t="s">
        <v>44</v>
      </c>
      <c r="O146" s="46"/>
      <c r="P146" s="225">
        <f>O146*H146</f>
        <v>0</v>
      </c>
      <c r="Q146" s="225">
        <v>0.0165</v>
      </c>
      <c r="R146" s="225">
        <f>Q146*H146</f>
        <v>0.0165</v>
      </c>
      <c r="S146" s="225">
        <v>0</v>
      </c>
      <c r="T146" s="226">
        <f>S146*H146</f>
        <v>0</v>
      </c>
      <c r="AR146" s="23" t="s">
        <v>169</v>
      </c>
      <c r="AT146" s="23" t="s">
        <v>185</v>
      </c>
      <c r="AU146" s="23" t="s">
        <v>81</v>
      </c>
      <c r="AY146" s="23" t="s">
        <v>116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3" t="s">
        <v>79</v>
      </c>
      <c r="BK146" s="227">
        <f>ROUND(I146*H146,2)</f>
        <v>0</v>
      </c>
      <c r="BL146" s="23" t="s">
        <v>122</v>
      </c>
      <c r="BM146" s="23" t="s">
        <v>251</v>
      </c>
    </row>
    <row r="147" spans="2:47" s="1" customFormat="1" ht="13.5">
      <c r="B147" s="45"/>
      <c r="C147" s="73"/>
      <c r="D147" s="230" t="s">
        <v>144</v>
      </c>
      <c r="E147" s="73"/>
      <c r="F147" s="240" t="s">
        <v>189</v>
      </c>
      <c r="G147" s="73"/>
      <c r="H147" s="73"/>
      <c r="I147" s="186"/>
      <c r="J147" s="73"/>
      <c r="K147" s="73"/>
      <c r="L147" s="71"/>
      <c r="M147" s="241"/>
      <c r="N147" s="46"/>
      <c r="O147" s="46"/>
      <c r="P147" s="46"/>
      <c r="Q147" s="46"/>
      <c r="R147" s="46"/>
      <c r="S147" s="46"/>
      <c r="T147" s="94"/>
      <c r="AT147" s="23" t="s">
        <v>144</v>
      </c>
      <c r="AU147" s="23" t="s">
        <v>81</v>
      </c>
    </row>
    <row r="148" spans="2:65" s="1" customFormat="1" ht="16.5" customHeight="1">
      <c r="B148" s="45"/>
      <c r="C148" s="263" t="s">
        <v>252</v>
      </c>
      <c r="D148" s="263" t="s">
        <v>185</v>
      </c>
      <c r="E148" s="264" t="s">
        <v>253</v>
      </c>
      <c r="F148" s="265" t="s">
        <v>254</v>
      </c>
      <c r="G148" s="266" t="s">
        <v>149</v>
      </c>
      <c r="H148" s="267">
        <v>4</v>
      </c>
      <c r="I148" s="268"/>
      <c r="J148" s="269">
        <f>ROUND(I148*H148,2)</f>
        <v>0</v>
      </c>
      <c r="K148" s="265" t="s">
        <v>23</v>
      </c>
      <c r="L148" s="270"/>
      <c r="M148" s="271" t="s">
        <v>23</v>
      </c>
      <c r="N148" s="272" t="s">
        <v>44</v>
      </c>
      <c r="O148" s="46"/>
      <c r="P148" s="225">
        <f>O148*H148</f>
        <v>0</v>
      </c>
      <c r="Q148" s="225">
        <v>0.0165</v>
      </c>
      <c r="R148" s="225">
        <f>Q148*H148</f>
        <v>0.066</v>
      </c>
      <c r="S148" s="225">
        <v>0</v>
      </c>
      <c r="T148" s="226">
        <f>S148*H148</f>
        <v>0</v>
      </c>
      <c r="AR148" s="23" t="s">
        <v>169</v>
      </c>
      <c r="AT148" s="23" t="s">
        <v>185</v>
      </c>
      <c r="AU148" s="23" t="s">
        <v>81</v>
      </c>
      <c r="AY148" s="23" t="s">
        <v>116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3" t="s">
        <v>79</v>
      </c>
      <c r="BK148" s="227">
        <f>ROUND(I148*H148,2)</f>
        <v>0</v>
      </c>
      <c r="BL148" s="23" t="s">
        <v>122</v>
      </c>
      <c r="BM148" s="23" t="s">
        <v>255</v>
      </c>
    </row>
    <row r="149" spans="2:47" s="1" customFormat="1" ht="13.5">
      <c r="B149" s="45"/>
      <c r="C149" s="73"/>
      <c r="D149" s="230" t="s">
        <v>144</v>
      </c>
      <c r="E149" s="73"/>
      <c r="F149" s="240" t="s">
        <v>189</v>
      </c>
      <c r="G149" s="73"/>
      <c r="H149" s="73"/>
      <c r="I149" s="186"/>
      <c r="J149" s="73"/>
      <c r="K149" s="73"/>
      <c r="L149" s="71"/>
      <c r="M149" s="241"/>
      <c r="N149" s="46"/>
      <c r="O149" s="46"/>
      <c r="P149" s="46"/>
      <c r="Q149" s="46"/>
      <c r="R149" s="46"/>
      <c r="S149" s="46"/>
      <c r="T149" s="94"/>
      <c r="AT149" s="23" t="s">
        <v>144</v>
      </c>
      <c r="AU149" s="23" t="s">
        <v>81</v>
      </c>
    </row>
    <row r="150" spans="2:65" s="1" customFormat="1" ht="16.5" customHeight="1">
      <c r="B150" s="45"/>
      <c r="C150" s="263" t="s">
        <v>256</v>
      </c>
      <c r="D150" s="263" t="s">
        <v>185</v>
      </c>
      <c r="E150" s="264" t="s">
        <v>257</v>
      </c>
      <c r="F150" s="265" t="s">
        <v>258</v>
      </c>
      <c r="G150" s="266" t="s">
        <v>149</v>
      </c>
      <c r="H150" s="267">
        <v>1</v>
      </c>
      <c r="I150" s="268"/>
      <c r="J150" s="269">
        <f>ROUND(I150*H150,2)</f>
        <v>0</v>
      </c>
      <c r="K150" s="265" t="s">
        <v>23</v>
      </c>
      <c r="L150" s="270"/>
      <c r="M150" s="271" t="s">
        <v>23</v>
      </c>
      <c r="N150" s="272" t="s">
        <v>44</v>
      </c>
      <c r="O150" s="46"/>
      <c r="P150" s="225">
        <f>O150*H150</f>
        <v>0</v>
      </c>
      <c r="Q150" s="225">
        <v>0.0165</v>
      </c>
      <c r="R150" s="225">
        <f>Q150*H150</f>
        <v>0.0165</v>
      </c>
      <c r="S150" s="225">
        <v>0</v>
      </c>
      <c r="T150" s="226">
        <f>S150*H150</f>
        <v>0</v>
      </c>
      <c r="AR150" s="23" t="s">
        <v>169</v>
      </c>
      <c r="AT150" s="23" t="s">
        <v>185</v>
      </c>
      <c r="AU150" s="23" t="s">
        <v>81</v>
      </c>
      <c r="AY150" s="23" t="s">
        <v>116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3" t="s">
        <v>79</v>
      </c>
      <c r="BK150" s="227">
        <f>ROUND(I150*H150,2)</f>
        <v>0</v>
      </c>
      <c r="BL150" s="23" t="s">
        <v>122</v>
      </c>
      <c r="BM150" s="23" t="s">
        <v>259</v>
      </c>
    </row>
    <row r="151" spans="2:47" s="1" customFormat="1" ht="13.5">
      <c r="B151" s="45"/>
      <c r="C151" s="73"/>
      <c r="D151" s="230" t="s">
        <v>144</v>
      </c>
      <c r="E151" s="73"/>
      <c r="F151" s="240" t="s">
        <v>189</v>
      </c>
      <c r="G151" s="73"/>
      <c r="H151" s="73"/>
      <c r="I151" s="186"/>
      <c r="J151" s="73"/>
      <c r="K151" s="73"/>
      <c r="L151" s="71"/>
      <c r="M151" s="241"/>
      <c r="N151" s="46"/>
      <c r="O151" s="46"/>
      <c r="P151" s="46"/>
      <c r="Q151" s="46"/>
      <c r="R151" s="46"/>
      <c r="S151" s="46"/>
      <c r="T151" s="94"/>
      <c r="AT151" s="23" t="s">
        <v>144</v>
      </c>
      <c r="AU151" s="23" t="s">
        <v>81</v>
      </c>
    </row>
    <row r="152" spans="2:65" s="1" customFormat="1" ht="16.5" customHeight="1">
      <c r="B152" s="45"/>
      <c r="C152" s="263" t="s">
        <v>260</v>
      </c>
      <c r="D152" s="263" t="s">
        <v>185</v>
      </c>
      <c r="E152" s="264" t="s">
        <v>261</v>
      </c>
      <c r="F152" s="265" t="s">
        <v>262</v>
      </c>
      <c r="G152" s="266" t="s">
        <v>149</v>
      </c>
      <c r="H152" s="267">
        <v>1</v>
      </c>
      <c r="I152" s="268"/>
      <c r="J152" s="269">
        <f>ROUND(I152*H152,2)</f>
        <v>0</v>
      </c>
      <c r="K152" s="265" t="s">
        <v>23</v>
      </c>
      <c r="L152" s="270"/>
      <c r="M152" s="271" t="s">
        <v>23</v>
      </c>
      <c r="N152" s="272" t="s">
        <v>44</v>
      </c>
      <c r="O152" s="46"/>
      <c r="P152" s="225">
        <f>O152*H152</f>
        <v>0</v>
      </c>
      <c r="Q152" s="225">
        <v>0.0165</v>
      </c>
      <c r="R152" s="225">
        <f>Q152*H152</f>
        <v>0.0165</v>
      </c>
      <c r="S152" s="225">
        <v>0</v>
      </c>
      <c r="T152" s="226">
        <f>S152*H152</f>
        <v>0</v>
      </c>
      <c r="AR152" s="23" t="s">
        <v>169</v>
      </c>
      <c r="AT152" s="23" t="s">
        <v>185</v>
      </c>
      <c r="AU152" s="23" t="s">
        <v>81</v>
      </c>
      <c r="AY152" s="23" t="s">
        <v>116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3" t="s">
        <v>79</v>
      </c>
      <c r="BK152" s="227">
        <f>ROUND(I152*H152,2)</f>
        <v>0</v>
      </c>
      <c r="BL152" s="23" t="s">
        <v>122</v>
      </c>
      <c r="BM152" s="23" t="s">
        <v>263</v>
      </c>
    </row>
    <row r="153" spans="2:47" s="1" customFormat="1" ht="13.5">
      <c r="B153" s="45"/>
      <c r="C153" s="73"/>
      <c r="D153" s="230" t="s">
        <v>144</v>
      </c>
      <c r="E153" s="73"/>
      <c r="F153" s="240" t="s">
        <v>189</v>
      </c>
      <c r="G153" s="73"/>
      <c r="H153" s="73"/>
      <c r="I153" s="186"/>
      <c r="J153" s="73"/>
      <c r="K153" s="73"/>
      <c r="L153" s="71"/>
      <c r="M153" s="241"/>
      <c r="N153" s="46"/>
      <c r="O153" s="46"/>
      <c r="P153" s="46"/>
      <c r="Q153" s="46"/>
      <c r="R153" s="46"/>
      <c r="S153" s="46"/>
      <c r="T153" s="94"/>
      <c r="AT153" s="23" t="s">
        <v>144</v>
      </c>
      <c r="AU153" s="23" t="s">
        <v>81</v>
      </c>
    </row>
    <row r="154" spans="2:65" s="1" customFormat="1" ht="16.5" customHeight="1">
      <c r="B154" s="45"/>
      <c r="C154" s="263" t="s">
        <v>264</v>
      </c>
      <c r="D154" s="263" t="s">
        <v>185</v>
      </c>
      <c r="E154" s="264" t="s">
        <v>265</v>
      </c>
      <c r="F154" s="265" t="s">
        <v>266</v>
      </c>
      <c r="G154" s="266" t="s">
        <v>267</v>
      </c>
      <c r="H154" s="267">
        <v>1</v>
      </c>
      <c r="I154" s="268"/>
      <c r="J154" s="269">
        <f>ROUND(I154*H154,2)</f>
        <v>0</v>
      </c>
      <c r="K154" s="265" t="s">
        <v>23</v>
      </c>
      <c r="L154" s="270"/>
      <c r="M154" s="271" t="s">
        <v>23</v>
      </c>
      <c r="N154" s="272" t="s">
        <v>44</v>
      </c>
      <c r="O154" s="46"/>
      <c r="P154" s="225">
        <f>O154*H154</f>
        <v>0</v>
      </c>
      <c r="Q154" s="225">
        <v>0.0165</v>
      </c>
      <c r="R154" s="225">
        <f>Q154*H154</f>
        <v>0.0165</v>
      </c>
      <c r="S154" s="225">
        <v>0</v>
      </c>
      <c r="T154" s="226">
        <f>S154*H154</f>
        <v>0</v>
      </c>
      <c r="AR154" s="23" t="s">
        <v>169</v>
      </c>
      <c r="AT154" s="23" t="s">
        <v>185</v>
      </c>
      <c r="AU154" s="23" t="s">
        <v>81</v>
      </c>
      <c r="AY154" s="23" t="s">
        <v>116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3" t="s">
        <v>79</v>
      </c>
      <c r="BK154" s="227">
        <f>ROUND(I154*H154,2)</f>
        <v>0</v>
      </c>
      <c r="BL154" s="23" t="s">
        <v>122</v>
      </c>
      <c r="BM154" s="23" t="s">
        <v>268</v>
      </c>
    </row>
    <row r="155" spans="2:47" s="1" customFormat="1" ht="13.5">
      <c r="B155" s="45"/>
      <c r="C155" s="73"/>
      <c r="D155" s="230" t="s">
        <v>144</v>
      </c>
      <c r="E155" s="73"/>
      <c r="F155" s="240" t="s">
        <v>189</v>
      </c>
      <c r="G155" s="73"/>
      <c r="H155" s="73"/>
      <c r="I155" s="186"/>
      <c r="J155" s="73"/>
      <c r="K155" s="73"/>
      <c r="L155" s="71"/>
      <c r="M155" s="241"/>
      <c r="N155" s="46"/>
      <c r="O155" s="46"/>
      <c r="P155" s="46"/>
      <c r="Q155" s="46"/>
      <c r="R155" s="46"/>
      <c r="S155" s="46"/>
      <c r="T155" s="94"/>
      <c r="AT155" s="23" t="s">
        <v>144</v>
      </c>
      <c r="AU155" s="23" t="s">
        <v>81</v>
      </c>
    </row>
    <row r="156" spans="2:65" s="1" customFormat="1" ht="16.5" customHeight="1">
      <c r="B156" s="45"/>
      <c r="C156" s="263" t="s">
        <v>269</v>
      </c>
      <c r="D156" s="263" t="s">
        <v>185</v>
      </c>
      <c r="E156" s="264" t="s">
        <v>270</v>
      </c>
      <c r="F156" s="265" t="s">
        <v>271</v>
      </c>
      <c r="G156" s="266" t="s">
        <v>133</v>
      </c>
      <c r="H156" s="267">
        <v>2</v>
      </c>
      <c r="I156" s="268"/>
      <c r="J156" s="269">
        <f>ROUND(I156*H156,2)</f>
        <v>0</v>
      </c>
      <c r="K156" s="265" t="s">
        <v>159</v>
      </c>
      <c r="L156" s="270"/>
      <c r="M156" s="271" t="s">
        <v>23</v>
      </c>
      <c r="N156" s="272" t="s">
        <v>44</v>
      </c>
      <c r="O156" s="46"/>
      <c r="P156" s="225">
        <f>O156*H156</f>
        <v>0</v>
      </c>
      <c r="Q156" s="225">
        <v>0.015</v>
      </c>
      <c r="R156" s="225">
        <f>Q156*H156</f>
        <v>0.03</v>
      </c>
      <c r="S156" s="225">
        <v>0</v>
      </c>
      <c r="T156" s="226">
        <f>S156*H156</f>
        <v>0</v>
      </c>
      <c r="AR156" s="23" t="s">
        <v>169</v>
      </c>
      <c r="AT156" s="23" t="s">
        <v>185</v>
      </c>
      <c r="AU156" s="23" t="s">
        <v>81</v>
      </c>
      <c r="AY156" s="23" t="s">
        <v>116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3" t="s">
        <v>79</v>
      </c>
      <c r="BK156" s="227">
        <f>ROUND(I156*H156,2)</f>
        <v>0</v>
      </c>
      <c r="BL156" s="23" t="s">
        <v>122</v>
      </c>
      <c r="BM156" s="23" t="s">
        <v>272</v>
      </c>
    </row>
    <row r="157" spans="2:47" s="1" customFormat="1" ht="13.5">
      <c r="B157" s="45"/>
      <c r="C157" s="73"/>
      <c r="D157" s="230" t="s">
        <v>144</v>
      </c>
      <c r="E157" s="73"/>
      <c r="F157" s="240" t="s">
        <v>189</v>
      </c>
      <c r="G157" s="73"/>
      <c r="H157" s="73"/>
      <c r="I157" s="186"/>
      <c r="J157" s="73"/>
      <c r="K157" s="73"/>
      <c r="L157" s="71"/>
      <c r="M157" s="241"/>
      <c r="N157" s="46"/>
      <c r="O157" s="46"/>
      <c r="P157" s="46"/>
      <c r="Q157" s="46"/>
      <c r="R157" s="46"/>
      <c r="S157" s="46"/>
      <c r="T157" s="94"/>
      <c r="AT157" s="23" t="s">
        <v>144</v>
      </c>
      <c r="AU157" s="23" t="s">
        <v>81</v>
      </c>
    </row>
    <row r="158" spans="2:65" s="1" customFormat="1" ht="16.5" customHeight="1">
      <c r="B158" s="45"/>
      <c r="C158" s="263" t="s">
        <v>273</v>
      </c>
      <c r="D158" s="263" t="s">
        <v>185</v>
      </c>
      <c r="E158" s="264" t="s">
        <v>274</v>
      </c>
      <c r="F158" s="265" t="s">
        <v>275</v>
      </c>
      <c r="G158" s="266" t="s">
        <v>133</v>
      </c>
      <c r="H158" s="267">
        <v>2</v>
      </c>
      <c r="I158" s="268"/>
      <c r="J158" s="269">
        <f>ROUND(I158*H158,2)</f>
        <v>0</v>
      </c>
      <c r="K158" s="265" t="s">
        <v>159</v>
      </c>
      <c r="L158" s="270"/>
      <c r="M158" s="271" t="s">
        <v>23</v>
      </c>
      <c r="N158" s="272" t="s">
        <v>44</v>
      </c>
      <c r="O158" s="46"/>
      <c r="P158" s="225">
        <f>O158*H158</f>
        <v>0</v>
      </c>
      <c r="Q158" s="225">
        <v>0.026</v>
      </c>
      <c r="R158" s="225">
        <f>Q158*H158</f>
        <v>0.052</v>
      </c>
      <c r="S158" s="225">
        <v>0</v>
      </c>
      <c r="T158" s="226">
        <f>S158*H158</f>
        <v>0</v>
      </c>
      <c r="AR158" s="23" t="s">
        <v>169</v>
      </c>
      <c r="AT158" s="23" t="s">
        <v>185</v>
      </c>
      <c r="AU158" s="23" t="s">
        <v>81</v>
      </c>
      <c r="AY158" s="23" t="s">
        <v>116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3" t="s">
        <v>79</v>
      </c>
      <c r="BK158" s="227">
        <f>ROUND(I158*H158,2)</f>
        <v>0</v>
      </c>
      <c r="BL158" s="23" t="s">
        <v>122</v>
      </c>
      <c r="BM158" s="23" t="s">
        <v>276</v>
      </c>
    </row>
    <row r="159" spans="2:47" s="1" customFormat="1" ht="13.5">
      <c r="B159" s="45"/>
      <c r="C159" s="73"/>
      <c r="D159" s="230" t="s">
        <v>144</v>
      </c>
      <c r="E159" s="73"/>
      <c r="F159" s="240" t="s">
        <v>189</v>
      </c>
      <c r="G159" s="73"/>
      <c r="H159" s="73"/>
      <c r="I159" s="186"/>
      <c r="J159" s="73"/>
      <c r="K159" s="73"/>
      <c r="L159" s="71"/>
      <c r="M159" s="241"/>
      <c r="N159" s="46"/>
      <c r="O159" s="46"/>
      <c r="P159" s="46"/>
      <c r="Q159" s="46"/>
      <c r="R159" s="46"/>
      <c r="S159" s="46"/>
      <c r="T159" s="94"/>
      <c r="AT159" s="23" t="s">
        <v>144</v>
      </c>
      <c r="AU159" s="23" t="s">
        <v>81</v>
      </c>
    </row>
    <row r="160" spans="2:65" s="1" customFormat="1" ht="16.5" customHeight="1">
      <c r="B160" s="45"/>
      <c r="C160" s="263" t="s">
        <v>277</v>
      </c>
      <c r="D160" s="263" t="s">
        <v>185</v>
      </c>
      <c r="E160" s="264" t="s">
        <v>278</v>
      </c>
      <c r="F160" s="265" t="s">
        <v>279</v>
      </c>
      <c r="G160" s="266" t="s">
        <v>133</v>
      </c>
      <c r="H160" s="267">
        <v>4</v>
      </c>
      <c r="I160" s="268"/>
      <c r="J160" s="269">
        <f>ROUND(I160*H160,2)</f>
        <v>0</v>
      </c>
      <c r="K160" s="265" t="s">
        <v>159</v>
      </c>
      <c r="L160" s="270"/>
      <c r="M160" s="271" t="s">
        <v>23</v>
      </c>
      <c r="N160" s="272" t="s">
        <v>44</v>
      </c>
      <c r="O160" s="46"/>
      <c r="P160" s="225">
        <f>O160*H160</f>
        <v>0</v>
      </c>
      <c r="Q160" s="225">
        <v>0.083</v>
      </c>
      <c r="R160" s="225">
        <f>Q160*H160</f>
        <v>0.332</v>
      </c>
      <c r="S160" s="225">
        <v>0</v>
      </c>
      <c r="T160" s="226">
        <f>S160*H160</f>
        <v>0</v>
      </c>
      <c r="AR160" s="23" t="s">
        <v>169</v>
      </c>
      <c r="AT160" s="23" t="s">
        <v>185</v>
      </c>
      <c r="AU160" s="23" t="s">
        <v>81</v>
      </c>
      <c r="AY160" s="23" t="s">
        <v>116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3" t="s">
        <v>79</v>
      </c>
      <c r="BK160" s="227">
        <f>ROUND(I160*H160,2)</f>
        <v>0</v>
      </c>
      <c r="BL160" s="23" t="s">
        <v>122</v>
      </c>
      <c r="BM160" s="23" t="s">
        <v>280</v>
      </c>
    </row>
    <row r="161" spans="2:47" s="1" customFormat="1" ht="13.5">
      <c r="B161" s="45"/>
      <c r="C161" s="73"/>
      <c r="D161" s="230" t="s">
        <v>144</v>
      </c>
      <c r="E161" s="73"/>
      <c r="F161" s="240" t="s">
        <v>189</v>
      </c>
      <c r="G161" s="73"/>
      <c r="H161" s="73"/>
      <c r="I161" s="186"/>
      <c r="J161" s="73"/>
      <c r="K161" s="73"/>
      <c r="L161" s="71"/>
      <c r="M161" s="241"/>
      <c r="N161" s="46"/>
      <c r="O161" s="46"/>
      <c r="P161" s="46"/>
      <c r="Q161" s="46"/>
      <c r="R161" s="46"/>
      <c r="S161" s="46"/>
      <c r="T161" s="94"/>
      <c r="AT161" s="23" t="s">
        <v>144</v>
      </c>
      <c r="AU161" s="23" t="s">
        <v>81</v>
      </c>
    </row>
    <row r="162" spans="2:65" s="1" customFormat="1" ht="16.5" customHeight="1">
      <c r="B162" s="45"/>
      <c r="C162" s="263" t="s">
        <v>281</v>
      </c>
      <c r="D162" s="263" t="s">
        <v>185</v>
      </c>
      <c r="E162" s="264" t="s">
        <v>282</v>
      </c>
      <c r="F162" s="265" t="s">
        <v>283</v>
      </c>
      <c r="G162" s="266" t="s">
        <v>133</v>
      </c>
      <c r="H162" s="267">
        <v>3</v>
      </c>
      <c r="I162" s="268"/>
      <c r="J162" s="269">
        <f>ROUND(I162*H162,2)</f>
        <v>0</v>
      </c>
      <c r="K162" s="265" t="s">
        <v>159</v>
      </c>
      <c r="L162" s="270"/>
      <c r="M162" s="271" t="s">
        <v>23</v>
      </c>
      <c r="N162" s="272" t="s">
        <v>44</v>
      </c>
      <c r="O162" s="46"/>
      <c r="P162" s="225">
        <f>O162*H162</f>
        <v>0</v>
      </c>
      <c r="Q162" s="225">
        <v>0.14</v>
      </c>
      <c r="R162" s="225">
        <f>Q162*H162</f>
        <v>0.42000000000000004</v>
      </c>
      <c r="S162" s="225">
        <v>0</v>
      </c>
      <c r="T162" s="226">
        <f>S162*H162</f>
        <v>0</v>
      </c>
      <c r="AR162" s="23" t="s">
        <v>169</v>
      </c>
      <c r="AT162" s="23" t="s">
        <v>185</v>
      </c>
      <c r="AU162" s="23" t="s">
        <v>81</v>
      </c>
      <c r="AY162" s="23" t="s">
        <v>116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3" t="s">
        <v>79</v>
      </c>
      <c r="BK162" s="227">
        <f>ROUND(I162*H162,2)</f>
        <v>0</v>
      </c>
      <c r="BL162" s="23" t="s">
        <v>122</v>
      </c>
      <c r="BM162" s="23" t="s">
        <v>284</v>
      </c>
    </row>
    <row r="163" spans="2:47" s="1" customFormat="1" ht="13.5">
      <c r="B163" s="45"/>
      <c r="C163" s="73"/>
      <c r="D163" s="230" t="s">
        <v>144</v>
      </c>
      <c r="E163" s="73"/>
      <c r="F163" s="240" t="s">
        <v>189</v>
      </c>
      <c r="G163" s="73"/>
      <c r="H163" s="73"/>
      <c r="I163" s="186"/>
      <c r="J163" s="73"/>
      <c r="K163" s="73"/>
      <c r="L163" s="71"/>
      <c r="M163" s="241"/>
      <c r="N163" s="46"/>
      <c r="O163" s="46"/>
      <c r="P163" s="46"/>
      <c r="Q163" s="46"/>
      <c r="R163" s="46"/>
      <c r="S163" s="46"/>
      <c r="T163" s="94"/>
      <c r="AT163" s="23" t="s">
        <v>144</v>
      </c>
      <c r="AU163" s="23" t="s">
        <v>81</v>
      </c>
    </row>
    <row r="164" spans="2:65" s="1" customFormat="1" ht="16.5" customHeight="1">
      <c r="B164" s="45"/>
      <c r="C164" s="216" t="s">
        <v>285</v>
      </c>
      <c r="D164" s="216" t="s">
        <v>118</v>
      </c>
      <c r="E164" s="217" t="s">
        <v>286</v>
      </c>
      <c r="F164" s="218" t="s">
        <v>287</v>
      </c>
      <c r="G164" s="219" t="s">
        <v>182</v>
      </c>
      <c r="H164" s="220">
        <v>1</v>
      </c>
      <c r="I164" s="221"/>
      <c r="J164" s="222">
        <f>ROUND(I164*H164,2)</f>
        <v>0</v>
      </c>
      <c r="K164" s="218" t="s">
        <v>23</v>
      </c>
      <c r="L164" s="71"/>
      <c r="M164" s="223" t="s">
        <v>23</v>
      </c>
      <c r="N164" s="224" t="s">
        <v>44</v>
      </c>
      <c r="O164" s="46"/>
      <c r="P164" s="225">
        <f>O164*H164</f>
        <v>0</v>
      </c>
      <c r="Q164" s="225">
        <v>0.00289</v>
      </c>
      <c r="R164" s="225">
        <f>Q164*H164</f>
        <v>0.00289</v>
      </c>
      <c r="S164" s="225">
        <v>0</v>
      </c>
      <c r="T164" s="226">
        <f>S164*H164</f>
        <v>0</v>
      </c>
      <c r="AR164" s="23" t="s">
        <v>122</v>
      </c>
      <c r="AT164" s="23" t="s">
        <v>118</v>
      </c>
      <c r="AU164" s="23" t="s">
        <v>81</v>
      </c>
      <c r="AY164" s="23" t="s">
        <v>116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3" t="s">
        <v>79</v>
      </c>
      <c r="BK164" s="227">
        <f>ROUND(I164*H164,2)</f>
        <v>0</v>
      </c>
      <c r="BL164" s="23" t="s">
        <v>122</v>
      </c>
      <c r="BM164" s="23" t="s">
        <v>288</v>
      </c>
    </row>
    <row r="165" spans="2:65" s="1" customFormat="1" ht="38.25" customHeight="1">
      <c r="B165" s="45"/>
      <c r="C165" s="216" t="s">
        <v>289</v>
      </c>
      <c r="D165" s="216" t="s">
        <v>118</v>
      </c>
      <c r="E165" s="217" t="s">
        <v>290</v>
      </c>
      <c r="F165" s="218" t="s">
        <v>291</v>
      </c>
      <c r="G165" s="219" t="s">
        <v>133</v>
      </c>
      <c r="H165" s="220">
        <v>4</v>
      </c>
      <c r="I165" s="221"/>
      <c r="J165" s="222">
        <f>ROUND(I165*H165,2)</f>
        <v>0</v>
      </c>
      <c r="K165" s="218" t="s">
        <v>23</v>
      </c>
      <c r="L165" s="71"/>
      <c r="M165" s="223" t="s">
        <v>23</v>
      </c>
      <c r="N165" s="224" t="s">
        <v>44</v>
      </c>
      <c r="O165" s="4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23" t="s">
        <v>122</v>
      </c>
      <c r="AT165" s="23" t="s">
        <v>118</v>
      </c>
      <c r="AU165" s="23" t="s">
        <v>81</v>
      </c>
      <c r="AY165" s="23" t="s">
        <v>116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3" t="s">
        <v>79</v>
      </c>
      <c r="BK165" s="227">
        <f>ROUND(I165*H165,2)</f>
        <v>0</v>
      </c>
      <c r="BL165" s="23" t="s">
        <v>122</v>
      </c>
      <c r="BM165" s="23" t="s">
        <v>292</v>
      </c>
    </row>
    <row r="166" spans="2:65" s="1" customFormat="1" ht="16.5" customHeight="1">
      <c r="B166" s="45"/>
      <c r="C166" s="216" t="s">
        <v>293</v>
      </c>
      <c r="D166" s="216" t="s">
        <v>118</v>
      </c>
      <c r="E166" s="217" t="s">
        <v>294</v>
      </c>
      <c r="F166" s="218" t="s">
        <v>295</v>
      </c>
      <c r="G166" s="219" t="s">
        <v>133</v>
      </c>
      <c r="H166" s="220">
        <v>2</v>
      </c>
      <c r="I166" s="221"/>
      <c r="J166" s="222">
        <f>ROUND(I166*H166,2)</f>
        <v>0</v>
      </c>
      <c r="K166" s="218" t="s">
        <v>23</v>
      </c>
      <c r="L166" s="71"/>
      <c r="M166" s="223" t="s">
        <v>23</v>
      </c>
      <c r="N166" s="224" t="s">
        <v>44</v>
      </c>
      <c r="O166" s="4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3" t="s">
        <v>122</v>
      </c>
      <c r="AT166" s="23" t="s">
        <v>118</v>
      </c>
      <c r="AU166" s="23" t="s">
        <v>81</v>
      </c>
      <c r="AY166" s="23" t="s">
        <v>116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3" t="s">
        <v>79</v>
      </c>
      <c r="BK166" s="227">
        <f>ROUND(I166*H166,2)</f>
        <v>0</v>
      </c>
      <c r="BL166" s="23" t="s">
        <v>122</v>
      </c>
      <c r="BM166" s="23" t="s">
        <v>296</v>
      </c>
    </row>
    <row r="167" spans="2:65" s="1" customFormat="1" ht="16.5" customHeight="1">
      <c r="B167" s="45"/>
      <c r="C167" s="216" t="s">
        <v>297</v>
      </c>
      <c r="D167" s="216" t="s">
        <v>118</v>
      </c>
      <c r="E167" s="217" t="s">
        <v>298</v>
      </c>
      <c r="F167" s="218" t="s">
        <v>299</v>
      </c>
      <c r="G167" s="219" t="s">
        <v>133</v>
      </c>
      <c r="H167" s="220">
        <v>4</v>
      </c>
      <c r="I167" s="221"/>
      <c r="J167" s="222">
        <f>ROUND(I167*H167,2)</f>
        <v>0</v>
      </c>
      <c r="K167" s="218" t="s">
        <v>23</v>
      </c>
      <c r="L167" s="71"/>
      <c r="M167" s="223" t="s">
        <v>23</v>
      </c>
      <c r="N167" s="224" t="s">
        <v>44</v>
      </c>
      <c r="O167" s="4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23" t="s">
        <v>122</v>
      </c>
      <c r="AT167" s="23" t="s">
        <v>118</v>
      </c>
      <c r="AU167" s="23" t="s">
        <v>81</v>
      </c>
      <c r="AY167" s="23" t="s">
        <v>116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3" t="s">
        <v>79</v>
      </c>
      <c r="BK167" s="227">
        <f>ROUND(I167*H167,2)</f>
        <v>0</v>
      </c>
      <c r="BL167" s="23" t="s">
        <v>122</v>
      </c>
      <c r="BM167" s="23" t="s">
        <v>300</v>
      </c>
    </row>
    <row r="168" spans="2:65" s="1" customFormat="1" ht="16.5" customHeight="1">
      <c r="B168" s="45"/>
      <c r="C168" s="216" t="s">
        <v>301</v>
      </c>
      <c r="D168" s="216" t="s">
        <v>118</v>
      </c>
      <c r="E168" s="217" t="s">
        <v>302</v>
      </c>
      <c r="F168" s="218" t="s">
        <v>303</v>
      </c>
      <c r="G168" s="219" t="s">
        <v>137</v>
      </c>
      <c r="H168" s="220">
        <v>1</v>
      </c>
      <c r="I168" s="221"/>
      <c r="J168" s="222">
        <f>ROUND(I168*H168,2)</f>
        <v>0</v>
      </c>
      <c r="K168" s="218" t="s">
        <v>23</v>
      </c>
      <c r="L168" s="71"/>
      <c r="M168" s="223" t="s">
        <v>23</v>
      </c>
      <c r="N168" s="224" t="s">
        <v>44</v>
      </c>
      <c r="O168" s="4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3" t="s">
        <v>122</v>
      </c>
      <c r="AT168" s="23" t="s">
        <v>118</v>
      </c>
      <c r="AU168" s="23" t="s">
        <v>81</v>
      </c>
      <c r="AY168" s="23" t="s">
        <v>116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3" t="s">
        <v>79</v>
      </c>
      <c r="BK168" s="227">
        <f>ROUND(I168*H168,2)</f>
        <v>0</v>
      </c>
      <c r="BL168" s="23" t="s">
        <v>122</v>
      </c>
      <c r="BM168" s="23" t="s">
        <v>304</v>
      </c>
    </row>
    <row r="169" spans="2:63" s="10" customFormat="1" ht="29.85" customHeight="1">
      <c r="B169" s="200"/>
      <c r="C169" s="201"/>
      <c r="D169" s="202" t="s">
        <v>72</v>
      </c>
      <c r="E169" s="214" t="s">
        <v>179</v>
      </c>
      <c r="F169" s="214" t="s">
        <v>305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SUM(P170:P211)</f>
        <v>0</v>
      </c>
      <c r="Q169" s="208"/>
      <c r="R169" s="209">
        <f>SUM(R170:R211)</f>
        <v>1.1653900000000001</v>
      </c>
      <c r="S169" s="208"/>
      <c r="T169" s="210">
        <f>SUM(T170:T211)</f>
        <v>819.1700000000003</v>
      </c>
      <c r="AR169" s="211" t="s">
        <v>79</v>
      </c>
      <c r="AT169" s="212" t="s">
        <v>72</v>
      </c>
      <c r="AU169" s="212" t="s">
        <v>79</v>
      </c>
      <c r="AY169" s="211" t="s">
        <v>116</v>
      </c>
      <c r="BK169" s="213">
        <f>SUM(BK170:BK211)</f>
        <v>0</v>
      </c>
    </row>
    <row r="170" spans="2:65" s="1" customFormat="1" ht="16.5" customHeight="1">
      <c r="B170" s="45"/>
      <c r="C170" s="216" t="s">
        <v>306</v>
      </c>
      <c r="D170" s="216" t="s">
        <v>118</v>
      </c>
      <c r="E170" s="217" t="s">
        <v>307</v>
      </c>
      <c r="F170" s="218" t="s">
        <v>308</v>
      </c>
      <c r="G170" s="219" t="s">
        <v>309</v>
      </c>
      <c r="H170" s="220">
        <v>365</v>
      </c>
      <c r="I170" s="221"/>
      <c r="J170" s="222">
        <f>ROUND(I170*H170,2)</f>
        <v>0</v>
      </c>
      <c r="K170" s="218" t="s">
        <v>23</v>
      </c>
      <c r="L170" s="71"/>
      <c r="M170" s="223" t="s">
        <v>23</v>
      </c>
      <c r="N170" s="224" t="s">
        <v>44</v>
      </c>
      <c r="O170" s="46"/>
      <c r="P170" s="225">
        <f>O170*H170</f>
        <v>0</v>
      </c>
      <c r="Q170" s="225">
        <v>0</v>
      </c>
      <c r="R170" s="225">
        <f>Q170*H170</f>
        <v>0</v>
      </c>
      <c r="S170" s="225">
        <v>2.2</v>
      </c>
      <c r="T170" s="226">
        <f>S170*H170</f>
        <v>803.0000000000001</v>
      </c>
      <c r="AR170" s="23" t="s">
        <v>122</v>
      </c>
      <c r="AT170" s="23" t="s">
        <v>118</v>
      </c>
      <c r="AU170" s="23" t="s">
        <v>81</v>
      </c>
      <c r="AY170" s="23" t="s">
        <v>116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3" t="s">
        <v>79</v>
      </c>
      <c r="BK170" s="227">
        <f>ROUND(I170*H170,2)</f>
        <v>0</v>
      </c>
      <c r="BL170" s="23" t="s">
        <v>122</v>
      </c>
      <c r="BM170" s="23" t="s">
        <v>310</v>
      </c>
    </row>
    <row r="171" spans="2:51" s="11" customFormat="1" ht="13.5">
      <c r="B171" s="228"/>
      <c r="C171" s="229"/>
      <c r="D171" s="230" t="s">
        <v>124</v>
      </c>
      <c r="E171" s="231" t="s">
        <v>23</v>
      </c>
      <c r="F171" s="232" t="s">
        <v>311</v>
      </c>
      <c r="G171" s="229"/>
      <c r="H171" s="233">
        <v>365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124</v>
      </c>
      <c r="AU171" s="239" t="s">
        <v>81</v>
      </c>
      <c r="AV171" s="11" t="s">
        <v>81</v>
      </c>
      <c r="AW171" s="11" t="s">
        <v>36</v>
      </c>
      <c r="AX171" s="11" t="s">
        <v>79</v>
      </c>
      <c r="AY171" s="239" t="s">
        <v>116</v>
      </c>
    </row>
    <row r="172" spans="2:65" s="1" customFormat="1" ht="16.5" customHeight="1">
      <c r="B172" s="45"/>
      <c r="C172" s="263" t="s">
        <v>312</v>
      </c>
      <c r="D172" s="263" t="s">
        <v>185</v>
      </c>
      <c r="E172" s="264" t="s">
        <v>313</v>
      </c>
      <c r="F172" s="265" t="s">
        <v>314</v>
      </c>
      <c r="G172" s="266" t="s">
        <v>315</v>
      </c>
      <c r="H172" s="267">
        <v>0.172</v>
      </c>
      <c r="I172" s="268"/>
      <c r="J172" s="269">
        <f>ROUND(I172*H172,2)</f>
        <v>0</v>
      </c>
      <c r="K172" s="265" t="s">
        <v>23</v>
      </c>
      <c r="L172" s="270"/>
      <c r="M172" s="271" t="s">
        <v>23</v>
      </c>
      <c r="N172" s="272" t="s">
        <v>44</v>
      </c>
      <c r="O172" s="46"/>
      <c r="P172" s="225">
        <f>O172*H172</f>
        <v>0</v>
      </c>
      <c r="Q172" s="225">
        <v>1</v>
      </c>
      <c r="R172" s="225">
        <f>Q172*H172</f>
        <v>0.172</v>
      </c>
      <c r="S172" s="225">
        <v>0</v>
      </c>
      <c r="T172" s="226">
        <f>S172*H172</f>
        <v>0</v>
      </c>
      <c r="AR172" s="23" t="s">
        <v>169</v>
      </c>
      <c r="AT172" s="23" t="s">
        <v>185</v>
      </c>
      <c r="AU172" s="23" t="s">
        <v>81</v>
      </c>
      <c r="AY172" s="23" t="s">
        <v>116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3" t="s">
        <v>79</v>
      </c>
      <c r="BK172" s="227">
        <f>ROUND(I172*H172,2)</f>
        <v>0</v>
      </c>
      <c r="BL172" s="23" t="s">
        <v>122</v>
      </c>
      <c r="BM172" s="23" t="s">
        <v>316</v>
      </c>
    </row>
    <row r="173" spans="2:51" s="11" customFormat="1" ht="13.5">
      <c r="B173" s="228"/>
      <c r="C173" s="229"/>
      <c r="D173" s="230" t="s">
        <v>124</v>
      </c>
      <c r="E173" s="231" t="s">
        <v>23</v>
      </c>
      <c r="F173" s="232" t="s">
        <v>317</v>
      </c>
      <c r="G173" s="229"/>
      <c r="H173" s="233">
        <v>0.143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124</v>
      </c>
      <c r="AU173" s="239" t="s">
        <v>81</v>
      </c>
      <c r="AV173" s="11" t="s">
        <v>81</v>
      </c>
      <c r="AW173" s="11" t="s">
        <v>36</v>
      </c>
      <c r="AX173" s="11" t="s">
        <v>73</v>
      </c>
      <c r="AY173" s="239" t="s">
        <v>116</v>
      </c>
    </row>
    <row r="174" spans="2:51" s="12" customFormat="1" ht="13.5">
      <c r="B174" s="242"/>
      <c r="C174" s="243"/>
      <c r="D174" s="230" t="s">
        <v>124</v>
      </c>
      <c r="E174" s="244" t="s">
        <v>23</v>
      </c>
      <c r="F174" s="245" t="s">
        <v>318</v>
      </c>
      <c r="G174" s="243"/>
      <c r="H174" s="244" t="s">
        <v>23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124</v>
      </c>
      <c r="AU174" s="251" t="s">
        <v>81</v>
      </c>
      <c r="AV174" s="12" t="s">
        <v>79</v>
      </c>
      <c r="AW174" s="12" t="s">
        <v>36</v>
      </c>
      <c r="AX174" s="12" t="s">
        <v>73</v>
      </c>
      <c r="AY174" s="251" t="s">
        <v>116</v>
      </c>
    </row>
    <row r="175" spans="2:51" s="11" customFormat="1" ht="13.5">
      <c r="B175" s="228"/>
      <c r="C175" s="229"/>
      <c r="D175" s="230" t="s">
        <v>124</v>
      </c>
      <c r="E175" s="231" t="s">
        <v>23</v>
      </c>
      <c r="F175" s="232" t="s">
        <v>319</v>
      </c>
      <c r="G175" s="229"/>
      <c r="H175" s="233">
        <v>0.172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124</v>
      </c>
      <c r="AU175" s="239" t="s">
        <v>81</v>
      </c>
      <c r="AV175" s="11" t="s">
        <v>81</v>
      </c>
      <c r="AW175" s="11" t="s">
        <v>36</v>
      </c>
      <c r="AX175" s="11" t="s">
        <v>79</v>
      </c>
      <c r="AY175" s="239" t="s">
        <v>116</v>
      </c>
    </row>
    <row r="176" spans="2:65" s="1" customFormat="1" ht="16.5" customHeight="1">
      <c r="B176" s="45"/>
      <c r="C176" s="263" t="s">
        <v>320</v>
      </c>
      <c r="D176" s="263" t="s">
        <v>185</v>
      </c>
      <c r="E176" s="264" t="s">
        <v>321</v>
      </c>
      <c r="F176" s="265" t="s">
        <v>322</v>
      </c>
      <c r="G176" s="266" t="s">
        <v>315</v>
      </c>
      <c r="H176" s="267">
        <v>0.193</v>
      </c>
      <c r="I176" s="268"/>
      <c r="J176" s="269">
        <f>ROUND(I176*H176,2)</f>
        <v>0</v>
      </c>
      <c r="K176" s="265" t="s">
        <v>159</v>
      </c>
      <c r="L176" s="270"/>
      <c r="M176" s="271" t="s">
        <v>23</v>
      </c>
      <c r="N176" s="272" t="s">
        <v>44</v>
      </c>
      <c r="O176" s="46"/>
      <c r="P176" s="225">
        <f>O176*H176</f>
        <v>0</v>
      </c>
      <c r="Q176" s="225">
        <v>1</v>
      </c>
      <c r="R176" s="225">
        <f>Q176*H176</f>
        <v>0.193</v>
      </c>
      <c r="S176" s="225">
        <v>0</v>
      </c>
      <c r="T176" s="226">
        <f>S176*H176</f>
        <v>0</v>
      </c>
      <c r="AR176" s="23" t="s">
        <v>169</v>
      </c>
      <c r="AT176" s="23" t="s">
        <v>185</v>
      </c>
      <c r="AU176" s="23" t="s">
        <v>81</v>
      </c>
      <c r="AY176" s="23" t="s">
        <v>116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3" t="s">
        <v>79</v>
      </c>
      <c r="BK176" s="227">
        <f>ROUND(I176*H176,2)</f>
        <v>0</v>
      </c>
      <c r="BL176" s="23" t="s">
        <v>122</v>
      </c>
      <c r="BM176" s="23" t="s">
        <v>323</v>
      </c>
    </row>
    <row r="177" spans="2:51" s="11" customFormat="1" ht="13.5">
      <c r="B177" s="228"/>
      <c r="C177" s="229"/>
      <c r="D177" s="230" t="s">
        <v>124</v>
      </c>
      <c r="E177" s="231" t="s">
        <v>23</v>
      </c>
      <c r="F177" s="232" t="s">
        <v>324</v>
      </c>
      <c r="G177" s="229"/>
      <c r="H177" s="233">
        <v>0.161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124</v>
      </c>
      <c r="AU177" s="239" t="s">
        <v>81</v>
      </c>
      <c r="AV177" s="11" t="s">
        <v>81</v>
      </c>
      <c r="AW177" s="11" t="s">
        <v>36</v>
      </c>
      <c r="AX177" s="11" t="s">
        <v>73</v>
      </c>
      <c r="AY177" s="239" t="s">
        <v>116</v>
      </c>
    </row>
    <row r="178" spans="2:51" s="12" customFormat="1" ht="13.5">
      <c r="B178" s="242"/>
      <c r="C178" s="243"/>
      <c r="D178" s="230" t="s">
        <v>124</v>
      </c>
      <c r="E178" s="244" t="s">
        <v>23</v>
      </c>
      <c r="F178" s="245" t="s">
        <v>318</v>
      </c>
      <c r="G178" s="243"/>
      <c r="H178" s="244" t="s">
        <v>23</v>
      </c>
      <c r="I178" s="246"/>
      <c r="J178" s="243"/>
      <c r="K178" s="243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124</v>
      </c>
      <c r="AU178" s="251" t="s">
        <v>81</v>
      </c>
      <c r="AV178" s="12" t="s">
        <v>79</v>
      </c>
      <c r="AW178" s="12" t="s">
        <v>36</v>
      </c>
      <c r="AX178" s="12" t="s">
        <v>73</v>
      </c>
      <c r="AY178" s="251" t="s">
        <v>116</v>
      </c>
    </row>
    <row r="179" spans="2:51" s="11" customFormat="1" ht="13.5">
      <c r="B179" s="228"/>
      <c r="C179" s="229"/>
      <c r="D179" s="230" t="s">
        <v>124</v>
      </c>
      <c r="E179" s="231" t="s">
        <v>23</v>
      </c>
      <c r="F179" s="232" t="s">
        <v>325</v>
      </c>
      <c r="G179" s="229"/>
      <c r="H179" s="233">
        <v>0.193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124</v>
      </c>
      <c r="AU179" s="239" t="s">
        <v>81</v>
      </c>
      <c r="AV179" s="11" t="s">
        <v>81</v>
      </c>
      <c r="AW179" s="11" t="s">
        <v>36</v>
      </c>
      <c r="AX179" s="11" t="s">
        <v>79</v>
      </c>
      <c r="AY179" s="239" t="s">
        <v>116</v>
      </c>
    </row>
    <row r="180" spans="2:65" s="1" customFormat="1" ht="16.5" customHeight="1">
      <c r="B180" s="45"/>
      <c r="C180" s="216" t="s">
        <v>326</v>
      </c>
      <c r="D180" s="216" t="s">
        <v>118</v>
      </c>
      <c r="E180" s="217" t="s">
        <v>327</v>
      </c>
      <c r="F180" s="218" t="s">
        <v>328</v>
      </c>
      <c r="G180" s="219" t="s">
        <v>133</v>
      </c>
      <c r="H180" s="220">
        <v>10</v>
      </c>
      <c r="I180" s="221"/>
      <c r="J180" s="222">
        <f>ROUND(I180*H180,2)</f>
        <v>0</v>
      </c>
      <c r="K180" s="218" t="s">
        <v>159</v>
      </c>
      <c r="L180" s="71"/>
      <c r="M180" s="223" t="s">
        <v>23</v>
      </c>
      <c r="N180" s="224" t="s">
        <v>44</v>
      </c>
      <c r="O180" s="46"/>
      <c r="P180" s="225">
        <f>O180*H180</f>
        <v>0</v>
      </c>
      <c r="Q180" s="225">
        <v>0.00181</v>
      </c>
      <c r="R180" s="225">
        <f>Q180*H180</f>
        <v>0.018099999999999998</v>
      </c>
      <c r="S180" s="225">
        <v>0</v>
      </c>
      <c r="T180" s="226">
        <f>S180*H180</f>
        <v>0</v>
      </c>
      <c r="AR180" s="23" t="s">
        <v>122</v>
      </c>
      <c r="AT180" s="23" t="s">
        <v>118</v>
      </c>
      <c r="AU180" s="23" t="s">
        <v>81</v>
      </c>
      <c r="AY180" s="23" t="s">
        <v>116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3" t="s">
        <v>79</v>
      </c>
      <c r="BK180" s="227">
        <f>ROUND(I180*H180,2)</f>
        <v>0</v>
      </c>
      <c r="BL180" s="23" t="s">
        <v>122</v>
      </c>
      <c r="BM180" s="23" t="s">
        <v>329</v>
      </c>
    </row>
    <row r="181" spans="2:65" s="1" customFormat="1" ht="16.5" customHeight="1">
      <c r="B181" s="45"/>
      <c r="C181" s="263" t="s">
        <v>330</v>
      </c>
      <c r="D181" s="263" t="s">
        <v>185</v>
      </c>
      <c r="E181" s="264" t="s">
        <v>331</v>
      </c>
      <c r="F181" s="265" t="s">
        <v>332</v>
      </c>
      <c r="G181" s="266" t="s">
        <v>133</v>
      </c>
      <c r="H181" s="267">
        <v>10</v>
      </c>
      <c r="I181" s="268"/>
      <c r="J181" s="269">
        <f>ROUND(I181*H181,2)</f>
        <v>0</v>
      </c>
      <c r="K181" s="265" t="s">
        <v>159</v>
      </c>
      <c r="L181" s="270"/>
      <c r="M181" s="271" t="s">
        <v>23</v>
      </c>
      <c r="N181" s="272" t="s">
        <v>44</v>
      </c>
      <c r="O181" s="46"/>
      <c r="P181" s="225">
        <f>O181*H181</f>
        <v>0</v>
      </c>
      <c r="Q181" s="225">
        <v>0.00116</v>
      </c>
      <c r="R181" s="225">
        <f>Q181*H181</f>
        <v>0.0116</v>
      </c>
      <c r="S181" s="225">
        <v>0</v>
      </c>
      <c r="T181" s="226">
        <f>S181*H181</f>
        <v>0</v>
      </c>
      <c r="AR181" s="23" t="s">
        <v>169</v>
      </c>
      <c r="AT181" s="23" t="s">
        <v>185</v>
      </c>
      <c r="AU181" s="23" t="s">
        <v>81</v>
      </c>
      <c r="AY181" s="23" t="s">
        <v>116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3" t="s">
        <v>79</v>
      </c>
      <c r="BK181" s="227">
        <f>ROUND(I181*H181,2)</f>
        <v>0</v>
      </c>
      <c r="BL181" s="23" t="s">
        <v>122</v>
      </c>
      <c r="BM181" s="23" t="s">
        <v>333</v>
      </c>
    </row>
    <row r="182" spans="2:65" s="1" customFormat="1" ht="16.5" customHeight="1">
      <c r="B182" s="45"/>
      <c r="C182" s="216" t="s">
        <v>334</v>
      </c>
      <c r="D182" s="216" t="s">
        <v>118</v>
      </c>
      <c r="E182" s="217" t="s">
        <v>335</v>
      </c>
      <c r="F182" s="218" t="s">
        <v>308</v>
      </c>
      <c r="G182" s="219" t="s">
        <v>158</v>
      </c>
      <c r="H182" s="220">
        <v>2.35</v>
      </c>
      <c r="I182" s="221"/>
      <c r="J182" s="222">
        <f>ROUND(I182*H182,2)</f>
        <v>0</v>
      </c>
      <c r="K182" s="218" t="s">
        <v>159</v>
      </c>
      <c r="L182" s="71"/>
      <c r="M182" s="223" t="s">
        <v>23</v>
      </c>
      <c r="N182" s="224" t="s">
        <v>44</v>
      </c>
      <c r="O182" s="46"/>
      <c r="P182" s="225">
        <f>O182*H182</f>
        <v>0</v>
      </c>
      <c r="Q182" s="225">
        <v>0</v>
      </c>
      <c r="R182" s="225">
        <f>Q182*H182</f>
        <v>0</v>
      </c>
      <c r="S182" s="225">
        <v>2.2</v>
      </c>
      <c r="T182" s="226">
        <f>S182*H182</f>
        <v>5.170000000000001</v>
      </c>
      <c r="AR182" s="23" t="s">
        <v>122</v>
      </c>
      <c r="AT182" s="23" t="s">
        <v>118</v>
      </c>
      <c r="AU182" s="23" t="s">
        <v>81</v>
      </c>
      <c r="AY182" s="23" t="s">
        <v>116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3" t="s">
        <v>79</v>
      </c>
      <c r="BK182" s="227">
        <f>ROUND(I182*H182,2)</f>
        <v>0</v>
      </c>
      <c r="BL182" s="23" t="s">
        <v>122</v>
      </c>
      <c r="BM182" s="23" t="s">
        <v>336</v>
      </c>
    </row>
    <row r="183" spans="2:51" s="12" customFormat="1" ht="13.5">
      <c r="B183" s="242"/>
      <c r="C183" s="243"/>
      <c r="D183" s="230" t="s">
        <v>124</v>
      </c>
      <c r="E183" s="244" t="s">
        <v>23</v>
      </c>
      <c r="F183" s="245" t="s">
        <v>337</v>
      </c>
      <c r="G183" s="243"/>
      <c r="H183" s="244" t="s">
        <v>23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124</v>
      </c>
      <c r="AU183" s="251" t="s">
        <v>81</v>
      </c>
      <c r="AV183" s="12" t="s">
        <v>79</v>
      </c>
      <c r="AW183" s="12" t="s">
        <v>36</v>
      </c>
      <c r="AX183" s="12" t="s">
        <v>73</v>
      </c>
      <c r="AY183" s="251" t="s">
        <v>116</v>
      </c>
    </row>
    <row r="184" spans="2:51" s="12" customFormat="1" ht="13.5">
      <c r="B184" s="242"/>
      <c r="C184" s="243"/>
      <c r="D184" s="230" t="s">
        <v>124</v>
      </c>
      <c r="E184" s="244" t="s">
        <v>23</v>
      </c>
      <c r="F184" s="245" t="s">
        <v>338</v>
      </c>
      <c r="G184" s="243"/>
      <c r="H184" s="244" t="s">
        <v>23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124</v>
      </c>
      <c r="AU184" s="251" t="s">
        <v>81</v>
      </c>
      <c r="AV184" s="12" t="s">
        <v>79</v>
      </c>
      <c r="AW184" s="12" t="s">
        <v>36</v>
      </c>
      <c r="AX184" s="12" t="s">
        <v>73</v>
      </c>
      <c r="AY184" s="251" t="s">
        <v>116</v>
      </c>
    </row>
    <row r="185" spans="2:51" s="11" customFormat="1" ht="13.5">
      <c r="B185" s="228"/>
      <c r="C185" s="229"/>
      <c r="D185" s="230" t="s">
        <v>124</v>
      </c>
      <c r="E185" s="231" t="s">
        <v>23</v>
      </c>
      <c r="F185" s="232" t="s">
        <v>339</v>
      </c>
      <c r="G185" s="229"/>
      <c r="H185" s="233">
        <v>1.193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124</v>
      </c>
      <c r="AU185" s="239" t="s">
        <v>81</v>
      </c>
      <c r="AV185" s="11" t="s">
        <v>81</v>
      </c>
      <c r="AW185" s="11" t="s">
        <v>36</v>
      </c>
      <c r="AX185" s="11" t="s">
        <v>73</v>
      </c>
      <c r="AY185" s="239" t="s">
        <v>116</v>
      </c>
    </row>
    <row r="186" spans="2:51" s="12" customFormat="1" ht="13.5">
      <c r="B186" s="242"/>
      <c r="C186" s="243"/>
      <c r="D186" s="230" t="s">
        <v>124</v>
      </c>
      <c r="E186" s="244" t="s">
        <v>23</v>
      </c>
      <c r="F186" s="245" t="s">
        <v>340</v>
      </c>
      <c r="G186" s="243"/>
      <c r="H186" s="244" t="s">
        <v>23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124</v>
      </c>
      <c r="AU186" s="251" t="s">
        <v>81</v>
      </c>
      <c r="AV186" s="12" t="s">
        <v>79</v>
      </c>
      <c r="AW186" s="12" t="s">
        <v>36</v>
      </c>
      <c r="AX186" s="12" t="s">
        <v>73</v>
      </c>
      <c r="AY186" s="251" t="s">
        <v>116</v>
      </c>
    </row>
    <row r="187" spans="2:51" s="11" customFormat="1" ht="13.5">
      <c r="B187" s="228"/>
      <c r="C187" s="229"/>
      <c r="D187" s="230" t="s">
        <v>124</v>
      </c>
      <c r="E187" s="231" t="s">
        <v>23</v>
      </c>
      <c r="F187" s="232" t="s">
        <v>341</v>
      </c>
      <c r="G187" s="229"/>
      <c r="H187" s="233">
        <v>1.026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124</v>
      </c>
      <c r="AU187" s="239" t="s">
        <v>81</v>
      </c>
      <c r="AV187" s="11" t="s">
        <v>81</v>
      </c>
      <c r="AW187" s="11" t="s">
        <v>36</v>
      </c>
      <c r="AX187" s="11" t="s">
        <v>73</v>
      </c>
      <c r="AY187" s="239" t="s">
        <v>116</v>
      </c>
    </row>
    <row r="188" spans="2:51" s="11" customFormat="1" ht="13.5">
      <c r="B188" s="228"/>
      <c r="C188" s="229"/>
      <c r="D188" s="230" t="s">
        <v>124</v>
      </c>
      <c r="E188" s="231" t="s">
        <v>23</v>
      </c>
      <c r="F188" s="232" t="s">
        <v>342</v>
      </c>
      <c r="G188" s="229"/>
      <c r="H188" s="233">
        <v>0.131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124</v>
      </c>
      <c r="AU188" s="239" t="s">
        <v>81</v>
      </c>
      <c r="AV188" s="11" t="s">
        <v>81</v>
      </c>
      <c r="AW188" s="11" t="s">
        <v>36</v>
      </c>
      <c r="AX188" s="11" t="s">
        <v>73</v>
      </c>
      <c r="AY188" s="239" t="s">
        <v>116</v>
      </c>
    </row>
    <row r="189" spans="2:51" s="13" customFormat="1" ht="13.5">
      <c r="B189" s="252"/>
      <c r="C189" s="253"/>
      <c r="D189" s="230" t="s">
        <v>124</v>
      </c>
      <c r="E189" s="254" t="s">
        <v>23</v>
      </c>
      <c r="F189" s="255" t="s">
        <v>167</v>
      </c>
      <c r="G189" s="253"/>
      <c r="H189" s="256">
        <v>2.35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124</v>
      </c>
      <c r="AU189" s="262" t="s">
        <v>81</v>
      </c>
      <c r="AV189" s="13" t="s">
        <v>122</v>
      </c>
      <c r="AW189" s="13" t="s">
        <v>36</v>
      </c>
      <c r="AX189" s="13" t="s">
        <v>79</v>
      </c>
      <c r="AY189" s="262" t="s">
        <v>116</v>
      </c>
    </row>
    <row r="190" spans="2:65" s="1" customFormat="1" ht="25.5" customHeight="1">
      <c r="B190" s="45"/>
      <c r="C190" s="216" t="s">
        <v>343</v>
      </c>
      <c r="D190" s="216" t="s">
        <v>118</v>
      </c>
      <c r="E190" s="217" t="s">
        <v>344</v>
      </c>
      <c r="F190" s="218" t="s">
        <v>345</v>
      </c>
      <c r="G190" s="219" t="s">
        <v>133</v>
      </c>
      <c r="H190" s="220">
        <v>1</v>
      </c>
      <c r="I190" s="221"/>
      <c r="J190" s="222">
        <f>ROUND(I190*H190,2)</f>
        <v>0</v>
      </c>
      <c r="K190" s="218" t="s">
        <v>23</v>
      </c>
      <c r="L190" s="71"/>
      <c r="M190" s="223" t="s">
        <v>23</v>
      </c>
      <c r="N190" s="224" t="s">
        <v>44</v>
      </c>
      <c r="O190" s="46"/>
      <c r="P190" s="225">
        <f>O190*H190</f>
        <v>0</v>
      </c>
      <c r="Q190" s="225">
        <v>0</v>
      </c>
      <c r="R190" s="225">
        <f>Q190*H190</f>
        <v>0</v>
      </c>
      <c r="S190" s="225">
        <v>2.2</v>
      </c>
      <c r="T190" s="226">
        <f>S190*H190</f>
        <v>2.2</v>
      </c>
      <c r="AR190" s="23" t="s">
        <v>122</v>
      </c>
      <c r="AT190" s="23" t="s">
        <v>118</v>
      </c>
      <c r="AU190" s="23" t="s">
        <v>81</v>
      </c>
      <c r="AY190" s="23" t="s">
        <v>116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3" t="s">
        <v>79</v>
      </c>
      <c r="BK190" s="227">
        <f>ROUND(I190*H190,2)</f>
        <v>0</v>
      </c>
      <c r="BL190" s="23" t="s">
        <v>122</v>
      </c>
      <c r="BM190" s="23" t="s">
        <v>346</v>
      </c>
    </row>
    <row r="191" spans="2:65" s="1" customFormat="1" ht="16.5" customHeight="1">
      <c r="B191" s="45"/>
      <c r="C191" s="216" t="s">
        <v>154</v>
      </c>
      <c r="D191" s="216" t="s">
        <v>118</v>
      </c>
      <c r="E191" s="217" t="s">
        <v>347</v>
      </c>
      <c r="F191" s="218" t="s">
        <v>348</v>
      </c>
      <c r="G191" s="219" t="s">
        <v>133</v>
      </c>
      <c r="H191" s="220">
        <v>1</v>
      </c>
      <c r="I191" s="221"/>
      <c r="J191" s="222">
        <f>ROUND(I191*H191,2)</f>
        <v>0</v>
      </c>
      <c r="K191" s="218" t="s">
        <v>23</v>
      </c>
      <c r="L191" s="71"/>
      <c r="M191" s="223" t="s">
        <v>23</v>
      </c>
      <c r="N191" s="224" t="s">
        <v>44</v>
      </c>
      <c r="O191" s="46"/>
      <c r="P191" s="225">
        <f>O191*H191</f>
        <v>0</v>
      </c>
      <c r="Q191" s="225">
        <v>0</v>
      </c>
      <c r="R191" s="225">
        <f>Q191*H191</f>
        <v>0</v>
      </c>
      <c r="S191" s="225">
        <v>2.2</v>
      </c>
      <c r="T191" s="226">
        <f>S191*H191</f>
        <v>2.2</v>
      </c>
      <c r="AR191" s="23" t="s">
        <v>122</v>
      </c>
      <c r="AT191" s="23" t="s">
        <v>118</v>
      </c>
      <c r="AU191" s="23" t="s">
        <v>81</v>
      </c>
      <c r="AY191" s="23" t="s">
        <v>116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3" t="s">
        <v>79</v>
      </c>
      <c r="BK191" s="227">
        <f>ROUND(I191*H191,2)</f>
        <v>0</v>
      </c>
      <c r="BL191" s="23" t="s">
        <v>122</v>
      </c>
      <c r="BM191" s="23" t="s">
        <v>349</v>
      </c>
    </row>
    <row r="192" spans="2:65" s="1" customFormat="1" ht="16.5" customHeight="1">
      <c r="B192" s="45"/>
      <c r="C192" s="216" t="s">
        <v>350</v>
      </c>
      <c r="D192" s="216" t="s">
        <v>118</v>
      </c>
      <c r="E192" s="217" t="s">
        <v>351</v>
      </c>
      <c r="F192" s="218" t="s">
        <v>352</v>
      </c>
      <c r="G192" s="219" t="s">
        <v>133</v>
      </c>
      <c r="H192" s="220">
        <v>1</v>
      </c>
      <c r="I192" s="221"/>
      <c r="J192" s="222">
        <f>ROUND(I192*H192,2)</f>
        <v>0</v>
      </c>
      <c r="K192" s="218" t="s">
        <v>23</v>
      </c>
      <c r="L192" s="71"/>
      <c r="M192" s="223" t="s">
        <v>23</v>
      </c>
      <c r="N192" s="224" t="s">
        <v>44</v>
      </c>
      <c r="O192" s="46"/>
      <c r="P192" s="225">
        <f>O192*H192</f>
        <v>0</v>
      </c>
      <c r="Q192" s="225">
        <v>0</v>
      </c>
      <c r="R192" s="225">
        <f>Q192*H192</f>
        <v>0</v>
      </c>
      <c r="S192" s="225">
        <v>2.2</v>
      </c>
      <c r="T192" s="226">
        <f>S192*H192</f>
        <v>2.2</v>
      </c>
      <c r="AR192" s="23" t="s">
        <v>122</v>
      </c>
      <c r="AT192" s="23" t="s">
        <v>118</v>
      </c>
      <c r="AU192" s="23" t="s">
        <v>81</v>
      </c>
      <c r="AY192" s="23" t="s">
        <v>116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3" t="s">
        <v>79</v>
      </c>
      <c r="BK192" s="227">
        <f>ROUND(I192*H192,2)</f>
        <v>0</v>
      </c>
      <c r="BL192" s="23" t="s">
        <v>122</v>
      </c>
      <c r="BM192" s="23" t="s">
        <v>353</v>
      </c>
    </row>
    <row r="193" spans="2:65" s="1" customFormat="1" ht="51" customHeight="1">
      <c r="B193" s="45"/>
      <c r="C193" s="263" t="s">
        <v>354</v>
      </c>
      <c r="D193" s="263" t="s">
        <v>185</v>
      </c>
      <c r="E193" s="264" t="s">
        <v>355</v>
      </c>
      <c r="F193" s="265" t="s">
        <v>356</v>
      </c>
      <c r="G193" s="266" t="s">
        <v>133</v>
      </c>
      <c r="H193" s="267">
        <v>1</v>
      </c>
      <c r="I193" s="268"/>
      <c r="J193" s="269">
        <f>ROUND(I193*H193,2)</f>
        <v>0</v>
      </c>
      <c r="K193" s="265" t="s">
        <v>23</v>
      </c>
      <c r="L193" s="270"/>
      <c r="M193" s="271" t="s">
        <v>23</v>
      </c>
      <c r="N193" s="272" t="s">
        <v>44</v>
      </c>
      <c r="O193" s="46"/>
      <c r="P193" s="225">
        <f>O193*H193</f>
        <v>0</v>
      </c>
      <c r="Q193" s="225">
        <v>0.0165</v>
      </c>
      <c r="R193" s="225">
        <f>Q193*H193</f>
        <v>0.0165</v>
      </c>
      <c r="S193" s="225">
        <v>0</v>
      </c>
      <c r="T193" s="226">
        <f>S193*H193</f>
        <v>0</v>
      </c>
      <c r="AR193" s="23" t="s">
        <v>169</v>
      </c>
      <c r="AT193" s="23" t="s">
        <v>185</v>
      </c>
      <c r="AU193" s="23" t="s">
        <v>81</v>
      </c>
      <c r="AY193" s="23" t="s">
        <v>116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3" t="s">
        <v>79</v>
      </c>
      <c r="BK193" s="227">
        <f>ROUND(I193*H193,2)</f>
        <v>0</v>
      </c>
      <c r="BL193" s="23" t="s">
        <v>122</v>
      </c>
      <c r="BM193" s="23" t="s">
        <v>357</v>
      </c>
    </row>
    <row r="194" spans="2:47" s="1" customFormat="1" ht="13.5">
      <c r="B194" s="45"/>
      <c r="C194" s="73"/>
      <c r="D194" s="230" t="s">
        <v>144</v>
      </c>
      <c r="E194" s="73"/>
      <c r="F194" s="240" t="s">
        <v>189</v>
      </c>
      <c r="G194" s="73"/>
      <c r="H194" s="73"/>
      <c r="I194" s="186"/>
      <c r="J194" s="73"/>
      <c r="K194" s="73"/>
      <c r="L194" s="71"/>
      <c r="M194" s="241"/>
      <c r="N194" s="46"/>
      <c r="O194" s="46"/>
      <c r="P194" s="46"/>
      <c r="Q194" s="46"/>
      <c r="R194" s="46"/>
      <c r="S194" s="46"/>
      <c r="T194" s="94"/>
      <c r="AT194" s="23" t="s">
        <v>144</v>
      </c>
      <c r="AU194" s="23" t="s">
        <v>81</v>
      </c>
    </row>
    <row r="195" spans="2:65" s="1" customFormat="1" ht="16.5" customHeight="1">
      <c r="B195" s="45"/>
      <c r="C195" s="263" t="s">
        <v>358</v>
      </c>
      <c r="D195" s="263" t="s">
        <v>185</v>
      </c>
      <c r="E195" s="264" t="s">
        <v>359</v>
      </c>
      <c r="F195" s="265" t="s">
        <v>360</v>
      </c>
      <c r="G195" s="266" t="s">
        <v>133</v>
      </c>
      <c r="H195" s="267">
        <v>1</v>
      </c>
      <c r="I195" s="268"/>
      <c r="J195" s="269">
        <f>ROUND(I195*H195,2)</f>
        <v>0</v>
      </c>
      <c r="K195" s="265" t="s">
        <v>23</v>
      </c>
      <c r="L195" s="270"/>
      <c r="M195" s="271" t="s">
        <v>23</v>
      </c>
      <c r="N195" s="272" t="s">
        <v>44</v>
      </c>
      <c r="O195" s="46"/>
      <c r="P195" s="225">
        <f>O195*H195</f>
        <v>0</v>
      </c>
      <c r="Q195" s="225">
        <v>0.0165</v>
      </c>
      <c r="R195" s="225">
        <f>Q195*H195</f>
        <v>0.0165</v>
      </c>
      <c r="S195" s="225">
        <v>0</v>
      </c>
      <c r="T195" s="226">
        <f>S195*H195</f>
        <v>0</v>
      </c>
      <c r="AR195" s="23" t="s">
        <v>169</v>
      </c>
      <c r="AT195" s="23" t="s">
        <v>185</v>
      </c>
      <c r="AU195" s="23" t="s">
        <v>81</v>
      </c>
      <c r="AY195" s="23" t="s">
        <v>116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3" t="s">
        <v>79</v>
      </c>
      <c r="BK195" s="227">
        <f>ROUND(I195*H195,2)</f>
        <v>0</v>
      </c>
      <c r="BL195" s="23" t="s">
        <v>122</v>
      </c>
      <c r="BM195" s="23" t="s">
        <v>361</v>
      </c>
    </row>
    <row r="196" spans="2:47" s="1" customFormat="1" ht="13.5">
      <c r="B196" s="45"/>
      <c r="C196" s="73"/>
      <c r="D196" s="230" t="s">
        <v>144</v>
      </c>
      <c r="E196" s="73"/>
      <c r="F196" s="240" t="s">
        <v>189</v>
      </c>
      <c r="G196" s="73"/>
      <c r="H196" s="73"/>
      <c r="I196" s="186"/>
      <c r="J196" s="73"/>
      <c r="K196" s="73"/>
      <c r="L196" s="71"/>
      <c r="M196" s="241"/>
      <c r="N196" s="46"/>
      <c r="O196" s="46"/>
      <c r="P196" s="46"/>
      <c r="Q196" s="46"/>
      <c r="R196" s="46"/>
      <c r="S196" s="46"/>
      <c r="T196" s="94"/>
      <c r="AT196" s="23" t="s">
        <v>144</v>
      </c>
      <c r="AU196" s="23" t="s">
        <v>81</v>
      </c>
    </row>
    <row r="197" spans="2:65" s="1" customFormat="1" ht="25.5" customHeight="1">
      <c r="B197" s="45"/>
      <c r="C197" s="263" t="s">
        <v>362</v>
      </c>
      <c r="D197" s="263" t="s">
        <v>185</v>
      </c>
      <c r="E197" s="264" t="s">
        <v>363</v>
      </c>
      <c r="F197" s="265" t="s">
        <v>364</v>
      </c>
      <c r="G197" s="266" t="s">
        <v>133</v>
      </c>
      <c r="H197" s="267">
        <v>1</v>
      </c>
      <c r="I197" s="268"/>
      <c r="J197" s="269">
        <f>ROUND(I197*H197,2)</f>
        <v>0</v>
      </c>
      <c r="K197" s="265" t="s">
        <v>23</v>
      </c>
      <c r="L197" s="270"/>
      <c r="M197" s="271" t="s">
        <v>23</v>
      </c>
      <c r="N197" s="272" t="s">
        <v>44</v>
      </c>
      <c r="O197" s="46"/>
      <c r="P197" s="225">
        <f>O197*H197</f>
        <v>0</v>
      </c>
      <c r="Q197" s="225">
        <v>0.0165</v>
      </c>
      <c r="R197" s="225">
        <f>Q197*H197</f>
        <v>0.0165</v>
      </c>
      <c r="S197" s="225">
        <v>0</v>
      </c>
      <c r="T197" s="226">
        <f>S197*H197</f>
        <v>0</v>
      </c>
      <c r="AR197" s="23" t="s">
        <v>169</v>
      </c>
      <c r="AT197" s="23" t="s">
        <v>185</v>
      </c>
      <c r="AU197" s="23" t="s">
        <v>81</v>
      </c>
      <c r="AY197" s="23" t="s">
        <v>116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3" t="s">
        <v>79</v>
      </c>
      <c r="BK197" s="227">
        <f>ROUND(I197*H197,2)</f>
        <v>0</v>
      </c>
      <c r="BL197" s="23" t="s">
        <v>122</v>
      </c>
      <c r="BM197" s="23" t="s">
        <v>365</v>
      </c>
    </row>
    <row r="198" spans="2:47" s="1" customFormat="1" ht="13.5">
      <c r="B198" s="45"/>
      <c r="C198" s="73"/>
      <c r="D198" s="230" t="s">
        <v>144</v>
      </c>
      <c r="E198" s="73"/>
      <c r="F198" s="240" t="s">
        <v>189</v>
      </c>
      <c r="G198" s="73"/>
      <c r="H198" s="73"/>
      <c r="I198" s="186"/>
      <c r="J198" s="73"/>
      <c r="K198" s="73"/>
      <c r="L198" s="71"/>
      <c r="M198" s="241"/>
      <c r="N198" s="46"/>
      <c r="O198" s="46"/>
      <c r="P198" s="46"/>
      <c r="Q198" s="46"/>
      <c r="R198" s="46"/>
      <c r="S198" s="46"/>
      <c r="T198" s="94"/>
      <c r="AT198" s="23" t="s">
        <v>144</v>
      </c>
      <c r="AU198" s="23" t="s">
        <v>81</v>
      </c>
    </row>
    <row r="199" spans="2:65" s="1" customFormat="1" ht="38.25" customHeight="1">
      <c r="B199" s="45"/>
      <c r="C199" s="263" t="s">
        <v>366</v>
      </c>
      <c r="D199" s="263" t="s">
        <v>185</v>
      </c>
      <c r="E199" s="264" t="s">
        <v>367</v>
      </c>
      <c r="F199" s="265" t="s">
        <v>368</v>
      </c>
      <c r="G199" s="266" t="s">
        <v>133</v>
      </c>
      <c r="H199" s="267">
        <v>1</v>
      </c>
      <c r="I199" s="268"/>
      <c r="J199" s="269">
        <f>ROUND(I199*H199,2)</f>
        <v>0</v>
      </c>
      <c r="K199" s="265" t="s">
        <v>23</v>
      </c>
      <c r="L199" s="270"/>
      <c r="M199" s="271" t="s">
        <v>23</v>
      </c>
      <c r="N199" s="272" t="s">
        <v>44</v>
      </c>
      <c r="O199" s="46"/>
      <c r="P199" s="225">
        <f>O199*H199</f>
        <v>0</v>
      </c>
      <c r="Q199" s="225">
        <v>0.0165</v>
      </c>
      <c r="R199" s="225">
        <f>Q199*H199</f>
        <v>0.0165</v>
      </c>
      <c r="S199" s="225">
        <v>0</v>
      </c>
      <c r="T199" s="226">
        <f>S199*H199</f>
        <v>0</v>
      </c>
      <c r="AR199" s="23" t="s">
        <v>169</v>
      </c>
      <c r="AT199" s="23" t="s">
        <v>185</v>
      </c>
      <c r="AU199" s="23" t="s">
        <v>81</v>
      </c>
      <c r="AY199" s="23" t="s">
        <v>116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3" t="s">
        <v>79</v>
      </c>
      <c r="BK199" s="227">
        <f>ROUND(I199*H199,2)</f>
        <v>0</v>
      </c>
      <c r="BL199" s="23" t="s">
        <v>122</v>
      </c>
      <c r="BM199" s="23" t="s">
        <v>369</v>
      </c>
    </row>
    <row r="200" spans="2:47" s="1" customFormat="1" ht="13.5">
      <c r="B200" s="45"/>
      <c r="C200" s="73"/>
      <c r="D200" s="230" t="s">
        <v>144</v>
      </c>
      <c r="E200" s="73"/>
      <c r="F200" s="240" t="s">
        <v>189</v>
      </c>
      <c r="G200" s="73"/>
      <c r="H200" s="73"/>
      <c r="I200" s="186"/>
      <c r="J200" s="73"/>
      <c r="K200" s="73"/>
      <c r="L200" s="71"/>
      <c r="M200" s="241"/>
      <c r="N200" s="46"/>
      <c r="O200" s="46"/>
      <c r="P200" s="46"/>
      <c r="Q200" s="46"/>
      <c r="R200" s="46"/>
      <c r="S200" s="46"/>
      <c r="T200" s="94"/>
      <c r="AT200" s="23" t="s">
        <v>144</v>
      </c>
      <c r="AU200" s="23" t="s">
        <v>81</v>
      </c>
    </row>
    <row r="201" spans="2:65" s="1" customFormat="1" ht="51" customHeight="1">
      <c r="B201" s="45"/>
      <c r="C201" s="263" t="s">
        <v>370</v>
      </c>
      <c r="D201" s="263" t="s">
        <v>185</v>
      </c>
      <c r="E201" s="264" t="s">
        <v>371</v>
      </c>
      <c r="F201" s="265" t="s">
        <v>372</v>
      </c>
      <c r="G201" s="266" t="s">
        <v>133</v>
      </c>
      <c r="H201" s="267">
        <v>1</v>
      </c>
      <c r="I201" s="268"/>
      <c r="J201" s="269">
        <f>ROUND(I201*H201,2)</f>
        <v>0</v>
      </c>
      <c r="K201" s="265" t="s">
        <v>23</v>
      </c>
      <c r="L201" s="270"/>
      <c r="M201" s="271" t="s">
        <v>23</v>
      </c>
      <c r="N201" s="272" t="s">
        <v>44</v>
      </c>
      <c r="O201" s="46"/>
      <c r="P201" s="225">
        <f>O201*H201</f>
        <v>0</v>
      </c>
      <c r="Q201" s="225">
        <v>0.0165</v>
      </c>
      <c r="R201" s="225">
        <f>Q201*H201</f>
        <v>0.0165</v>
      </c>
      <c r="S201" s="225">
        <v>0</v>
      </c>
      <c r="T201" s="226">
        <f>S201*H201</f>
        <v>0</v>
      </c>
      <c r="AR201" s="23" t="s">
        <v>169</v>
      </c>
      <c r="AT201" s="23" t="s">
        <v>185</v>
      </c>
      <c r="AU201" s="23" t="s">
        <v>81</v>
      </c>
      <c r="AY201" s="23" t="s">
        <v>116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3" t="s">
        <v>79</v>
      </c>
      <c r="BK201" s="227">
        <f>ROUND(I201*H201,2)</f>
        <v>0</v>
      </c>
      <c r="BL201" s="23" t="s">
        <v>122</v>
      </c>
      <c r="BM201" s="23" t="s">
        <v>373</v>
      </c>
    </row>
    <row r="202" spans="2:47" s="1" customFormat="1" ht="13.5">
      <c r="B202" s="45"/>
      <c r="C202" s="73"/>
      <c r="D202" s="230" t="s">
        <v>144</v>
      </c>
      <c r="E202" s="73"/>
      <c r="F202" s="240" t="s">
        <v>189</v>
      </c>
      <c r="G202" s="73"/>
      <c r="H202" s="73"/>
      <c r="I202" s="186"/>
      <c r="J202" s="73"/>
      <c r="K202" s="73"/>
      <c r="L202" s="71"/>
      <c r="M202" s="241"/>
      <c r="N202" s="46"/>
      <c r="O202" s="46"/>
      <c r="P202" s="46"/>
      <c r="Q202" s="46"/>
      <c r="R202" s="46"/>
      <c r="S202" s="46"/>
      <c r="T202" s="94"/>
      <c r="AT202" s="23" t="s">
        <v>144</v>
      </c>
      <c r="AU202" s="23" t="s">
        <v>81</v>
      </c>
    </row>
    <row r="203" spans="2:65" s="1" customFormat="1" ht="25.5" customHeight="1">
      <c r="B203" s="45"/>
      <c r="C203" s="263" t="s">
        <v>374</v>
      </c>
      <c r="D203" s="263" t="s">
        <v>185</v>
      </c>
      <c r="E203" s="264" t="s">
        <v>375</v>
      </c>
      <c r="F203" s="265" t="s">
        <v>376</v>
      </c>
      <c r="G203" s="266" t="s">
        <v>133</v>
      </c>
      <c r="H203" s="267">
        <v>1</v>
      </c>
      <c r="I203" s="268"/>
      <c r="J203" s="269">
        <f>ROUND(I203*H203,2)</f>
        <v>0</v>
      </c>
      <c r="K203" s="265" t="s">
        <v>23</v>
      </c>
      <c r="L203" s="270"/>
      <c r="M203" s="271" t="s">
        <v>23</v>
      </c>
      <c r="N203" s="272" t="s">
        <v>44</v>
      </c>
      <c r="O203" s="46"/>
      <c r="P203" s="225">
        <f>O203*H203</f>
        <v>0</v>
      </c>
      <c r="Q203" s="225">
        <v>0.0165</v>
      </c>
      <c r="R203" s="225">
        <f>Q203*H203</f>
        <v>0.0165</v>
      </c>
      <c r="S203" s="225">
        <v>0</v>
      </c>
      <c r="T203" s="226">
        <f>S203*H203</f>
        <v>0</v>
      </c>
      <c r="AR203" s="23" t="s">
        <v>169</v>
      </c>
      <c r="AT203" s="23" t="s">
        <v>185</v>
      </c>
      <c r="AU203" s="23" t="s">
        <v>81</v>
      </c>
      <c r="AY203" s="23" t="s">
        <v>116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3" t="s">
        <v>79</v>
      </c>
      <c r="BK203" s="227">
        <f>ROUND(I203*H203,2)</f>
        <v>0</v>
      </c>
      <c r="BL203" s="23" t="s">
        <v>122</v>
      </c>
      <c r="BM203" s="23" t="s">
        <v>377</v>
      </c>
    </row>
    <row r="204" spans="2:47" s="1" customFormat="1" ht="13.5">
      <c r="B204" s="45"/>
      <c r="C204" s="73"/>
      <c r="D204" s="230" t="s">
        <v>144</v>
      </c>
      <c r="E204" s="73"/>
      <c r="F204" s="240" t="s">
        <v>189</v>
      </c>
      <c r="G204" s="73"/>
      <c r="H204" s="73"/>
      <c r="I204" s="186"/>
      <c r="J204" s="73"/>
      <c r="K204" s="73"/>
      <c r="L204" s="71"/>
      <c r="M204" s="241"/>
      <c r="N204" s="46"/>
      <c r="O204" s="46"/>
      <c r="P204" s="46"/>
      <c r="Q204" s="46"/>
      <c r="R204" s="46"/>
      <c r="S204" s="46"/>
      <c r="T204" s="94"/>
      <c r="AT204" s="23" t="s">
        <v>144</v>
      </c>
      <c r="AU204" s="23" t="s">
        <v>81</v>
      </c>
    </row>
    <row r="205" spans="2:65" s="1" customFormat="1" ht="25.5" customHeight="1">
      <c r="B205" s="45"/>
      <c r="C205" s="216" t="s">
        <v>378</v>
      </c>
      <c r="D205" s="216" t="s">
        <v>118</v>
      </c>
      <c r="E205" s="217" t="s">
        <v>379</v>
      </c>
      <c r="F205" s="218" t="s">
        <v>380</v>
      </c>
      <c r="G205" s="219" t="s">
        <v>133</v>
      </c>
      <c r="H205" s="220">
        <v>1</v>
      </c>
      <c r="I205" s="221"/>
      <c r="J205" s="222">
        <f>ROUND(I205*H205,2)</f>
        <v>0</v>
      </c>
      <c r="K205" s="218" t="s">
        <v>23</v>
      </c>
      <c r="L205" s="71"/>
      <c r="M205" s="223" t="s">
        <v>23</v>
      </c>
      <c r="N205" s="224" t="s">
        <v>44</v>
      </c>
      <c r="O205" s="46"/>
      <c r="P205" s="225">
        <f>O205*H205</f>
        <v>0</v>
      </c>
      <c r="Q205" s="225">
        <v>0</v>
      </c>
      <c r="R205" s="225">
        <f>Q205*H205</f>
        <v>0</v>
      </c>
      <c r="S205" s="225">
        <v>2.2</v>
      </c>
      <c r="T205" s="226">
        <f>S205*H205</f>
        <v>2.2</v>
      </c>
      <c r="AR205" s="23" t="s">
        <v>122</v>
      </c>
      <c r="AT205" s="23" t="s">
        <v>118</v>
      </c>
      <c r="AU205" s="23" t="s">
        <v>81</v>
      </c>
      <c r="AY205" s="23" t="s">
        <v>116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3" t="s">
        <v>79</v>
      </c>
      <c r="BK205" s="227">
        <f>ROUND(I205*H205,2)</f>
        <v>0</v>
      </c>
      <c r="BL205" s="23" t="s">
        <v>122</v>
      </c>
      <c r="BM205" s="23" t="s">
        <v>381</v>
      </c>
    </row>
    <row r="206" spans="2:65" s="1" customFormat="1" ht="16.5" customHeight="1">
      <c r="B206" s="45"/>
      <c r="C206" s="263" t="s">
        <v>382</v>
      </c>
      <c r="D206" s="263" t="s">
        <v>185</v>
      </c>
      <c r="E206" s="264" t="s">
        <v>383</v>
      </c>
      <c r="F206" s="265" t="s">
        <v>384</v>
      </c>
      <c r="G206" s="266" t="s">
        <v>158</v>
      </c>
      <c r="H206" s="267">
        <v>0.216</v>
      </c>
      <c r="I206" s="268"/>
      <c r="J206" s="269">
        <f>ROUND(I206*H206,2)</f>
        <v>0</v>
      </c>
      <c r="K206" s="265" t="s">
        <v>23</v>
      </c>
      <c r="L206" s="270"/>
      <c r="M206" s="271" t="s">
        <v>23</v>
      </c>
      <c r="N206" s="272" t="s">
        <v>44</v>
      </c>
      <c r="O206" s="46"/>
      <c r="P206" s="225">
        <f>O206*H206</f>
        <v>0</v>
      </c>
      <c r="Q206" s="225">
        <v>0.55</v>
      </c>
      <c r="R206" s="225">
        <f>Q206*H206</f>
        <v>0.1188</v>
      </c>
      <c r="S206" s="225">
        <v>0</v>
      </c>
      <c r="T206" s="226">
        <f>S206*H206</f>
        <v>0</v>
      </c>
      <c r="AR206" s="23" t="s">
        <v>169</v>
      </c>
      <c r="AT206" s="23" t="s">
        <v>185</v>
      </c>
      <c r="AU206" s="23" t="s">
        <v>81</v>
      </c>
      <c r="AY206" s="23" t="s">
        <v>116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3" t="s">
        <v>79</v>
      </c>
      <c r="BK206" s="227">
        <f>ROUND(I206*H206,2)</f>
        <v>0</v>
      </c>
      <c r="BL206" s="23" t="s">
        <v>122</v>
      </c>
      <c r="BM206" s="23" t="s">
        <v>385</v>
      </c>
    </row>
    <row r="207" spans="2:47" s="1" customFormat="1" ht="13.5">
      <c r="B207" s="45"/>
      <c r="C207" s="73"/>
      <c r="D207" s="230" t="s">
        <v>144</v>
      </c>
      <c r="E207" s="73"/>
      <c r="F207" s="240" t="s">
        <v>386</v>
      </c>
      <c r="G207" s="73"/>
      <c r="H207" s="73"/>
      <c r="I207" s="186"/>
      <c r="J207" s="73"/>
      <c r="K207" s="73"/>
      <c r="L207" s="71"/>
      <c r="M207" s="241"/>
      <c r="N207" s="46"/>
      <c r="O207" s="46"/>
      <c r="P207" s="46"/>
      <c r="Q207" s="46"/>
      <c r="R207" s="46"/>
      <c r="S207" s="46"/>
      <c r="T207" s="94"/>
      <c r="AT207" s="23" t="s">
        <v>144</v>
      </c>
      <c r="AU207" s="23" t="s">
        <v>81</v>
      </c>
    </row>
    <row r="208" spans="2:51" s="11" customFormat="1" ht="13.5">
      <c r="B208" s="228"/>
      <c r="C208" s="229"/>
      <c r="D208" s="230" t="s">
        <v>124</v>
      </c>
      <c r="E208" s="231" t="s">
        <v>23</v>
      </c>
      <c r="F208" s="232" t="s">
        <v>387</v>
      </c>
      <c r="G208" s="229"/>
      <c r="H208" s="233">
        <v>0.216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124</v>
      </c>
      <c r="AU208" s="239" t="s">
        <v>81</v>
      </c>
      <c r="AV208" s="11" t="s">
        <v>81</v>
      </c>
      <c r="AW208" s="11" t="s">
        <v>36</v>
      </c>
      <c r="AX208" s="11" t="s">
        <v>79</v>
      </c>
      <c r="AY208" s="239" t="s">
        <v>116</v>
      </c>
    </row>
    <row r="209" spans="2:65" s="1" customFormat="1" ht="16.5" customHeight="1">
      <c r="B209" s="45"/>
      <c r="C209" s="216" t="s">
        <v>388</v>
      </c>
      <c r="D209" s="216" t="s">
        <v>118</v>
      </c>
      <c r="E209" s="217" t="s">
        <v>389</v>
      </c>
      <c r="F209" s="218" t="s">
        <v>390</v>
      </c>
      <c r="G209" s="219" t="s">
        <v>133</v>
      </c>
      <c r="H209" s="220">
        <v>1</v>
      </c>
      <c r="I209" s="221"/>
      <c r="J209" s="222">
        <f>ROUND(I209*H209,2)</f>
        <v>0</v>
      </c>
      <c r="K209" s="218" t="s">
        <v>23</v>
      </c>
      <c r="L209" s="71"/>
      <c r="M209" s="223" t="s">
        <v>23</v>
      </c>
      <c r="N209" s="224" t="s">
        <v>44</v>
      </c>
      <c r="O209" s="46"/>
      <c r="P209" s="225">
        <f>O209*H209</f>
        <v>0</v>
      </c>
      <c r="Q209" s="225">
        <v>0</v>
      </c>
      <c r="R209" s="225">
        <f>Q209*H209</f>
        <v>0</v>
      </c>
      <c r="S209" s="225">
        <v>2.2</v>
      </c>
      <c r="T209" s="226">
        <f>S209*H209</f>
        <v>2.2</v>
      </c>
      <c r="AR209" s="23" t="s">
        <v>122</v>
      </c>
      <c r="AT209" s="23" t="s">
        <v>118</v>
      </c>
      <c r="AU209" s="23" t="s">
        <v>81</v>
      </c>
      <c r="AY209" s="23" t="s">
        <v>116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3" t="s">
        <v>79</v>
      </c>
      <c r="BK209" s="227">
        <f>ROUND(I209*H209,2)</f>
        <v>0</v>
      </c>
      <c r="BL209" s="23" t="s">
        <v>122</v>
      </c>
      <c r="BM209" s="23" t="s">
        <v>391</v>
      </c>
    </row>
    <row r="210" spans="2:65" s="1" customFormat="1" ht="16.5" customHeight="1">
      <c r="B210" s="45"/>
      <c r="C210" s="263" t="s">
        <v>392</v>
      </c>
      <c r="D210" s="263" t="s">
        <v>185</v>
      </c>
      <c r="E210" s="264" t="s">
        <v>393</v>
      </c>
      <c r="F210" s="265" t="s">
        <v>394</v>
      </c>
      <c r="G210" s="266" t="s">
        <v>133</v>
      </c>
      <c r="H210" s="267">
        <v>1</v>
      </c>
      <c r="I210" s="268"/>
      <c r="J210" s="269">
        <f>ROUND(I210*H210,2)</f>
        <v>0</v>
      </c>
      <c r="K210" s="265" t="s">
        <v>23</v>
      </c>
      <c r="L210" s="270"/>
      <c r="M210" s="271" t="s">
        <v>23</v>
      </c>
      <c r="N210" s="272" t="s">
        <v>44</v>
      </c>
      <c r="O210" s="46"/>
      <c r="P210" s="225">
        <f>O210*H210</f>
        <v>0</v>
      </c>
      <c r="Q210" s="225">
        <v>0.55</v>
      </c>
      <c r="R210" s="225">
        <f>Q210*H210</f>
        <v>0.55</v>
      </c>
      <c r="S210" s="225">
        <v>0</v>
      </c>
      <c r="T210" s="226">
        <f>S210*H210</f>
        <v>0</v>
      </c>
      <c r="AR210" s="23" t="s">
        <v>169</v>
      </c>
      <c r="AT210" s="23" t="s">
        <v>185</v>
      </c>
      <c r="AU210" s="23" t="s">
        <v>81</v>
      </c>
      <c r="AY210" s="23" t="s">
        <v>116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3" t="s">
        <v>79</v>
      </c>
      <c r="BK210" s="227">
        <f>ROUND(I210*H210,2)</f>
        <v>0</v>
      </c>
      <c r="BL210" s="23" t="s">
        <v>122</v>
      </c>
      <c r="BM210" s="23" t="s">
        <v>395</v>
      </c>
    </row>
    <row r="211" spans="2:65" s="1" customFormat="1" ht="16.5" customHeight="1">
      <c r="B211" s="45"/>
      <c r="C211" s="216" t="s">
        <v>396</v>
      </c>
      <c r="D211" s="216" t="s">
        <v>118</v>
      </c>
      <c r="E211" s="217" t="s">
        <v>397</v>
      </c>
      <c r="F211" s="218" t="s">
        <v>398</v>
      </c>
      <c r="G211" s="219" t="s">
        <v>267</v>
      </c>
      <c r="H211" s="220">
        <v>1</v>
      </c>
      <c r="I211" s="221"/>
      <c r="J211" s="222">
        <f>ROUND(I211*H211,2)</f>
        <v>0</v>
      </c>
      <c r="K211" s="218" t="s">
        <v>23</v>
      </c>
      <c r="L211" s="71"/>
      <c r="M211" s="223" t="s">
        <v>23</v>
      </c>
      <c r="N211" s="273" t="s">
        <v>44</v>
      </c>
      <c r="O211" s="274"/>
      <c r="P211" s="275">
        <f>O211*H211</f>
        <v>0</v>
      </c>
      <c r="Q211" s="275">
        <v>0.00289</v>
      </c>
      <c r="R211" s="275">
        <f>Q211*H211</f>
        <v>0.00289</v>
      </c>
      <c r="S211" s="275">
        <v>0</v>
      </c>
      <c r="T211" s="276">
        <f>S211*H211</f>
        <v>0</v>
      </c>
      <c r="AR211" s="23" t="s">
        <v>122</v>
      </c>
      <c r="AT211" s="23" t="s">
        <v>118</v>
      </c>
      <c r="AU211" s="23" t="s">
        <v>81</v>
      </c>
      <c r="AY211" s="23" t="s">
        <v>116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3" t="s">
        <v>79</v>
      </c>
      <c r="BK211" s="227">
        <f>ROUND(I211*H211,2)</f>
        <v>0</v>
      </c>
      <c r="BL211" s="23" t="s">
        <v>122</v>
      </c>
      <c r="BM211" s="23" t="s">
        <v>399</v>
      </c>
    </row>
    <row r="212" spans="2:12" s="1" customFormat="1" ht="6.95" customHeight="1">
      <c r="B212" s="66"/>
      <c r="C212" s="67"/>
      <c r="D212" s="67"/>
      <c r="E212" s="67"/>
      <c r="F212" s="67"/>
      <c r="G212" s="67"/>
      <c r="H212" s="67"/>
      <c r="I212" s="161"/>
      <c r="J212" s="67"/>
      <c r="K212" s="67"/>
      <c r="L212" s="71"/>
    </row>
  </sheetData>
  <sheetProtection password="CC35" sheet="1" objects="1" scenarios="1" formatColumns="0" formatRows="0" autoFilter="0"/>
  <autoFilter ref="C80:K2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4" customFormat="1" ht="45" customHeight="1">
      <c r="B3" s="281"/>
      <c r="C3" s="282" t="s">
        <v>400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4"/>
      <c r="C4" s="285" t="s">
        <v>401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402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403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288" t="s">
        <v>404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88"/>
      <c r="D10" s="288" t="s">
        <v>405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0"/>
      <c r="D11" s="288" t="s">
        <v>406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288" t="s">
        <v>407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0"/>
      <c r="D14" s="288" t="s">
        <v>408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0"/>
      <c r="D15" s="288" t="s">
        <v>409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0"/>
      <c r="D16" s="290"/>
      <c r="E16" s="291" t="s">
        <v>78</v>
      </c>
      <c r="F16" s="288" t="s">
        <v>410</v>
      </c>
      <c r="G16" s="288"/>
      <c r="H16" s="288"/>
      <c r="I16" s="288"/>
      <c r="J16" s="288"/>
      <c r="K16" s="286"/>
    </row>
    <row r="17" spans="2:11" ht="15" customHeight="1">
      <c r="B17" s="289"/>
      <c r="C17" s="290"/>
      <c r="D17" s="290"/>
      <c r="E17" s="291" t="s">
        <v>411</v>
      </c>
      <c r="F17" s="288" t="s">
        <v>412</v>
      </c>
      <c r="G17" s="288"/>
      <c r="H17" s="288"/>
      <c r="I17" s="288"/>
      <c r="J17" s="288"/>
      <c r="K17" s="286"/>
    </row>
    <row r="18" spans="2:11" ht="15" customHeight="1">
      <c r="B18" s="289"/>
      <c r="C18" s="290"/>
      <c r="D18" s="290"/>
      <c r="E18" s="291" t="s">
        <v>413</v>
      </c>
      <c r="F18" s="288" t="s">
        <v>414</v>
      </c>
      <c r="G18" s="288"/>
      <c r="H18" s="288"/>
      <c r="I18" s="288"/>
      <c r="J18" s="288"/>
      <c r="K18" s="286"/>
    </row>
    <row r="19" spans="2:11" ht="15" customHeight="1">
      <c r="B19" s="289"/>
      <c r="C19" s="290"/>
      <c r="D19" s="290"/>
      <c r="E19" s="291" t="s">
        <v>415</v>
      </c>
      <c r="F19" s="288" t="s">
        <v>416</v>
      </c>
      <c r="G19" s="288"/>
      <c r="H19" s="288"/>
      <c r="I19" s="288"/>
      <c r="J19" s="288"/>
      <c r="K19" s="286"/>
    </row>
    <row r="20" spans="2:11" ht="15" customHeight="1">
      <c r="B20" s="289"/>
      <c r="C20" s="290"/>
      <c r="D20" s="290"/>
      <c r="E20" s="291" t="s">
        <v>417</v>
      </c>
      <c r="F20" s="288" t="s">
        <v>418</v>
      </c>
      <c r="G20" s="288"/>
      <c r="H20" s="288"/>
      <c r="I20" s="288"/>
      <c r="J20" s="288"/>
      <c r="K20" s="286"/>
    </row>
    <row r="21" spans="2:11" ht="15" customHeight="1">
      <c r="B21" s="289"/>
      <c r="C21" s="290"/>
      <c r="D21" s="290"/>
      <c r="E21" s="291" t="s">
        <v>419</v>
      </c>
      <c r="F21" s="288" t="s">
        <v>420</v>
      </c>
      <c r="G21" s="288"/>
      <c r="H21" s="288"/>
      <c r="I21" s="288"/>
      <c r="J21" s="288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288" t="s">
        <v>421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422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88"/>
      <c r="D25" s="288" t="s">
        <v>423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0"/>
      <c r="D26" s="288" t="s">
        <v>424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288" t="s">
        <v>425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0"/>
      <c r="D29" s="288" t="s">
        <v>426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288" t="s">
        <v>427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0"/>
      <c r="D32" s="288" t="s">
        <v>428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0"/>
      <c r="D33" s="288" t="s">
        <v>429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0"/>
      <c r="D34" s="288"/>
      <c r="E34" s="292" t="s">
        <v>101</v>
      </c>
      <c r="F34" s="288"/>
      <c r="G34" s="288" t="s">
        <v>430</v>
      </c>
      <c r="H34" s="288"/>
      <c r="I34" s="288"/>
      <c r="J34" s="288"/>
      <c r="K34" s="286"/>
    </row>
    <row r="35" spans="2:11" ht="30.75" customHeight="1">
      <c r="B35" s="289"/>
      <c r="C35" s="290"/>
      <c r="D35" s="288"/>
      <c r="E35" s="292" t="s">
        <v>431</v>
      </c>
      <c r="F35" s="288"/>
      <c r="G35" s="288" t="s">
        <v>432</v>
      </c>
      <c r="H35" s="288"/>
      <c r="I35" s="288"/>
      <c r="J35" s="288"/>
      <c r="K35" s="286"/>
    </row>
    <row r="36" spans="2:11" ht="15" customHeight="1">
      <c r="B36" s="289"/>
      <c r="C36" s="290"/>
      <c r="D36" s="288"/>
      <c r="E36" s="292" t="s">
        <v>54</v>
      </c>
      <c r="F36" s="288"/>
      <c r="G36" s="288" t="s">
        <v>433</v>
      </c>
      <c r="H36" s="288"/>
      <c r="I36" s="288"/>
      <c r="J36" s="288"/>
      <c r="K36" s="286"/>
    </row>
    <row r="37" spans="2:11" ht="15" customHeight="1">
      <c r="B37" s="289"/>
      <c r="C37" s="290"/>
      <c r="D37" s="288"/>
      <c r="E37" s="292" t="s">
        <v>102</v>
      </c>
      <c r="F37" s="288"/>
      <c r="G37" s="288" t="s">
        <v>434</v>
      </c>
      <c r="H37" s="288"/>
      <c r="I37" s="288"/>
      <c r="J37" s="288"/>
      <c r="K37" s="286"/>
    </row>
    <row r="38" spans="2:11" ht="15" customHeight="1">
      <c r="B38" s="289"/>
      <c r="C38" s="290"/>
      <c r="D38" s="288"/>
      <c r="E38" s="292" t="s">
        <v>103</v>
      </c>
      <c r="F38" s="288"/>
      <c r="G38" s="288" t="s">
        <v>435</v>
      </c>
      <c r="H38" s="288"/>
      <c r="I38" s="288"/>
      <c r="J38" s="288"/>
      <c r="K38" s="286"/>
    </row>
    <row r="39" spans="2:11" ht="15" customHeight="1">
      <c r="B39" s="289"/>
      <c r="C39" s="290"/>
      <c r="D39" s="288"/>
      <c r="E39" s="292" t="s">
        <v>104</v>
      </c>
      <c r="F39" s="288"/>
      <c r="G39" s="288" t="s">
        <v>436</v>
      </c>
      <c r="H39" s="288"/>
      <c r="I39" s="288"/>
      <c r="J39" s="288"/>
      <c r="K39" s="286"/>
    </row>
    <row r="40" spans="2:11" ht="15" customHeight="1">
      <c r="B40" s="289"/>
      <c r="C40" s="290"/>
      <c r="D40" s="288"/>
      <c r="E40" s="292" t="s">
        <v>437</v>
      </c>
      <c r="F40" s="288"/>
      <c r="G40" s="288" t="s">
        <v>438</v>
      </c>
      <c r="H40" s="288"/>
      <c r="I40" s="288"/>
      <c r="J40" s="288"/>
      <c r="K40" s="286"/>
    </row>
    <row r="41" spans="2:11" ht="15" customHeight="1">
      <c r="B41" s="289"/>
      <c r="C41" s="290"/>
      <c r="D41" s="288"/>
      <c r="E41" s="292"/>
      <c r="F41" s="288"/>
      <c r="G41" s="288" t="s">
        <v>439</v>
      </c>
      <c r="H41" s="288"/>
      <c r="I41" s="288"/>
      <c r="J41" s="288"/>
      <c r="K41" s="286"/>
    </row>
    <row r="42" spans="2:11" ht="15" customHeight="1">
      <c r="B42" s="289"/>
      <c r="C42" s="290"/>
      <c r="D42" s="288"/>
      <c r="E42" s="292" t="s">
        <v>440</v>
      </c>
      <c r="F42" s="288"/>
      <c r="G42" s="288" t="s">
        <v>441</v>
      </c>
      <c r="H42" s="288"/>
      <c r="I42" s="288"/>
      <c r="J42" s="288"/>
      <c r="K42" s="286"/>
    </row>
    <row r="43" spans="2:11" ht="15" customHeight="1">
      <c r="B43" s="289"/>
      <c r="C43" s="290"/>
      <c r="D43" s="288"/>
      <c r="E43" s="292" t="s">
        <v>106</v>
      </c>
      <c r="F43" s="288"/>
      <c r="G43" s="288" t="s">
        <v>442</v>
      </c>
      <c r="H43" s="288"/>
      <c r="I43" s="288"/>
      <c r="J43" s="288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288" t="s">
        <v>443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0"/>
      <c r="D46" s="290"/>
      <c r="E46" s="288" t="s">
        <v>444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0"/>
      <c r="D47" s="290"/>
      <c r="E47" s="288" t="s">
        <v>445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0"/>
      <c r="D48" s="290"/>
      <c r="E48" s="288" t="s">
        <v>446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0"/>
      <c r="D49" s="288" t="s">
        <v>447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448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449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450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4"/>
      <c r="C55" s="288" t="s">
        <v>451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0"/>
      <c r="D56" s="288" t="s">
        <v>452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0"/>
      <c r="D57" s="288" t="s">
        <v>453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0"/>
      <c r="D58" s="288" t="s">
        <v>454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0"/>
      <c r="D59" s="288" t="s">
        <v>455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0"/>
      <c r="D60" s="293" t="s">
        <v>456</v>
      </c>
      <c r="E60" s="293"/>
      <c r="F60" s="293"/>
      <c r="G60" s="293"/>
      <c r="H60" s="293"/>
      <c r="I60" s="293"/>
      <c r="J60" s="293"/>
      <c r="K60" s="286"/>
    </row>
    <row r="61" spans="2:11" ht="15" customHeight="1">
      <c r="B61" s="284"/>
      <c r="C61" s="290"/>
      <c r="D61" s="288" t="s">
        <v>457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0"/>
      <c r="D62" s="290"/>
      <c r="E62" s="294"/>
      <c r="F62" s="290"/>
      <c r="G62" s="290"/>
      <c r="H62" s="290"/>
      <c r="I62" s="290"/>
      <c r="J62" s="290"/>
      <c r="K62" s="286"/>
    </row>
    <row r="63" spans="2:11" ht="15" customHeight="1">
      <c r="B63" s="284"/>
      <c r="C63" s="290"/>
      <c r="D63" s="288" t="s">
        <v>458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0"/>
      <c r="D64" s="293" t="s">
        <v>459</v>
      </c>
      <c r="E64" s="293"/>
      <c r="F64" s="293"/>
      <c r="G64" s="293"/>
      <c r="H64" s="293"/>
      <c r="I64" s="293"/>
      <c r="J64" s="293"/>
      <c r="K64" s="286"/>
    </row>
    <row r="65" spans="2:11" ht="15" customHeight="1">
      <c r="B65" s="284"/>
      <c r="C65" s="290"/>
      <c r="D65" s="288" t="s">
        <v>460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0"/>
      <c r="D66" s="288" t="s">
        <v>461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0"/>
      <c r="D67" s="288" t="s">
        <v>462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0"/>
      <c r="D68" s="288" t="s">
        <v>463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304" t="s">
        <v>86</v>
      </c>
      <c r="D73" s="304"/>
      <c r="E73" s="304"/>
      <c r="F73" s="304"/>
      <c r="G73" s="304"/>
      <c r="H73" s="304"/>
      <c r="I73" s="304"/>
      <c r="J73" s="304"/>
      <c r="K73" s="305"/>
    </row>
    <row r="74" spans="2:11" ht="17.25" customHeight="1">
      <c r="B74" s="303"/>
      <c r="C74" s="306" t="s">
        <v>464</v>
      </c>
      <c r="D74" s="306"/>
      <c r="E74" s="306"/>
      <c r="F74" s="306" t="s">
        <v>465</v>
      </c>
      <c r="G74" s="307"/>
      <c r="H74" s="306" t="s">
        <v>102</v>
      </c>
      <c r="I74" s="306" t="s">
        <v>58</v>
      </c>
      <c r="J74" s="306" t="s">
        <v>466</v>
      </c>
      <c r="K74" s="305"/>
    </row>
    <row r="75" spans="2:11" ht="17.25" customHeight="1">
      <c r="B75" s="303"/>
      <c r="C75" s="308" t="s">
        <v>467</v>
      </c>
      <c r="D75" s="308"/>
      <c r="E75" s="308"/>
      <c r="F75" s="309" t="s">
        <v>468</v>
      </c>
      <c r="G75" s="310"/>
      <c r="H75" s="308"/>
      <c r="I75" s="308"/>
      <c r="J75" s="308" t="s">
        <v>469</v>
      </c>
      <c r="K75" s="305"/>
    </row>
    <row r="76" spans="2:11" ht="5.25" customHeight="1">
      <c r="B76" s="303"/>
      <c r="C76" s="311"/>
      <c r="D76" s="311"/>
      <c r="E76" s="311"/>
      <c r="F76" s="311"/>
      <c r="G76" s="312"/>
      <c r="H76" s="311"/>
      <c r="I76" s="311"/>
      <c r="J76" s="311"/>
      <c r="K76" s="305"/>
    </row>
    <row r="77" spans="2:11" ht="15" customHeight="1">
      <c r="B77" s="303"/>
      <c r="C77" s="292" t="s">
        <v>54</v>
      </c>
      <c r="D77" s="311"/>
      <c r="E77" s="311"/>
      <c r="F77" s="313" t="s">
        <v>470</v>
      </c>
      <c r="G77" s="312"/>
      <c r="H77" s="292" t="s">
        <v>471</v>
      </c>
      <c r="I77" s="292" t="s">
        <v>472</v>
      </c>
      <c r="J77" s="292">
        <v>20</v>
      </c>
      <c r="K77" s="305"/>
    </row>
    <row r="78" spans="2:11" ht="15" customHeight="1">
      <c r="B78" s="303"/>
      <c r="C78" s="292" t="s">
        <v>473</v>
      </c>
      <c r="D78" s="292"/>
      <c r="E78" s="292"/>
      <c r="F78" s="313" t="s">
        <v>470</v>
      </c>
      <c r="G78" s="312"/>
      <c r="H78" s="292" t="s">
        <v>474</v>
      </c>
      <c r="I78" s="292" t="s">
        <v>472</v>
      </c>
      <c r="J78" s="292">
        <v>120</v>
      </c>
      <c r="K78" s="305"/>
    </row>
    <row r="79" spans="2:11" ht="15" customHeight="1">
      <c r="B79" s="314"/>
      <c r="C79" s="292" t="s">
        <v>475</v>
      </c>
      <c r="D79" s="292"/>
      <c r="E79" s="292"/>
      <c r="F79" s="313" t="s">
        <v>476</v>
      </c>
      <c r="G79" s="312"/>
      <c r="H79" s="292" t="s">
        <v>477</v>
      </c>
      <c r="I79" s="292" t="s">
        <v>472</v>
      </c>
      <c r="J79" s="292">
        <v>50</v>
      </c>
      <c r="K79" s="305"/>
    </row>
    <row r="80" spans="2:11" ht="15" customHeight="1">
      <c r="B80" s="314"/>
      <c r="C80" s="292" t="s">
        <v>478</v>
      </c>
      <c r="D80" s="292"/>
      <c r="E80" s="292"/>
      <c r="F80" s="313" t="s">
        <v>470</v>
      </c>
      <c r="G80" s="312"/>
      <c r="H80" s="292" t="s">
        <v>479</v>
      </c>
      <c r="I80" s="292" t="s">
        <v>480</v>
      </c>
      <c r="J80" s="292"/>
      <c r="K80" s="305"/>
    </row>
    <row r="81" spans="2:11" ht="15" customHeight="1">
      <c r="B81" s="314"/>
      <c r="C81" s="315" t="s">
        <v>481</v>
      </c>
      <c r="D81" s="315"/>
      <c r="E81" s="315"/>
      <c r="F81" s="316" t="s">
        <v>476</v>
      </c>
      <c r="G81" s="315"/>
      <c r="H81" s="315" t="s">
        <v>482</v>
      </c>
      <c r="I81" s="315" t="s">
        <v>472</v>
      </c>
      <c r="J81" s="315">
        <v>15</v>
      </c>
      <c r="K81" s="305"/>
    </row>
    <row r="82" spans="2:11" ht="15" customHeight="1">
      <c r="B82" s="314"/>
      <c r="C82" s="315" t="s">
        <v>483</v>
      </c>
      <c r="D82" s="315"/>
      <c r="E82" s="315"/>
      <c r="F82" s="316" t="s">
        <v>476</v>
      </c>
      <c r="G82" s="315"/>
      <c r="H82" s="315" t="s">
        <v>484</v>
      </c>
      <c r="I82" s="315" t="s">
        <v>472</v>
      </c>
      <c r="J82" s="315">
        <v>15</v>
      </c>
      <c r="K82" s="305"/>
    </row>
    <row r="83" spans="2:11" ht="15" customHeight="1">
      <c r="B83" s="314"/>
      <c r="C83" s="315" t="s">
        <v>485</v>
      </c>
      <c r="D83" s="315"/>
      <c r="E83" s="315"/>
      <c r="F83" s="316" t="s">
        <v>476</v>
      </c>
      <c r="G83" s="315"/>
      <c r="H83" s="315" t="s">
        <v>486</v>
      </c>
      <c r="I83" s="315" t="s">
        <v>472</v>
      </c>
      <c r="J83" s="315">
        <v>20</v>
      </c>
      <c r="K83" s="305"/>
    </row>
    <row r="84" spans="2:11" ht="15" customHeight="1">
      <c r="B84" s="314"/>
      <c r="C84" s="315" t="s">
        <v>487</v>
      </c>
      <c r="D84" s="315"/>
      <c r="E84" s="315"/>
      <c r="F84" s="316" t="s">
        <v>476</v>
      </c>
      <c r="G84" s="315"/>
      <c r="H84" s="315" t="s">
        <v>488</v>
      </c>
      <c r="I84" s="315" t="s">
        <v>472</v>
      </c>
      <c r="J84" s="315">
        <v>20</v>
      </c>
      <c r="K84" s="305"/>
    </row>
    <row r="85" spans="2:11" ht="15" customHeight="1">
      <c r="B85" s="314"/>
      <c r="C85" s="292" t="s">
        <v>489</v>
      </c>
      <c r="D85" s="292"/>
      <c r="E85" s="292"/>
      <c r="F85" s="313" t="s">
        <v>476</v>
      </c>
      <c r="G85" s="312"/>
      <c r="H85" s="292" t="s">
        <v>490</v>
      </c>
      <c r="I85" s="292" t="s">
        <v>472</v>
      </c>
      <c r="J85" s="292">
        <v>50</v>
      </c>
      <c r="K85" s="305"/>
    </row>
    <row r="86" spans="2:11" ht="15" customHeight="1">
      <c r="B86" s="314"/>
      <c r="C86" s="292" t="s">
        <v>491</v>
      </c>
      <c r="D86" s="292"/>
      <c r="E86" s="292"/>
      <c r="F86" s="313" t="s">
        <v>476</v>
      </c>
      <c r="G86" s="312"/>
      <c r="H86" s="292" t="s">
        <v>492</v>
      </c>
      <c r="I86" s="292" t="s">
        <v>472</v>
      </c>
      <c r="J86" s="292">
        <v>20</v>
      </c>
      <c r="K86" s="305"/>
    </row>
    <row r="87" spans="2:11" ht="15" customHeight="1">
      <c r="B87" s="314"/>
      <c r="C87" s="292" t="s">
        <v>493</v>
      </c>
      <c r="D87" s="292"/>
      <c r="E87" s="292"/>
      <c r="F87" s="313" t="s">
        <v>476</v>
      </c>
      <c r="G87" s="312"/>
      <c r="H87" s="292" t="s">
        <v>494</v>
      </c>
      <c r="I87" s="292" t="s">
        <v>472</v>
      </c>
      <c r="J87" s="292">
        <v>20</v>
      </c>
      <c r="K87" s="305"/>
    </row>
    <row r="88" spans="2:11" ht="15" customHeight="1">
      <c r="B88" s="314"/>
      <c r="C88" s="292" t="s">
        <v>495</v>
      </c>
      <c r="D88" s="292"/>
      <c r="E88" s="292"/>
      <c r="F88" s="313" t="s">
        <v>476</v>
      </c>
      <c r="G88" s="312"/>
      <c r="H88" s="292" t="s">
        <v>496</v>
      </c>
      <c r="I88" s="292" t="s">
        <v>472</v>
      </c>
      <c r="J88" s="292">
        <v>50</v>
      </c>
      <c r="K88" s="305"/>
    </row>
    <row r="89" spans="2:11" ht="15" customHeight="1">
      <c r="B89" s="314"/>
      <c r="C89" s="292" t="s">
        <v>497</v>
      </c>
      <c r="D89" s="292"/>
      <c r="E89" s="292"/>
      <c r="F89" s="313" t="s">
        <v>476</v>
      </c>
      <c r="G89" s="312"/>
      <c r="H89" s="292" t="s">
        <v>497</v>
      </c>
      <c r="I89" s="292" t="s">
        <v>472</v>
      </c>
      <c r="J89" s="292">
        <v>50</v>
      </c>
      <c r="K89" s="305"/>
    </row>
    <row r="90" spans="2:11" ht="15" customHeight="1">
      <c r="B90" s="314"/>
      <c r="C90" s="292" t="s">
        <v>107</v>
      </c>
      <c r="D90" s="292"/>
      <c r="E90" s="292"/>
      <c r="F90" s="313" t="s">
        <v>476</v>
      </c>
      <c r="G90" s="312"/>
      <c r="H90" s="292" t="s">
        <v>498</v>
      </c>
      <c r="I90" s="292" t="s">
        <v>472</v>
      </c>
      <c r="J90" s="292">
        <v>255</v>
      </c>
      <c r="K90" s="305"/>
    </row>
    <row r="91" spans="2:11" ht="15" customHeight="1">
      <c r="B91" s="314"/>
      <c r="C91" s="292" t="s">
        <v>499</v>
      </c>
      <c r="D91" s="292"/>
      <c r="E91" s="292"/>
      <c r="F91" s="313" t="s">
        <v>470</v>
      </c>
      <c r="G91" s="312"/>
      <c r="H91" s="292" t="s">
        <v>500</v>
      </c>
      <c r="I91" s="292" t="s">
        <v>501</v>
      </c>
      <c r="J91" s="292"/>
      <c r="K91" s="305"/>
    </row>
    <row r="92" spans="2:11" ht="15" customHeight="1">
      <c r="B92" s="314"/>
      <c r="C92" s="292" t="s">
        <v>502</v>
      </c>
      <c r="D92" s="292"/>
      <c r="E92" s="292"/>
      <c r="F92" s="313" t="s">
        <v>470</v>
      </c>
      <c r="G92" s="312"/>
      <c r="H92" s="292" t="s">
        <v>503</v>
      </c>
      <c r="I92" s="292" t="s">
        <v>504</v>
      </c>
      <c r="J92" s="292"/>
      <c r="K92" s="305"/>
    </row>
    <row r="93" spans="2:11" ht="15" customHeight="1">
      <c r="B93" s="314"/>
      <c r="C93" s="292" t="s">
        <v>505</v>
      </c>
      <c r="D93" s="292"/>
      <c r="E93" s="292"/>
      <c r="F93" s="313" t="s">
        <v>470</v>
      </c>
      <c r="G93" s="312"/>
      <c r="H93" s="292" t="s">
        <v>505</v>
      </c>
      <c r="I93" s="292" t="s">
        <v>504</v>
      </c>
      <c r="J93" s="292"/>
      <c r="K93" s="305"/>
    </row>
    <row r="94" spans="2:11" ht="15" customHeight="1">
      <c r="B94" s="314"/>
      <c r="C94" s="292" t="s">
        <v>39</v>
      </c>
      <c r="D94" s="292"/>
      <c r="E94" s="292"/>
      <c r="F94" s="313" t="s">
        <v>470</v>
      </c>
      <c r="G94" s="312"/>
      <c r="H94" s="292" t="s">
        <v>506</v>
      </c>
      <c r="I94" s="292" t="s">
        <v>504</v>
      </c>
      <c r="J94" s="292"/>
      <c r="K94" s="305"/>
    </row>
    <row r="95" spans="2:11" ht="15" customHeight="1">
      <c r="B95" s="314"/>
      <c r="C95" s="292" t="s">
        <v>49</v>
      </c>
      <c r="D95" s="292"/>
      <c r="E95" s="292"/>
      <c r="F95" s="313" t="s">
        <v>470</v>
      </c>
      <c r="G95" s="312"/>
      <c r="H95" s="292" t="s">
        <v>507</v>
      </c>
      <c r="I95" s="292" t="s">
        <v>504</v>
      </c>
      <c r="J95" s="292"/>
      <c r="K95" s="305"/>
    </row>
    <row r="96" spans="2:11" ht="15" customHeight="1">
      <c r="B96" s="317"/>
      <c r="C96" s="318"/>
      <c r="D96" s="318"/>
      <c r="E96" s="318"/>
      <c r="F96" s="318"/>
      <c r="G96" s="318"/>
      <c r="H96" s="318"/>
      <c r="I96" s="318"/>
      <c r="J96" s="318"/>
      <c r="K96" s="319"/>
    </row>
    <row r="97" spans="2:11" ht="18.75" customHeight="1">
      <c r="B97" s="320"/>
      <c r="C97" s="321"/>
      <c r="D97" s="321"/>
      <c r="E97" s="321"/>
      <c r="F97" s="321"/>
      <c r="G97" s="321"/>
      <c r="H97" s="321"/>
      <c r="I97" s="321"/>
      <c r="J97" s="321"/>
      <c r="K97" s="320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304" t="s">
        <v>508</v>
      </c>
      <c r="D100" s="304"/>
      <c r="E100" s="304"/>
      <c r="F100" s="304"/>
      <c r="G100" s="304"/>
      <c r="H100" s="304"/>
      <c r="I100" s="304"/>
      <c r="J100" s="304"/>
      <c r="K100" s="305"/>
    </row>
    <row r="101" spans="2:11" ht="17.25" customHeight="1">
      <c r="B101" s="303"/>
      <c r="C101" s="306" t="s">
        <v>464</v>
      </c>
      <c r="D101" s="306"/>
      <c r="E101" s="306"/>
      <c r="F101" s="306" t="s">
        <v>465</v>
      </c>
      <c r="G101" s="307"/>
      <c r="H101" s="306" t="s">
        <v>102</v>
      </c>
      <c r="I101" s="306" t="s">
        <v>58</v>
      </c>
      <c r="J101" s="306" t="s">
        <v>466</v>
      </c>
      <c r="K101" s="305"/>
    </row>
    <row r="102" spans="2:11" ht="17.25" customHeight="1">
      <c r="B102" s="303"/>
      <c r="C102" s="308" t="s">
        <v>467</v>
      </c>
      <c r="D102" s="308"/>
      <c r="E102" s="308"/>
      <c r="F102" s="309" t="s">
        <v>468</v>
      </c>
      <c r="G102" s="310"/>
      <c r="H102" s="308"/>
      <c r="I102" s="308"/>
      <c r="J102" s="308" t="s">
        <v>469</v>
      </c>
      <c r="K102" s="305"/>
    </row>
    <row r="103" spans="2:11" ht="5.25" customHeight="1">
      <c r="B103" s="303"/>
      <c r="C103" s="306"/>
      <c r="D103" s="306"/>
      <c r="E103" s="306"/>
      <c r="F103" s="306"/>
      <c r="G103" s="322"/>
      <c r="H103" s="306"/>
      <c r="I103" s="306"/>
      <c r="J103" s="306"/>
      <c r="K103" s="305"/>
    </row>
    <row r="104" spans="2:11" ht="15" customHeight="1">
      <c r="B104" s="303"/>
      <c r="C104" s="292" t="s">
        <v>54</v>
      </c>
      <c r="D104" s="311"/>
      <c r="E104" s="311"/>
      <c r="F104" s="313" t="s">
        <v>470</v>
      </c>
      <c r="G104" s="322"/>
      <c r="H104" s="292" t="s">
        <v>509</v>
      </c>
      <c r="I104" s="292" t="s">
        <v>472</v>
      </c>
      <c r="J104" s="292">
        <v>20</v>
      </c>
      <c r="K104" s="305"/>
    </row>
    <row r="105" spans="2:11" ht="15" customHeight="1">
      <c r="B105" s="303"/>
      <c r="C105" s="292" t="s">
        <v>473</v>
      </c>
      <c r="D105" s="292"/>
      <c r="E105" s="292"/>
      <c r="F105" s="313" t="s">
        <v>470</v>
      </c>
      <c r="G105" s="292"/>
      <c r="H105" s="292" t="s">
        <v>509</v>
      </c>
      <c r="I105" s="292" t="s">
        <v>472</v>
      </c>
      <c r="J105" s="292">
        <v>120</v>
      </c>
      <c r="K105" s="305"/>
    </row>
    <row r="106" spans="2:11" ht="15" customHeight="1">
      <c r="B106" s="314"/>
      <c r="C106" s="292" t="s">
        <v>475</v>
      </c>
      <c r="D106" s="292"/>
      <c r="E106" s="292"/>
      <c r="F106" s="313" t="s">
        <v>476</v>
      </c>
      <c r="G106" s="292"/>
      <c r="H106" s="292" t="s">
        <v>509</v>
      </c>
      <c r="I106" s="292" t="s">
        <v>472</v>
      </c>
      <c r="J106" s="292">
        <v>50</v>
      </c>
      <c r="K106" s="305"/>
    </row>
    <row r="107" spans="2:11" ht="15" customHeight="1">
      <c r="B107" s="314"/>
      <c r="C107" s="292" t="s">
        <v>478</v>
      </c>
      <c r="D107" s="292"/>
      <c r="E107" s="292"/>
      <c r="F107" s="313" t="s">
        <v>470</v>
      </c>
      <c r="G107" s="292"/>
      <c r="H107" s="292" t="s">
        <v>509</v>
      </c>
      <c r="I107" s="292" t="s">
        <v>480</v>
      </c>
      <c r="J107" s="292"/>
      <c r="K107" s="305"/>
    </row>
    <row r="108" spans="2:11" ht="15" customHeight="1">
      <c r="B108" s="314"/>
      <c r="C108" s="292" t="s">
        <v>489</v>
      </c>
      <c r="D108" s="292"/>
      <c r="E108" s="292"/>
      <c r="F108" s="313" t="s">
        <v>476</v>
      </c>
      <c r="G108" s="292"/>
      <c r="H108" s="292" t="s">
        <v>509</v>
      </c>
      <c r="I108" s="292" t="s">
        <v>472</v>
      </c>
      <c r="J108" s="292">
        <v>50</v>
      </c>
      <c r="K108" s="305"/>
    </row>
    <row r="109" spans="2:11" ht="15" customHeight="1">
      <c r="B109" s="314"/>
      <c r="C109" s="292" t="s">
        <v>497</v>
      </c>
      <c r="D109" s="292"/>
      <c r="E109" s="292"/>
      <c r="F109" s="313" t="s">
        <v>476</v>
      </c>
      <c r="G109" s="292"/>
      <c r="H109" s="292" t="s">
        <v>509</v>
      </c>
      <c r="I109" s="292" t="s">
        <v>472</v>
      </c>
      <c r="J109" s="292">
        <v>50</v>
      </c>
      <c r="K109" s="305"/>
    </row>
    <row r="110" spans="2:11" ht="15" customHeight="1">
      <c r="B110" s="314"/>
      <c r="C110" s="292" t="s">
        <v>495</v>
      </c>
      <c r="D110" s="292"/>
      <c r="E110" s="292"/>
      <c r="F110" s="313" t="s">
        <v>476</v>
      </c>
      <c r="G110" s="292"/>
      <c r="H110" s="292" t="s">
        <v>509</v>
      </c>
      <c r="I110" s="292" t="s">
        <v>472</v>
      </c>
      <c r="J110" s="292">
        <v>50</v>
      </c>
      <c r="K110" s="305"/>
    </row>
    <row r="111" spans="2:11" ht="15" customHeight="1">
      <c r="B111" s="314"/>
      <c r="C111" s="292" t="s">
        <v>54</v>
      </c>
      <c r="D111" s="292"/>
      <c r="E111" s="292"/>
      <c r="F111" s="313" t="s">
        <v>470</v>
      </c>
      <c r="G111" s="292"/>
      <c r="H111" s="292" t="s">
        <v>510</v>
      </c>
      <c r="I111" s="292" t="s">
        <v>472</v>
      </c>
      <c r="J111" s="292">
        <v>20</v>
      </c>
      <c r="K111" s="305"/>
    </row>
    <row r="112" spans="2:11" ht="15" customHeight="1">
      <c r="B112" s="314"/>
      <c r="C112" s="292" t="s">
        <v>511</v>
      </c>
      <c r="D112" s="292"/>
      <c r="E112" s="292"/>
      <c r="F112" s="313" t="s">
        <v>470</v>
      </c>
      <c r="G112" s="292"/>
      <c r="H112" s="292" t="s">
        <v>512</v>
      </c>
      <c r="I112" s="292" t="s">
        <v>472</v>
      </c>
      <c r="J112" s="292">
        <v>120</v>
      </c>
      <c r="K112" s="305"/>
    </row>
    <row r="113" spans="2:11" ht="15" customHeight="1">
      <c r="B113" s="314"/>
      <c r="C113" s="292" t="s">
        <v>39</v>
      </c>
      <c r="D113" s="292"/>
      <c r="E113" s="292"/>
      <c r="F113" s="313" t="s">
        <v>470</v>
      </c>
      <c r="G113" s="292"/>
      <c r="H113" s="292" t="s">
        <v>513</v>
      </c>
      <c r="I113" s="292" t="s">
        <v>504</v>
      </c>
      <c r="J113" s="292"/>
      <c r="K113" s="305"/>
    </row>
    <row r="114" spans="2:11" ht="15" customHeight="1">
      <c r="B114" s="314"/>
      <c r="C114" s="292" t="s">
        <v>49</v>
      </c>
      <c r="D114" s="292"/>
      <c r="E114" s="292"/>
      <c r="F114" s="313" t="s">
        <v>470</v>
      </c>
      <c r="G114" s="292"/>
      <c r="H114" s="292" t="s">
        <v>514</v>
      </c>
      <c r="I114" s="292" t="s">
        <v>504</v>
      </c>
      <c r="J114" s="292"/>
      <c r="K114" s="305"/>
    </row>
    <row r="115" spans="2:11" ht="15" customHeight="1">
      <c r="B115" s="314"/>
      <c r="C115" s="292" t="s">
        <v>58</v>
      </c>
      <c r="D115" s="292"/>
      <c r="E115" s="292"/>
      <c r="F115" s="313" t="s">
        <v>470</v>
      </c>
      <c r="G115" s="292"/>
      <c r="H115" s="292" t="s">
        <v>515</v>
      </c>
      <c r="I115" s="292" t="s">
        <v>516</v>
      </c>
      <c r="J115" s="292"/>
      <c r="K115" s="305"/>
    </row>
    <row r="116" spans="2:11" ht="15" customHeight="1">
      <c r="B116" s="317"/>
      <c r="C116" s="323"/>
      <c r="D116" s="323"/>
      <c r="E116" s="323"/>
      <c r="F116" s="323"/>
      <c r="G116" s="323"/>
      <c r="H116" s="323"/>
      <c r="I116" s="323"/>
      <c r="J116" s="323"/>
      <c r="K116" s="319"/>
    </row>
    <row r="117" spans="2:11" ht="18.75" customHeight="1">
      <c r="B117" s="324"/>
      <c r="C117" s="288"/>
      <c r="D117" s="288"/>
      <c r="E117" s="288"/>
      <c r="F117" s="325"/>
      <c r="G117" s="288"/>
      <c r="H117" s="288"/>
      <c r="I117" s="288"/>
      <c r="J117" s="288"/>
      <c r="K117" s="324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6"/>
      <c r="C119" s="327"/>
      <c r="D119" s="327"/>
      <c r="E119" s="327"/>
      <c r="F119" s="327"/>
      <c r="G119" s="327"/>
      <c r="H119" s="327"/>
      <c r="I119" s="327"/>
      <c r="J119" s="327"/>
      <c r="K119" s="328"/>
    </row>
    <row r="120" spans="2:11" ht="45" customHeight="1">
      <c r="B120" s="329"/>
      <c r="C120" s="282" t="s">
        <v>517</v>
      </c>
      <c r="D120" s="282"/>
      <c r="E120" s="282"/>
      <c r="F120" s="282"/>
      <c r="G120" s="282"/>
      <c r="H120" s="282"/>
      <c r="I120" s="282"/>
      <c r="J120" s="282"/>
      <c r="K120" s="330"/>
    </row>
    <row r="121" spans="2:11" ht="17.25" customHeight="1">
      <c r="B121" s="331"/>
      <c r="C121" s="306" t="s">
        <v>464</v>
      </c>
      <c r="D121" s="306"/>
      <c r="E121" s="306"/>
      <c r="F121" s="306" t="s">
        <v>465</v>
      </c>
      <c r="G121" s="307"/>
      <c r="H121" s="306" t="s">
        <v>102</v>
      </c>
      <c r="I121" s="306" t="s">
        <v>58</v>
      </c>
      <c r="J121" s="306" t="s">
        <v>466</v>
      </c>
      <c r="K121" s="332"/>
    </row>
    <row r="122" spans="2:11" ht="17.25" customHeight="1">
      <c r="B122" s="331"/>
      <c r="C122" s="308" t="s">
        <v>467</v>
      </c>
      <c r="D122" s="308"/>
      <c r="E122" s="308"/>
      <c r="F122" s="309" t="s">
        <v>468</v>
      </c>
      <c r="G122" s="310"/>
      <c r="H122" s="308"/>
      <c r="I122" s="308"/>
      <c r="J122" s="308" t="s">
        <v>469</v>
      </c>
      <c r="K122" s="332"/>
    </row>
    <row r="123" spans="2:11" ht="5.25" customHeight="1">
      <c r="B123" s="333"/>
      <c r="C123" s="311"/>
      <c r="D123" s="311"/>
      <c r="E123" s="311"/>
      <c r="F123" s="311"/>
      <c r="G123" s="292"/>
      <c r="H123" s="311"/>
      <c r="I123" s="311"/>
      <c r="J123" s="311"/>
      <c r="K123" s="334"/>
    </row>
    <row r="124" spans="2:11" ht="15" customHeight="1">
      <c r="B124" s="333"/>
      <c r="C124" s="292" t="s">
        <v>473</v>
      </c>
      <c r="D124" s="311"/>
      <c r="E124" s="311"/>
      <c r="F124" s="313" t="s">
        <v>470</v>
      </c>
      <c r="G124" s="292"/>
      <c r="H124" s="292" t="s">
        <v>509</v>
      </c>
      <c r="I124" s="292" t="s">
        <v>472</v>
      </c>
      <c r="J124" s="292">
        <v>120</v>
      </c>
      <c r="K124" s="335"/>
    </row>
    <row r="125" spans="2:11" ht="15" customHeight="1">
      <c r="B125" s="333"/>
      <c r="C125" s="292" t="s">
        <v>518</v>
      </c>
      <c r="D125" s="292"/>
      <c r="E125" s="292"/>
      <c r="F125" s="313" t="s">
        <v>470</v>
      </c>
      <c r="G125" s="292"/>
      <c r="H125" s="292" t="s">
        <v>519</v>
      </c>
      <c r="I125" s="292" t="s">
        <v>472</v>
      </c>
      <c r="J125" s="292" t="s">
        <v>520</v>
      </c>
      <c r="K125" s="335"/>
    </row>
    <row r="126" spans="2:11" ht="15" customHeight="1">
      <c r="B126" s="333"/>
      <c r="C126" s="292" t="s">
        <v>419</v>
      </c>
      <c r="D126" s="292"/>
      <c r="E126" s="292"/>
      <c r="F126" s="313" t="s">
        <v>470</v>
      </c>
      <c r="G126" s="292"/>
      <c r="H126" s="292" t="s">
        <v>521</v>
      </c>
      <c r="I126" s="292" t="s">
        <v>472</v>
      </c>
      <c r="J126" s="292" t="s">
        <v>520</v>
      </c>
      <c r="K126" s="335"/>
    </row>
    <row r="127" spans="2:11" ht="15" customHeight="1">
      <c r="B127" s="333"/>
      <c r="C127" s="292" t="s">
        <v>481</v>
      </c>
      <c r="D127" s="292"/>
      <c r="E127" s="292"/>
      <c r="F127" s="313" t="s">
        <v>476</v>
      </c>
      <c r="G127" s="292"/>
      <c r="H127" s="292" t="s">
        <v>482</v>
      </c>
      <c r="I127" s="292" t="s">
        <v>472</v>
      </c>
      <c r="J127" s="292">
        <v>15</v>
      </c>
      <c r="K127" s="335"/>
    </row>
    <row r="128" spans="2:11" ht="15" customHeight="1">
      <c r="B128" s="333"/>
      <c r="C128" s="315" t="s">
        <v>483</v>
      </c>
      <c r="D128" s="315"/>
      <c r="E128" s="315"/>
      <c r="F128" s="316" t="s">
        <v>476</v>
      </c>
      <c r="G128" s="315"/>
      <c r="H128" s="315" t="s">
        <v>484</v>
      </c>
      <c r="I128" s="315" t="s">
        <v>472</v>
      </c>
      <c r="J128" s="315">
        <v>15</v>
      </c>
      <c r="K128" s="335"/>
    </row>
    <row r="129" spans="2:11" ht="15" customHeight="1">
      <c r="B129" s="333"/>
      <c r="C129" s="315" t="s">
        <v>485</v>
      </c>
      <c r="D129" s="315"/>
      <c r="E129" s="315"/>
      <c r="F129" s="316" t="s">
        <v>476</v>
      </c>
      <c r="G129" s="315"/>
      <c r="H129" s="315" t="s">
        <v>486</v>
      </c>
      <c r="I129" s="315" t="s">
        <v>472</v>
      </c>
      <c r="J129" s="315">
        <v>20</v>
      </c>
      <c r="K129" s="335"/>
    </row>
    <row r="130" spans="2:11" ht="15" customHeight="1">
      <c r="B130" s="333"/>
      <c r="C130" s="315" t="s">
        <v>487</v>
      </c>
      <c r="D130" s="315"/>
      <c r="E130" s="315"/>
      <c r="F130" s="316" t="s">
        <v>476</v>
      </c>
      <c r="G130" s="315"/>
      <c r="H130" s="315" t="s">
        <v>488</v>
      </c>
      <c r="I130" s="315" t="s">
        <v>472</v>
      </c>
      <c r="J130" s="315">
        <v>20</v>
      </c>
      <c r="K130" s="335"/>
    </row>
    <row r="131" spans="2:11" ht="15" customHeight="1">
      <c r="B131" s="333"/>
      <c r="C131" s="292" t="s">
        <v>475</v>
      </c>
      <c r="D131" s="292"/>
      <c r="E131" s="292"/>
      <c r="F131" s="313" t="s">
        <v>476</v>
      </c>
      <c r="G131" s="292"/>
      <c r="H131" s="292" t="s">
        <v>509</v>
      </c>
      <c r="I131" s="292" t="s">
        <v>472</v>
      </c>
      <c r="J131" s="292">
        <v>50</v>
      </c>
      <c r="K131" s="335"/>
    </row>
    <row r="132" spans="2:11" ht="15" customHeight="1">
      <c r="B132" s="333"/>
      <c r="C132" s="292" t="s">
        <v>489</v>
      </c>
      <c r="D132" s="292"/>
      <c r="E132" s="292"/>
      <c r="F132" s="313" t="s">
        <v>476</v>
      </c>
      <c r="G132" s="292"/>
      <c r="H132" s="292" t="s">
        <v>509</v>
      </c>
      <c r="I132" s="292" t="s">
        <v>472</v>
      </c>
      <c r="J132" s="292">
        <v>50</v>
      </c>
      <c r="K132" s="335"/>
    </row>
    <row r="133" spans="2:11" ht="15" customHeight="1">
      <c r="B133" s="333"/>
      <c r="C133" s="292" t="s">
        <v>495</v>
      </c>
      <c r="D133" s="292"/>
      <c r="E133" s="292"/>
      <c r="F133" s="313" t="s">
        <v>476</v>
      </c>
      <c r="G133" s="292"/>
      <c r="H133" s="292" t="s">
        <v>509</v>
      </c>
      <c r="I133" s="292" t="s">
        <v>472</v>
      </c>
      <c r="J133" s="292">
        <v>50</v>
      </c>
      <c r="K133" s="335"/>
    </row>
    <row r="134" spans="2:11" ht="15" customHeight="1">
      <c r="B134" s="333"/>
      <c r="C134" s="292" t="s">
        <v>497</v>
      </c>
      <c r="D134" s="292"/>
      <c r="E134" s="292"/>
      <c r="F134" s="313" t="s">
        <v>476</v>
      </c>
      <c r="G134" s="292"/>
      <c r="H134" s="292" t="s">
        <v>509</v>
      </c>
      <c r="I134" s="292" t="s">
        <v>472</v>
      </c>
      <c r="J134" s="292">
        <v>50</v>
      </c>
      <c r="K134" s="335"/>
    </row>
    <row r="135" spans="2:11" ht="15" customHeight="1">
      <c r="B135" s="333"/>
      <c r="C135" s="292" t="s">
        <v>107</v>
      </c>
      <c r="D135" s="292"/>
      <c r="E135" s="292"/>
      <c r="F135" s="313" t="s">
        <v>476</v>
      </c>
      <c r="G135" s="292"/>
      <c r="H135" s="292" t="s">
        <v>522</v>
      </c>
      <c r="I135" s="292" t="s">
        <v>472</v>
      </c>
      <c r="J135" s="292">
        <v>255</v>
      </c>
      <c r="K135" s="335"/>
    </row>
    <row r="136" spans="2:11" ht="15" customHeight="1">
      <c r="B136" s="333"/>
      <c r="C136" s="292" t="s">
        <v>499</v>
      </c>
      <c r="D136" s="292"/>
      <c r="E136" s="292"/>
      <c r="F136" s="313" t="s">
        <v>470</v>
      </c>
      <c r="G136" s="292"/>
      <c r="H136" s="292" t="s">
        <v>523</v>
      </c>
      <c r="I136" s="292" t="s">
        <v>501</v>
      </c>
      <c r="J136" s="292"/>
      <c r="K136" s="335"/>
    </row>
    <row r="137" spans="2:11" ht="15" customHeight="1">
      <c r="B137" s="333"/>
      <c r="C137" s="292" t="s">
        <v>502</v>
      </c>
      <c r="D137" s="292"/>
      <c r="E137" s="292"/>
      <c r="F137" s="313" t="s">
        <v>470</v>
      </c>
      <c r="G137" s="292"/>
      <c r="H137" s="292" t="s">
        <v>524</v>
      </c>
      <c r="I137" s="292" t="s">
        <v>504</v>
      </c>
      <c r="J137" s="292"/>
      <c r="K137" s="335"/>
    </row>
    <row r="138" spans="2:11" ht="15" customHeight="1">
      <c r="B138" s="333"/>
      <c r="C138" s="292" t="s">
        <v>505</v>
      </c>
      <c r="D138" s="292"/>
      <c r="E138" s="292"/>
      <c r="F138" s="313" t="s">
        <v>470</v>
      </c>
      <c r="G138" s="292"/>
      <c r="H138" s="292" t="s">
        <v>505</v>
      </c>
      <c r="I138" s="292" t="s">
        <v>504</v>
      </c>
      <c r="J138" s="292"/>
      <c r="K138" s="335"/>
    </row>
    <row r="139" spans="2:11" ht="15" customHeight="1">
      <c r="B139" s="333"/>
      <c r="C139" s="292" t="s">
        <v>39</v>
      </c>
      <c r="D139" s="292"/>
      <c r="E139" s="292"/>
      <c r="F139" s="313" t="s">
        <v>470</v>
      </c>
      <c r="G139" s="292"/>
      <c r="H139" s="292" t="s">
        <v>525</v>
      </c>
      <c r="I139" s="292" t="s">
        <v>504</v>
      </c>
      <c r="J139" s="292"/>
      <c r="K139" s="335"/>
    </row>
    <row r="140" spans="2:11" ht="15" customHeight="1">
      <c r="B140" s="333"/>
      <c r="C140" s="292" t="s">
        <v>526</v>
      </c>
      <c r="D140" s="292"/>
      <c r="E140" s="292"/>
      <c r="F140" s="313" t="s">
        <v>470</v>
      </c>
      <c r="G140" s="292"/>
      <c r="H140" s="292" t="s">
        <v>527</v>
      </c>
      <c r="I140" s="292" t="s">
        <v>504</v>
      </c>
      <c r="J140" s="292"/>
      <c r="K140" s="335"/>
    </row>
    <row r="141" spans="2:11" ht="15" customHeight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spans="2:11" ht="18.75" customHeight="1">
      <c r="B142" s="288"/>
      <c r="C142" s="288"/>
      <c r="D142" s="288"/>
      <c r="E142" s="288"/>
      <c r="F142" s="325"/>
      <c r="G142" s="288"/>
      <c r="H142" s="288"/>
      <c r="I142" s="288"/>
      <c r="J142" s="288"/>
      <c r="K142" s="288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304" t="s">
        <v>528</v>
      </c>
      <c r="D145" s="304"/>
      <c r="E145" s="304"/>
      <c r="F145" s="304"/>
      <c r="G145" s="304"/>
      <c r="H145" s="304"/>
      <c r="I145" s="304"/>
      <c r="J145" s="304"/>
      <c r="K145" s="305"/>
    </row>
    <row r="146" spans="2:11" ht="17.25" customHeight="1">
      <c r="B146" s="303"/>
      <c r="C146" s="306" t="s">
        <v>464</v>
      </c>
      <c r="D146" s="306"/>
      <c r="E146" s="306"/>
      <c r="F146" s="306" t="s">
        <v>465</v>
      </c>
      <c r="G146" s="307"/>
      <c r="H146" s="306" t="s">
        <v>102</v>
      </c>
      <c r="I146" s="306" t="s">
        <v>58</v>
      </c>
      <c r="J146" s="306" t="s">
        <v>466</v>
      </c>
      <c r="K146" s="305"/>
    </row>
    <row r="147" spans="2:11" ht="17.25" customHeight="1">
      <c r="B147" s="303"/>
      <c r="C147" s="308" t="s">
        <v>467</v>
      </c>
      <c r="D147" s="308"/>
      <c r="E147" s="308"/>
      <c r="F147" s="309" t="s">
        <v>468</v>
      </c>
      <c r="G147" s="310"/>
      <c r="H147" s="308"/>
      <c r="I147" s="308"/>
      <c r="J147" s="308" t="s">
        <v>469</v>
      </c>
      <c r="K147" s="305"/>
    </row>
    <row r="148" spans="2:11" ht="5.25" customHeight="1">
      <c r="B148" s="314"/>
      <c r="C148" s="311"/>
      <c r="D148" s="311"/>
      <c r="E148" s="311"/>
      <c r="F148" s="311"/>
      <c r="G148" s="312"/>
      <c r="H148" s="311"/>
      <c r="I148" s="311"/>
      <c r="J148" s="311"/>
      <c r="K148" s="335"/>
    </row>
    <row r="149" spans="2:11" ht="15" customHeight="1">
      <c r="B149" s="314"/>
      <c r="C149" s="339" t="s">
        <v>473</v>
      </c>
      <c r="D149" s="292"/>
      <c r="E149" s="292"/>
      <c r="F149" s="340" t="s">
        <v>470</v>
      </c>
      <c r="G149" s="292"/>
      <c r="H149" s="339" t="s">
        <v>509</v>
      </c>
      <c r="I149" s="339" t="s">
        <v>472</v>
      </c>
      <c r="J149" s="339">
        <v>120</v>
      </c>
      <c r="K149" s="335"/>
    </row>
    <row r="150" spans="2:11" ht="15" customHeight="1">
      <c r="B150" s="314"/>
      <c r="C150" s="339" t="s">
        <v>518</v>
      </c>
      <c r="D150" s="292"/>
      <c r="E150" s="292"/>
      <c r="F150" s="340" t="s">
        <v>470</v>
      </c>
      <c r="G150" s="292"/>
      <c r="H150" s="339" t="s">
        <v>529</v>
      </c>
      <c r="I150" s="339" t="s">
        <v>472</v>
      </c>
      <c r="J150" s="339" t="s">
        <v>520</v>
      </c>
      <c r="K150" s="335"/>
    </row>
    <row r="151" spans="2:11" ht="15" customHeight="1">
      <c r="B151" s="314"/>
      <c r="C151" s="339" t="s">
        <v>419</v>
      </c>
      <c r="D151" s="292"/>
      <c r="E151" s="292"/>
      <c r="F151" s="340" t="s">
        <v>470</v>
      </c>
      <c r="G151" s="292"/>
      <c r="H151" s="339" t="s">
        <v>530</v>
      </c>
      <c r="I151" s="339" t="s">
        <v>472</v>
      </c>
      <c r="J151" s="339" t="s">
        <v>520</v>
      </c>
      <c r="K151" s="335"/>
    </row>
    <row r="152" spans="2:11" ht="15" customHeight="1">
      <c r="B152" s="314"/>
      <c r="C152" s="339" t="s">
        <v>475</v>
      </c>
      <c r="D152" s="292"/>
      <c r="E152" s="292"/>
      <c r="F152" s="340" t="s">
        <v>476</v>
      </c>
      <c r="G152" s="292"/>
      <c r="H152" s="339" t="s">
        <v>509</v>
      </c>
      <c r="I152" s="339" t="s">
        <v>472</v>
      </c>
      <c r="J152" s="339">
        <v>50</v>
      </c>
      <c r="K152" s="335"/>
    </row>
    <row r="153" spans="2:11" ht="15" customHeight="1">
      <c r="B153" s="314"/>
      <c r="C153" s="339" t="s">
        <v>478</v>
      </c>
      <c r="D153" s="292"/>
      <c r="E153" s="292"/>
      <c r="F153" s="340" t="s">
        <v>470</v>
      </c>
      <c r="G153" s="292"/>
      <c r="H153" s="339" t="s">
        <v>509</v>
      </c>
      <c r="I153" s="339" t="s">
        <v>480</v>
      </c>
      <c r="J153" s="339"/>
      <c r="K153" s="335"/>
    </row>
    <row r="154" spans="2:11" ht="15" customHeight="1">
      <c r="B154" s="314"/>
      <c r="C154" s="339" t="s">
        <v>489</v>
      </c>
      <c r="D154" s="292"/>
      <c r="E154" s="292"/>
      <c r="F154" s="340" t="s">
        <v>476</v>
      </c>
      <c r="G154" s="292"/>
      <c r="H154" s="339" t="s">
        <v>509</v>
      </c>
      <c r="I154" s="339" t="s">
        <v>472</v>
      </c>
      <c r="J154" s="339">
        <v>50</v>
      </c>
      <c r="K154" s="335"/>
    </row>
    <row r="155" spans="2:11" ht="15" customHeight="1">
      <c r="B155" s="314"/>
      <c r="C155" s="339" t="s">
        <v>497</v>
      </c>
      <c r="D155" s="292"/>
      <c r="E155" s="292"/>
      <c r="F155" s="340" t="s">
        <v>476</v>
      </c>
      <c r="G155" s="292"/>
      <c r="H155" s="339" t="s">
        <v>509</v>
      </c>
      <c r="I155" s="339" t="s">
        <v>472</v>
      </c>
      <c r="J155" s="339">
        <v>50</v>
      </c>
      <c r="K155" s="335"/>
    </row>
    <row r="156" spans="2:11" ht="15" customHeight="1">
      <c r="B156" s="314"/>
      <c r="C156" s="339" t="s">
        <v>495</v>
      </c>
      <c r="D156" s="292"/>
      <c r="E156" s="292"/>
      <c r="F156" s="340" t="s">
        <v>476</v>
      </c>
      <c r="G156" s="292"/>
      <c r="H156" s="339" t="s">
        <v>509</v>
      </c>
      <c r="I156" s="339" t="s">
        <v>472</v>
      </c>
      <c r="J156" s="339">
        <v>50</v>
      </c>
      <c r="K156" s="335"/>
    </row>
    <row r="157" spans="2:11" ht="15" customHeight="1">
      <c r="B157" s="314"/>
      <c r="C157" s="339" t="s">
        <v>91</v>
      </c>
      <c r="D157" s="292"/>
      <c r="E157" s="292"/>
      <c r="F157" s="340" t="s">
        <v>470</v>
      </c>
      <c r="G157" s="292"/>
      <c r="H157" s="339" t="s">
        <v>531</v>
      </c>
      <c r="I157" s="339" t="s">
        <v>472</v>
      </c>
      <c r="J157" s="339" t="s">
        <v>532</v>
      </c>
      <c r="K157" s="335"/>
    </row>
    <row r="158" spans="2:11" ht="15" customHeight="1">
      <c r="B158" s="314"/>
      <c r="C158" s="339" t="s">
        <v>533</v>
      </c>
      <c r="D158" s="292"/>
      <c r="E158" s="292"/>
      <c r="F158" s="340" t="s">
        <v>470</v>
      </c>
      <c r="G158" s="292"/>
      <c r="H158" s="339" t="s">
        <v>534</v>
      </c>
      <c r="I158" s="339" t="s">
        <v>504</v>
      </c>
      <c r="J158" s="339"/>
      <c r="K158" s="335"/>
    </row>
    <row r="159" spans="2:11" ht="15" customHeight="1">
      <c r="B159" s="341"/>
      <c r="C159" s="323"/>
      <c r="D159" s="323"/>
      <c r="E159" s="323"/>
      <c r="F159" s="323"/>
      <c r="G159" s="323"/>
      <c r="H159" s="323"/>
      <c r="I159" s="323"/>
      <c r="J159" s="323"/>
      <c r="K159" s="342"/>
    </row>
    <row r="160" spans="2:11" ht="18.75" customHeight="1">
      <c r="B160" s="288"/>
      <c r="C160" s="292"/>
      <c r="D160" s="292"/>
      <c r="E160" s="292"/>
      <c r="F160" s="313"/>
      <c r="G160" s="292"/>
      <c r="H160" s="292"/>
      <c r="I160" s="292"/>
      <c r="J160" s="292"/>
      <c r="K160" s="288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535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6" t="s">
        <v>464</v>
      </c>
      <c r="D164" s="306"/>
      <c r="E164" s="306"/>
      <c r="F164" s="306" t="s">
        <v>465</v>
      </c>
      <c r="G164" s="343"/>
      <c r="H164" s="344" t="s">
        <v>102</v>
      </c>
      <c r="I164" s="344" t="s">
        <v>58</v>
      </c>
      <c r="J164" s="306" t="s">
        <v>466</v>
      </c>
      <c r="K164" s="283"/>
    </row>
    <row r="165" spans="2:11" ht="17.25" customHeight="1">
      <c r="B165" s="284"/>
      <c r="C165" s="308" t="s">
        <v>467</v>
      </c>
      <c r="D165" s="308"/>
      <c r="E165" s="308"/>
      <c r="F165" s="309" t="s">
        <v>468</v>
      </c>
      <c r="G165" s="345"/>
      <c r="H165" s="346"/>
      <c r="I165" s="346"/>
      <c r="J165" s="308" t="s">
        <v>469</v>
      </c>
      <c r="K165" s="286"/>
    </row>
    <row r="166" spans="2:11" ht="5.25" customHeight="1">
      <c r="B166" s="314"/>
      <c r="C166" s="311"/>
      <c r="D166" s="311"/>
      <c r="E166" s="311"/>
      <c r="F166" s="311"/>
      <c r="G166" s="312"/>
      <c r="H166" s="311"/>
      <c r="I166" s="311"/>
      <c r="J166" s="311"/>
      <c r="K166" s="335"/>
    </row>
    <row r="167" spans="2:11" ht="15" customHeight="1">
      <c r="B167" s="314"/>
      <c r="C167" s="292" t="s">
        <v>473</v>
      </c>
      <c r="D167" s="292"/>
      <c r="E167" s="292"/>
      <c r="F167" s="313" t="s">
        <v>470</v>
      </c>
      <c r="G167" s="292"/>
      <c r="H167" s="292" t="s">
        <v>509</v>
      </c>
      <c r="I167" s="292" t="s">
        <v>472</v>
      </c>
      <c r="J167" s="292">
        <v>120</v>
      </c>
      <c r="K167" s="335"/>
    </row>
    <row r="168" spans="2:11" ht="15" customHeight="1">
      <c r="B168" s="314"/>
      <c r="C168" s="292" t="s">
        <v>518</v>
      </c>
      <c r="D168" s="292"/>
      <c r="E168" s="292"/>
      <c r="F168" s="313" t="s">
        <v>470</v>
      </c>
      <c r="G168" s="292"/>
      <c r="H168" s="292" t="s">
        <v>519</v>
      </c>
      <c r="I168" s="292" t="s">
        <v>472</v>
      </c>
      <c r="J168" s="292" t="s">
        <v>520</v>
      </c>
      <c r="K168" s="335"/>
    </row>
    <row r="169" spans="2:11" ht="15" customHeight="1">
      <c r="B169" s="314"/>
      <c r="C169" s="292" t="s">
        <v>419</v>
      </c>
      <c r="D169" s="292"/>
      <c r="E169" s="292"/>
      <c r="F169" s="313" t="s">
        <v>470</v>
      </c>
      <c r="G169" s="292"/>
      <c r="H169" s="292" t="s">
        <v>536</v>
      </c>
      <c r="I169" s="292" t="s">
        <v>472</v>
      </c>
      <c r="J169" s="292" t="s">
        <v>520</v>
      </c>
      <c r="K169" s="335"/>
    </row>
    <row r="170" spans="2:11" ht="15" customHeight="1">
      <c r="B170" s="314"/>
      <c r="C170" s="292" t="s">
        <v>475</v>
      </c>
      <c r="D170" s="292"/>
      <c r="E170" s="292"/>
      <c r="F170" s="313" t="s">
        <v>476</v>
      </c>
      <c r="G170" s="292"/>
      <c r="H170" s="292" t="s">
        <v>536</v>
      </c>
      <c r="I170" s="292" t="s">
        <v>472</v>
      </c>
      <c r="J170" s="292">
        <v>50</v>
      </c>
      <c r="K170" s="335"/>
    </row>
    <row r="171" spans="2:11" ht="15" customHeight="1">
      <c r="B171" s="314"/>
      <c r="C171" s="292" t="s">
        <v>478</v>
      </c>
      <c r="D171" s="292"/>
      <c r="E171" s="292"/>
      <c r="F171" s="313" t="s">
        <v>470</v>
      </c>
      <c r="G171" s="292"/>
      <c r="H171" s="292" t="s">
        <v>536</v>
      </c>
      <c r="I171" s="292" t="s">
        <v>480</v>
      </c>
      <c r="J171" s="292"/>
      <c r="K171" s="335"/>
    </row>
    <row r="172" spans="2:11" ht="15" customHeight="1">
      <c r="B172" s="314"/>
      <c r="C172" s="292" t="s">
        <v>489</v>
      </c>
      <c r="D172" s="292"/>
      <c r="E172" s="292"/>
      <c r="F172" s="313" t="s">
        <v>476</v>
      </c>
      <c r="G172" s="292"/>
      <c r="H172" s="292" t="s">
        <v>536</v>
      </c>
      <c r="I172" s="292" t="s">
        <v>472</v>
      </c>
      <c r="J172" s="292">
        <v>50</v>
      </c>
      <c r="K172" s="335"/>
    </row>
    <row r="173" spans="2:11" ht="15" customHeight="1">
      <c r="B173" s="314"/>
      <c r="C173" s="292" t="s">
        <v>497</v>
      </c>
      <c r="D173" s="292"/>
      <c r="E173" s="292"/>
      <c r="F173" s="313" t="s">
        <v>476</v>
      </c>
      <c r="G173" s="292"/>
      <c r="H173" s="292" t="s">
        <v>536</v>
      </c>
      <c r="I173" s="292" t="s">
        <v>472</v>
      </c>
      <c r="J173" s="292">
        <v>50</v>
      </c>
      <c r="K173" s="335"/>
    </row>
    <row r="174" spans="2:11" ht="15" customHeight="1">
      <c r="B174" s="314"/>
      <c r="C174" s="292" t="s">
        <v>495</v>
      </c>
      <c r="D174" s="292"/>
      <c r="E174" s="292"/>
      <c r="F174" s="313" t="s">
        <v>476</v>
      </c>
      <c r="G174" s="292"/>
      <c r="H174" s="292" t="s">
        <v>536</v>
      </c>
      <c r="I174" s="292" t="s">
        <v>472</v>
      </c>
      <c r="J174" s="292">
        <v>50</v>
      </c>
      <c r="K174" s="335"/>
    </row>
    <row r="175" spans="2:11" ht="15" customHeight="1">
      <c r="B175" s="314"/>
      <c r="C175" s="292" t="s">
        <v>101</v>
      </c>
      <c r="D175" s="292"/>
      <c r="E175" s="292"/>
      <c r="F175" s="313" t="s">
        <v>470</v>
      </c>
      <c r="G175" s="292"/>
      <c r="H175" s="292" t="s">
        <v>537</v>
      </c>
      <c r="I175" s="292" t="s">
        <v>538</v>
      </c>
      <c r="J175" s="292"/>
      <c r="K175" s="335"/>
    </row>
    <row r="176" spans="2:11" ht="15" customHeight="1">
      <c r="B176" s="314"/>
      <c r="C176" s="292" t="s">
        <v>58</v>
      </c>
      <c r="D176" s="292"/>
      <c r="E176" s="292"/>
      <c r="F176" s="313" t="s">
        <v>470</v>
      </c>
      <c r="G176" s="292"/>
      <c r="H176" s="292" t="s">
        <v>539</v>
      </c>
      <c r="I176" s="292" t="s">
        <v>540</v>
      </c>
      <c r="J176" s="292">
        <v>1</v>
      </c>
      <c r="K176" s="335"/>
    </row>
    <row r="177" spans="2:11" ht="15" customHeight="1">
      <c r="B177" s="314"/>
      <c r="C177" s="292" t="s">
        <v>54</v>
      </c>
      <c r="D177" s="292"/>
      <c r="E177" s="292"/>
      <c r="F177" s="313" t="s">
        <v>470</v>
      </c>
      <c r="G177" s="292"/>
      <c r="H177" s="292" t="s">
        <v>541</v>
      </c>
      <c r="I177" s="292" t="s">
        <v>472</v>
      </c>
      <c r="J177" s="292">
        <v>20</v>
      </c>
      <c r="K177" s="335"/>
    </row>
    <row r="178" spans="2:11" ht="15" customHeight="1">
      <c r="B178" s="314"/>
      <c r="C178" s="292" t="s">
        <v>102</v>
      </c>
      <c r="D178" s="292"/>
      <c r="E178" s="292"/>
      <c r="F178" s="313" t="s">
        <v>470</v>
      </c>
      <c r="G178" s="292"/>
      <c r="H178" s="292" t="s">
        <v>542</v>
      </c>
      <c r="I178" s="292" t="s">
        <v>472</v>
      </c>
      <c r="J178" s="292">
        <v>255</v>
      </c>
      <c r="K178" s="335"/>
    </row>
    <row r="179" spans="2:11" ht="15" customHeight="1">
      <c r="B179" s="314"/>
      <c r="C179" s="292" t="s">
        <v>103</v>
      </c>
      <c r="D179" s="292"/>
      <c r="E179" s="292"/>
      <c r="F179" s="313" t="s">
        <v>470</v>
      </c>
      <c r="G179" s="292"/>
      <c r="H179" s="292" t="s">
        <v>435</v>
      </c>
      <c r="I179" s="292" t="s">
        <v>472</v>
      </c>
      <c r="J179" s="292">
        <v>10</v>
      </c>
      <c r="K179" s="335"/>
    </row>
    <row r="180" spans="2:11" ht="15" customHeight="1">
      <c r="B180" s="314"/>
      <c r="C180" s="292" t="s">
        <v>104</v>
      </c>
      <c r="D180" s="292"/>
      <c r="E180" s="292"/>
      <c r="F180" s="313" t="s">
        <v>470</v>
      </c>
      <c r="G180" s="292"/>
      <c r="H180" s="292" t="s">
        <v>543</v>
      </c>
      <c r="I180" s="292" t="s">
        <v>504</v>
      </c>
      <c r="J180" s="292"/>
      <c r="K180" s="335"/>
    </row>
    <row r="181" spans="2:11" ht="15" customHeight="1">
      <c r="B181" s="314"/>
      <c r="C181" s="292" t="s">
        <v>544</v>
      </c>
      <c r="D181" s="292"/>
      <c r="E181" s="292"/>
      <c r="F181" s="313" t="s">
        <v>470</v>
      </c>
      <c r="G181" s="292"/>
      <c r="H181" s="292" t="s">
        <v>545</v>
      </c>
      <c r="I181" s="292" t="s">
        <v>504</v>
      </c>
      <c r="J181" s="292"/>
      <c r="K181" s="335"/>
    </row>
    <row r="182" spans="2:11" ht="15" customHeight="1">
      <c r="B182" s="314"/>
      <c r="C182" s="292" t="s">
        <v>533</v>
      </c>
      <c r="D182" s="292"/>
      <c r="E182" s="292"/>
      <c r="F182" s="313" t="s">
        <v>470</v>
      </c>
      <c r="G182" s="292"/>
      <c r="H182" s="292" t="s">
        <v>546</v>
      </c>
      <c r="I182" s="292" t="s">
        <v>504</v>
      </c>
      <c r="J182" s="292"/>
      <c r="K182" s="335"/>
    </row>
    <row r="183" spans="2:11" ht="15" customHeight="1">
      <c r="B183" s="314"/>
      <c r="C183" s="292" t="s">
        <v>106</v>
      </c>
      <c r="D183" s="292"/>
      <c r="E183" s="292"/>
      <c r="F183" s="313" t="s">
        <v>476</v>
      </c>
      <c r="G183" s="292"/>
      <c r="H183" s="292" t="s">
        <v>547</v>
      </c>
      <c r="I183" s="292" t="s">
        <v>472</v>
      </c>
      <c r="J183" s="292">
        <v>50</v>
      </c>
      <c r="K183" s="335"/>
    </row>
    <row r="184" spans="2:11" ht="15" customHeight="1">
      <c r="B184" s="314"/>
      <c r="C184" s="292" t="s">
        <v>548</v>
      </c>
      <c r="D184" s="292"/>
      <c r="E184" s="292"/>
      <c r="F184" s="313" t="s">
        <v>476</v>
      </c>
      <c r="G184" s="292"/>
      <c r="H184" s="292" t="s">
        <v>549</v>
      </c>
      <c r="I184" s="292" t="s">
        <v>550</v>
      </c>
      <c r="J184" s="292"/>
      <c r="K184" s="335"/>
    </row>
    <row r="185" spans="2:11" ht="15" customHeight="1">
      <c r="B185" s="314"/>
      <c r="C185" s="292" t="s">
        <v>551</v>
      </c>
      <c r="D185" s="292"/>
      <c r="E185" s="292"/>
      <c r="F185" s="313" t="s">
        <v>476</v>
      </c>
      <c r="G185" s="292"/>
      <c r="H185" s="292" t="s">
        <v>552</v>
      </c>
      <c r="I185" s="292" t="s">
        <v>550</v>
      </c>
      <c r="J185" s="292"/>
      <c r="K185" s="335"/>
    </row>
    <row r="186" spans="2:11" ht="15" customHeight="1">
      <c r="B186" s="314"/>
      <c r="C186" s="292" t="s">
        <v>553</v>
      </c>
      <c r="D186" s="292"/>
      <c r="E186" s="292"/>
      <c r="F186" s="313" t="s">
        <v>476</v>
      </c>
      <c r="G186" s="292"/>
      <c r="H186" s="292" t="s">
        <v>554</v>
      </c>
      <c r="I186" s="292" t="s">
        <v>550</v>
      </c>
      <c r="J186" s="292"/>
      <c r="K186" s="335"/>
    </row>
    <row r="187" spans="2:11" ht="15" customHeight="1">
      <c r="B187" s="314"/>
      <c r="C187" s="347" t="s">
        <v>555</v>
      </c>
      <c r="D187" s="292"/>
      <c r="E187" s="292"/>
      <c r="F187" s="313" t="s">
        <v>476</v>
      </c>
      <c r="G187" s="292"/>
      <c r="H187" s="292" t="s">
        <v>556</v>
      </c>
      <c r="I187" s="292" t="s">
        <v>557</v>
      </c>
      <c r="J187" s="348" t="s">
        <v>558</v>
      </c>
      <c r="K187" s="335"/>
    </row>
    <row r="188" spans="2:11" ht="15" customHeight="1">
      <c r="B188" s="314"/>
      <c r="C188" s="298" t="s">
        <v>43</v>
      </c>
      <c r="D188" s="292"/>
      <c r="E188" s="292"/>
      <c r="F188" s="313" t="s">
        <v>470</v>
      </c>
      <c r="G188" s="292"/>
      <c r="H188" s="288" t="s">
        <v>559</v>
      </c>
      <c r="I188" s="292" t="s">
        <v>560</v>
      </c>
      <c r="J188" s="292"/>
      <c r="K188" s="335"/>
    </row>
    <row r="189" spans="2:11" ht="15" customHeight="1">
      <c r="B189" s="314"/>
      <c r="C189" s="298" t="s">
        <v>561</v>
      </c>
      <c r="D189" s="292"/>
      <c r="E189" s="292"/>
      <c r="F189" s="313" t="s">
        <v>470</v>
      </c>
      <c r="G189" s="292"/>
      <c r="H189" s="292" t="s">
        <v>562</v>
      </c>
      <c r="I189" s="292" t="s">
        <v>504</v>
      </c>
      <c r="J189" s="292"/>
      <c r="K189" s="335"/>
    </row>
    <row r="190" spans="2:11" ht="15" customHeight="1">
      <c r="B190" s="314"/>
      <c r="C190" s="298" t="s">
        <v>563</v>
      </c>
      <c r="D190" s="292"/>
      <c r="E190" s="292"/>
      <c r="F190" s="313" t="s">
        <v>470</v>
      </c>
      <c r="G190" s="292"/>
      <c r="H190" s="292" t="s">
        <v>564</v>
      </c>
      <c r="I190" s="292" t="s">
        <v>504</v>
      </c>
      <c r="J190" s="292"/>
      <c r="K190" s="335"/>
    </row>
    <row r="191" spans="2:11" ht="15" customHeight="1">
      <c r="B191" s="314"/>
      <c r="C191" s="298" t="s">
        <v>565</v>
      </c>
      <c r="D191" s="292"/>
      <c r="E191" s="292"/>
      <c r="F191" s="313" t="s">
        <v>476</v>
      </c>
      <c r="G191" s="292"/>
      <c r="H191" s="292" t="s">
        <v>566</v>
      </c>
      <c r="I191" s="292" t="s">
        <v>504</v>
      </c>
      <c r="J191" s="292"/>
      <c r="K191" s="335"/>
    </row>
    <row r="192" spans="2:11" ht="15" customHeight="1">
      <c r="B192" s="341"/>
      <c r="C192" s="349"/>
      <c r="D192" s="323"/>
      <c r="E192" s="323"/>
      <c r="F192" s="323"/>
      <c r="G192" s="323"/>
      <c r="H192" s="323"/>
      <c r="I192" s="323"/>
      <c r="J192" s="323"/>
      <c r="K192" s="342"/>
    </row>
    <row r="193" spans="2:11" ht="18.75" customHeight="1">
      <c r="B193" s="288"/>
      <c r="C193" s="292"/>
      <c r="D193" s="292"/>
      <c r="E193" s="292"/>
      <c r="F193" s="313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3"/>
      <c r="G194" s="292"/>
      <c r="H194" s="292"/>
      <c r="I194" s="292"/>
      <c r="J194" s="292"/>
      <c r="K194" s="288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282" t="s">
        <v>567</v>
      </c>
      <c r="D197" s="282"/>
      <c r="E197" s="282"/>
      <c r="F197" s="282"/>
      <c r="G197" s="282"/>
      <c r="H197" s="282"/>
      <c r="I197" s="282"/>
      <c r="J197" s="282"/>
      <c r="K197" s="283"/>
    </row>
    <row r="198" spans="2:11" ht="25.5" customHeight="1">
      <c r="B198" s="281"/>
      <c r="C198" s="350" t="s">
        <v>568</v>
      </c>
      <c r="D198" s="350"/>
      <c r="E198" s="350"/>
      <c r="F198" s="350" t="s">
        <v>569</v>
      </c>
      <c r="G198" s="351"/>
      <c r="H198" s="350" t="s">
        <v>570</v>
      </c>
      <c r="I198" s="350"/>
      <c r="J198" s="350"/>
      <c r="K198" s="283"/>
    </row>
    <row r="199" spans="2:11" ht="5.25" customHeight="1">
      <c r="B199" s="314"/>
      <c r="C199" s="311"/>
      <c r="D199" s="311"/>
      <c r="E199" s="311"/>
      <c r="F199" s="311"/>
      <c r="G199" s="292"/>
      <c r="H199" s="311"/>
      <c r="I199" s="311"/>
      <c r="J199" s="311"/>
      <c r="K199" s="335"/>
    </row>
    <row r="200" spans="2:11" ht="15" customHeight="1">
      <c r="B200" s="314"/>
      <c r="C200" s="292" t="s">
        <v>560</v>
      </c>
      <c r="D200" s="292"/>
      <c r="E200" s="292"/>
      <c r="F200" s="313" t="s">
        <v>44</v>
      </c>
      <c r="G200" s="292"/>
      <c r="H200" s="292" t="s">
        <v>571</v>
      </c>
      <c r="I200" s="292"/>
      <c r="J200" s="292"/>
      <c r="K200" s="335"/>
    </row>
    <row r="201" spans="2:11" ht="15" customHeight="1">
      <c r="B201" s="314"/>
      <c r="C201" s="320"/>
      <c r="D201" s="292"/>
      <c r="E201" s="292"/>
      <c r="F201" s="313" t="s">
        <v>45</v>
      </c>
      <c r="G201" s="292"/>
      <c r="H201" s="292" t="s">
        <v>572</v>
      </c>
      <c r="I201" s="292"/>
      <c r="J201" s="292"/>
      <c r="K201" s="335"/>
    </row>
    <row r="202" spans="2:11" ht="15" customHeight="1">
      <c r="B202" s="314"/>
      <c r="C202" s="320"/>
      <c r="D202" s="292"/>
      <c r="E202" s="292"/>
      <c r="F202" s="313" t="s">
        <v>48</v>
      </c>
      <c r="G202" s="292"/>
      <c r="H202" s="292" t="s">
        <v>573</v>
      </c>
      <c r="I202" s="292"/>
      <c r="J202" s="292"/>
      <c r="K202" s="335"/>
    </row>
    <row r="203" spans="2:11" ht="15" customHeight="1">
      <c r="B203" s="314"/>
      <c r="C203" s="292"/>
      <c r="D203" s="292"/>
      <c r="E203" s="292"/>
      <c r="F203" s="313" t="s">
        <v>46</v>
      </c>
      <c r="G203" s="292"/>
      <c r="H203" s="292" t="s">
        <v>574</v>
      </c>
      <c r="I203" s="292"/>
      <c r="J203" s="292"/>
      <c r="K203" s="335"/>
    </row>
    <row r="204" spans="2:11" ht="15" customHeight="1">
      <c r="B204" s="314"/>
      <c r="C204" s="292"/>
      <c r="D204" s="292"/>
      <c r="E204" s="292"/>
      <c r="F204" s="313" t="s">
        <v>47</v>
      </c>
      <c r="G204" s="292"/>
      <c r="H204" s="292" t="s">
        <v>575</v>
      </c>
      <c r="I204" s="292"/>
      <c r="J204" s="292"/>
      <c r="K204" s="335"/>
    </row>
    <row r="205" spans="2:11" ht="15" customHeight="1">
      <c r="B205" s="314"/>
      <c r="C205" s="292"/>
      <c r="D205" s="292"/>
      <c r="E205" s="292"/>
      <c r="F205" s="313"/>
      <c r="G205" s="292"/>
      <c r="H205" s="292"/>
      <c r="I205" s="292"/>
      <c r="J205" s="292"/>
      <c r="K205" s="335"/>
    </row>
    <row r="206" spans="2:11" ht="15" customHeight="1">
      <c r="B206" s="314"/>
      <c r="C206" s="292" t="s">
        <v>516</v>
      </c>
      <c r="D206" s="292"/>
      <c r="E206" s="292"/>
      <c r="F206" s="313" t="s">
        <v>78</v>
      </c>
      <c r="G206" s="292"/>
      <c r="H206" s="292" t="s">
        <v>576</v>
      </c>
      <c r="I206" s="292"/>
      <c r="J206" s="292"/>
      <c r="K206" s="335"/>
    </row>
    <row r="207" spans="2:11" ht="15" customHeight="1">
      <c r="B207" s="314"/>
      <c r="C207" s="320"/>
      <c r="D207" s="292"/>
      <c r="E207" s="292"/>
      <c r="F207" s="313" t="s">
        <v>413</v>
      </c>
      <c r="G207" s="292"/>
      <c r="H207" s="292" t="s">
        <v>414</v>
      </c>
      <c r="I207" s="292"/>
      <c r="J207" s="292"/>
      <c r="K207" s="335"/>
    </row>
    <row r="208" spans="2:11" ht="15" customHeight="1">
      <c r="B208" s="314"/>
      <c r="C208" s="292"/>
      <c r="D208" s="292"/>
      <c r="E208" s="292"/>
      <c r="F208" s="313" t="s">
        <v>411</v>
      </c>
      <c r="G208" s="292"/>
      <c r="H208" s="292" t="s">
        <v>577</v>
      </c>
      <c r="I208" s="292"/>
      <c r="J208" s="292"/>
      <c r="K208" s="335"/>
    </row>
    <row r="209" spans="2:11" ht="15" customHeight="1">
      <c r="B209" s="352"/>
      <c r="C209" s="320"/>
      <c r="D209" s="320"/>
      <c r="E209" s="320"/>
      <c r="F209" s="313" t="s">
        <v>415</v>
      </c>
      <c r="G209" s="298"/>
      <c r="H209" s="339" t="s">
        <v>416</v>
      </c>
      <c r="I209" s="339"/>
      <c r="J209" s="339"/>
      <c r="K209" s="353"/>
    </row>
    <row r="210" spans="2:11" ht="15" customHeight="1">
      <c r="B210" s="352"/>
      <c r="C210" s="320"/>
      <c r="D210" s="320"/>
      <c r="E210" s="320"/>
      <c r="F210" s="313" t="s">
        <v>417</v>
      </c>
      <c r="G210" s="298"/>
      <c r="H210" s="339" t="s">
        <v>578</v>
      </c>
      <c r="I210" s="339"/>
      <c r="J210" s="339"/>
      <c r="K210" s="353"/>
    </row>
    <row r="211" spans="2:11" ht="15" customHeight="1">
      <c r="B211" s="352"/>
      <c r="C211" s="320"/>
      <c r="D211" s="320"/>
      <c r="E211" s="320"/>
      <c r="F211" s="354"/>
      <c r="G211" s="298"/>
      <c r="H211" s="355"/>
      <c r="I211" s="355"/>
      <c r="J211" s="355"/>
      <c r="K211" s="353"/>
    </row>
    <row r="212" spans="2:11" ht="15" customHeight="1">
      <c r="B212" s="352"/>
      <c r="C212" s="292" t="s">
        <v>540</v>
      </c>
      <c r="D212" s="320"/>
      <c r="E212" s="320"/>
      <c r="F212" s="313">
        <v>1</v>
      </c>
      <c r="G212" s="298"/>
      <c r="H212" s="339" t="s">
        <v>579</v>
      </c>
      <c r="I212" s="339"/>
      <c r="J212" s="339"/>
      <c r="K212" s="353"/>
    </row>
    <row r="213" spans="2:11" ht="15" customHeight="1">
      <c r="B213" s="352"/>
      <c r="C213" s="320"/>
      <c r="D213" s="320"/>
      <c r="E213" s="320"/>
      <c r="F213" s="313">
        <v>2</v>
      </c>
      <c r="G213" s="298"/>
      <c r="H213" s="339" t="s">
        <v>580</v>
      </c>
      <c r="I213" s="339"/>
      <c r="J213" s="339"/>
      <c r="K213" s="353"/>
    </row>
    <row r="214" spans="2:11" ht="15" customHeight="1">
      <c r="B214" s="352"/>
      <c r="C214" s="320"/>
      <c r="D214" s="320"/>
      <c r="E214" s="320"/>
      <c r="F214" s="313">
        <v>3</v>
      </c>
      <c r="G214" s="298"/>
      <c r="H214" s="339" t="s">
        <v>581</v>
      </c>
      <c r="I214" s="339"/>
      <c r="J214" s="339"/>
      <c r="K214" s="353"/>
    </row>
    <row r="215" spans="2:11" ht="15" customHeight="1">
      <c r="B215" s="352"/>
      <c r="C215" s="320"/>
      <c r="D215" s="320"/>
      <c r="E215" s="320"/>
      <c r="F215" s="313">
        <v>4</v>
      </c>
      <c r="G215" s="298"/>
      <c r="H215" s="339" t="s">
        <v>582</v>
      </c>
      <c r="I215" s="339"/>
      <c r="J215" s="339"/>
      <c r="K215" s="353"/>
    </row>
    <row r="216" spans="2:11" ht="12.75" customHeight="1">
      <c r="B216" s="356"/>
      <c r="C216" s="357"/>
      <c r="D216" s="357"/>
      <c r="E216" s="357"/>
      <c r="F216" s="357"/>
      <c r="G216" s="357"/>
      <c r="H216" s="357"/>
      <c r="I216" s="357"/>
      <c r="J216" s="357"/>
      <c r="K216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Pešek (projekce)</dc:creator>
  <cp:keywords/>
  <dc:description/>
  <cp:lastModifiedBy>Roman Pešek (projekce)</cp:lastModifiedBy>
  <dcterms:created xsi:type="dcterms:W3CDTF">2018-04-26T05:36:41Z</dcterms:created>
  <dcterms:modified xsi:type="dcterms:W3CDTF">2018-04-26T05:36:44Z</dcterms:modified>
  <cp:category/>
  <cp:version/>
  <cp:contentType/>
  <cp:contentStatus/>
</cp:coreProperties>
</file>