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375" windowWidth="15855" windowHeight="55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Rekapitulace!$G$26</definedName>
    <definedName name="Dodavka0">Položky!#REF!</definedName>
    <definedName name="HSV">Rekapitulace!$E$26</definedName>
    <definedName name="HSV0">Položky!#REF!</definedName>
    <definedName name="HZS">Rekapitulace!$I$26</definedName>
    <definedName name="HZS0">Položky!#REF!</definedName>
    <definedName name="JKSO">'Krycí list'!$F$4</definedName>
    <definedName name="MJ">'Krycí list'!$G$4</definedName>
    <definedName name="Mont">Rekapitulace!$H$26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Položky!$A$1:$K$132</definedName>
    <definedName name="_xlnm.Print_Area" localSheetId="1">Rekapitulace!$A$1:$I$34</definedName>
    <definedName name="PocetMJ">'Krycí list'!$G$7</definedName>
    <definedName name="Poznamka">'Krycí list'!$B$37</definedName>
    <definedName name="Projektant">'Krycí list'!$C$7</definedName>
    <definedName name="PSV">Rekapitulace!$F$26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D15" i="1"/>
  <c r="D14"/>
  <c r="BG131" i="3"/>
  <c r="BG132" s="1"/>
  <c r="I25" i="2" s="1"/>
  <c r="BE131" i="3"/>
  <c r="BE132" s="1"/>
  <c r="G25" i="2" s="1"/>
  <c r="BD131" i="3"/>
  <c r="BD132" s="1"/>
  <c r="F25" i="2" s="1"/>
  <c r="BC131" i="3"/>
  <c r="BC132" s="1"/>
  <c r="E25" i="2" s="1"/>
  <c r="K131" i="3"/>
  <c r="I131"/>
  <c r="I132" s="1"/>
  <c r="G131"/>
  <c r="BF131" s="1"/>
  <c r="BF132" s="1"/>
  <c r="H25" i="2" s="1"/>
  <c r="B25"/>
  <c r="A25"/>
  <c r="K132" i="3"/>
  <c r="C132"/>
  <c r="BG128"/>
  <c r="BF128"/>
  <c r="BE128"/>
  <c r="BC128"/>
  <c r="K128"/>
  <c r="I128"/>
  <c r="G128"/>
  <c r="BD128" s="1"/>
  <c r="BG127"/>
  <c r="BF127"/>
  <c r="BE127"/>
  <c r="BC127"/>
  <c r="K127"/>
  <c r="I127"/>
  <c r="G127"/>
  <c r="BD127" s="1"/>
  <c r="BG126"/>
  <c r="BF126"/>
  <c r="BE126"/>
  <c r="BC126"/>
  <c r="K126"/>
  <c r="K129" s="1"/>
  <c r="I126"/>
  <c r="G126"/>
  <c r="BD126" s="1"/>
  <c r="BG125"/>
  <c r="BF125"/>
  <c r="BF129" s="1"/>
  <c r="H24" i="2" s="1"/>
  <c r="BE125" i="3"/>
  <c r="BC125"/>
  <c r="K125"/>
  <c r="I125"/>
  <c r="G125"/>
  <c r="BD125" s="1"/>
  <c r="B24" i="2"/>
  <c r="A24"/>
  <c r="BG129" i="3"/>
  <c r="I24" i="2" s="1"/>
  <c r="BC129" i="3"/>
  <c r="E24" i="2" s="1"/>
  <c r="C129" i="3"/>
  <c r="BG122"/>
  <c r="BF122"/>
  <c r="BE122"/>
  <c r="BC122"/>
  <c r="K122"/>
  <c r="I122"/>
  <c r="G122"/>
  <c r="BD122" s="1"/>
  <c r="BG121"/>
  <c r="BF121"/>
  <c r="BE121"/>
  <c r="BC121"/>
  <c r="BC123" s="1"/>
  <c r="E23" i="2" s="1"/>
  <c r="K121" i="3"/>
  <c r="I121"/>
  <c r="G121"/>
  <c r="BD121" s="1"/>
  <c r="BG120"/>
  <c r="BG123" s="1"/>
  <c r="I23" i="2" s="1"/>
  <c r="BF120" i="3"/>
  <c r="BE120"/>
  <c r="BE123" s="1"/>
  <c r="G23" i="2" s="1"/>
  <c r="BC120" i="3"/>
  <c r="K120"/>
  <c r="I120"/>
  <c r="G120"/>
  <c r="BD120" s="1"/>
  <c r="B23" i="2"/>
  <c r="A23"/>
  <c r="BF123" i="3"/>
  <c r="H23" i="2" s="1"/>
  <c r="K123" i="3"/>
  <c r="C123"/>
  <c r="BG117"/>
  <c r="BF117"/>
  <c r="BE117"/>
  <c r="BC117"/>
  <c r="K117"/>
  <c r="I117"/>
  <c r="G117"/>
  <c r="BD117" s="1"/>
  <c r="BG116"/>
  <c r="BF116"/>
  <c r="BE116"/>
  <c r="BC116"/>
  <c r="K116"/>
  <c r="I116"/>
  <c r="G116"/>
  <c r="BD116" s="1"/>
  <c r="BG115"/>
  <c r="BF115"/>
  <c r="BE115"/>
  <c r="BC115"/>
  <c r="K115"/>
  <c r="I115"/>
  <c r="G115"/>
  <c r="BD115" s="1"/>
  <c r="BG114"/>
  <c r="BF114"/>
  <c r="BE114"/>
  <c r="BC114"/>
  <c r="K114"/>
  <c r="I114"/>
  <c r="G114"/>
  <c r="BD114" s="1"/>
  <c r="BG113"/>
  <c r="BF113"/>
  <c r="BE113"/>
  <c r="BC113"/>
  <c r="K113"/>
  <c r="K118" s="1"/>
  <c r="I113"/>
  <c r="G113"/>
  <c r="BD113" s="1"/>
  <c r="BG112"/>
  <c r="BF112"/>
  <c r="BE112"/>
  <c r="BC112"/>
  <c r="BC118" s="1"/>
  <c r="E22" i="2" s="1"/>
  <c r="K112" i="3"/>
  <c r="I112"/>
  <c r="G112"/>
  <c r="BD112" s="1"/>
  <c r="BG111"/>
  <c r="BG118" s="1"/>
  <c r="I22" i="2" s="1"/>
  <c r="BF111" i="3"/>
  <c r="BE111"/>
  <c r="BC111"/>
  <c r="K111"/>
  <c r="I111"/>
  <c r="G111"/>
  <c r="BD111" s="1"/>
  <c r="BG110"/>
  <c r="BF110"/>
  <c r="BE110"/>
  <c r="BC110"/>
  <c r="K110"/>
  <c r="I110"/>
  <c r="G110"/>
  <c r="BD110" s="1"/>
  <c r="BG109"/>
  <c r="BF109"/>
  <c r="BE109"/>
  <c r="BC109"/>
  <c r="K109"/>
  <c r="I109"/>
  <c r="G109"/>
  <c r="G118" s="1"/>
  <c r="B22" i="2"/>
  <c r="A22"/>
  <c r="BF118" i="3"/>
  <c r="H22" i="2" s="1"/>
  <c r="C118" i="3"/>
  <c r="BG106"/>
  <c r="BF106"/>
  <c r="BE106"/>
  <c r="BC106"/>
  <c r="K106"/>
  <c r="K107" s="1"/>
  <c r="I106"/>
  <c r="G106"/>
  <c r="BD106" s="1"/>
  <c r="BG105"/>
  <c r="BF105"/>
  <c r="BF107" s="1"/>
  <c r="H21" i="2" s="1"/>
  <c r="BE105" i="3"/>
  <c r="BC105"/>
  <c r="K105"/>
  <c r="I105"/>
  <c r="I107" s="1"/>
  <c r="G105"/>
  <c r="B21" i="2"/>
  <c r="A21"/>
  <c r="BG107" i="3"/>
  <c r="I21" i="2" s="1"/>
  <c r="BC107" i="3"/>
  <c r="E21" i="2" s="1"/>
  <c r="C107" i="3"/>
  <c r="BG102"/>
  <c r="BF102"/>
  <c r="BF103" s="1"/>
  <c r="H20" i="2" s="1"/>
  <c r="BE102" i="3"/>
  <c r="BE103" s="1"/>
  <c r="G20" i="2" s="1"/>
  <c r="BC102" i="3"/>
  <c r="K102"/>
  <c r="I102"/>
  <c r="I103" s="1"/>
  <c r="G102"/>
  <c r="BD102" s="1"/>
  <c r="BD103" s="1"/>
  <c r="F20" i="2" s="1"/>
  <c r="B20"/>
  <c r="A20"/>
  <c r="BG103" i="3"/>
  <c r="I20" i="2" s="1"/>
  <c r="BC103" i="3"/>
  <c r="E20" i="2" s="1"/>
  <c r="K103" i="3"/>
  <c r="C103"/>
  <c r="BG99"/>
  <c r="BF99"/>
  <c r="BE99"/>
  <c r="BD99"/>
  <c r="K99"/>
  <c r="I99"/>
  <c r="G99"/>
  <c r="BC99" s="1"/>
  <c r="BG98"/>
  <c r="BG100" s="1"/>
  <c r="I19" i="2" s="1"/>
  <c r="BF98" i="3"/>
  <c r="BE98"/>
  <c r="BE100" s="1"/>
  <c r="G19" i="2" s="1"/>
  <c r="BD98" i="3"/>
  <c r="K98"/>
  <c r="K100" s="1"/>
  <c r="I98"/>
  <c r="G98"/>
  <c r="BC98" s="1"/>
  <c r="BC100" s="1"/>
  <c r="E19" i="2" s="1"/>
  <c r="B19"/>
  <c r="A19"/>
  <c r="BF100" i="3"/>
  <c r="H19" i="2" s="1"/>
  <c r="C100" i="3"/>
  <c r="BG95"/>
  <c r="BF95"/>
  <c r="BE95"/>
  <c r="BD95"/>
  <c r="K95"/>
  <c r="I95"/>
  <c r="G95"/>
  <c r="BC95" s="1"/>
  <c r="BG94"/>
  <c r="BF94"/>
  <c r="BE94"/>
  <c r="BD94"/>
  <c r="K94"/>
  <c r="I94"/>
  <c r="G94"/>
  <c r="BC94" s="1"/>
  <c r="BG93"/>
  <c r="BF93"/>
  <c r="BE93"/>
  <c r="BD93"/>
  <c r="K93"/>
  <c r="I93"/>
  <c r="G93"/>
  <c r="BC93" s="1"/>
  <c r="BG92"/>
  <c r="BF92"/>
  <c r="BE92"/>
  <c r="BD92"/>
  <c r="K92"/>
  <c r="I92"/>
  <c r="G92"/>
  <c r="BC92" s="1"/>
  <c r="BG91"/>
  <c r="BF91"/>
  <c r="BE91"/>
  <c r="BD91"/>
  <c r="K91"/>
  <c r="I91"/>
  <c r="G91"/>
  <c r="BC91" s="1"/>
  <c r="BG90"/>
  <c r="BF90"/>
  <c r="BE90"/>
  <c r="BD90"/>
  <c r="K90"/>
  <c r="I90"/>
  <c r="G90"/>
  <c r="BC90" s="1"/>
  <c r="BG89"/>
  <c r="BF89"/>
  <c r="BE89"/>
  <c r="BD89"/>
  <c r="K89"/>
  <c r="I89"/>
  <c r="G89"/>
  <c r="BC89" s="1"/>
  <c r="BG88"/>
  <c r="BG96" s="1"/>
  <c r="I18" i="2" s="1"/>
  <c r="BF88" i="3"/>
  <c r="BE88"/>
  <c r="BD88"/>
  <c r="K88"/>
  <c r="I88"/>
  <c r="G88"/>
  <c r="BC88" s="1"/>
  <c r="BG87"/>
  <c r="BF87"/>
  <c r="BE87"/>
  <c r="BD87"/>
  <c r="K87"/>
  <c r="I87"/>
  <c r="G87"/>
  <c r="BC87" s="1"/>
  <c r="BG86"/>
  <c r="BF86"/>
  <c r="BE86"/>
  <c r="BD86"/>
  <c r="K86"/>
  <c r="I86"/>
  <c r="G86"/>
  <c r="BC86" s="1"/>
  <c r="BG85"/>
  <c r="BF85"/>
  <c r="BF96" s="1"/>
  <c r="H18" i="2" s="1"/>
  <c r="BE85" i="3"/>
  <c r="BD85"/>
  <c r="BD96" s="1"/>
  <c r="F18" i="2" s="1"/>
  <c r="K85" i="3"/>
  <c r="I85"/>
  <c r="G85"/>
  <c r="BC85" s="1"/>
  <c r="B18" i="2"/>
  <c r="A18"/>
  <c r="K96" i="3"/>
  <c r="C96"/>
  <c r="BG82"/>
  <c r="BF82"/>
  <c r="BE82"/>
  <c r="BD82"/>
  <c r="K82"/>
  <c r="I82"/>
  <c r="G82"/>
  <c r="BC82" s="1"/>
  <c r="BG81"/>
  <c r="BF81"/>
  <c r="BE81"/>
  <c r="BD81"/>
  <c r="K81"/>
  <c r="I81"/>
  <c r="G81"/>
  <c r="BC81" s="1"/>
  <c r="BG80"/>
  <c r="BF80"/>
  <c r="BE80"/>
  <c r="BD80"/>
  <c r="K80"/>
  <c r="I80"/>
  <c r="G80"/>
  <c r="BC80" s="1"/>
  <c r="BG79"/>
  <c r="BF79"/>
  <c r="BE79"/>
  <c r="BD79"/>
  <c r="K79"/>
  <c r="I79"/>
  <c r="G79"/>
  <c r="BC79" s="1"/>
  <c r="BG78"/>
  <c r="BG83" s="1"/>
  <c r="I17" i="2" s="1"/>
  <c r="BF78" i="3"/>
  <c r="BE78"/>
  <c r="BE83" s="1"/>
  <c r="G17" i="2" s="1"/>
  <c r="BD78" i="3"/>
  <c r="K78"/>
  <c r="K83" s="1"/>
  <c r="I78"/>
  <c r="G78"/>
  <c r="BC78" s="1"/>
  <c r="BC83" s="1"/>
  <c r="E17" i="2" s="1"/>
  <c r="B17"/>
  <c r="A17"/>
  <c r="BF83" i="3"/>
  <c r="H17" i="2" s="1"/>
  <c r="C83" i="3"/>
  <c r="BG75"/>
  <c r="BF75"/>
  <c r="BE75"/>
  <c r="BD75"/>
  <c r="K75"/>
  <c r="I75"/>
  <c r="G75"/>
  <c r="BC75" s="1"/>
  <c r="BG74"/>
  <c r="BF74"/>
  <c r="BE74"/>
  <c r="BD74"/>
  <c r="K74"/>
  <c r="I74"/>
  <c r="G74"/>
  <c r="BC74" s="1"/>
  <c r="BG73"/>
  <c r="BF73"/>
  <c r="BE73"/>
  <c r="BD73"/>
  <c r="K73"/>
  <c r="I73"/>
  <c r="G73"/>
  <c r="BC73" s="1"/>
  <c r="BG72"/>
  <c r="BF72"/>
  <c r="BE72"/>
  <c r="BD72"/>
  <c r="K72"/>
  <c r="I72"/>
  <c r="G72"/>
  <c r="BC72" s="1"/>
  <c r="BG71"/>
  <c r="BF71"/>
  <c r="BE71"/>
  <c r="BD71"/>
  <c r="K71"/>
  <c r="I71"/>
  <c r="G71"/>
  <c r="BC71" s="1"/>
  <c r="BG70"/>
  <c r="BG76" s="1"/>
  <c r="I16" i="2" s="1"/>
  <c r="BF70" i="3"/>
  <c r="BE70"/>
  <c r="BE76" s="1"/>
  <c r="G16" i="2" s="1"/>
  <c r="BD70" i="3"/>
  <c r="K70"/>
  <c r="K76" s="1"/>
  <c r="I70"/>
  <c r="G70"/>
  <c r="BC70" s="1"/>
  <c r="B16" i="2"/>
  <c r="A16"/>
  <c r="BF76" i="3"/>
  <c r="H16" i="2" s="1"/>
  <c r="C76" i="3"/>
  <c r="BG67"/>
  <c r="BF67"/>
  <c r="BE67"/>
  <c r="BD67"/>
  <c r="K67"/>
  <c r="I67"/>
  <c r="G67"/>
  <c r="BC67" s="1"/>
  <c r="BG66"/>
  <c r="BF66"/>
  <c r="BE66"/>
  <c r="BD66"/>
  <c r="K66"/>
  <c r="I66"/>
  <c r="G66"/>
  <c r="BC66" s="1"/>
  <c r="BG65"/>
  <c r="BF65"/>
  <c r="BE65"/>
  <c r="BD65"/>
  <c r="K65"/>
  <c r="I65"/>
  <c r="G65"/>
  <c r="BC65" s="1"/>
  <c r="BG64"/>
  <c r="BG68" s="1"/>
  <c r="I15" i="2" s="1"/>
  <c r="BF64" i="3"/>
  <c r="BE64"/>
  <c r="BD64"/>
  <c r="K64"/>
  <c r="I64"/>
  <c r="G64"/>
  <c r="BC64" s="1"/>
  <c r="BG63"/>
  <c r="BF63"/>
  <c r="BE63"/>
  <c r="BD63"/>
  <c r="K63"/>
  <c r="I63"/>
  <c r="G63"/>
  <c r="BC63" s="1"/>
  <c r="BG62"/>
  <c r="BF62"/>
  <c r="BE62"/>
  <c r="BD62"/>
  <c r="K62"/>
  <c r="I62"/>
  <c r="G62"/>
  <c r="BC62" s="1"/>
  <c r="BG61"/>
  <c r="BF61"/>
  <c r="BF68" s="1"/>
  <c r="H15" i="2" s="1"/>
  <c r="BE61" i="3"/>
  <c r="BD61"/>
  <c r="BD68" s="1"/>
  <c r="F15" i="2" s="1"/>
  <c r="K61" i="3"/>
  <c r="I61"/>
  <c r="G61"/>
  <c r="BC61" s="1"/>
  <c r="B15" i="2"/>
  <c r="A15"/>
  <c r="K68" i="3"/>
  <c r="C68"/>
  <c r="BG58"/>
  <c r="BF58"/>
  <c r="BE58"/>
  <c r="BD58"/>
  <c r="K58"/>
  <c r="I58"/>
  <c r="G58"/>
  <c r="BC58" s="1"/>
  <c r="BG57"/>
  <c r="BF57"/>
  <c r="BF59" s="1"/>
  <c r="H14" i="2" s="1"/>
  <c r="BE57" i="3"/>
  <c r="BD57"/>
  <c r="BD59" s="1"/>
  <c r="F14" i="2" s="1"/>
  <c r="K57" i="3"/>
  <c r="I57"/>
  <c r="I59" s="1"/>
  <c r="G57"/>
  <c r="BC57" s="1"/>
  <c r="B14" i="2"/>
  <c r="A14"/>
  <c r="BG59" i="3"/>
  <c r="I14" i="2" s="1"/>
  <c r="K59" i="3"/>
  <c r="C59"/>
  <c r="BG54"/>
  <c r="BF54"/>
  <c r="BE54"/>
  <c r="BD54"/>
  <c r="K54"/>
  <c r="I54"/>
  <c r="G54"/>
  <c r="BC54" s="1"/>
  <c r="BG53"/>
  <c r="BF53"/>
  <c r="BE53"/>
  <c r="BD53"/>
  <c r="K53"/>
  <c r="I53"/>
  <c r="G53"/>
  <c r="BC53" s="1"/>
  <c r="BG52"/>
  <c r="BF52"/>
  <c r="BE52"/>
  <c r="BD52"/>
  <c r="K52"/>
  <c r="I52"/>
  <c r="G52"/>
  <c r="BC52" s="1"/>
  <c r="BG51"/>
  <c r="BF51"/>
  <c r="BE51"/>
  <c r="BD51"/>
  <c r="K51"/>
  <c r="I51"/>
  <c r="G51"/>
  <c r="BC51" s="1"/>
  <c r="BG50"/>
  <c r="BG55" s="1"/>
  <c r="I13" i="2" s="1"/>
  <c r="BF50" i="3"/>
  <c r="BE50"/>
  <c r="BE55" s="1"/>
  <c r="G13" i="2" s="1"/>
  <c r="BD50" i="3"/>
  <c r="K50"/>
  <c r="K55" s="1"/>
  <c r="I50"/>
  <c r="G50"/>
  <c r="BC50" s="1"/>
  <c r="B13" i="2"/>
  <c r="A13"/>
  <c r="BF55" i="3"/>
  <c r="H13" i="2" s="1"/>
  <c r="C55" i="3"/>
  <c r="BG47"/>
  <c r="BF47"/>
  <c r="BE47"/>
  <c r="BD47"/>
  <c r="K47"/>
  <c r="I47"/>
  <c r="G47"/>
  <c r="BC47" s="1"/>
  <c r="BG46"/>
  <c r="BF46"/>
  <c r="BE46"/>
  <c r="BD46"/>
  <c r="K46"/>
  <c r="I46"/>
  <c r="G46"/>
  <c r="BC46" s="1"/>
  <c r="BG45"/>
  <c r="BF45"/>
  <c r="BF48" s="1"/>
  <c r="H12" i="2" s="1"/>
  <c r="BE45" i="3"/>
  <c r="BD45"/>
  <c r="BD48" s="1"/>
  <c r="F12" i="2" s="1"/>
  <c r="K45" i="3"/>
  <c r="I45"/>
  <c r="G45"/>
  <c r="BC45" s="1"/>
  <c r="B12" i="2"/>
  <c r="A12"/>
  <c r="BG48" i="3"/>
  <c r="I12" i="2" s="1"/>
  <c r="K48" i="3"/>
  <c r="C48"/>
  <c r="BG42"/>
  <c r="BF42"/>
  <c r="BE42"/>
  <c r="BD42"/>
  <c r="K42"/>
  <c r="I42"/>
  <c r="G42"/>
  <c r="BC42" s="1"/>
  <c r="BG41"/>
  <c r="BF41"/>
  <c r="BE41"/>
  <c r="BD41"/>
  <c r="K41"/>
  <c r="I41"/>
  <c r="G41"/>
  <c r="BC41" s="1"/>
  <c r="BG40"/>
  <c r="BF40"/>
  <c r="BE40"/>
  <c r="BD40"/>
  <c r="K40"/>
  <c r="I40"/>
  <c r="G40"/>
  <c r="BC40" s="1"/>
  <c r="BG39"/>
  <c r="BF39"/>
  <c r="BE39"/>
  <c r="BD39"/>
  <c r="K39"/>
  <c r="I39"/>
  <c r="G39"/>
  <c r="BC39" s="1"/>
  <c r="BG38"/>
  <c r="BG43" s="1"/>
  <c r="I11" i="2" s="1"/>
  <c r="BF38" i="3"/>
  <c r="BE38"/>
  <c r="BE43" s="1"/>
  <c r="G11" i="2" s="1"/>
  <c r="BD38" i="3"/>
  <c r="K38"/>
  <c r="K43" s="1"/>
  <c r="I38"/>
  <c r="G38"/>
  <c r="BC38" s="1"/>
  <c r="B11" i="2"/>
  <c r="A11"/>
  <c r="BF43" i="3"/>
  <c r="H11" i="2" s="1"/>
  <c r="C43" i="3"/>
  <c r="BG35"/>
  <c r="BF35"/>
  <c r="BE35"/>
  <c r="BD35"/>
  <c r="K35"/>
  <c r="I35"/>
  <c r="G35"/>
  <c r="BC35" s="1"/>
  <c r="BG34"/>
  <c r="BG36" s="1"/>
  <c r="I10" i="2" s="1"/>
  <c r="BF34" i="3"/>
  <c r="BE34"/>
  <c r="BE36" s="1"/>
  <c r="G10" i="2" s="1"/>
  <c r="BD34" i="3"/>
  <c r="K34"/>
  <c r="K36" s="1"/>
  <c r="I34"/>
  <c r="G34"/>
  <c r="BC34" s="1"/>
  <c r="B10" i="2"/>
  <c r="A10"/>
  <c r="BF36" i="3"/>
  <c r="H10" i="2" s="1"/>
  <c r="C36" i="3"/>
  <c r="BG31"/>
  <c r="BF31"/>
  <c r="BE31"/>
  <c r="BD31"/>
  <c r="K31"/>
  <c r="I31"/>
  <c r="G31"/>
  <c r="BC31" s="1"/>
  <c r="BG30"/>
  <c r="BF30"/>
  <c r="BE30"/>
  <c r="BD30"/>
  <c r="K30"/>
  <c r="I30"/>
  <c r="G30"/>
  <c r="BC30" s="1"/>
  <c r="BG29"/>
  <c r="BF29"/>
  <c r="BF32" s="1"/>
  <c r="H9" i="2" s="1"/>
  <c r="BE29" i="3"/>
  <c r="BD29"/>
  <c r="BD32" s="1"/>
  <c r="F9" i="2" s="1"/>
  <c r="K29" i="3"/>
  <c r="I29"/>
  <c r="G29"/>
  <c r="BC29" s="1"/>
  <c r="B9" i="2"/>
  <c r="A9"/>
  <c r="BG32" i="3"/>
  <c r="I9" i="2" s="1"/>
  <c r="K32" i="3"/>
  <c r="C32"/>
  <c r="BG26"/>
  <c r="BF26"/>
  <c r="BE26"/>
  <c r="BD26"/>
  <c r="K26"/>
  <c r="I26"/>
  <c r="G26"/>
  <c r="BC26" s="1"/>
  <c r="BG25"/>
  <c r="BF25"/>
  <c r="BE25"/>
  <c r="BD25"/>
  <c r="K25"/>
  <c r="I25"/>
  <c r="G25"/>
  <c r="BC25" s="1"/>
  <c r="BG24"/>
  <c r="BF24"/>
  <c r="BE24"/>
  <c r="BD24"/>
  <c r="K24"/>
  <c r="I24"/>
  <c r="G24"/>
  <c r="BC24" s="1"/>
  <c r="BG23"/>
  <c r="BF23"/>
  <c r="BF27" s="1"/>
  <c r="H8" i="2" s="1"/>
  <c r="BE23" i="3"/>
  <c r="BD23"/>
  <c r="K23"/>
  <c r="I23"/>
  <c r="G23"/>
  <c r="BC23" s="1"/>
  <c r="BG22"/>
  <c r="BF22"/>
  <c r="BE22"/>
  <c r="BD22"/>
  <c r="K22"/>
  <c r="I22"/>
  <c r="G22"/>
  <c r="BC22" s="1"/>
  <c r="BG21"/>
  <c r="BF21"/>
  <c r="BE21"/>
  <c r="BD21"/>
  <c r="K21"/>
  <c r="I21"/>
  <c r="G21"/>
  <c r="BC21" s="1"/>
  <c r="BG20"/>
  <c r="BG27" s="1"/>
  <c r="I8" i="2" s="1"/>
  <c r="BF20" i="3"/>
  <c r="BE20"/>
  <c r="BD20"/>
  <c r="K20"/>
  <c r="K27" s="1"/>
  <c r="I20"/>
  <c r="G20"/>
  <c r="BC20" s="1"/>
  <c r="B8" i="2"/>
  <c r="A8"/>
  <c r="C27" i="3"/>
  <c r="BG17"/>
  <c r="BF17"/>
  <c r="BE17"/>
  <c r="BD17"/>
  <c r="K17"/>
  <c r="I17"/>
  <c r="G17"/>
  <c r="BC17" s="1"/>
  <c r="BG16"/>
  <c r="BF16"/>
  <c r="BE16"/>
  <c r="BD16"/>
  <c r="K16"/>
  <c r="I16"/>
  <c r="G16"/>
  <c r="BC16" s="1"/>
  <c r="BG15"/>
  <c r="BF15"/>
  <c r="BE15"/>
  <c r="BD15"/>
  <c r="K15"/>
  <c r="I15"/>
  <c r="G15"/>
  <c r="BC15" s="1"/>
  <c r="BG14"/>
  <c r="BF14"/>
  <c r="BE14"/>
  <c r="BD14"/>
  <c r="K14"/>
  <c r="I14"/>
  <c r="G14"/>
  <c r="BC14" s="1"/>
  <c r="BG13"/>
  <c r="BF13"/>
  <c r="BE13"/>
  <c r="BD13"/>
  <c r="K13"/>
  <c r="I13"/>
  <c r="G13"/>
  <c r="BC13" s="1"/>
  <c r="BG12"/>
  <c r="BF12"/>
  <c r="BE12"/>
  <c r="BD12"/>
  <c r="K12"/>
  <c r="I12"/>
  <c r="G12"/>
  <c r="BC12" s="1"/>
  <c r="BG11"/>
  <c r="BF11"/>
  <c r="BF18" s="1"/>
  <c r="H7" i="2" s="1"/>
  <c r="H26" s="1"/>
  <c r="C15" i="1" s="1"/>
  <c r="BE11" i="3"/>
  <c r="BD11"/>
  <c r="K11"/>
  <c r="I11"/>
  <c r="G11"/>
  <c r="BC11" s="1"/>
  <c r="BG10"/>
  <c r="BF10"/>
  <c r="BE10"/>
  <c r="BD10"/>
  <c r="K10"/>
  <c r="I10"/>
  <c r="G10"/>
  <c r="BC10" s="1"/>
  <c r="BG9"/>
  <c r="BF9"/>
  <c r="BE9"/>
  <c r="BD9"/>
  <c r="K9"/>
  <c r="I9"/>
  <c r="G9"/>
  <c r="BC9" s="1"/>
  <c r="BG8"/>
  <c r="BG18" s="1"/>
  <c r="I7" i="2" s="1"/>
  <c r="I26" s="1"/>
  <c r="C20" i="1" s="1"/>
  <c r="BF8" i="3"/>
  <c r="BE8"/>
  <c r="BD8"/>
  <c r="K8"/>
  <c r="K18" s="1"/>
  <c r="I8"/>
  <c r="G8"/>
  <c r="BC8" s="1"/>
  <c r="B7" i="2"/>
  <c r="A7"/>
  <c r="C18" i="3"/>
  <c r="C4"/>
  <c r="H3"/>
  <c r="C3"/>
  <c r="C2" i="2"/>
  <c r="C1"/>
  <c r="F33" i="1"/>
  <c r="F34" s="1"/>
  <c r="G8"/>
  <c r="BD109" i="3" l="1"/>
  <c r="BD118" s="1"/>
  <c r="F22" i="2" s="1"/>
  <c r="BD123" i="3"/>
  <c r="F23" i="2" s="1"/>
  <c r="I18" i="3"/>
  <c r="I27"/>
  <c r="BD36"/>
  <c r="F10" i="2" s="1"/>
  <c r="BD43" i="3"/>
  <c r="F11" i="2" s="1"/>
  <c r="BD55" i="3"/>
  <c r="F13" i="2" s="1"/>
  <c r="BD76" i="3"/>
  <c r="F16" i="2" s="1"/>
  <c r="BD83" i="3"/>
  <c r="F17" i="2" s="1"/>
  <c r="BD100" i="3"/>
  <c r="F19" i="2" s="1"/>
  <c r="G107" i="3"/>
  <c r="BE107"/>
  <c r="G21" i="2" s="1"/>
  <c r="G132" i="3"/>
  <c r="BE18"/>
  <c r="G7" i="2" s="1"/>
  <c r="BE27" i="3"/>
  <c r="G8" i="2" s="1"/>
  <c r="I32" i="3"/>
  <c r="I48"/>
  <c r="I68"/>
  <c r="I96"/>
  <c r="I129"/>
  <c r="BD18"/>
  <c r="F7" i="2" s="1"/>
  <c r="BD27" i="3"/>
  <c r="F8" i="2" s="1"/>
  <c r="BE32" i="3"/>
  <c r="G9" i="2" s="1"/>
  <c r="I36" i="3"/>
  <c r="I43"/>
  <c r="BE48"/>
  <c r="G12" i="2" s="1"/>
  <c r="I55" i="3"/>
  <c r="BC59"/>
  <c r="E14" i="2" s="1"/>
  <c r="BE59" i="3"/>
  <c r="G14" i="2" s="1"/>
  <c r="BE68" i="3"/>
  <c r="G15" i="2" s="1"/>
  <c r="I76" i="3"/>
  <c r="I83"/>
  <c r="BE96"/>
  <c r="G18" i="2" s="1"/>
  <c r="I100" i="3"/>
  <c r="I118"/>
  <c r="BE118"/>
  <c r="G22" i="2" s="1"/>
  <c r="I123" i="3"/>
  <c r="BE129"/>
  <c r="G24" i="2" s="1"/>
  <c r="BC36" i="3"/>
  <c r="E10" i="2" s="1"/>
  <c r="BC43" i="3"/>
  <c r="E11" i="2" s="1"/>
  <c r="BC55" i="3"/>
  <c r="E13" i="2" s="1"/>
  <c r="BC76" i="3"/>
  <c r="E16" i="2" s="1"/>
  <c r="BC18" i="3"/>
  <c r="E7" i="2" s="1"/>
  <c r="BC27" i="3"/>
  <c r="E8" i="2" s="1"/>
  <c r="BC32" i="3"/>
  <c r="E9" i="2" s="1"/>
  <c r="BC48" i="3"/>
  <c r="E12" i="2" s="1"/>
  <c r="BC68" i="3"/>
  <c r="E15" i="2" s="1"/>
  <c r="BC96" i="3"/>
  <c r="E18" i="2" s="1"/>
  <c r="BD129" i="3"/>
  <c r="F24" i="2" s="1"/>
  <c r="BD105" i="3"/>
  <c r="BD107" s="1"/>
  <c r="F21" i="2" s="1"/>
  <c r="G18" i="3"/>
  <c r="G27"/>
  <c r="G32"/>
  <c r="G36"/>
  <c r="G43"/>
  <c r="G48"/>
  <c r="G55"/>
  <c r="G59"/>
  <c r="G68"/>
  <c r="G76"/>
  <c r="G83"/>
  <c r="G96"/>
  <c r="G100"/>
  <c r="G103"/>
  <c r="G123"/>
  <c r="G129"/>
  <c r="F26" i="2" l="1"/>
  <c r="C17" i="1" s="1"/>
  <c r="G26" i="2"/>
  <c r="C14" i="1" s="1"/>
  <c r="E26" i="2"/>
  <c r="C16" i="1" l="1"/>
  <c r="C18" s="1"/>
  <c r="C21" s="1"/>
  <c r="G32" i="2"/>
  <c r="I32" s="1"/>
  <c r="G15" i="1" s="1"/>
  <c r="G31" i="2"/>
  <c r="I31" s="1"/>
  <c r="G14" i="1" l="1"/>
  <c r="H33" i="2"/>
  <c r="G22" i="1" s="1"/>
  <c r="G21" l="1"/>
  <c r="C22"/>
</calcChain>
</file>

<file path=xl/sharedStrings.xml><?xml version="1.0" encoding="utf-8"?>
<sst xmlns="http://schemas.openxmlformats.org/spreadsheetml/2006/main" count="437" uniqueCount="296">
  <si>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</si>
  <si>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</si>
  <si>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</si>
  <si>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</si>
  <si>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</si>
  <si>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</si>
  <si>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</si>
  <si>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</si>
  <si>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</si>
  <si>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</si>
  <si>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</si>
  <si>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</si>
  <si>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</si>
  <si>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</si>
  <si>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</si>
  <si>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</si>
  <si>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</si>
  <si>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</si>
  <si>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</si>
  <si>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</si>
  <si>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</si>
  <si>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</si>
  <si>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</si>
  <si>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</si>
  <si>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</si>
  <si>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</si>
  <si>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</si>
  <si>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</si>
  <si>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</si>
  <si>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</si>
  <si>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</si>
  <si>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</si>
  <si>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</si>
  <si>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</si>
  <si>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</si>
  <si>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</si>
  <si>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</si>
  <si>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</si>
  <si>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</si>
  <si>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</si>
  <si>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</si>
  <si>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</si>
  <si>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</si>
  <si>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</si>
  <si>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</si>
  <si>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</si>
  <si>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</si>
  <si>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</si>
  <si>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</si>
  <si>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</si>
  <si>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</si>
  <si>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</si>
  <si>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</si>
  <si>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</si>
  <si>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</si>
  <si>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</si>
  <si>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</si>
  <si>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</si>
  <si>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</si>
  <si>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</si>
  <si>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</si>
  <si>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</si>
  <si>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</si>
  <si>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</si>
  <si>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</si>
  <si>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</si>
  <si>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</si>
  <si>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</si>
  <si>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</si>
  <si>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</si>
  <si>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</si>
  <si>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</si>
  <si>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</si>
  <si>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>REVITALIZACE  PARKÁNU MSD</t>
  </si>
  <si>
    <t xml:space="preserve">SO - 2 -  stavební objekty </t>
  </si>
  <si>
    <t>174 20-1101.R00</t>
  </si>
  <si>
    <t>Zásyp  žlábku valouny do 80, bez zhutnění- meziprostor za parapetem zábradlí</t>
  </si>
  <si>
    <t>m3</t>
  </si>
  <si>
    <t>113 15-3111.R00</t>
  </si>
  <si>
    <t>Odstranění podkladu ze štěrkopísku stabil.cementem / pod odstranovanou dlažbou teraco</t>
  </si>
  <si>
    <t>131 20-1101.R00</t>
  </si>
  <si>
    <t>Hloubení nezapažených jam v hor.3 do 100 m3 /Podklad pod nové dlažby a šlapáky, obrubníky</t>
  </si>
  <si>
    <t>Hloubení nezapažených jam v hor.3 do 100 m3 / Základy pod vnější schody, základy světel VO</t>
  </si>
  <si>
    <t>132 20-1101.R00</t>
  </si>
  <si>
    <t>Hloubení rýh šířky do 60 cm v hor.3 do 100 m3 / základ.pasy pod skleněné zábradlí, dešť kanalizc</t>
  </si>
  <si>
    <t>174 10-0010.RAA</t>
  </si>
  <si>
    <t>Zásyp jam, rýh a šachet sypaninou dovoz sypaniny z 50 m/ deštová kanalizace dl.50m</t>
  </si>
  <si>
    <t>175 10-0010.RAA</t>
  </si>
  <si>
    <t>Obsyp potrubí prohozenou zeminou dovoz zeminy ze vzdálenosti 50 m</t>
  </si>
  <si>
    <t>631 58-1000.R00</t>
  </si>
  <si>
    <t>Násyp recyklovaným materiálem / zásyp původního bazénu</t>
  </si>
  <si>
    <t>174 10-1101.R00</t>
  </si>
  <si>
    <t>Zásyp jam, rýh, šachet se zhutněním po vrstvách / bazén, zához betonovým recyklátem</t>
  </si>
  <si>
    <t>120 90-1121.R00</t>
  </si>
  <si>
    <t>Bourání konstrukcí z prostého betonu / stěny bazén , drcení na recyklát</t>
  </si>
  <si>
    <t>2</t>
  </si>
  <si>
    <t>Základy,zvláštní zakládání</t>
  </si>
  <si>
    <t>289 90-2111.R00</t>
  </si>
  <si>
    <t>Otlučení nebo odsekání omítek stěn, 50% /úprava východní,západní  hraniční zdi a opěrná z.</t>
  </si>
  <si>
    <t>m2</t>
  </si>
  <si>
    <t>216 90-4391.R00</t>
  </si>
  <si>
    <t>Příplatek za ruční dočištění ocelovými kartáči / východní ,západní stěna, spáry, a  opěrná zed50%</t>
  </si>
  <si>
    <t>216 90-4112.R00</t>
  </si>
  <si>
    <t>Očištění tlakovou  vodou zdiva stěn a rubu nosníků / východní a západní stěna a opěrná zeď</t>
  </si>
  <si>
    <t>216 90-4113.R00</t>
  </si>
  <si>
    <t>Očištění tlakovou vodou rubu líce kleneb /beton. stávající parapet zábradlí-obě strany+žebr</t>
  </si>
  <si>
    <t>273 32-0010.RAA</t>
  </si>
  <si>
    <t>Základová deska ŽB, z betonu C 8/10, vč. bednění výztuž 90 kg/m3, / schodiště</t>
  </si>
  <si>
    <t>274 32-1311.R00</t>
  </si>
  <si>
    <t>Železobeton základových pasů B 20 (C 16/20) / schodiště+ zákl.pas pod skleněné zábradlí</t>
  </si>
  <si>
    <t>279 35-0001.RAA</t>
  </si>
  <si>
    <t>Bednění a odbednění základových konstrukcí bednění ISD-NOE SL 2000</t>
  </si>
  <si>
    <t>3</t>
  </si>
  <si>
    <t>Svislé a kompletní konstrukce</t>
  </si>
  <si>
    <t>320 10-1111.R00</t>
  </si>
  <si>
    <t>Osazení a zpětná montáž laviček a žulových podstav ců včetně repasovaných latí</t>
  </si>
  <si>
    <t>900 10-0001.RAA</t>
  </si>
  <si>
    <t>Oplocení z drátěného pletiva, ocelové sloupky, drát, výška  do 2 m/ zábrana dutiny pod schodištěm</t>
  </si>
  <si>
    <t>100 m</t>
  </si>
  <si>
    <t>329 35-1010.R00</t>
  </si>
  <si>
    <t>Obednění konstrukcí ostatních ploch rovinných / ochrana dlažby horní terasy</t>
  </si>
  <si>
    <t>4</t>
  </si>
  <si>
    <t>Vodorovné konstrukce</t>
  </si>
  <si>
    <t>465 92-1321.R00</t>
  </si>
  <si>
    <t>Betonové  desky - šlapáky ,90 kg, , 15 cm,/ písek /šlapáky betonové v trávníku,36ks</t>
  </si>
  <si>
    <t>465 92-1125.R00</t>
  </si>
  <si>
    <t>Kladení bet. desek do 60kg tl. nad 10cm, sp. písek / šlapáky-36 ks</t>
  </si>
  <si>
    <t>5</t>
  </si>
  <si>
    <t>Komunikace</t>
  </si>
  <si>
    <t>591 10-0010.RAB</t>
  </si>
  <si>
    <t>Chodník z dlažby, podklad vrstvy, beton prostý,    dlažba zám.BEST  červená, tloušťka 6 cm+10%,</t>
  </si>
  <si>
    <t>596 20-0010.RA0</t>
  </si>
  <si>
    <t>Plocha z dlažby teracové, podkladové vrstvy,beton  +TERACO 40/40-nově doplněná plocha : 188,3+10%</t>
  </si>
  <si>
    <t>592-17509</t>
  </si>
  <si>
    <t>Obrubník Best LINEA I přírodní 50x8x25 cm</t>
  </si>
  <si>
    <t>kus</t>
  </si>
  <si>
    <t>777 65-2955.R00</t>
  </si>
  <si>
    <t>Povrchová penetrace ploch, vrchních  / Malech / všechny plochy</t>
  </si>
  <si>
    <t>781 11-1212.R00</t>
  </si>
  <si>
    <t>Příplatek za spárování dlažby teraco i schodů  / Mapei- Ultracolor plus</t>
  </si>
  <si>
    <t>60</t>
  </si>
  <si>
    <t>Úpravy povrchů, omítky</t>
  </si>
  <si>
    <t>601 01-1193.R00</t>
  </si>
  <si>
    <t>Kontaktní - základní nátěr na zděné  a bet.povrchy /zdi opěrné, parapet, zábradlí  / penetrace Malech</t>
  </si>
  <si>
    <t>602 01-5187.RT2</t>
  </si>
  <si>
    <t>Omítka strukturovaná weber.pas silikon rýhovaná,   tl.  vrstvy 2,0 mm/ betonový  parapet-obě strany</t>
  </si>
  <si>
    <t>585-81709</t>
  </si>
  <si>
    <t>Přednátěr  Weber,- parapet zábradlí/ Pas Uni 150gm - obě strany parapet +žebra</t>
  </si>
  <si>
    <t>kg</t>
  </si>
  <si>
    <t>62</t>
  </si>
  <si>
    <t>Upravy povrchů vnější</t>
  </si>
  <si>
    <t>622 48-1211.R00</t>
  </si>
  <si>
    <t>Montáž výztužné sítě do stěrkového tmelu /perlinka- praskliny parapetu zábradli a opěr.zdi</t>
  </si>
  <si>
    <t>614 47-1713.R00</t>
  </si>
  <si>
    <t>Vyspravení-reprofilace beton.kcí.  /Mapei- Planitop Rasa Ripara/ parapet a opěrná zed</t>
  </si>
  <si>
    <t>931 99-6111.R00</t>
  </si>
  <si>
    <t>Úprava dilatace silikonovým spárovacím tmelem / Mapesil LM,  0,4x5/ praskliny parapetu zábradlí</t>
  </si>
  <si>
    <t>627 45-2911.R00</t>
  </si>
  <si>
    <t>Spárování starého zdiva z lom. kamene do hl. 8 cm / 50%- východní kamenná zeď</t>
  </si>
  <si>
    <t>627 45-1641.R00</t>
  </si>
  <si>
    <t>Oprava spárování cihelného zdiva stěn, pl. do 40 %</t>
  </si>
  <si>
    <t>63</t>
  </si>
  <si>
    <t>Podlahy a podlahové konstrukce</t>
  </si>
  <si>
    <t>771 99-0010.RA0</t>
  </si>
  <si>
    <t>Vybourání keramické nebo teracové dlažby</t>
  </si>
  <si>
    <t>630 90-0020.RAB</t>
  </si>
  <si>
    <t>Vybourání betonové mazaniny tloušťka do 10 cm/ pod dlažbou</t>
  </si>
  <si>
    <t>8</t>
  </si>
  <si>
    <t>Trubní vedení</t>
  </si>
  <si>
    <t>892 56-1111.R00</t>
  </si>
  <si>
    <t>Zkouška těsnosti kanalizace DN do 125, vodou</t>
  </si>
  <si>
    <t>m</t>
  </si>
  <si>
    <t>871 31-1111.R00</t>
  </si>
  <si>
    <t>Montáž trubek z tvrdého PVC ve výkopu 160 mm</t>
  </si>
  <si>
    <t>286-50661</t>
  </si>
  <si>
    <t>Koleno, tavarovky  kanalizační PVC-U  D 160/45°</t>
  </si>
  <si>
    <t>592-23824</t>
  </si>
  <si>
    <t>Vpusť uliční betonová TBV-Q 500/590/200V 59x50x5</t>
  </si>
  <si>
    <t>895 11-1121.R00</t>
  </si>
  <si>
    <t>Dešťová  šachtice normální betonové z dílů, do 1 m DBV-Q</t>
  </si>
  <si>
    <t>552-42140</t>
  </si>
  <si>
    <t>Mříž kanalizační litinová s rámem 610x610 mm</t>
  </si>
  <si>
    <t>286-11120</t>
  </si>
  <si>
    <t>Trubka PVC kanalizační hrdlovaná d 160x4,0x5000 mm /nová deštová kanalizace</t>
  </si>
  <si>
    <t>91</t>
  </si>
  <si>
    <t>Doplňující práce na komunikaci</t>
  </si>
  <si>
    <t>938 90-2101.R00</t>
  </si>
  <si>
    <t>Čištění žlábku  š. do 50 cm, objem do 0,15 m3/m / meziprostor mezi opěrnými zdmi</t>
  </si>
  <si>
    <t>583-96011.A</t>
  </si>
  <si>
    <t>Valoun zásypový dekorativní do 80 mm / meziprostor za parapet. zábradlí + pod schodiště</t>
  </si>
  <si>
    <t>938 90-1101.R00</t>
  </si>
  <si>
    <t>Očištění dlažby z lom.kam./ bet. desek od porostu / původní beton. chodník</t>
  </si>
  <si>
    <t>918 10-1111.R00</t>
  </si>
  <si>
    <t>Lože pod obrubníky nebo obruby dlažeb z B 12,5</t>
  </si>
  <si>
    <t>775 59-1900.R00</t>
  </si>
  <si>
    <t>Oprava podlah, broušení dlažby teraco / vyčištění pův. teraco</t>
  </si>
  <si>
    <t>915 49-1211.R00</t>
  </si>
  <si>
    <t>Osazení  okrasnéh proužku do MC,podkl.B12,5, 25 cm / dlažba best, š 100, bílá</t>
  </si>
  <si>
    <t>94</t>
  </si>
  <si>
    <t>Lešení a stavební výtahy</t>
  </si>
  <si>
    <t>941 94-1831.R00</t>
  </si>
  <si>
    <t>Demontáž lešení leh.řad.s podlahami,š.1 m, H 10 m</t>
  </si>
  <si>
    <t>941 95-5001.R00</t>
  </si>
  <si>
    <t>Lešení lehké pomocné, výška podlahy do 1,2 m / pro opravy stěn a zdí</t>
  </si>
  <si>
    <t>941 94-1031.R00</t>
  </si>
  <si>
    <t>Montáž lešení leh.řad.s podlahami,š.do 1 m, H 10 m / vnější- šachta pomocná k výtahu</t>
  </si>
  <si>
    <t>941 94-1191.R00</t>
  </si>
  <si>
    <t>Příplatek za každý měsíc použití lešení k pol.1031 /4 měs</t>
  </si>
  <si>
    <t>949 94-1101.R00</t>
  </si>
  <si>
    <t>Výsuvná šplhací plošina - / výtah GEDA /do 850kg</t>
  </si>
  <si>
    <t>d</t>
  </si>
  <si>
    <t>96</t>
  </si>
  <si>
    <t>Bourání konstrukcí</t>
  </si>
  <si>
    <t>979 08-1111.R00</t>
  </si>
  <si>
    <t>Odvoz suti a vybour. hmot na skládku do 1 km 15m2 x 2,2 koef.</t>
  </si>
  <si>
    <t>t</t>
  </si>
  <si>
    <t>979 08-1121.R00</t>
  </si>
  <si>
    <t>Příplatek k odvozu za každý další 1 km skl. v Šumbor, 20 km/ 19kmx33t</t>
  </si>
  <si>
    <t>979 08-2111.R00</t>
  </si>
  <si>
    <t>Vnitrostaveništní doprava suti do 10 m</t>
  </si>
  <si>
    <t>979 99-9997.R00</t>
  </si>
  <si>
    <t>Poplatek za skládku čistá suť Šumbor</t>
  </si>
  <si>
    <t>979 08-2121.R00</t>
  </si>
  <si>
    <t>Příplatek k vnitrost. dopravě suti za dalších 5 m / 6 dílů x 33t</t>
  </si>
  <si>
    <t>961 10-0015.RA0</t>
  </si>
  <si>
    <t>Bourání základů z betonu prostého / původní betonové zahrad schodiště-6sch.</t>
  </si>
  <si>
    <t>592-89011-RX</t>
  </si>
  <si>
    <t>Demontaž lavička betonová BTO/ odstranění do sutě</t>
  </si>
  <si>
    <t>962 09-0411.R00</t>
  </si>
  <si>
    <t>Demontáž dílců lehk. bet. 1,5 t, - zahradní lavičk y , ke zpětnému použití</t>
  </si>
  <si>
    <t>969 02-1121.R00</t>
  </si>
  <si>
    <t>Vybourání kanalizačního potrubí DN do 200 mm /původní od bazénu</t>
  </si>
  <si>
    <t>971 04-2341.R00</t>
  </si>
  <si>
    <t>Vyvrtání otvorů podl betonové pl. 0,09 m2, tl.30cm / odvodňovací otvory dna bazénu</t>
  </si>
  <si>
    <t>979 01-2212.R00</t>
  </si>
  <si>
    <t>Svislá doprava suti a vybour. hmot na H do 4 m</t>
  </si>
  <si>
    <t>99</t>
  </si>
  <si>
    <t>Staveništní přesun hmot</t>
  </si>
  <si>
    <t>998 01-1001.R00</t>
  </si>
  <si>
    <t>Přesun hmot pro budovy zděné výšky do 6 m</t>
  </si>
  <si>
    <t>998 22-3011.R00</t>
  </si>
  <si>
    <t>Přesun hmot, pozemní komunikace, kryt dlážděný</t>
  </si>
  <si>
    <t>711</t>
  </si>
  <si>
    <t>Izolace proti vodě</t>
  </si>
  <si>
    <t>711 21-0020.RAA</t>
  </si>
  <si>
    <t>Stěrka dvousložková, hydroizolační, těsnící hmotou proti vlhkosti, /Mapelastic/ stěna opěrné zdi</t>
  </si>
  <si>
    <t>766</t>
  </si>
  <si>
    <t>Konstrukce truhlářské</t>
  </si>
  <si>
    <t>766 95-0010.RAA</t>
  </si>
  <si>
    <t>Oprava dřevěných prvků, opálení a nátěr bez výměny prvků/  repase latí laviček</t>
  </si>
  <si>
    <t>592-89000.R.pol</t>
  </si>
  <si>
    <t>Venkovní pracovna - sestava stolu a lavic / mobiliář - mimo stavbu</t>
  </si>
  <si>
    <t>soubor</t>
  </si>
  <si>
    <t>767</t>
  </si>
  <si>
    <t>Konstrukce zámečnické</t>
  </si>
  <si>
    <t>767 99-6801.R00</t>
  </si>
  <si>
    <t>Demontáž atypických ocelových konstr. do 50 kg /dočasná demont nového zábradlí 1.terasy pro výtah</t>
  </si>
  <si>
    <t>767 99-0010.RAC</t>
  </si>
  <si>
    <t>Atypické ocelové konstrukce 10 - 50 kg/kus/ zpětná montáž zábradlí po výtahu</t>
  </si>
  <si>
    <t>767 66-0000-RXX</t>
  </si>
  <si>
    <t>Montáž  a dodávka TRELÁŽÍ - SUBDODÁVKA KRAUPNER , kotvení</t>
  </si>
  <si>
    <t>Atypické ocelové konstrukce 10 - 50 kg/kus/ u vnějšího schod.- výrobek</t>
  </si>
  <si>
    <t>767 90-0040.RA0</t>
  </si>
  <si>
    <t>Demontáž oplocení z pletiva- nad kolejištěm  a okolo sloupů , v=2m</t>
  </si>
  <si>
    <t>767 22-2230.R00</t>
  </si>
  <si>
    <t>Montáž zábradlí z prof.oceli na oc.konstr.nad 40 k /na vnějším schodišti</t>
  </si>
  <si>
    <t>762 31-1811.R00</t>
  </si>
  <si>
    <t>Demontáž kotevních želez do 5 kg / držáky-kotvy  původního oplocení</t>
  </si>
  <si>
    <t>210 03-0000.R00</t>
  </si>
  <si>
    <t>Svorníky na  zdivo/stabilizace prasklin,š do 25 cm / statické zabezpečení parapetu</t>
  </si>
  <si>
    <t>767 63-0000.RXX</t>
  </si>
  <si>
    <t>SKLENĚNÉ  ZÁBRADLÍ dodávka, montáž zasklení, subdodávka, návrh fy Kovárna 3000 Jičín</t>
  </si>
  <si>
    <t>772</t>
  </si>
  <si>
    <t>Kamenné  dlažby</t>
  </si>
  <si>
    <t>772 50-0010.RAB</t>
  </si>
  <si>
    <t>Dlažba z desek z kamene+10%proř. broušená žula, tl 3 cm/ obklad vnějšího schodiště</t>
  </si>
  <si>
    <t>Dlažba z desek z přírodního kamene prostá broušená žula, tloušťka 3 cm/ relief loga v dlažbě</t>
  </si>
  <si>
    <t>620 90-0000.R00</t>
  </si>
  <si>
    <t>Kamenické opracování líce  schodišť stupnic / bezpečnostní proužek 3cm, zapuštěná dvoudrážka</t>
  </si>
  <si>
    <t>783</t>
  </si>
  <si>
    <t>Nátěry</t>
  </si>
  <si>
    <t>783 22-0010.RAC</t>
  </si>
  <si>
    <t>Nátěr kovových doplňkových konstrukcí syntetický dvojnásobný krycí / zábradlí po opravě a nové scho</t>
  </si>
  <si>
    <t>585-50183</t>
  </si>
  <si>
    <t>Lepidlo dvousložkové na dlažbu- všechny druhy / Granirapid / na 350 m2</t>
  </si>
  <si>
    <t>783 29-2002.R00</t>
  </si>
  <si>
    <t>Nátěr ochrana výztuže před korozí/ Mapefer 1K /výztuž v betonu, opěrná stěna a parapet</t>
  </si>
  <si>
    <t>Nátěr kovových doplňkových konstrukcí syntetický dvojnásobný krycí/ zábradlí schodiště</t>
  </si>
  <si>
    <t>M21</t>
  </si>
  <si>
    <t>Elektromontáže</t>
  </si>
  <si>
    <t>229 83-0019.R00</t>
  </si>
  <si>
    <t>Demontáž  stožáru VO - 1 svítidlo</t>
  </si>
  <si>
    <t>Rezerva na výdaje vyvolané změnou %5</t>
  </si>
  <si>
    <t>Zařízení staveniště, bezpečnost, ochrana konstrukc</t>
  </si>
  <si>
    <t>rozpočet projektanta</t>
  </si>
  <si>
    <t>Město Kolín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</si>
</sst>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22" workbookViewId="0">
      <selection activeCell="K29" sqref="K2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 t="s">
        <v>74</v>
      </c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73</v>
      </c>
      <c r="D6" s="11"/>
      <c r="E6" s="11"/>
      <c r="F6" s="19"/>
      <c r="G6" s="13"/>
    </row>
    <row r="7" spans="1:57">
      <c r="A7" s="14" t="s">
        <v>8</v>
      </c>
      <c r="B7" s="16"/>
      <c r="C7" s="175"/>
      <c r="D7" s="176"/>
      <c r="E7" s="20" t="s">
        <v>9</v>
      </c>
      <c r="F7" s="21"/>
      <c r="G7" s="22">
        <v>0</v>
      </c>
      <c r="H7" s="23"/>
      <c r="I7" s="23"/>
    </row>
    <row r="8" spans="1:57">
      <c r="A8" s="14" t="s">
        <v>10</v>
      </c>
      <c r="B8" s="16"/>
      <c r="C8" s="175" t="s">
        <v>295</v>
      </c>
      <c r="D8" s="176"/>
      <c r="E8" s="17" t="s">
        <v>11</v>
      </c>
      <c r="F8" s="16"/>
      <c r="G8" s="24">
        <f>IF(PocetMJ=0,,ROUND((F30+F32)/PocetMJ,1))</f>
        <v>0</v>
      </c>
    </row>
    <row r="9" spans="1:57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>
      <c r="A11" s="29"/>
      <c r="B11" s="30"/>
      <c r="C11" s="30"/>
      <c r="D11" s="30"/>
      <c r="E11" s="177" t="s">
        <v>294</v>
      </c>
      <c r="F11" s="178"/>
      <c r="G11" s="179"/>
    </row>
    <row r="12" spans="1:57" ht="28.5" customHeight="1" thickBot="1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>
      <c r="A14" s="41"/>
      <c r="B14" s="42" t="s">
        <v>19</v>
      </c>
      <c r="C14" s="43">
        <f>Dodavka</f>
        <v>0</v>
      </c>
      <c r="D14" s="44" t="str">
        <f>Rekapitulace!A31</f>
        <v>Rezerva na výdaje vyvolané změnou %5</v>
      </c>
      <c r="E14" s="45"/>
      <c r="F14" s="46"/>
      <c r="G14" s="43">
        <f>Rekapitulace!I31</f>
        <v>0</v>
      </c>
    </row>
    <row r="15" spans="1:57" ht="15.95" customHeight="1">
      <c r="A15" s="41" t="s">
        <v>20</v>
      </c>
      <c r="B15" s="42" t="s">
        <v>21</v>
      </c>
      <c r="C15" s="43">
        <f>Mont</f>
        <v>0</v>
      </c>
      <c r="D15" s="25" t="str">
        <f>Rekapitulace!A32</f>
        <v>Zařízení staveniště, bezpečnost, ochrana konstrukc</v>
      </c>
      <c r="E15" s="47"/>
      <c r="F15" s="48"/>
      <c r="G15" s="43">
        <f>Rekapitulace!I32</f>
        <v>0</v>
      </c>
    </row>
    <row r="16" spans="1:57" ht="15.95" customHeight="1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>
      <c r="A19" s="50"/>
      <c r="B19" s="42"/>
      <c r="C19" s="43"/>
      <c r="D19" s="25"/>
      <c r="E19" s="47"/>
      <c r="F19" s="48"/>
      <c r="G19" s="43"/>
    </row>
    <row r="20" spans="1:7" ht="15.95" customHeight="1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>
      <c r="A27" s="29"/>
      <c r="B27" s="30"/>
      <c r="C27" s="12"/>
      <c r="D27" s="30"/>
      <c r="E27" s="12"/>
      <c r="F27" s="30"/>
      <c r="G27" s="13"/>
    </row>
    <row r="28" spans="1:7" ht="97.5" customHeight="1">
      <c r="A28" s="29"/>
      <c r="B28" s="30"/>
      <c r="C28" s="12"/>
      <c r="D28" s="30"/>
      <c r="E28" s="12"/>
      <c r="F28" s="30"/>
      <c r="G28" s="13"/>
    </row>
    <row r="29" spans="1:7">
      <c r="A29" s="14" t="s">
        <v>39</v>
      </c>
      <c r="B29" s="16"/>
      <c r="C29" s="58"/>
      <c r="D29" s="16"/>
      <c r="E29" s="17"/>
      <c r="F29" s="59"/>
      <c r="G29" s="18"/>
    </row>
    <row r="30" spans="1:7">
      <c r="A30" s="14" t="s">
        <v>39</v>
      </c>
      <c r="B30" s="16"/>
      <c r="C30" s="58"/>
      <c r="D30" s="16"/>
      <c r="E30" s="17"/>
      <c r="F30" s="59"/>
      <c r="G30" s="18"/>
    </row>
    <row r="31" spans="1:7">
      <c r="A31" s="14" t="s">
        <v>41</v>
      </c>
      <c r="B31" s="16"/>
      <c r="C31" s="58"/>
      <c r="D31" s="16"/>
      <c r="E31" s="17"/>
      <c r="F31" s="60"/>
      <c r="G31" s="28"/>
    </row>
    <row r="32" spans="1:7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ROUND(PRODUCT(F32,C33/100),1)</f>
        <v>0</v>
      </c>
      <c r="G33" s="28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0"/>
      <c r="C37" s="180"/>
      <c r="D37" s="180"/>
      <c r="E37" s="180"/>
      <c r="F37" s="180"/>
      <c r="G37" s="180"/>
      <c r="H37" t="s">
        <v>4</v>
      </c>
    </row>
    <row r="38" spans="1:8" ht="12.75" customHeight="1">
      <c r="A38" s="68"/>
      <c r="B38" s="180"/>
      <c r="C38" s="180"/>
      <c r="D38" s="180"/>
      <c r="E38" s="180"/>
      <c r="F38" s="180"/>
      <c r="G38" s="180"/>
      <c r="H38" t="s">
        <v>4</v>
      </c>
    </row>
    <row r="39" spans="1:8">
      <c r="A39" s="68"/>
      <c r="B39" s="180"/>
      <c r="C39" s="180"/>
      <c r="D39" s="180"/>
      <c r="E39" s="180"/>
      <c r="F39" s="180"/>
      <c r="G39" s="180"/>
      <c r="H39" t="s">
        <v>4</v>
      </c>
    </row>
    <row r="40" spans="1:8">
      <c r="A40" s="68"/>
      <c r="B40" s="180"/>
      <c r="C40" s="180"/>
      <c r="D40" s="180"/>
      <c r="E40" s="180"/>
      <c r="F40" s="180"/>
      <c r="G40" s="180"/>
      <c r="H40" t="s">
        <v>4</v>
      </c>
    </row>
    <row r="41" spans="1:8">
      <c r="A41" s="68"/>
      <c r="B41" s="180"/>
      <c r="C41" s="180"/>
      <c r="D41" s="180"/>
      <c r="E41" s="180"/>
      <c r="F41" s="180"/>
      <c r="G41" s="180"/>
      <c r="H41" t="s">
        <v>4</v>
      </c>
    </row>
    <row r="42" spans="1:8">
      <c r="A42" s="68"/>
      <c r="B42" s="180"/>
      <c r="C42" s="180"/>
      <c r="D42" s="180"/>
      <c r="E42" s="180"/>
      <c r="F42" s="180"/>
      <c r="G42" s="180"/>
      <c r="H42" t="s">
        <v>4</v>
      </c>
    </row>
    <row r="43" spans="1:8">
      <c r="A43" s="68"/>
      <c r="B43" s="180"/>
      <c r="C43" s="180"/>
      <c r="D43" s="180"/>
      <c r="E43" s="180"/>
      <c r="F43" s="180"/>
      <c r="G43" s="180"/>
      <c r="H43" t="s">
        <v>4</v>
      </c>
    </row>
    <row r="44" spans="1:8">
      <c r="A44" s="68"/>
      <c r="B44" s="180"/>
      <c r="C44" s="180"/>
      <c r="D44" s="180"/>
      <c r="E44" s="180"/>
      <c r="F44" s="180"/>
      <c r="G44" s="180"/>
      <c r="H44" t="s">
        <v>4</v>
      </c>
    </row>
    <row r="45" spans="1:8">
      <c r="A45" s="68"/>
      <c r="B45" s="180"/>
      <c r="C45" s="180"/>
      <c r="D45" s="180"/>
      <c r="E45" s="180"/>
      <c r="F45" s="180"/>
      <c r="G45" s="180"/>
      <c r="H45" t="s">
        <v>4</v>
      </c>
    </row>
    <row r="46" spans="1:8">
      <c r="B46" s="174"/>
      <c r="C46" s="174"/>
      <c r="D46" s="174"/>
      <c r="E46" s="174"/>
      <c r="F46" s="174"/>
      <c r="G46" s="174"/>
    </row>
    <row r="47" spans="1:8">
      <c r="B47" s="174"/>
      <c r="C47" s="174"/>
      <c r="D47" s="174"/>
      <c r="E47" s="174"/>
      <c r="F47" s="174"/>
      <c r="G47" s="174"/>
    </row>
    <row r="48" spans="1:8">
      <c r="B48" s="174"/>
      <c r="C48" s="174"/>
      <c r="D48" s="174"/>
      <c r="E48" s="174"/>
      <c r="F48" s="174"/>
      <c r="G48" s="174"/>
    </row>
    <row r="49" spans="2:7">
      <c r="B49" s="174"/>
      <c r="C49" s="174"/>
      <c r="D49" s="174"/>
      <c r="E49" s="174"/>
      <c r="F49" s="174"/>
      <c r="G49" s="174"/>
    </row>
    <row r="50" spans="2:7">
      <c r="B50" s="174"/>
      <c r="C50" s="174"/>
      <c r="D50" s="174"/>
      <c r="E50" s="174"/>
      <c r="F50" s="174"/>
      <c r="G50" s="174"/>
    </row>
    <row r="51" spans="2:7">
      <c r="B51" s="174"/>
      <c r="C51" s="174"/>
      <c r="D51" s="174"/>
      <c r="E51" s="174"/>
      <c r="F51" s="174"/>
      <c r="G51" s="174"/>
    </row>
    <row r="52" spans="2:7">
      <c r="B52" s="174"/>
      <c r="C52" s="174"/>
      <c r="D52" s="174"/>
      <c r="E52" s="174"/>
      <c r="F52" s="174"/>
      <c r="G52" s="174"/>
    </row>
    <row r="53" spans="2:7">
      <c r="B53" s="174"/>
      <c r="C53" s="174"/>
      <c r="D53" s="174"/>
      <c r="E53" s="174"/>
      <c r="F53" s="174"/>
      <c r="G53" s="174"/>
    </row>
    <row r="54" spans="2:7">
      <c r="B54" s="174"/>
      <c r="C54" s="174"/>
      <c r="D54" s="174"/>
      <c r="E54" s="174"/>
      <c r="F54" s="174"/>
      <c r="G54" s="174"/>
    </row>
    <row r="55" spans="2:7">
      <c r="B55" s="174"/>
      <c r="C55" s="174"/>
      <c r="D55" s="174"/>
      <c r="E55" s="174"/>
      <c r="F55" s="174"/>
      <c r="G55" s="174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4"/>
  <sheetViews>
    <sheetView topLeftCell="A24" workbookViewId="0">
      <selection activeCell="H33" sqref="H33:I3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81" t="s">
        <v>5</v>
      </c>
      <c r="B1" s="182"/>
      <c r="C1" s="69" t="str">
        <f>CONCATENATE(cislostavby," ",nazevstavby)</f>
        <v xml:space="preserve"> REVITALIZACE  PARKÁNU MSD</v>
      </c>
      <c r="D1" s="70"/>
      <c r="E1" s="71"/>
      <c r="F1" s="70"/>
      <c r="G1" s="72"/>
      <c r="H1" s="73"/>
      <c r="I1" s="74"/>
    </row>
    <row r="2" spans="1:9" ht="13.5" thickBot="1">
      <c r="A2" s="183" t="s">
        <v>1</v>
      </c>
      <c r="B2" s="184"/>
      <c r="C2" s="75" t="str">
        <f>CONCATENATE(cisloobjektu," ",nazevobjektu)</f>
        <v xml:space="preserve"> SO - 2 -  stavební objekty </v>
      </c>
      <c r="D2" s="76"/>
      <c r="E2" s="77"/>
      <c r="F2" s="76"/>
      <c r="G2" s="185"/>
      <c r="H2" s="185"/>
      <c r="I2" s="186"/>
    </row>
    <row r="3" spans="1:9" ht="13.5" thickTop="1"/>
    <row r="4" spans="1:9" ht="19.5" customHeight="1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/>
    <row r="6" spans="1:9" s="30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30" customFormat="1">
      <c r="A7" s="170" t="str">
        <f>Položky!B7</f>
        <v>1</v>
      </c>
      <c r="B7" s="85" t="str">
        <f>Položky!C7</f>
        <v>Zemní práce</v>
      </c>
      <c r="C7" s="86"/>
      <c r="D7" s="87"/>
      <c r="E7" s="171">
        <f>Položky!BC18</f>
        <v>0</v>
      </c>
      <c r="F7" s="172">
        <f>Položky!BD18</f>
        <v>0</v>
      </c>
      <c r="G7" s="172">
        <f>Položky!BE18</f>
        <v>0</v>
      </c>
      <c r="H7" s="172">
        <f>Položky!BF18</f>
        <v>0</v>
      </c>
      <c r="I7" s="173">
        <f>Položky!BG18</f>
        <v>0</v>
      </c>
    </row>
    <row r="8" spans="1:9" s="30" customFormat="1">
      <c r="A8" s="170" t="str">
        <f>Položky!B19</f>
        <v>2</v>
      </c>
      <c r="B8" s="85" t="str">
        <f>Položky!C19</f>
        <v>Základy,zvláštní zakládání</v>
      </c>
      <c r="C8" s="86"/>
      <c r="D8" s="87"/>
      <c r="E8" s="171">
        <f>Položky!BC27</f>
        <v>0</v>
      </c>
      <c r="F8" s="172">
        <f>Položky!BD27</f>
        <v>0</v>
      </c>
      <c r="G8" s="172">
        <f>Položky!BE27</f>
        <v>0</v>
      </c>
      <c r="H8" s="172">
        <f>Položky!BF27</f>
        <v>0</v>
      </c>
      <c r="I8" s="173">
        <f>Položky!BG27</f>
        <v>0</v>
      </c>
    </row>
    <row r="9" spans="1:9" s="30" customFormat="1">
      <c r="A9" s="170" t="str">
        <f>Položky!B28</f>
        <v>3</v>
      </c>
      <c r="B9" s="85" t="str">
        <f>Položky!C28</f>
        <v>Svislé a kompletní konstrukce</v>
      </c>
      <c r="C9" s="86"/>
      <c r="D9" s="87"/>
      <c r="E9" s="171">
        <f>Položky!BC32</f>
        <v>0</v>
      </c>
      <c r="F9" s="172">
        <f>Položky!BD32</f>
        <v>0</v>
      </c>
      <c r="G9" s="172">
        <f>Položky!BE32</f>
        <v>0</v>
      </c>
      <c r="H9" s="172">
        <f>Položky!BF32</f>
        <v>0</v>
      </c>
      <c r="I9" s="173">
        <f>Položky!BG32</f>
        <v>0</v>
      </c>
    </row>
    <row r="10" spans="1:9" s="30" customFormat="1">
      <c r="A10" s="170" t="str">
        <f>Položky!B33</f>
        <v>4</v>
      </c>
      <c r="B10" s="85" t="str">
        <f>Položky!C33</f>
        <v>Vodorovné konstrukce</v>
      </c>
      <c r="C10" s="86"/>
      <c r="D10" s="87"/>
      <c r="E10" s="171">
        <f>Položky!BC36</f>
        <v>0</v>
      </c>
      <c r="F10" s="172">
        <f>Položky!BD36</f>
        <v>0</v>
      </c>
      <c r="G10" s="172">
        <f>Položky!BE36</f>
        <v>0</v>
      </c>
      <c r="H10" s="172">
        <f>Položky!BF36</f>
        <v>0</v>
      </c>
      <c r="I10" s="173">
        <f>Položky!BG36</f>
        <v>0</v>
      </c>
    </row>
    <row r="11" spans="1:9" s="30" customFormat="1">
      <c r="A11" s="170" t="str">
        <f>Položky!B37</f>
        <v>5</v>
      </c>
      <c r="B11" s="85" t="str">
        <f>Položky!C37</f>
        <v>Komunikace</v>
      </c>
      <c r="C11" s="86"/>
      <c r="D11" s="87"/>
      <c r="E11" s="171">
        <f>Položky!BC43</f>
        <v>0</v>
      </c>
      <c r="F11" s="172">
        <f>Položky!BD43</f>
        <v>0</v>
      </c>
      <c r="G11" s="172">
        <f>Položky!BE43</f>
        <v>0</v>
      </c>
      <c r="H11" s="172">
        <f>Položky!BF43</f>
        <v>0</v>
      </c>
      <c r="I11" s="173">
        <f>Položky!BG43</f>
        <v>0</v>
      </c>
    </row>
    <row r="12" spans="1:9" s="30" customFormat="1">
      <c r="A12" s="170" t="str">
        <f>Položky!B44</f>
        <v>60</v>
      </c>
      <c r="B12" s="85" t="str">
        <f>Položky!C44</f>
        <v>Úpravy povrchů, omítky</v>
      </c>
      <c r="C12" s="86"/>
      <c r="D12" s="87"/>
      <c r="E12" s="171">
        <f>Položky!BC48</f>
        <v>0</v>
      </c>
      <c r="F12" s="172">
        <f>Položky!BD48</f>
        <v>0</v>
      </c>
      <c r="G12" s="172">
        <f>Položky!BE48</f>
        <v>0</v>
      </c>
      <c r="H12" s="172">
        <f>Položky!BF48</f>
        <v>0</v>
      </c>
      <c r="I12" s="173">
        <f>Položky!BG48</f>
        <v>0</v>
      </c>
    </row>
    <row r="13" spans="1:9" s="30" customFormat="1">
      <c r="A13" s="170" t="str">
        <f>Položky!B49</f>
        <v>62</v>
      </c>
      <c r="B13" s="85" t="str">
        <f>Položky!C49</f>
        <v>Upravy povrchů vnější</v>
      </c>
      <c r="C13" s="86"/>
      <c r="D13" s="87"/>
      <c r="E13" s="171">
        <f>Položky!BC55</f>
        <v>0</v>
      </c>
      <c r="F13" s="172">
        <f>Položky!BD55</f>
        <v>0</v>
      </c>
      <c r="G13" s="172">
        <f>Položky!BE55</f>
        <v>0</v>
      </c>
      <c r="H13" s="172">
        <f>Položky!BF55</f>
        <v>0</v>
      </c>
      <c r="I13" s="173">
        <f>Položky!BG55</f>
        <v>0</v>
      </c>
    </row>
    <row r="14" spans="1:9" s="30" customFormat="1">
      <c r="A14" s="170" t="str">
        <f>Položky!B56</f>
        <v>63</v>
      </c>
      <c r="B14" s="85" t="str">
        <f>Položky!C56</f>
        <v>Podlahy a podlahové konstrukce</v>
      </c>
      <c r="C14" s="86"/>
      <c r="D14" s="87"/>
      <c r="E14" s="171">
        <f>Položky!BC59</f>
        <v>0</v>
      </c>
      <c r="F14" s="172">
        <f>Položky!BD59</f>
        <v>0</v>
      </c>
      <c r="G14" s="172">
        <f>Položky!BE59</f>
        <v>0</v>
      </c>
      <c r="H14" s="172">
        <f>Položky!BF59</f>
        <v>0</v>
      </c>
      <c r="I14" s="173">
        <f>Položky!BG59</f>
        <v>0</v>
      </c>
    </row>
    <row r="15" spans="1:9" s="30" customFormat="1">
      <c r="A15" s="170" t="str">
        <f>Položky!B60</f>
        <v>8</v>
      </c>
      <c r="B15" s="85" t="str">
        <f>Položky!C60</f>
        <v>Trubní vedení</v>
      </c>
      <c r="C15" s="86"/>
      <c r="D15" s="87"/>
      <c r="E15" s="171">
        <f>Položky!BC68</f>
        <v>0</v>
      </c>
      <c r="F15" s="172">
        <f>Položky!BD68</f>
        <v>0</v>
      </c>
      <c r="G15" s="172">
        <f>Položky!BE68</f>
        <v>0</v>
      </c>
      <c r="H15" s="172">
        <f>Položky!BF68</f>
        <v>0</v>
      </c>
      <c r="I15" s="173">
        <f>Položky!BG68</f>
        <v>0</v>
      </c>
    </row>
    <row r="16" spans="1:9" s="30" customFormat="1">
      <c r="A16" s="170" t="str">
        <f>Položky!B69</f>
        <v>91</v>
      </c>
      <c r="B16" s="85" t="str">
        <f>Položky!C69</f>
        <v>Doplňující práce na komunikaci</v>
      </c>
      <c r="C16" s="86"/>
      <c r="D16" s="87"/>
      <c r="E16" s="171">
        <f>Položky!BC76</f>
        <v>0</v>
      </c>
      <c r="F16" s="172">
        <f>Položky!BD76</f>
        <v>0</v>
      </c>
      <c r="G16" s="172">
        <f>Položky!BE76</f>
        <v>0</v>
      </c>
      <c r="H16" s="172">
        <f>Položky!BF76</f>
        <v>0</v>
      </c>
      <c r="I16" s="173">
        <f>Položky!BG76</f>
        <v>0</v>
      </c>
    </row>
    <row r="17" spans="1:57" s="30" customFormat="1">
      <c r="A17" s="170" t="str">
        <f>Položky!B77</f>
        <v>94</v>
      </c>
      <c r="B17" s="85" t="str">
        <f>Položky!C77</f>
        <v>Lešení a stavební výtahy</v>
      </c>
      <c r="C17" s="86"/>
      <c r="D17" s="87"/>
      <c r="E17" s="171">
        <f>Položky!BC83</f>
        <v>0</v>
      </c>
      <c r="F17" s="172">
        <f>Položky!BD83</f>
        <v>0</v>
      </c>
      <c r="G17" s="172">
        <f>Položky!BE83</f>
        <v>0</v>
      </c>
      <c r="H17" s="172">
        <f>Položky!BF83</f>
        <v>0</v>
      </c>
      <c r="I17" s="173">
        <f>Položky!BG83</f>
        <v>0</v>
      </c>
    </row>
    <row r="18" spans="1:57" s="30" customFormat="1">
      <c r="A18" s="170" t="str">
        <f>Položky!B84</f>
        <v>96</v>
      </c>
      <c r="B18" s="85" t="str">
        <f>Položky!C84</f>
        <v>Bourání konstrukcí</v>
      </c>
      <c r="C18" s="86"/>
      <c r="D18" s="87"/>
      <c r="E18" s="171">
        <f>Položky!BC96</f>
        <v>0</v>
      </c>
      <c r="F18" s="172">
        <f>Položky!BD96</f>
        <v>0</v>
      </c>
      <c r="G18" s="172">
        <f>Položky!BE96</f>
        <v>0</v>
      </c>
      <c r="H18" s="172">
        <f>Položky!BF96</f>
        <v>0</v>
      </c>
      <c r="I18" s="173">
        <f>Položky!BG96</f>
        <v>0</v>
      </c>
    </row>
    <row r="19" spans="1:57" s="30" customFormat="1">
      <c r="A19" s="170" t="str">
        <f>Položky!B97</f>
        <v>99</v>
      </c>
      <c r="B19" s="85" t="str">
        <f>Položky!C97</f>
        <v>Staveništní přesun hmot</v>
      </c>
      <c r="C19" s="86"/>
      <c r="D19" s="87"/>
      <c r="E19" s="171">
        <f>Položky!BC100</f>
        <v>0</v>
      </c>
      <c r="F19" s="172">
        <f>Položky!BD100</f>
        <v>0</v>
      </c>
      <c r="G19" s="172">
        <f>Položky!BE100</f>
        <v>0</v>
      </c>
      <c r="H19" s="172">
        <f>Položky!BF100</f>
        <v>0</v>
      </c>
      <c r="I19" s="173">
        <f>Položky!BG100</f>
        <v>0</v>
      </c>
    </row>
    <row r="20" spans="1:57" s="30" customFormat="1">
      <c r="A20" s="170" t="str">
        <f>Položky!B101</f>
        <v>711</v>
      </c>
      <c r="B20" s="85" t="str">
        <f>Položky!C101</f>
        <v>Izolace proti vodě</v>
      </c>
      <c r="C20" s="86"/>
      <c r="D20" s="87"/>
      <c r="E20" s="171">
        <f>Položky!BC103</f>
        <v>0</v>
      </c>
      <c r="F20" s="172">
        <f>Položky!BD103</f>
        <v>0</v>
      </c>
      <c r="G20" s="172">
        <f>Položky!BE103</f>
        <v>0</v>
      </c>
      <c r="H20" s="172">
        <f>Položky!BF103</f>
        <v>0</v>
      </c>
      <c r="I20" s="173">
        <f>Položky!BG103</f>
        <v>0</v>
      </c>
    </row>
    <row r="21" spans="1:57" s="30" customFormat="1">
      <c r="A21" s="170" t="str">
        <f>Položky!B104</f>
        <v>766</v>
      </c>
      <c r="B21" s="85" t="str">
        <f>Položky!C104</f>
        <v>Konstrukce truhlářské</v>
      </c>
      <c r="C21" s="86"/>
      <c r="D21" s="87"/>
      <c r="E21" s="171">
        <f>Položky!BC107</f>
        <v>0</v>
      </c>
      <c r="F21" s="172">
        <f>Položky!BD107</f>
        <v>0</v>
      </c>
      <c r="G21" s="172">
        <f>Položky!BE107</f>
        <v>0</v>
      </c>
      <c r="H21" s="172">
        <f>Položky!BF107</f>
        <v>0</v>
      </c>
      <c r="I21" s="173">
        <f>Položky!BG107</f>
        <v>0</v>
      </c>
    </row>
    <row r="22" spans="1:57" s="30" customFormat="1">
      <c r="A22" s="170" t="str">
        <f>Položky!B108</f>
        <v>767</v>
      </c>
      <c r="B22" s="85" t="str">
        <f>Položky!C108</f>
        <v>Konstrukce zámečnické</v>
      </c>
      <c r="C22" s="86"/>
      <c r="D22" s="87"/>
      <c r="E22" s="171">
        <f>Položky!BC118</f>
        <v>0</v>
      </c>
      <c r="F22" s="172">
        <f>Položky!BD118</f>
        <v>0</v>
      </c>
      <c r="G22" s="172">
        <f>Položky!BE118</f>
        <v>0</v>
      </c>
      <c r="H22" s="172">
        <f>Položky!BF118</f>
        <v>0</v>
      </c>
      <c r="I22" s="173">
        <f>Položky!BG118</f>
        <v>0</v>
      </c>
    </row>
    <row r="23" spans="1:57" s="30" customFormat="1">
      <c r="A23" s="170" t="str">
        <f>Položky!B119</f>
        <v>772</v>
      </c>
      <c r="B23" s="85" t="str">
        <f>Položky!C119</f>
        <v>Kamenné  dlažby</v>
      </c>
      <c r="C23" s="86"/>
      <c r="D23" s="87"/>
      <c r="E23" s="171">
        <f>Položky!BC123</f>
        <v>0</v>
      </c>
      <c r="F23" s="172">
        <f>Položky!BD123</f>
        <v>0</v>
      </c>
      <c r="G23" s="172">
        <f>Položky!BE123</f>
        <v>0</v>
      </c>
      <c r="H23" s="172">
        <f>Položky!BF123</f>
        <v>0</v>
      </c>
      <c r="I23" s="173">
        <f>Položky!BG123</f>
        <v>0</v>
      </c>
    </row>
    <row r="24" spans="1:57" s="30" customFormat="1">
      <c r="A24" s="170" t="str">
        <f>Položky!B124</f>
        <v>783</v>
      </c>
      <c r="B24" s="85" t="str">
        <f>Položky!C124</f>
        <v>Nátěry</v>
      </c>
      <c r="C24" s="86"/>
      <c r="D24" s="87"/>
      <c r="E24" s="171">
        <f>Položky!BC129</f>
        <v>0</v>
      </c>
      <c r="F24" s="172">
        <f>Položky!BD129</f>
        <v>0</v>
      </c>
      <c r="G24" s="172">
        <f>Položky!BE129</f>
        <v>0</v>
      </c>
      <c r="H24" s="172">
        <f>Položky!BF129</f>
        <v>0</v>
      </c>
      <c r="I24" s="173">
        <f>Položky!BG129</f>
        <v>0</v>
      </c>
    </row>
    <row r="25" spans="1:57" s="30" customFormat="1" ht="13.5" thickBot="1">
      <c r="A25" s="170" t="str">
        <f>Položky!B130</f>
        <v>M21</v>
      </c>
      <c r="B25" s="85" t="str">
        <f>Položky!C130</f>
        <v>Elektromontáže</v>
      </c>
      <c r="C25" s="86"/>
      <c r="D25" s="87"/>
      <c r="E25" s="171">
        <f>Položky!BC132</f>
        <v>0</v>
      </c>
      <c r="F25" s="172">
        <f>Položky!BD132</f>
        <v>0</v>
      </c>
      <c r="G25" s="172">
        <f>Položky!BE132</f>
        <v>0</v>
      </c>
      <c r="H25" s="172">
        <f>Položky!BF132</f>
        <v>0</v>
      </c>
      <c r="I25" s="173">
        <f>Položky!BG132</f>
        <v>0</v>
      </c>
    </row>
    <row r="26" spans="1:57" s="93" customFormat="1" ht="13.5" thickBot="1">
      <c r="A26" s="88"/>
      <c r="B26" s="80" t="s">
        <v>50</v>
      </c>
      <c r="C26" s="80"/>
      <c r="D26" s="89"/>
      <c r="E26" s="90">
        <f>SUM(E7:E25)</f>
        <v>0</v>
      </c>
      <c r="F26" s="91">
        <f>SUM(F7:F25)</f>
        <v>0</v>
      </c>
      <c r="G26" s="91">
        <f>SUM(G7:G25)</f>
        <v>0</v>
      </c>
      <c r="H26" s="91">
        <f>SUM(H7:H25)</f>
        <v>0</v>
      </c>
      <c r="I26" s="92">
        <f>SUM(I7:I25)</f>
        <v>0</v>
      </c>
    </row>
    <row r="27" spans="1:57">
      <c r="A27" s="86"/>
      <c r="B27" s="86"/>
      <c r="C27" s="86"/>
      <c r="D27" s="86"/>
      <c r="E27" s="86"/>
      <c r="F27" s="86"/>
      <c r="G27" s="86"/>
      <c r="H27" s="86"/>
      <c r="I27" s="86"/>
    </row>
    <row r="28" spans="1:57" ht="19.5" customHeight="1">
      <c r="A28" s="94" t="s">
        <v>51</v>
      </c>
      <c r="B28" s="94"/>
      <c r="C28" s="94"/>
      <c r="D28" s="94"/>
      <c r="E28" s="94"/>
      <c r="F28" s="94"/>
      <c r="G28" s="95"/>
      <c r="H28" s="94"/>
      <c r="I28" s="94"/>
      <c r="BA28" s="31"/>
      <c r="BB28" s="31"/>
      <c r="BC28" s="31"/>
      <c r="BD28" s="31"/>
      <c r="BE28" s="31"/>
    </row>
    <row r="29" spans="1:57" ht="13.5" thickBot="1">
      <c r="A29" s="96"/>
      <c r="B29" s="96"/>
      <c r="C29" s="96"/>
      <c r="D29" s="96"/>
      <c r="E29" s="96"/>
      <c r="F29" s="96"/>
      <c r="G29" s="96"/>
      <c r="H29" s="96"/>
      <c r="I29" s="96"/>
    </row>
    <row r="30" spans="1:57">
      <c r="A30" s="97" t="s">
        <v>52</v>
      </c>
      <c r="B30" s="98"/>
      <c r="C30" s="98"/>
      <c r="D30" s="99"/>
      <c r="E30" s="100" t="s">
        <v>53</v>
      </c>
      <c r="F30" s="101" t="s">
        <v>54</v>
      </c>
      <c r="G30" s="102" t="s">
        <v>55</v>
      </c>
      <c r="H30" s="103"/>
      <c r="I30" s="104" t="s">
        <v>53</v>
      </c>
    </row>
    <row r="31" spans="1:57">
      <c r="A31" s="105" t="s">
        <v>292</v>
      </c>
      <c r="B31" s="106"/>
      <c r="C31" s="106"/>
      <c r="D31" s="107"/>
      <c r="E31" s="108"/>
      <c r="F31" s="109">
        <v>0</v>
      </c>
      <c r="G31" s="110">
        <f>CHOOSE(BA31+1,HSV+PSV,HSV+PSV+Mont,HSV+PSV+Dodavka+Mont,HSV,PSV,Mont,Dodavka,Mont+Dodavka,0)</f>
        <v>0</v>
      </c>
      <c r="H31" s="111"/>
      <c r="I31" s="112">
        <f>E31+F31*G31/100</f>
        <v>0</v>
      </c>
      <c r="BA31">
        <v>0</v>
      </c>
    </row>
    <row r="32" spans="1:57">
      <c r="A32" s="105" t="s">
        <v>293</v>
      </c>
      <c r="B32" s="106"/>
      <c r="C32" s="106"/>
      <c r="D32" s="107"/>
      <c r="E32" s="108"/>
      <c r="F32" s="109">
        <v>0</v>
      </c>
      <c r="G32" s="110">
        <f>CHOOSE(BA32+1,HSV+PSV,HSV+PSV+Mont,HSV+PSV+Dodavka+Mont,HSV,PSV,Mont,Dodavka,Mont+Dodavka,0)</f>
        <v>0</v>
      </c>
      <c r="H32" s="111"/>
      <c r="I32" s="112">
        <f>E32+F32*G32/100</f>
        <v>0</v>
      </c>
      <c r="BA32">
        <v>0</v>
      </c>
    </row>
    <row r="33" spans="1:9" ht="13.5" thickBot="1">
      <c r="A33" s="113"/>
      <c r="B33" s="114" t="s">
        <v>56</v>
      </c>
      <c r="C33" s="115"/>
      <c r="D33" s="116"/>
      <c r="E33" s="117"/>
      <c r="F33" s="118"/>
      <c r="G33" s="118"/>
      <c r="H33" s="187">
        <f>SUM(I31:I32)</f>
        <v>0</v>
      </c>
      <c r="I33" s="188"/>
    </row>
    <row r="35" spans="1:9">
      <c r="B35" s="93"/>
      <c r="F35" s="119"/>
      <c r="G35" s="120"/>
      <c r="H35" s="120"/>
      <c r="I35" s="121"/>
    </row>
    <row r="36" spans="1:9">
      <c r="F36" s="119"/>
      <c r="G36" s="120"/>
      <c r="H36" s="120"/>
      <c r="I36" s="121"/>
    </row>
    <row r="37" spans="1:9">
      <c r="F37" s="119"/>
      <c r="G37" s="120"/>
      <c r="H37" s="120"/>
      <c r="I37" s="121"/>
    </row>
    <row r="38" spans="1:9">
      <c r="F38" s="119"/>
      <c r="G38" s="120"/>
      <c r="H38" s="120"/>
      <c r="I38" s="121"/>
    </row>
    <row r="39" spans="1:9">
      <c r="F39" s="119"/>
      <c r="G39" s="120"/>
      <c r="H39" s="120"/>
      <c r="I39" s="121"/>
    </row>
    <row r="40" spans="1:9">
      <c r="F40" s="119"/>
      <c r="G40" s="120"/>
      <c r="H40" s="120"/>
      <c r="I40" s="121"/>
    </row>
    <row r="41" spans="1:9">
      <c r="F41" s="119"/>
      <c r="G41" s="120"/>
      <c r="H41" s="120"/>
      <c r="I41" s="121"/>
    </row>
    <row r="42" spans="1:9">
      <c r="F42" s="119"/>
      <c r="G42" s="120"/>
      <c r="H42" s="120"/>
      <c r="I42" s="121"/>
    </row>
    <row r="43" spans="1:9">
      <c r="F43" s="119"/>
      <c r="G43" s="120"/>
      <c r="H43" s="120"/>
      <c r="I43" s="121"/>
    </row>
    <row r="44" spans="1:9">
      <c r="F44" s="119"/>
      <c r="G44" s="120"/>
      <c r="H44" s="120"/>
      <c r="I44" s="121"/>
    </row>
    <row r="45" spans="1:9">
      <c r="F45" s="119"/>
      <c r="G45" s="120"/>
      <c r="H45" s="120"/>
      <c r="I45" s="121"/>
    </row>
    <row r="46" spans="1:9">
      <c r="F46" s="119"/>
      <c r="G46" s="120"/>
      <c r="H46" s="120"/>
      <c r="I46" s="121"/>
    </row>
    <row r="47" spans="1:9">
      <c r="F47" s="119"/>
      <c r="G47" s="120"/>
      <c r="H47" s="120"/>
      <c r="I47" s="121"/>
    </row>
    <row r="48" spans="1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  <row r="76" spans="6:9">
      <c r="F76" s="119"/>
      <c r="G76" s="120"/>
      <c r="H76" s="120"/>
      <c r="I76" s="121"/>
    </row>
    <row r="77" spans="6:9">
      <c r="F77" s="119"/>
      <c r="G77" s="120"/>
      <c r="H77" s="120"/>
      <c r="I77" s="121"/>
    </row>
    <row r="78" spans="6:9">
      <c r="F78" s="119"/>
      <c r="G78" s="120"/>
      <c r="H78" s="120"/>
      <c r="I78" s="121"/>
    </row>
    <row r="79" spans="6:9">
      <c r="F79" s="119"/>
      <c r="G79" s="120"/>
      <c r="H79" s="120"/>
      <c r="I79" s="121"/>
    </row>
    <row r="80" spans="6:9">
      <c r="F80" s="119"/>
      <c r="G80" s="120"/>
      <c r="H80" s="120"/>
      <c r="I80" s="121"/>
    </row>
    <row r="81" spans="6:9">
      <c r="F81" s="119"/>
      <c r="G81" s="120"/>
      <c r="H81" s="120"/>
      <c r="I81" s="121"/>
    </row>
    <row r="82" spans="6:9">
      <c r="F82" s="119"/>
      <c r="G82" s="120"/>
      <c r="H82" s="120"/>
      <c r="I82" s="121"/>
    </row>
    <row r="83" spans="6:9">
      <c r="F83" s="119"/>
      <c r="G83" s="120"/>
      <c r="H83" s="120"/>
      <c r="I83" s="121"/>
    </row>
    <row r="84" spans="6:9">
      <c r="F84" s="119"/>
      <c r="G84" s="120"/>
      <c r="H84" s="120"/>
      <c r="I84" s="121"/>
    </row>
  </sheetData>
  <mergeCells count="4">
    <mergeCell ref="A1:B1"/>
    <mergeCell ref="A2:B2"/>
    <mergeCell ref="G2:I2"/>
    <mergeCell ref="H33:I3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99"/>
  <sheetViews>
    <sheetView showGridLines="0" showZeros="0" zoomScale="80" zoomScaleNormal="100" workbookViewId="0">
      <selection activeCell="A132" sqref="A132:IV134"/>
    </sheetView>
  </sheetViews>
  <sheetFormatPr defaultColWidth="9.140625" defaultRowHeight="12.75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64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>
      <c r="A1" s="189" t="s">
        <v>57</v>
      </c>
      <c r="B1" s="189"/>
      <c r="C1" s="189"/>
      <c r="D1" s="189"/>
      <c r="E1" s="189"/>
      <c r="F1" s="189"/>
      <c r="G1" s="189"/>
      <c r="H1" s="189"/>
      <c r="I1" s="189"/>
    </row>
    <row r="2" spans="1:59" ht="13.5" thickBot="1">
      <c r="B2" s="123"/>
      <c r="C2" s="124"/>
      <c r="D2" s="124"/>
      <c r="E2" s="125"/>
      <c r="F2" s="124"/>
      <c r="G2" s="124"/>
    </row>
    <row r="3" spans="1:59" ht="13.5" thickTop="1">
      <c r="A3" s="181" t="s">
        <v>5</v>
      </c>
      <c r="B3" s="182"/>
      <c r="C3" s="69" t="str">
        <f>CONCATENATE(cislostavby," ",nazevstavby)</f>
        <v xml:space="preserve"> REVITALIZACE  PARKÁNU MSD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>
      <c r="A4" s="190" t="s">
        <v>1</v>
      </c>
      <c r="B4" s="184"/>
      <c r="C4" s="75" t="str">
        <f>CONCATENATE(cisloobjektu," ",nazevobjektu)</f>
        <v xml:space="preserve"> SO - 2 -  stavební objekty </v>
      </c>
      <c r="D4" s="76"/>
      <c r="E4" s="77"/>
      <c r="F4" s="76"/>
      <c r="G4" s="191"/>
      <c r="H4" s="191"/>
      <c r="I4" s="192"/>
    </row>
    <row r="5" spans="1:59" ht="13.5" thickTop="1">
      <c r="A5" s="129"/>
      <c r="B5" s="130"/>
      <c r="C5" s="130"/>
      <c r="D5" s="131"/>
      <c r="E5" s="132"/>
      <c r="F5" s="131"/>
      <c r="G5" s="133"/>
      <c r="H5" s="131"/>
      <c r="I5" s="131"/>
    </row>
    <row r="6" spans="1:59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>
      <c r="A7" s="139" t="s">
        <v>69</v>
      </c>
      <c r="B7" s="140" t="s">
        <v>70</v>
      </c>
      <c r="C7" s="141" t="s">
        <v>71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ht="25.5">
      <c r="A8" s="147">
        <v>1</v>
      </c>
      <c r="B8" s="148" t="s">
        <v>75</v>
      </c>
      <c r="C8" s="149" t="s">
        <v>76</v>
      </c>
      <c r="D8" s="150" t="s">
        <v>77</v>
      </c>
      <c r="E8" s="151">
        <v>2</v>
      </c>
      <c r="F8" s="151">
        <v>0</v>
      </c>
      <c r="G8" s="152">
        <f t="shared" ref="G8:G17" si="0">E8*F8</f>
        <v>0</v>
      </c>
      <c r="H8" s="153">
        <v>0</v>
      </c>
      <c r="I8" s="153">
        <f t="shared" ref="I8:I17" si="1">E8*H8</f>
        <v>0</v>
      </c>
      <c r="J8" s="153">
        <v>0</v>
      </c>
      <c r="K8" s="153">
        <f t="shared" ref="K8:K17" si="2"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 t="shared" ref="BC8:BC17" si="3">IF(BB8=1,G8,0)</f>
        <v>0</v>
      </c>
      <c r="BD8" s="122">
        <f t="shared" ref="BD8:BD17" si="4">IF(BB8=2,G8,0)</f>
        <v>0</v>
      </c>
      <c r="BE8" s="122">
        <f t="shared" ref="BE8:BE17" si="5">IF(BB8=3,G8,0)</f>
        <v>0</v>
      </c>
      <c r="BF8" s="122">
        <f t="shared" ref="BF8:BF17" si="6">IF(BB8=4,G8,0)</f>
        <v>0</v>
      </c>
      <c r="BG8" s="122">
        <f t="shared" ref="BG8:BG17" si="7">IF(BB8=5,G8,0)</f>
        <v>0</v>
      </c>
    </row>
    <row r="9" spans="1:59" ht="25.5">
      <c r="A9" s="147">
        <v>2</v>
      </c>
      <c r="B9" s="148" t="s">
        <v>78</v>
      </c>
      <c r="C9" s="149" t="s">
        <v>79</v>
      </c>
      <c r="D9" s="150" t="s">
        <v>77</v>
      </c>
      <c r="E9" s="151">
        <v>12.6</v>
      </c>
      <c r="F9" s="151">
        <v>0</v>
      </c>
      <c r="G9" s="152">
        <f t="shared" si="0"/>
        <v>0</v>
      </c>
      <c r="H9" s="153">
        <v>0</v>
      </c>
      <c r="I9" s="153">
        <f t="shared" si="1"/>
        <v>0</v>
      </c>
      <c r="J9" s="153">
        <v>-1.76</v>
      </c>
      <c r="K9" s="153">
        <f t="shared" si="2"/>
        <v>-22.175999999999998</v>
      </c>
      <c r="Q9" s="146">
        <v>2</v>
      </c>
      <c r="AA9" s="122">
        <v>12</v>
      </c>
      <c r="AB9" s="122">
        <v>0</v>
      </c>
      <c r="AC9" s="122">
        <v>2</v>
      </c>
      <c r="BB9" s="122">
        <v>1</v>
      </c>
      <c r="BC9" s="122">
        <f t="shared" si="3"/>
        <v>0</v>
      </c>
      <c r="BD9" s="122">
        <f t="shared" si="4"/>
        <v>0</v>
      </c>
      <c r="BE9" s="122">
        <f t="shared" si="5"/>
        <v>0</v>
      </c>
      <c r="BF9" s="122">
        <f t="shared" si="6"/>
        <v>0</v>
      </c>
      <c r="BG9" s="122">
        <f t="shared" si="7"/>
        <v>0</v>
      </c>
    </row>
    <row r="10" spans="1:59" ht="25.5">
      <c r="A10" s="147">
        <v>3</v>
      </c>
      <c r="B10" s="148" t="s">
        <v>80</v>
      </c>
      <c r="C10" s="149" t="s">
        <v>81</v>
      </c>
      <c r="D10" s="150" t="s">
        <v>77</v>
      </c>
      <c r="E10" s="151">
        <v>115.6</v>
      </c>
      <c r="F10" s="151">
        <v>0</v>
      </c>
      <c r="G10" s="152">
        <f t="shared" si="0"/>
        <v>0</v>
      </c>
      <c r="H10" s="153">
        <v>0</v>
      </c>
      <c r="I10" s="153">
        <f t="shared" si="1"/>
        <v>0</v>
      </c>
      <c r="J10" s="153">
        <v>0</v>
      </c>
      <c r="K10" s="153">
        <f t="shared" si="2"/>
        <v>0</v>
      </c>
      <c r="Q10" s="146">
        <v>2</v>
      </c>
      <c r="AA10" s="122">
        <v>12</v>
      </c>
      <c r="AB10" s="122">
        <v>0</v>
      </c>
      <c r="AC10" s="122">
        <v>3</v>
      </c>
      <c r="BB10" s="122">
        <v>1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BF10" s="122">
        <f t="shared" si="6"/>
        <v>0</v>
      </c>
      <c r="BG10" s="122">
        <f t="shared" si="7"/>
        <v>0</v>
      </c>
    </row>
    <row r="11" spans="1:59" ht="25.5">
      <c r="A11" s="147">
        <v>4</v>
      </c>
      <c r="B11" s="148" t="s">
        <v>80</v>
      </c>
      <c r="C11" s="149" t="s">
        <v>82</v>
      </c>
      <c r="D11" s="150" t="s">
        <v>77</v>
      </c>
      <c r="E11" s="151">
        <v>8.76</v>
      </c>
      <c r="F11" s="151">
        <v>0</v>
      </c>
      <c r="G11" s="152">
        <f t="shared" si="0"/>
        <v>0</v>
      </c>
      <c r="H11" s="153">
        <v>0</v>
      </c>
      <c r="I11" s="153">
        <f t="shared" si="1"/>
        <v>0</v>
      </c>
      <c r="J11" s="153">
        <v>0</v>
      </c>
      <c r="K11" s="153">
        <f t="shared" si="2"/>
        <v>0</v>
      </c>
      <c r="Q11" s="146">
        <v>2</v>
      </c>
      <c r="AA11" s="122">
        <v>12</v>
      </c>
      <c r="AB11" s="122">
        <v>0</v>
      </c>
      <c r="AC11" s="122">
        <v>4</v>
      </c>
      <c r="BB11" s="122">
        <v>1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BF11" s="122">
        <f t="shared" si="6"/>
        <v>0</v>
      </c>
      <c r="BG11" s="122">
        <f t="shared" si="7"/>
        <v>0</v>
      </c>
    </row>
    <row r="12" spans="1:59" ht="25.5">
      <c r="A12" s="147">
        <v>5</v>
      </c>
      <c r="B12" s="148" t="s">
        <v>83</v>
      </c>
      <c r="C12" s="149" t="s">
        <v>84</v>
      </c>
      <c r="D12" s="150" t="s">
        <v>77</v>
      </c>
      <c r="E12" s="151">
        <v>31.8</v>
      </c>
      <c r="F12" s="151">
        <v>0</v>
      </c>
      <c r="G12" s="152">
        <f t="shared" si="0"/>
        <v>0</v>
      </c>
      <c r="H12" s="153">
        <v>0</v>
      </c>
      <c r="I12" s="153">
        <f t="shared" si="1"/>
        <v>0</v>
      </c>
      <c r="J12" s="153">
        <v>0</v>
      </c>
      <c r="K12" s="153">
        <f t="shared" si="2"/>
        <v>0</v>
      </c>
      <c r="Q12" s="146">
        <v>2</v>
      </c>
      <c r="AA12" s="122">
        <v>12</v>
      </c>
      <c r="AB12" s="122">
        <v>0</v>
      </c>
      <c r="AC12" s="122">
        <v>5</v>
      </c>
      <c r="BB12" s="122">
        <v>1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BF12" s="122">
        <f t="shared" si="6"/>
        <v>0</v>
      </c>
      <c r="BG12" s="122">
        <f t="shared" si="7"/>
        <v>0</v>
      </c>
    </row>
    <row r="13" spans="1:59" ht="25.5">
      <c r="A13" s="147">
        <v>6</v>
      </c>
      <c r="B13" s="148" t="s">
        <v>85</v>
      </c>
      <c r="C13" s="149" t="s">
        <v>86</v>
      </c>
      <c r="D13" s="150" t="s">
        <v>77</v>
      </c>
      <c r="E13" s="151">
        <v>21</v>
      </c>
      <c r="F13" s="151">
        <v>0</v>
      </c>
      <c r="G13" s="152">
        <f t="shared" si="0"/>
        <v>0</v>
      </c>
      <c r="H13" s="153">
        <v>0</v>
      </c>
      <c r="I13" s="153">
        <f t="shared" si="1"/>
        <v>0</v>
      </c>
      <c r="J13" s="153">
        <v>0</v>
      </c>
      <c r="K13" s="153">
        <f t="shared" si="2"/>
        <v>0</v>
      </c>
      <c r="Q13" s="146">
        <v>2</v>
      </c>
      <c r="AA13" s="122">
        <v>12</v>
      </c>
      <c r="AB13" s="122">
        <v>0</v>
      </c>
      <c r="AC13" s="122">
        <v>6</v>
      </c>
      <c r="BB13" s="122">
        <v>1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BF13" s="122">
        <f t="shared" si="6"/>
        <v>0</v>
      </c>
      <c r="BG13" s="122">
        <f t="shared" si="7"/>
        <v>0</v>
      </c>
    </row>
    <row r="14" spans="1:59" ht="25.5">
      <c r="A14" s="147">
        <v>7</v>
      </c>
      <c r="B14" s="148" t="s">
        <v>87</v>
      </c>
      <c r="C14" s="149" t="s">
        <v>88</v>
      </c>
      <c r="D14" s="150" t="s">
        <v>77</v>
      </c>
      <c r="E14" s="151">
        <v>5</v>
      </c>
      <c r="F14" s="151">
        <v>0</v>
      </c>
      <c r="G14" s="152">
        <f t="shared" si="0"/>
        <v>0</v>
      </c>
      <c r="H14" s="153">
        <v>0</v>
      </c>
      <c r="I14" s="153">
        <f t="shared" si="1"/>
        <v>0</v>
      </c>
      <c r="J14" s="153">
        <v>0</v>
      </c>
      <c r="K14" s="153">
        <f t="shared" si="2"/>
        <v>0</v>
      </c>
      <c r="Q14" s="146">
        <v>2</v>
      </c>
      <c r="AA14" s="122">
        <v>12</v>
      </c>
      <c r="AB14" s="122">
        <v>0</v>
      </c>
      <c r="AC14" s="122">
        <v>7</v>
      </c>
      <c r="BB14" s="122">
        <v>1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BF14" s="122">
        <f t="shared" si="6"/>
        <v>0</v>
      </c>
      <c r="BG14" s="122">
        <f t="shared" si="7"/>
        <v>0</v>
      </c>
    </row>
    <row r="15" spans="1:59" ht="25.5">
      <c r="A15" s="147">
        <v>8</v>
      </c>
      <c r="B15" s="148" t="s">
        <v>89</v>
      </c>
      <c r="C15" s="149" t="s">
        <v>90</v>
      </c>
      <c r="D15" s="150" t="s">
        <v>77</v>
      </c>
      <c r="E15" s="151">
        <v>60</v>
      </c>
      <c r="F15" s="151">
        <v>0</v>
      </c>
      <c r="G15" s="152">
        <f t="shared" si="0"/>
        <v>0</v>
      </c>
      <c r="H15" s="153">
        <v>2.1230000000000002</v>
      </c>
      <c r="I15" s="153">
        <f t="shared" si="1"/>
        <v>127.38000000000001</v>
      </c>
      <c r="J15" s="153">
        <v>0</v>
      </c>
      <c r="K15" s="153">
        <f t="shared" si="2"/>
        <v>0</v>
      </c>
      <c r="Q15" s="146">
        <v>2</v>
      </c>
      <c r="AA15" s="122">
        <v>12</v>
      </c>
      <c r="AB15" s="122">
        <v>0</v>
      </c>
      <c r="AC15" s="122">
        <v>8</v>
      </c>
      <c r="BB15" s="122">
        <v>1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BF15" s="122">
        <f t="shared" si="6"/>
        <v>0</v>
      </c>
      <c r="BG15" s="122">
        <f t="shared" si="7"/>
        <v>0</v>
      </c>
    </row>
    <row r="16" spans="1:59" ht="25.5">
      <c r="A16" s="147">
        <v>9</v>
      </c>
      <c r="B16" s="148" t="s">
        <v>91</v>
      </c>
      <c r="C16" s="149" t="s">
        <v>92</v>
      </c>
      <c r="D16" s="150" t="s">
        <v>77</v>
      </c>
      <c r="E16" s="151">
        <v>60</v>
      </c>
      <c r="F16" s="151">
        <v>0</v>
      </c>
      <c r="G16" s="152">
        <f t="shared" si="0"/>
        <v>0</v>
      </c>
      <c r="H16" s="153">
        <v>0</v>
      </c>
      <c r="I16" s="153">
        <f t="shared" si="1"/>
        <v>0</v>
      </c>
      <c r="J16" s="153">
        <v>0</v>
      </c>
      <c r="K16" s="153">
        <f t="shared" si="2"/>
        <v>0</v>
      </c>
      <c r="Q16" s="146">
        <v>2</v>
      </c>
      <c r="AA16" s="122">
        <v>12</v>
      </c>
      <c r="AB16" s="122">
        <v>0</v>
      </c>
      <c r="AC16" s="122">
        <v>9</v>
      </c>
      <c r="BB16" s="122">
        <v>1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BF16" s="122">
        <f t="shared" si="6"/>
        <v>0</v>
      </c>
      <c r="BG16" s="122">
        <f t="shared" si="7"/>
        <v>0</v>
      </c>
    </row>
    <row r="17" spans="1:59" ht="25.5">
      <c r="A17" s="147">
        <v>10</v>
      </c>
      <c r="B17" s="148" t="s">
        <v>93</v>
      </c>
      <c r="C17" s="149" t="s">
        <v>94</v>
      </c>
      <c r="D17" s="150" t="s">
        <v>77</v>
      </c>
      <c r="E17" s="151">
        <v>14</v>
      </c>
      <c r="F17" s="151">
        <v>0</v>
      </c>
      <c r="G17" s="152">
        <f t="shared" si="0"/>
        <v>0</v>
      </c>
      <c r="H17" s="153">
        <v>0</v>
      </c>
      <c r="I17" s="153">
        <f t="shared" si="1"/>
        <v>0</v>
      </c>
      <c r="J17" s="153">
        <v>0</v>
      </c>
      <c r="K17" s="153">
        <f t="shared" si="2"/>
        <v>0</v>
      </c>
      <c r="Q17" s="146">
        <v>2</v>
      </c>
      <c r="AA17" s="122">
        <v>12</v>
      </c>
      <c r="AB17" s="122">
        <v>0</v>
      </c>
      <c r="AC17" s="122">
        <v>10</v>
      </c>
      <c r="BB17" s="122">
        <v>1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BF17" s="122">
        <f t="shared" si="6"/>
        <v>0</v>
      </c>
      <c r="BG17" s="122">
        <f t="shared" si="7"/>
        <v>0</v>
      </c>
    </row>
    <row r="18" spans="1:59">
      <c r="A18" s="154"/>
      <c r="B18" s="155" t="s">
        <v>72</v>
      </c>
      <c r="C18" s="156" t="str">
        <f>CONCATENATE(B7," ",C7)</f>
        <v>1 Zemní práce</v>
      </c>
      <c r="D18" s="154"/>
      <c r="E18" s="157"/>
      <c r="F18" s="157"/>
      <c r="G18" s="158">
        <f>SUM(G7:G17)</f>
        <v>0</v>
      </c>
      <c r="H18" s="159"/>
      <c r="I18" s="160">
        <f>SUM(I7:I17)</f>
        <v>127.38000000000001</v>
      </c>
      <c r="J18" s="159"/>
      <c r="K18" s="160">
        <f>SUM(K7:K17)</f>
        <v>-22.175999999999998</v>
      </c>
      <c r="Q18" s="146">
        <v>4</v>
      </c>
      <c r="BC18" s="161">
        <f>SUM(BC7:BC17)</f>
        <v>0</v>
      </c>
      <c r="BD18" s="161">
        <f>SUM(BD7:BD17)</f>
        <v>0</v>
      </c>
      <c r="BE18" s="161">
        <f>SUM(BE7:BE17)</f>
        <v>0</v>
      </c>
      <c r="BF18" s="161">
        <f>SUM(BF7:BF17)</f>
        <v>0</v>
      </c>
      <c r="BG18" s="161">
        <f>SUM(BG7:BG17)</f>
        <v>0</v>
      </c>
    </row>
    <row r="19" spans="1:59">
      <c r="A19" s="139" t="s">
        <v>69</v>
      </c>
      <c r="B19" s="140" t="s">
        <v>95</v>
      </c>
      <c r="C19" s="141" t="s">
        <v>96</v>
      </c>
      <c r="D19" s="142"/>
      <c r="E19" s="143"/>
      <c r="F19" s="143"/>
      <c r="G19" s="144"/>
      <c r="H19" s="145"/>
      <c r="I19" s="145"/>
      <c r="J19" s="145"/>
      <c r="K19" s="145"/>
      <c r="Q19" s="146">
        <v>1</v>
      </c>
    </row>
    <row r="20" spans="1:59" ht="25.5">
      <c r="A20" s="147">
        <v>11</v>
      </c>
      <c r="B20" s="148" t="s">
        <v>97</v>
      </c>
      <c r="C20" s="149" t="s">
        <v>98</v>
      </c>
      <c r="D20" s="150" t="s">
        <v>99</v>
      </c>
      <c r="E20" s="151">
        <v>33</v>
      </c>
      <c r="F20" s="151">
        <v>0</v>
      </c>
      <c r="G20" s="152">
        <f t="shared" ref="G20:G26" si="8">E20*F20</f>
        <v>0</v>
      </c>
      <c r="H20" s="153">
        <v>0</v>
      </c>
      <c r="I20" s="153">
        <f t="shared" ref="I20:I26" si="9">E20*H20</f>
        <v>0</v>
      </c>
      <c r="J20" s="153">
        <v>-6.3E-2</v>
      </c>
      <c r="K20" s="153">
        <f t="shared" ref="K20:K26" si="10">E20*J20</f>
        <v>-2.0790000000000002</v>
      </c>
      <c r="Q20" s="146">
        <v>2</v>
      </c>
      <c r="AA20" s="122">
        <v>12</v>
      </c>
      <c r="AB20" s="122">
        <v>0</v>
      </c>
      <c r="AC20" s="122">
        <v>11</v>
      </c>
      <c r="BB20" s="122">
        <v>1</v>
      </c>
      <c r="BC20" s="122">
        <f t="shared" ref="BC20:BC26" si="11">IF(BB20=1,G20,0)</f>
        <v>0</v>
      </c>
      <c r="BD20" s="122">
        <f t="shared" ref="BD20:BD26" si="12">IF(BB20=2,G20,0)</f>
        <v>0</v>
      </c>
      <c r="BE20" s="122">
        <f t="shared" ref="BE20:BE26" si="13">IF(BB20=3,G20,0)</f>
        <v>0</v>
      </c>
      <c r="BF20" s="122">
        <f t="shared" ref="BF20:BF26" si="14">IF(BB20=4,G20,0)</f>
        <v>0</v>
      </c>
      <c r="BG20" s="122">
        <f t="shared" ref="BG20:BG26" si="15">IF(BB20=5,G20,0)</f>
        <v>0</v>
      </c>
    </row>
    <row r="21" spans="1:59" ht="25.5">
      <c r="A21" s="147">
        <v>12</v>
      </c>
      <c r="B21" s="148" t="s">
        <v>100</v>
      </c>
      <c r="C21" s="149" t="s">
        <v>101</v>
      </c>
      <c r="D21" s="150" t="s">
        <v>99</v>
      </c>
      <c r="E21" s="151">
        <v>33</v>
      </c>
      <c r="F21" s="151">
        <v>0</v>
      </c>
      <c r="G21" s="152">
        <f t="shared" si="8"/>
        <v>0</v>
      </c>
      <c r="H21" s="153">
        <v>0</v>
      </c>
      <c r="I21" s="153">
        <f t="shared" si="9"/>
        <v>0</v>
      </c>
      <c r="J21" s="153">
        <v>0</v>
      </c>
      <c r="K21" s="153">
        <f t="shared" si="10"/>
        <v>0</v>
      </c>
      <c r="Q21" s="146">
        <v>2</v>
      </c>
      <c r="AA21" s="122">
        <v>12</v>
      </c>
      <c r="AB21" s="122">
        <v>0</v>
      </c>
      <c r="AC21" s="122">
        <v>12</v>
      </c>
      <c r="BB21" s="122">
        <v>1</v>
      </c>
      <c r="BC21" s="122">
        <f t="shared" si="11"/>
        <v>0</v>
      </c>
      <c r="BD21" s="122">
        <f t="shared" si="12"/>
        <v>0</v>
      </c>
      <c r="BE21" s="122">
        <f t="shared" si="13"/>
        <v>0</v>
      </c>
      <c r="BF21" s="122">
        <f t="shared" si="14"/>
        <v>0</v>
      </c>
      <c r="BG21" s="122">
        <f t="shared" si="15"/>
        <v>0</v>
      </c>
    </row>
    <row r="22" spans="1:59" ht="25.5">
      <c r="A22" s="147">
        <v>13</v>
      </c>
      <c r="B22" s="148" t="s">
        <v>102</v>
      </c>
      <c r="C22" s="149" t="s">
        <v>103</v>
      </c>
      <c r="D22" s="150" t="s">
        <v>99</v>
      </c>
      <c r="E22" s="151">
        <v>40</v>
      </c>
      <c r="F22" s="151">
        <v>0</v>
      </c>
      <c r="G22" s="152">
        <f t="shared" si="8"/>
        <v>0</v>
      </c>
      <c r="H22" s="153">
        <v>1E-3</v>
      </c>
      <c r="I22" s="153">
        <f t="shared" si="9"/>
        <v>0.04</v>
      </c>
      <c r="J22" s="153">
        <v>0</v>
      </c>
      <c r="K22" s="153">
        <f t="shared" si="10"/>
        <v>0</v>
      </c>
      <c r="Q22" s="146">
        <v>2</v>
      </c>
      <c r="AA22" s="122">
        <v>12</v>
      </c>
      <c r="AB22" s="122">
        <v>0</v>
      </c>
      <c r="AC22" s="122">
        <v>13</v>
      </c>
      <c r="BB22" s="122">
        <v>1</v>
      </c>
      <c r="BC22" s="122">
        <f t="shared" si="11"/>
        <v>0</v>
      </c>
      <c r="BD22" s="122">
        <f t="shared" si="12"/>
        <v>0</v>
      </c>
      <c r="BE22" s="122">
        <f t="shared" si="13"/>
        <v>0</v>
      </c>
      <c r="BF22" s="122">
        <f t="shared" si="14"/>
        <v>0</v>
      </c>
      <c r="BG22" s="122">
        <f t="shared" si="15"/>
        <v>0</v>
      </c>
    </row>
    <row r="23" spans="1:59" ht="25.5">
      <c r="A23" s="147">
        <v>14</v>
      </c>
      <c r="B23" s="148" t="s">
        <v>104</v>
      </c>
      <c r="C23" s="149" t="s">
        <v>105</v>
      </c>
      <c r="D23" s="150" t="s">
        <v>99</v>
      </c>
      <c r="E23" s="151">
        <v>124</v>
      </c>
      <c r="F23" s="151">
        <v>0</v>
      </c>
      <c r="G23" s="152">
        <f t="shared" si="8"/>
        <v>0</v>
      </c>
      <c r="H23" s="153">
        <v>1E-3</v>
      </c>
      <c r="I23" s="153">
        <f t="shared" si="9"/>
        <v>0.124</v>
      </c>
      <c r="J23" s="153">
        <v>0</v>
      </c>
      <c r="K23" s="153">
        <f t="shared" si="10"/>
        <v>0</v>
      </c>
      <c r="Q23" s="146">
        <v>2</v>
      </c>
      <c r="AA23" s="122">
        <v>12</v>
      </c>
      <c r="AB23" s="122">
        <v>0</v>
      </c>
      <c r="AC23" s="122">
        <v>14</v>
      </c>
      <c r="BB23" s="122">
        <v>1</v>
      </c>
      <c r="BC23" s="122">
        <f t="shared" si="11"/>
        <v>0</v>
      </c>
      <c r="BD23" s="122">
        <f t="shared" si="12"/>
        <v>0</v>
      </c>
      <c r="BE23" s="122">
        <f t="shared" si="13"/>
        <v>0</v>
      </c>
      <c r="BF23" s="122">
        <f t="shared" si="14"/>
        <v>0</v>
      </c>
      <c r="BG23" s="122">
        <f t="shared" si="15"/>
        <v>0</v>
      </c>
    </row>
    <row r="24" spans="1:59" ht="25.5">
      <c r="A24" s="147">
        <v>15</v>
      </c>
      <c r="B24" s="148" t="s">
        <v>106</v>
      </c>
      <c r="C24" s="149" t="s">
        <v>107</v>
      </c>
      <c r="D24" s="150" t="s">
        <v>77</v>
      </c>
      <c r="E24" s="151">
        <v>1.9</v>
      </c>
      <c r="F24" s="151">
        <v>0</v>
      </c>
      <c r="G24" s="152">
        <f t="shared" si="8"/>
        <v>0</v>
      </c>
      <c r="H24" s="153">
        <v>3.5709399999999998</v>
      </c>
      <c r="I24" s="153">
        <f t="shared" si="9"/>
        <v>6.7847859999999995</v>
      </c>
      <c r="J24" s="153">
        <v>0</v>
      </c>
      <c r="K24" s="153">
        <f t="shared" si="10"/>
        <v>0</v>
      </c>
      <c r="Q24" s="146">
        <v>2</v>
      </c>
      <c r="AA24" s="122">
        <v>12</v>
      </c>
      <c r="AB24" s="122">
        <v>0</v>
      </c>
      <c r="AC24" s="122">
        <v>15</v>
      </c>
      <c r="BB24" s="122">
        <v>1</v>
      </c>
      <c r="BC24" s="122">
        <f t="shared" si="11"/>
        <v>0</v>
      </c>
      <c r="BD24" s="122">
        <f t="shared" si="12"/>
        <v>0</v>
      </c>
      <c r="BE24" s="122">
        <f t="shared" si="13"/>
        <v>0</v>
      </c>
      <c r="BF24" s="122">
        <f t="shared" si="14"/>
        <v>0</v>
      </c>
      <c r="BG24" s="122">
        <f t="shared" si="15"/>
        <v>0</v>
      </c>
    </row>
    <row r="25" spans="1:59" ht="25.5">
      <c r="A25" s="147">
        <v>16</v>
      </c>
      <c r="B25" s="148" t="s">
        <v>108</v>
      </c>
      <c r="C25" s="149" t="s">
        <v>109</v>
      </c>
      <c r="D25" s="150" t="s">
        <v>77</v>
      </c>
      <c r="E25" s="151">
        <v>16.899999999999999</v>
      </c>
      <c r="F25" s="151">
        <v>0</v>
      </c>
      <c r="G25" s="152">
        <f t="shared" si="8"/>
        <v>0</v>
      </c>
      <c r="H25" s="153">
        <v>2.4169299999999998</v>
      </c>
      <c r="I25" s="153">
        <f t="shared" si="9"/>
        <v>40.846116999999992</v>
      </c>
      <c r="J25" s="153">
        <v>0</v>
      </c>
      <c r="K25" s="153">
        <f t="shared" si="10"/>
        <v>0</v>
      </c>
      <c r="Q25" s="146">
        <v>2</v>
      </c>
      <c r="AA25" s="122">
        <v>12</v>
      </c>
      <c r="AB25" s="122">
        <v>0</v>
      </c>
      <c r="AC25" s="122">
        <v>16</v>
      </c>
      <c r="BB25" s="122">
        <v>1</v>
      </c>
      <c r="BC25" s="122">
        <f t="shared" si="11"/>
        <v>0</v>
      </c>
      <c r="BD25" s="122">
        <f t="shared" si="12"/>
        <v>0</v>
      </c>
      <c r="BE25" s="122">
        <f t="shared" si="13"/>
        <v>0</v>
      </c>
      <c r="BF25" s="122">
        <f t="shared" si="14"/>
        <v>0</v>
      </c>
      <c r="BG25" s="122">
        <f t="shared" si="15"/>
        <v>0</v>
      </c>
    </row>
    <row r="26" spans="1:59" ht="25.5">
      <c r="A26" s="147">
        <v>17</v>
      </c>
      <c r="B26" s="148" t="s">
        <v>110</v>
      </c>
      <c r="C26" s="149" t="s">
        <v>111</v>
      </c>
      <c r="D26" s="150" t="s">
        <v>99</v>
      </c>
      <c r="E26" s="151">
        <v>10</v>
      </c>
      <c r="F26" s="151">
        <v>0</v>
      </c>
      <c r="G26" s="152">
        <f t="shared" si="8"/>
        <v>0</v>
      </c>
      <c r="H26" s="153">
        <v>5.9000000000000003E-4</v>
      </c>
      <c r="I26" s="153">
        <f t="shared" si="9"/>
        <v>5.9000000000000007E-3</v>
      </c>
      <c r="J26" s="153">
        <v>0</v>
      </c>
      <c r="K26" s="153">
        <f t="shared" si="10"/>
        <v>0</v>
      </c>
      <c r="Q26" s="146">
        <v>2</v>
      </c>
      <c r="AA26" s="122">
        <v>12</v>
      </c>
      <c r="AB26" s="122">
        <v>0</v>
      </c>
      <c r="AC26" s="122">
        <v>17</v>
      </c>
      <c r="BB26" s="122">
        <v>1</v>
      </c>
      <c r="BC26" s="122">
        <f t="shared" si="11"/>
        <v>0</v>
      </c>
      <c r="BD26" s="122">
        <f t="shared" si="12"/>
        <v>0</v>
      </c>
      <c r="BE26" s="122">
        <f t="shared" si="13"/>
        <v>0</v>
      </c>
      <c r="BF26" s="122">
        <f t="shared" si="14"/>
        <v>0</v>
      </c>
      <c r="BG26" s="122">
        <f t="shared" si="15"/>
        <v>0</v>
      </c>
    </row>
    <row r="27" spans="1:59">
      <c r="A27" s="154"/>
      <c r="B27" s="155" t="s">
        <v>72</v>
      </c>
      <c r="C27" s="156" t="str">
        <f>CONCATENATE(B19," ",C19)</f>
        <v>2 Základy,zvláštní zakládání</v>
      </c>
      <c r="D27" s="154"/>
      <c r="E27" s="157"/>
      <c r="F27" s="157"/>
      <c r="G27" s="158">
        <f>SUM(G19:G26)</f>
        <v>0</v>
      </c>
      <c r="H27" s="159"/>
      <c r="I27" s="160">
        <f>SUM(I19:I26)</f>
        <v>47.800802999999988</v>
      </c>
      <c r="J27" s="159"/>
      <c r="K27" s="160">
        <f>SUM(K19:K26)</f>
        <v>-2.0790000000000002</v>
      </c>
      <c r="Q27" s="146">
        <v>4</v>
      </c>
      <c r="BC27" s="161">
        <f>SUM(BC19:BC26)</f>
        <v>0</v>
      </c>
      <c r="BD27" s="161">
        <f>SUM(BD19:BD26)</f>
        <v>0</v>
      </c>
      <c r="BE27" s="161">
        <f>SUM(BE19:BE26)</f>
        <v>0</v>
      </c>
      <c r="BF27" s="161">
        <f>SUM(BF19:BF26)</f>
        <v>0</v>
      </c>
      <c r="BG27" s="161">
        <f>SUM(BG19:BG26)</f>
        <v>0</v>
      </c>
    </row>
    <row r="28" spans="1:59">
      <c r="A28" s="139" t="s">
        <v>69</v>
      </c>
      <c r="B28" s="140" t="s">
        <v>112</v>
      </c>
      <c r="C28" s="141" t="s">
        <v>113</v>
      </c>
      <c r="D28" s="142"/>
      <c r="E28" s="143"/>
      <c r="F28" s="143"/>
      <c r="G28" s="144"/>
      <c r="H28" s="145"/>
      <c r="I28" s="145"/>
      <c r="J28" s="145"/>
      <c r="K28" s="145"/>
      <c r="Q28" s="146">
        <v>1</v>
      </c>
    </row>
    <row r="29" spans="1:59" ht="25.5">
      <c r="A29" s="147">
        <v>18</v>
      </c>
      <c r="B29" s="148" t="s">
        <v>114</v>
      </c>
      <c r="C29" s="149" t="s">
        <v>115</v>
      </c>
      <c r="D29" s="150" t="s">
        <v>77</v>
      </c>
      <c r="E29" s="151">
        <v>4</v>
      </c>
      <c r="F29" s="151">
        <v>0</v>
      </c>
      <c r="G29" s="152">
        <f>E29*F29</f>
        <v>0</v>
      </c>
      <c r="H29" s="153">
        <v>0.26300000000000001</v>
      </c>
      <c r="I29" s="153">
        <f>E29*H29</f>
        <v>1.052</v>
      </c>
      <c r="J29" s="153">
        <v>0</v>
      </c>
      <c r="K29" s="153">
        <f>E29*J29</f>
        <v>0</v>
      </c>
      <c r="Q29" s="146">
        <v>2</v>
      </c>
      <c r="AA29" s="122">
        <v>12</v>
      </c>
      <c r="AB29" s="122">
        <v>0</v>
      </c>
      <c r="AC29" s="122">
        <v>18</v>
      </c>
      <c r="BB29" s="122">
        <v>1</v>
      </c>
      <c r="BC29" s="122">
        <f>IF(BB29=1,G29,0)</f>
        <v>0</v>
      </c>
      <c r="BD29" s="122">
        <f>IF(BB29=2,G29,0)</f>
        <v>0</v>
      </c>
      <c r="BE29" s="122">
        <f>IF(BB29=3,G29,0)</f>
        <v>0</v>
      </c>
      <c r="BF29" s="122">
        <f>IF(BB29=4,G29,0)</f>
        <v>0</v>
      </c>
      <c r="BG29" s="122">
        <f>IF(BB29=5,G29,0)</f>
        <v>0</v>
      </c>
    </row>
    <row r="30" spans="1:59" ht="25.5">
      <c r="A30" s="147">
        <v>19</v>
      </c>
      <c r="B30" s="148" t="s">
        <v>116</v>
      </c>
      <c r="C30" s="149" t="s">
        <v>117</v>
      </c>
      <c r="D30" s="150" t="s">
        <v>118</v>
      </c>
      <c r="E30" s="151">
        <v>0.13</v>
      </c>
      <c r="F30" s="151">
        <v>0</v>
      </c>
      <c r="G30" s="152">
        <f>E30*F30</f>
        <v>0</v>
      </c>
      <c r="H30" s="153">
        <v>4.9591200000000004</v>
      </c>
      <c r="I30" s="153">
        <f>E30*H30</f>
        <v>0.64468560000000008</v>
      </c>
      <c r="J30" s="153">
        <v>0</v>
      </c>
      <c r="K30" s="153">
        <f>E30*J30</f>
        <v>0</v>
      </c>
      <c r="Q30" s="146">
        <v>2</v>
      </c>
      <c r="AA30" s="122">
        <v>12</v>
      </c>
      <c r="AB30" s="122">
        <v>0</v>
      </c>
      <c r="AC30" s="122">
        <v>19</v>
      </c>
      <c r="BB30" s="122">
        <v>1</v>
      </c>
      <c r="BC30" s="122">
        <f>IF(BB30=1,G30,0)</f>
        <v>0</v>
      </c>
      <c r="BD30" s="122">
        <f>IF(BB30=2,G30,0)</f>
        <v>0</v>
      </c>
      <c r="BE30" s="122">
        <f>IF(BB30=3,G30,0)</f>
        <v>0</v>
      </c>
      <c r="BF30" s="122">
        <f>IF(BB30=4,G30,0)</f>
        <v>0</v>
      </c>
      <c r="BG30" s="122">
        <f>IF(BB30=5,G30,0)</f>
        <v>0</v>
      </c>
    </row>
    <row r="31" spans="1:59" ht="25.5">
      <c r="A31" s="147">
        <v>20</v>
      </c>
      <c r="B31" s="148" t="s">
        <v>119</v>
      </c>
      <c r="C31" s="149" t="s">
        <v>120</v>
      </c>
      <c r="D31" s="150" t="s">
        <v>99</v>
      </c>
      <c r="E31" s="151">
        <v>10</v>
      </c>
      <c r="F31" s="151">
        <v>0</v>
      </c>
      <c r="G31" s="152">
        <f>E31*F31</f>
        <v>0</v>
      </c>
      <c r="H31" s="153">
        <v>1.4449999999999999E-2</v>
      </c>
      <c r="I31" s="153">
        <f>E31*H31</f>
        <v>0.14449999999999999</v>
      </c>
      <c r="J31" s="153">
        <v>0</v>
      </c>
      <c r="K31" s="153">
        <f>E31*J31</f>
        <v>0</v>
      </c>
      <c r="Q31" s="146">
        <v>2</v>
      </c>
      <c r="AA31" s="122">
        <v>12</v>
      </c>
      <c r="AB31" s="122">
        <v>0</v>
      </c>
      <c r="AC31" s="122">
        <v>20</v>
      </c>
      <c r="BB31" s="122">
        <v>1</v>
      </c>
      <c r="BC31" s="122">
        <f>IF(BB31=1,G31,0)</f>
        <v>0</v>
      </c>
      <c r="BD31" s="122">
        <f>IF(BB31=2,G31,0)</f>
        <v>0</v>
      </c>
      <c r="BE31" s="122">
        <f>IF(BB31=3,G31,0)</f>
        <v>0</v>
      </c>
      <c r="BF31" s="122">
        <f>IF(BB31=4,G31,0)</f>
        <v>0</v>
      </c>
      <c r="BG31" s="122">
        <f>IF(BB31=5,G31,0)</f>
        <v>0</v>
      </c>
    </row>
    <row r="32" spans="1:59">
      <c r="A32" s="154"/>
      <c r="B32" s="155" t="s">
        <v>72</v>
      </c>
      <c r="C32" s="156" t="str">
        <f>CONCATENATE(B28," ",C28)</f>
        <v>3 Svislé a kompletní konstrukce</v>
      </c>
      <c r="D32" s="154"/>
      <c r="E32" s="157"/>
      <c r="F32" s="157"/>
      <c r="G32" s="158">
        <f>SUM(G28:G31)</f>
        <v>0</v>
      </c>
      <c r="H32" s="159"/>
      <c r="I32" s="160">
        <f>SUM(I28:I31)</f>
        <v>1.8411856000000002</v>
      </c>
      <c r="J32" s="159"/>
      <c r="K32" s="160">
        <f>SUM(K28:K31)</f>
        <v>0</v>
      </c>
      <c r="Q32" s="146">
        <v>4</v>
      </c>
      <c r="BC32" s="161">
        <f>SUM(BC28:BC31)</f>
        <v>0</v>
      </c>
      <c r="BD32" s="161">
        <f>SUM(BD28:BD31)</f>
        <v>0</v>
      </c>
      <c r="BE32" s="161">
        <f>SUM(BE28:BE31)</f>
        <v>0</v>
      </c>
      <c r="BF32" s="161">
        <f>SUM(BF28:BF31)</f>
        <v>0</v>
      </c>
      <c r="BG32" s="161">
        <f>SUM(BG28:BG31)</f>
        <v>0</v>
      </c>
    </row>
    <row r="33" spans="1:59">
      <c r="A33" s="139" t="s">
        <v>69</v>
      </c>
      <c r="B33" s="140" t="s">
        <v>121</v>
      </c>
      <c r="C33" s="141" t="s">
        <v>122</v>
      </c>
      <c r="D33" s="142"/>
      <c r="E33" s="143"/>
      <c r="F33" s="143"/>
      <c r="G33" s="144"/>
      <c r="H33" s="145"/>
      <c r="I33" s="145"/>
      <c r="J33" s="145"/>
      <c r="K33" s="145"/>
      <c r="Q33" s="146">
        <v>1</v>
      </c>
    </row>
    <row r="34" spans="1:59" ht="25.5">
      <c r="A34" s="147">
        <v>21</v>
      </c>
      <c r="B34" s="148" t="s">
        <v>123</v>
      </c>
      <c r="C34" s="149" t="s">
        <v>124</v>
      </c>
      <c r="D34" s="150" t="s">
        <v>99</v>
      </c>
      <c r="E34" s="151">
        <v>12.25</v>
      </c>
      <c r="F34" s="151">
        <v>0</v>
      </c>
      <c r="G34" s="152">
        <f>E34*F34</f>
        <v>0</v>
      </c>
      <c r="H34" s="153">
        <v>3.5000000000000003E-2</v>
      </c>
      <c r="I34" s="153">
        <f>E34*H34</f>
        <v>0.42875000000000002</v>
      </c>
      <c r="J34" s="153">
        <v>0</v>
      </c>
      <c r="K34" s="153">
        <f>E34*J34</f>
        <v>0</v>
      </c>
      <c r="Q34" s="146">
        <v>2</v>
      </c>
      <c r="AA34" s="122">
        <v>12</v>
      </c>
      <c r="AB34" s="122">
        <v>0</v>
      </c>
      <c r="AC34" s="122">
        <v>21</v>
      </c>
      <c r="BB34" s="122">
        <v>1</v>
      </c>
      <c r="BC34" s="122">
        <f>IF(BB34=1,G34,0)</f>
        <v>0</v>
      </c>
      <c r="BD34" s="122">
        <f>IF(BB34=2,G34,0)</f>
        <v>0</v>
      </c>
      <c r="BE34" s="122">
        <f>IF(BB34=3,G34,0)</f>
        <v>0</v>
      </c>
      <c r="BF34" s="122">
        <f>IF(BB34=4,G34,0)</f>
        <v>0</v>
      </c>
      <c r="BG34" s="122">
        <f>IF(BB34=5,G34,0)</f>
        <v>0</v>
      </c>
    </row>
    <row r="35" spans="1:59" ht="25.5">
      <c r="A35" s="147">
        <v>22</v>
      </c>
      <c r="B35" s="148" t="s">
        <v>125</v>
      </c>
      <c r="C35" s="149" t="s">
        <v>126</v>
      </c>
      <c r="D35" s="150" t="s">
        <v>99</v>
      </c>
      <c r="E35" s="151">
        <v>12.25</v>
      </c>
      <c r="F35" s="151">
        <v>0</v>
      </c>
      <c r="G35" s="152">
        <f>E35*F35</f>
        <v>0</v>
      </c>
      <c r="H35" s="153">
        <v>2.4E-2</v>
      </c>
      <c r="I35" s="153">
        <f>E35*H35</f>
        <v>0.29399999999999998</v>
      </c>
      <c r="J35" s="153">
        <v>0</v>
      </c>
      <c r="K35" s="153">
        <f>E35*J35</f>
        <v>0</v>
      </c>
      <c r="Q35" s="146">
        <v>2</v>
      </c>
      <c r="AA35" s="122">
        <v>12</v>
      </c>
      <c r="AB35" s="122">
        <v>0</v>
      </c>
      <c r="AC35" s="122">
        <v>22</v>
      </c>
      <c r="BB35" s="122">
        <v>1</v>
      </c>
      <c r="BC35" s="122">
        <f>IF(BB35=1,G35,0)</f>
        <v>0</v>
      </c>
      <c r="BD35" s="122">
        <f>IF(BB35=2,G35,0)</f>
        <v>0</v>
      </c>
      <c r="BE35" s="122">
        <f>IF(BB35=3,G35,0)</f>
        <v>0</v>
      </c>
      <c r="BF35" s="122">
        <f>IF(BB35=4,G35,0)</f>
        <v>0</v>
      </c>
      <c r="BG35" s="122">
        <f>IF(BB35=5,G35,0)</f>
        <v>0</v>
      </c>
    </row>
    <row r="36" spans="1:59">
      <c r="A36" s="154"/>
      <c r="B36" s="155" t="s">
        <v>72</v>
      </c>
      <c r="C36" s="156" t="str">
        <f>CONCATENATE(B33," ",C33)</f>
        <v>4 Vodorovné konstrukce</v>
      </c>
      <c r="D36" s="154"/>
      <c r="E36" s="157"/>
      <c r="F36" s="157"/>
      <c r="G36" s="158">
        <f>SUM(G33:G35)</f>
        <v>0</v>
      </c>
      <c r="H36" s="159"/>
      <c r="I36" s="160">
        <f>SUM(I33:I35)</f>
        <v>0.72275</v>
      </c>
      <c r="J36" s="159"/>
      <c r="K36" s="160">
        <f>SUM(K33:K35)</f>
        <v>0</v>
      </c>
      <c r="Q36" s="146">
        <v>4</v>
      </c>
      <c r="BC36" s="161">
        <f>SUM(BC33:BC35)</f>
        <v>0</v>
      </c>
      <c r="BD36" s="161">
        <f>SUM(BD33:BD35)</f>
        <v>0</v>
      </c>
      <c r="BE36" s="161">
        <f>SUM(BE33:BE35)</f>
        <v>0</v>
      </c>
      <c r="BF36" s="161">
        <f>SUM(BF33:BF35)</f>
        <v>0</v>
      </c>
      <c r="BG36" s="161">
        <f>SUM(BG33:BG35)</f>
        <v>0</v>
      </c>
    </row>
    <row r="37" spans="1:59">
      <c r="A37" s="139" t="s">
        <v>69</v>
      </c>
      <c r="B37" s="140" t="s">
        <v>127</v>
      </c>
      <c r="C37" s="141" t="s">
        <v>128</v>
      </c>
      <c r="D37" s="142"/>
      <c r="E37" s="143"/>
      <c r="F37" s="143"/>
      <c r="G37" s="144"/>
      <c r="H37" s="145"/>
      <c r="I37" s="145"/>
      <c r="J37" s="145"/>
      <c r="K37" s="145"/>
      <c r="Q37" s="146">
        <v>1</v>
      </c>
    </row>
    <row r="38" spans="1:59" ht="25.5">
      <c r="A38" s="147">
        <v>23</v>
      </c>
      <c r="B38" s="148" t="s">
        <v>129</v>
      </c>
      <c r="C38" s="149" t="s">
        <v>130</v>
      </c>
      <c r="D38" s="150" t="s">
        <v>99</v>
      </c>
      <c r="E38" s="151">
        <v>101.3</v>
      </c>
      <c r="F38" s="151">
        <v>0</v>
      </c>
      <c r="G38" s="152">
        <f>E38*F38</f>
        <v>0</v>
      </c>
      <c r="H38" s="153">
        <v>0.58691000000000004</v>
      </c>
      <c r="I38" s="153">
        <f>E38*H38</f>
        <v>59.453983000000001</v>
      </c>
      <c r="J38" s="153">
        <v>0</v>
      </c>
      <c r="K38" s="153">
        <f>E38*J38</f>
        <v>0</v>
      </c>
      <c r="Q38" s="146">
        <v>2</v>
      </c>
      <c r="AA38" s="122">
        <v>12</v>
      </c>
      <c r="AB38" s="122">
        <v>0</v>
      </c>
      <c r="AC38" s="122">
        <v>23</v>
      </c>
      <c r="BB38" s="122">
        <v>1</v>
      </c>
      <c r="BC38" s="122">
        <f>IF(BB38=1,G38,0)</f>
        <v>0</v>
      </c>
      <c r="BD38" s="122">
        <f>IF(BB38=2,G38,0)</f>
        <v>0</v>
      </c>
      <c r="BE38" s="122">
        <f>IF(BB38=3,G38,0)</f>
        <v>0</v>
      </c>
      <c r="BF38" s="122">
        <f>IF(BB38=4,G38,0)</f>
        <v>0</v>
      </c>
      <c r="BG38" s="122">
        <f>IF(BB38=5,G38,0)</f>
        <v>0</v>
      </c>
    </row>
    <row r="39" spans="1:59" ht="25.5">
      <c r="A39" s="147">
        <v>24</v>
      </c>
      <c r="B39" s="148" t="s">
        <v>131</v>
      </c>
      <c r="C39" s="149" t="s">
        <v>132</v>
      </c>
      <c r="D39" s="150" t="s">
        <v>99</v>
      </c>
      <c r="E39" s="151">
        <v>207.2</v>
      </c>
      <c r="F39" s="151">
        <v>0</v>
      </c>
      <c r="G39" s="152">
        <f>E39*F39</f>
        <v>0</v>
      </c>
      <c r="H39" s="153">
        <v>0.49241000000000001</v>
      </c>
      <c r="I39" s="153">
        <f>E39*H39</f>
        <v>102.02735199999999</v>
      </c>
      <c r="J39" s="153">
        <v>0</v>
      </c>
      <c r="K39" s="153">
        <f>E39*J39</f>
        <v>0</v>
      </c>
      <c r="Q39" s="146">
        <v>2</v>
      </c>
      <c r="AA39" s="122">
        <v>12</v>
      </c>
      <c r="AB39" s="122">
        <v>0</v>
      </c>
      <c r="AC39" s="122">
        <v>24</v>
      </c>
      <c r="BB39" s="122">
        <v>1</v>
      </c>
      <c r="BC39" s="122">
        <f>IF(BB39=1,G39,0)</f>
        <v>0</v>
      </c>
      <c r="BD39" s="122">
        <f>IF(BB39=2,G39,0)</f>
        <v>0</v>
      </c>
      <c r="BE39" s="122">
        <f>IF(BB39=3,G39,0)</f>
        <v>0</v>
      </c>
      <c r="BF39" s="122">
        <f>IF(BB39=4,G39,0)</f>
        <v>0</v>
      </c>
      <c r="BG39" s="122">
        <f>IF(BB39=5,G39,0)</f>
        <v>0</v>
      </c>
    </row>
    <row r="40" spans="1:59">
      <c r="A40" s="147">
        <v>25</v>
      </c>
      <c r="B40" s="148" t="s">
        <v>133</v>
      </c>
      <c r="C40" s="149" t="s">
        <v>134</v>
      </c>
      <c r="D40" s="150" t="s">
        <v>135</v>
      </c>
      <c r="E40" s="151">
        <v>320</v>
      </c>
      <c r="F40" s="151">
        <v>0</v>
      </c>
      <c r="G40" s="152">
        <f>E40*F40</f>
        <v>0</v>
      </c>
      <c r="H40" s="153">
        <v>2.4E-2</v>
      </c>
      <c r="I40" s="153">
        <f>E40*H40</f>
        <v>7.68</v>
      </c>
      <c r="J40" s="153">
        <v>0</v>
      </c>
      <c r="K40" s="153">
        <f>E40*J40</f>
        <v>0</v>
      </c>
      <c r="Q40" s="146">
        <v>2</v>
      </c>
      <c r="AA40" s="122">
        <v>12</v>
      </c>
      <c r="AB40" s="122">
        <v>1</v>
      </c>
      <c r="AC40" s="122">
        <v>25</v>
      </c>
      <c r="BB40" s="122">
        <v>1</v>
      </c>
      <c r="BC40" s="122">
        <f>IF(BB40=1,G40,0)</f>
        <v>0</v>
      </c>
      <c r="BD40" s="122">
        <f>IF(BB40=2,G40,0)</f>
        <v>0</v>
      </c>
      <c r="BE40" s="122">
        <f>IF(BB40=3,G40,0)</f>
        <v>0</v>
      </c>
      <c r="BF40" s="122">
        <f>IF(BB40=4,G40,0)</f>
        <v>0</v>
      </c>
      <c r="BG40" s="122">
        <f>IF(BB40=5,G40,0)</f>
        <v>0</v>
      </c>
    </row>
    <row r="41" spans="1:59" ht="25.5">
      <c r="A41" s="147">
        <v>26</v>
      </c>
      <c r="B41" s="148" t="s">
        <v>136</v>
      </c>
      <c r="C41" s="149" t="s">
        <v>137</v>
      </c>
      <c r="D41" s="150" t="s">
        <v>99</v>
      </c>
      <c r="E41" s="151">
        <v>350</v>
      </c>
      <c r="F41" s="151">
        <v>0</v>
      </c>
      <c r="G41" s="152">
        <f>E41*F41</f>
        <v>0</v>
      </c>
      <c r="H41" s="153">
        <v>1.4999999999999999E-4</v>
      </c>
      <c r="I41" s="153">
        <f>E41*H41</f>
        <v>5.2499999999999998E-2</v>
      </c>
      <c r="J41" s="153">
        <v>0</v>
      </c>
      <c r="K41" s="153">
        <f>E41*J41</f>
        <v>0</v>
      </c>
      <c r="Q41" s="146">
        <v>2</v>
      </c>
      <c r="AA41" s="122">
        <v>12</v>
      </c>
      <c r="AB41" s="122">
        <v>0</v>
      </c>
      <c r="AC41" s="122">
        <v>26</v>
      </c>
      <c r="BB41" s="122">
        <v>1</v>
      </c>
      <c r="BC41" s="122">
        <f>IF(BB41=1,G41,0)</f>
        <v>0</v>
      </c>
      <c r="BD41" s="122">
        <f>IF(BB41=2,G41,0)</f>
        <v>0</v>
      </c>
      <c r="BE41" s="122">
        <f>IF(BB41=3,G41,0)</f>
        <v>0</v>
      </c>
      <c r="BF41" s="122">
        <f>IF(BB41=4,G41,0)</f>
        <v>0</v>
      </c>
      <c r="BG41" s="122">
        <f>IF(BB41=5,G41,0)</f>
        <v>0</v>
      </c>
    </row>
    <row r="42" spans="1:59" ht="25.5">
      <c r="A42" s="147">
        <v>27</v>
      </c>
      <c r="B42" s="148" t="s">
        <v>138</v>
      </c>
      <c r="C42" s="149" t="s">
        <v>139</v>
      </c>
      <c r="D42" s="150" t="s">
        <v>99</v>
      </c>
      <c r="E42" s="151">
        <v>223</v>
      </c>
      <c r="F42" s="151">
        <v>0</v>
      </c>
      <c r="G42" s="152">
        <f>E42*F42</f>
        <v>0</v>
      </c>
      <c r="H42" s="153">
        <v>0</v>
      </c>
      <c r="I42" s="153">
        <f>E42*H42</f>
        <v>0</v>
      </c>
      <c r="J42" s="153">
        <v>0</v>
      </c>
      <c r="K42" s="153">
        <f>E42*J42</f>
        <v>0</v>
      </c>
      <c r="Q42" s="146">
        <v>2</v>
      </c>
      <c r="AA42" s="122">
        <v>12</v>
      </c>
      <c r="AB42" s="122">
        <v>0</v>
      </c>
      <c r="AC42" s="122">
        <v>27</v>
      </c>
      <c r="BB42" s="122">
        <v>1</v>
      </c>
      <c r="BC42" s="122">
        <f>IF(BB42=1,G42,0)</f>
        <v>0</v>
      </c>
      <c r="BD42" s="122">
        <f>IF(BB42=2,G42,0)</f>
        <v>0</v>
      </c>
      <c r="BE42" s="122">
        <f>IF(BB42=3,G42,0)</f>
        <v>0</v>
      </c>
      <c r="BF42" s="122">
        <f>IF(BB42=4,G42,0)</f>
        <v>0</v>
      </c>
      <c r="BG42" s="122">
        <f>IF(BB42=5,G42,0)</f>
        <v>0</v>
      </c>
    </row>
    <row r="43" spans="1:59">
      <c r="A43" s="154"/>
      <c r="B43" s="155" t="s">
        <v>72</v>
      </c>
      <c r="C43" s="156" t="str">
        <f>CONCATENATE(B37," ",C37)</f>
        <v>5 Komunikace</v>
      </c>
      <c r="D43" s="154"/>
      <c r="E43" s="157"/>
      <c r="F43" s="157"/>
      <c r="G43" s="158">
        <f>SUM(G37:G42)</f>
        <v>0</v>
      </c>
      <c r="H43" s="159"/>
      <c r="I43" s="160">
        <f>SUM(I37:I42)</f>
        <v>169.21383500000002</v>
      </c>
      <c r="J43" s="159"/>
      <c r="K43" s="160">
        <f>SUM(K37:K42)</f>
        <v>0</v>
      </c>
      <c r="Q43" s="146">
        <v>4</v>
      </c>
      <c r="BC43" s="161">
        <f>SUM(BC37:BC42)</f>
        <v>0</v>
      </c>
      <c r="BD43" s="161">
        <f>SUM(BD37:BD42)</f>
        <v>0</v>
      </c>
      <c r="BE43" s="161">
        <f>SUM(BE37:BE42)</f>
        <v>0</v>
      </c>
      <c r="BF43" s="161">
        <f>SUM(BF37:BF42)</f>
        <v>0</v>
      </c>
      <c r="BG43" s="161">
        <f>SUM(BG37:BG42)</f>
        <v>0</v>
      </c>
    </row>
    <row r="44" spans="1:59">
      <c r="A44" s="139" t="s">
        <v>69</v>
      </c>
      <c r="B44" s="140" t="s">
        <v>140</v>
      </c>
      <c r="C44" s="141" t="s">
        <v>141</v>
      </c>
      <c r="D44" s="142"/>
      <c r="E44" s="143"/>
      <c r="F44" s="143"/>
      <c r="G44" s="144"/>
      <c r="H44" s="145"/>
      <c r="I44" s="145"/>
      <c r="J44" s="145"/>
      <c r="K44" s="145"/>
      <c r="Q44" s="146">
        <v>1</v>
      </c>
    </row>
    <row r="45" spans="1:59" ht="25.5">
      <c r="A45" s="147">
        <v>28</v>
      </c>
      <c r="B45" s="148" t="s">
        <v>142</v>
      </c>
      <c r="C45" s="149" t="s">
        <v>143</v>
      </c>
      <c r="D45" s="150" t="s">
        <v>99</v>
      </c>
      <c r="E45" s="151">
        <v>164</v>
      </c>
      <c r="F45" s="151">
        <v>0</v>
      </c>
      <c r="G45" s="152">
        <f>E45*F45</f>
        <v>0</v>
      </c>
      <c r="H45" s="153">
        <v>3.8000000000000002E-4</v>
      </c>
      <c r="I45" s="153">
        <f>E45*H45</f>
        <v>6.232E-2</v>
      </c>
      <c r="J45" s="153">
        <v>0</v>
      </c>
      <c r="K45" s="153">
        <f>E45*J45</f>
        <v>0</v>
      </c>
      <c r="Q45" s="146">
        <v>2</v>
      </c>
      <c r="AA45" s="122">
        <v>12</v>
      </c>
      <c r="AB45" s="122">
        <v>0</v>
      </c>
      <c r="AC45" s="122">
        <v>28</v>
      </c>
      <c r="BB45" s="122">
        <v>1</v>
      </c>
      <c r="BC45" s="122">
        <f>IF(BB45=1,G45,0)</f>
        <v>0</v>
      </c>
      <c r="BD45" s="122">
        <f>IF(BB45=2,G45,0)</f>
        <v>0</v>
      </c>
      <c r="BE45" s="122">
        <f>IF(BB45=3,G45,0)</f>
        <v>0</v>
      </c>
      <c r="BF45" s="122">
        <f>IF(BB45=4,G45,0)</f>
        <v>0</v>
      </c>
      <c r="BG45" s="122">
        <f>IF(BB45=5,G45,0)</f>
        <v>0</v>
      </c>
    </row>
    <row r="46" spans="1:59" ht="25.5">
      <c r="A46" s="147">
        <v>29</v>
      </c>
      <c r="B46" s="148" t="s">
        <v>144</v>
      </c>
      <c r="C46" s="149" t="s">
        <v>145</v>
      </c>
      <c r="D46" s="150" t="s">
        <v>99</v>
      </c>
      <c r="E46" s="151">
        <v>124</v>
      </c>
      <c r="F46" s="151">
        <v>0</v>
      </c>
      <c r="G46" s="152">
        <f>E46*F46</f>
        <v>0</v>
      </c>
      <c r="H46" s="153">
        <v>2.8400000000000001E-3</v>
      </c>
      <c r="I46" s="153">
        <f>E46*H46</f>
        <v>0.35216000000000003</v>
      </c>
      <c r="J46" s="153">
        <v>0</v>
      </c>
      <c r="K46" s="153">
        <f>E46*J46</f>
        <v>0</v>
      </c>
      <c r="Q46" s="146">
        <v>2</v>
      </c>
      <c r="AA46" s="122">
        <v>12</v>
      </c>
      <c r="AB46" s="122">
        <v>0</v>
      </c>
      <c r="AC46" s="122">
        <v>29</v>
      </c>
      <c r="BB46" s="122">
        <v>1</v>
      </c>
      <c r="BC46" s="122">
        <f>IF(BB46=1,G46,0)</f>
        <v>0</v>
      </c>
      <c r="BD46" s="122">
        <f>IF(BB46=2,G46,0)</f>
        <v>0</v>
      </c>
      <c r="BE46" s="122">
        <f>IF(BB46=3,G46,0)</f>
        <v>0</v>
      </c>
      <c r="BF46" s="122">
        <f>IF(BB46=4,G46,0)</f>
        <v>0</v>
      </c>
      <c r="BG46" s="122">
        <f>IF(BB46=5,G46,0)</f>
        <v>0</v>
      </c>
    </row>
    <row r="47" spans="1:59" ht="25.5">
      <c r="A47" s="147">
        <v>30</v>
      </c>
      <c r="B47" s="148" t="s">
        <v>146</v>
      </c>
      <c r="C47" s="149" t="s">
        <v>147</v>
      </c>
      <c r="D47" s="150" t="s">
        <v>148</v>
      </c>
      <c r="E47" s="151">
        <v>18.600000000000001</v>
      </c>
      <c r="F47" s="151">
        <v>0</v>
      </c>
      <c r="G47" s="152">
        <f>E47*F47</f>
        <v>0</v>
      </c>
      <c r="H47" s="153">
        <v>1E-3</v>
      </c>
      <c r="I47" s="153">
        <f>E47*H47</f>
        <v>1.8600000000000002E-2</v>
      </c>
      <c r="J47" s="153">
        <v>0</v>
      </c>
      <c r="K47" s="153">
        <f>E47*J47</f>
        <v>0</v>
      </c>
      <c r="Q47" s="146">
        <v>2</v>
      </c>
      <c r="AA47" s="122">
        <v>12</v>
      </c>
      <c r="AB47" s="122">
        <v>1</v>
      </c>
      <c r="AC47" s="122">
        <v>30</v>
      </c>
      <c r="BB47" s="122">
        <v>1</v>
      </c>
      <c r="BC47" s="122">
        <f>IF(BB47=1,G47,0)</f>
        <v>0</v>
      </c>
      <c r="BD47" s="122">
        <f>IF(BB47=2,G47,0)</f>
        <v>0</v>
      </c>
      <c r="BE47" s="122">
        <f>IF(BB47=3,G47,0)</f>
        <v>0</v>
      </c>
      <c r="BF47" s="122">
        <f>IF(BB47=4,G47,0)</f>
        <v>0</v>
      </c>
      <c r="BG47" s="122">
        <f>IF(BB47=5,G47,0)</f>
        <v>0</v>
      </c>
    </row>
    <row r="48" spans="1:59">
      <c r="A48" s="154"/>
      <c r="B48" s="155" t="s">
        <v>72</v>
      </c>
      <c r="C48" s="156" t="str">
        <f>CONCATENATE(B44," ",C44)</f>
        <v>60 Úpravy povrchů, omítky</v>
      </c>
      <c r="D48" s="154"/>
      <c r="E48" s="157"/>
      <c r="F48" s="157"/>
      <c r="G48" s="158">
        <f>SUM(G44:G47)</f>
        <v>0</v>
      </c>
      <c r="H48" s="159"/>
      <c r="I48" s="160">
        <f>SUM(I44:I47)</f>
        <v>0.43308000000000002</v>
      </c>
      <c r="J48" s="159"/>
      <c r="K48" s="160">
        <f>SUM(K44:K47)</f>
        <v>0</v>
      </c>
      <c r="Q48" s="146">
        <v>4</v>
      </c>
      <c r="BC48" s="161">
        <f>SUM(BC44:BC47)</f>
        <v>0</v>
      </c>
      <c r="BD48" s="161">
        <f>SUM(BD44:BD47)</f>
        <v>0</v>
      </c>
      <c r="BE48" s="161">
        <f>SUM(BE44:BE47)</f>
        <v>0</v>
      </c>
      <c r="BF48" s="161">
        <f>SUM(BF44:BF47)</f>
        <v>0</v>
      </c>
      <c r="BG48" s="161">
        <f>SUM(BG44:BG47)</f>
        <v>0</v>
      </c>
    </row>
    <row r="49" spans="1:59">
      <c r="A49" s="139" t="s">
        <v>69</v>
      </c>
      <c r="B49" s="140" t="s">
        <v>149</v>
      </c>
      <c r="C49" s="141" t="s">
        <v>150</v>
      </c>
      <c r="D49" s="142"/>
      <c r="E49" s="143"/>
      <c r="F49" s="143"/>
      <c r="G49" s="144"/>
      <c r="H49" s="145"/>
      <c r="I49" s="145"/>
      <c r="J49" s="145"/>
      <c r="K49" s="145"/>
      <c r="Q49" s="146">
        <v>1</v>
      </c>
    </row>
    <row r="50" spans="1:59" ht="25.5">
      <c r="A50" s="147">
        <v>31</v>
      </c>
      <c r="B50" s="148" t="s">
        <v>151</v>
      </c>
      <c r="C50" s="149" t="s">
        <v>152</v>
      </c>
      <c r="D50" s="150" t="s">
        <v>99</v>
      </c>
      <c r="E50" s="151">
        <v>25</v>
      </c>
      <c r="F50" s="151">
        <v>0</v>
      </c>
      <c r="G50" s="152">
        <f>E50*F50</f>
        <v>0</v>
      </c>
      <c r="H50" s="153">
        <v>0</v>
      </c>
      <c r="I50" s="153">
        <f>E50*H50</f>
        <v>0</v>
      </c>
      <c r="J50" s="153">
        <v>0</v>
      </c>
      <c r="K50" s="153">
        <f>E50*J50</f>
        <v>0</v>
      </c>
      <c r="Q50" s="146">
        <v>2</v>
      </c>
      <c r="AA50" s="122">
        <v>12</v>
      </c>
      <c r="AB50" s="122">
        <v>0</v>
      </c>
      <c r="AC50" s="122">
        <v>31</v>
      </c>
      <c r="BB50" s="122">
        <v>1</v>
      </c>
      <c r="BC50" s="122">
        <f>IF(BB50=1,G50,0)</f>
        <v>0</v>
      </c>
      <c r="BD50" s="122">
        <f>IF(BB50=2,G50,0)</f>
        <v>0</v>
      </c>
      <c r="BE50" s="122">
        <f>IF(BB50=3,G50,0)</f>
        <v>0</v>
      </c>
      <c r="BF50" s="122">
        <f>IF(BB50=4,G50,0)</f>
        <v>0</v>
      </c>
      <c r="BG50" s="122">
        <f>IF(BB50=5,G50,0)</f>
        <v>0</v>
      </c>
    </row>
    <row r="51" spans="1:59" ht="25.5">
      <c r="A51" s="147">
        <v>32</v>
      </c>
      <c r="B51" s="148" t="s">
        <v>153</v>
      </c>
      <c r="C51" s="149" t="s">
        <v>154</v>
      </c>
      <c r="D51" s="150" t="s">
        <v>99</v>
      </c>
      <c r="E51" s="151">
        <v>25</v>
      </c>
      <c r="F51" s="151">
        <v>0</v>
      </c>
      <c r="G51" s="152">
        <f>E51*F51</f>
        <v>0</v>
      </c>
      <c r="H51" s="153">
        <v>4.9950000000000001E-2</v>
      </c>
      <c r="I51" s="153">
        <f>E51*H51</f>
        <v>1.24875</v>
      </c>
      <c r="J51" s="153">
        <v>0</v>
      </c>
      <c r="K51" s="153">
        <f>E51*J51</f>
        <v>0</v>
      </c>
      <c r="Q51" s="146">
        <v>2</v>
      </c>
      <c r="AA51" s="122">
        <v>12</v>
      </c>
      <c r="AB51" s="122">
        <v>0</v>
      </c>
      <c r="AC51" s="122">
        <v>32</v>
      </c>
      <c r="BB51" s="122">
        <v>1</v>
      </c>
      <c r="BC51" s="122">
        <f>IF(BB51=1,G51,0)</f>
        <v>0</v>
      </c>
      <c r="BD51" s="122">
        <f>IF(BB51=2,G51,0)</f>
        <v>0</v>
      </c>
      <c r="BE51" s="122">
        <f>IF(BB51=3,G51,0)</f>
        <v>0</v>
      </c>
      <c r="BF51" s="122">
        <f>IF(BB51=4,G51,0)</f>
        <v>0</v>
      </c>
      <c r="BG51" s="122">
        <f>IF(BB51=5,G51,0)</f>
        <v>0</v>
      </c>
    </row>
    <row r="52" spans="1:59" ht="25.5">
      <c r="A52" s="147">
        <v>33</v>
      </c>
      <c r="B52" s="148" t="s">
        <v>155</v>
      </c>
      <c r="C52" s="149" t="s">
        <v>156</v>
      </c>
      <c r="D52" s="150" t="s">
        <v>99</v>
      </c>
      <c r="E52" s="151">
        <v>1</v>
      </c>
      <c r="F52" s="151">
        <v>0</v>
      </c>
      <c r="G52" s="152">
        <f>E52*F52</f>
        <v>0</v>
      </c>
      <c r="H52" s="153">
        <v>1.2E-4</v>
      </c>
      <c r="I52" s="153">
        <f>E52*H52</f>
        <v>1.2E-4</v>
      </c>
      <c r="J52" s="153">
        <v>0</v>
      </c>
      <c r="K52" s="153">
        <f>E52*J52</f>
        <v>0</v>
      </c>
      <c r="Q52" s="146">
        <v>2</v>
      </c>
      <c r="AA52" s="122">
        <v>12</v>
      </c>
      <c r="AB52" s="122">
        <v>0</v>
      </c>
      <c r="AC52" s="122">
        <v>33</v>
      </c>
      <c r="BB52" s="122">
        <v>1</v>
      </c>
      <c r="BC52" s="122">
        <f>IF(BB52=1,G52,0)</f>
        <v>0</v>
      </c>
      <c r="BD52" s="122">
        <f>IF(BB52=2,G52,0)</f>
        <v>0</v>
      </c>
      <c r="BE52" s="122">
        <f>IF(BB52=3,G52,0)</f>
        <v>0</v>
      </c>
      <c r="BF52" s="122">
        <f>IF(BB52=4,G52,0)</f>
        <v>0</v>
      </c>
      <c r="BG52" s="122">
        <f>IF(BB52=5,G52,0)</f>
        <v>0</v>
      </c>
    </row>
    <row r="53" spans="1:59" ht="25.5">
      <c r="A53" s="147">
        <v>34</v>
      </c>
      <c r="B53" s="148" t="s">
        <v>157</v>
      </c>
      <c r="C53" s="149" t="s">
        <v>158</v>
      </c>
      <c r="D53" s="150" t="s">
        <v>99</v>
      </c>
      <c r="E53" s="151">
        <v>12</v>
      </c>
      <c r="F53" s="151">
        <v>0</v>
      </c>
      <c r="G53" s="152">
        <f>E53*F53</f>
        <v>0</v>
      </c>
      <c r="H53" s="153">
        <v>7.8E-2</v>
      </c>
      <c r="I53" s="153">
        <f>E53*H53</f>
        <v>0.93599999999999994</v>
      </c>
      <c r="J53" s="153">
        <v>0</v>
      </c>
      <c r="K53" s="153">
        <f>E53*J53</f>
        <v>0</v>
      </c>
      <c r="Q53" s="146">
        <v>2</v>
      </c>
      <c r="AA53" s="122">
        <v>12</v>
      </c>
      <c r="AB53" s="122">
        <v>0</v>
      </c>
      <c r="AC53" s="122">
        <v>34</v>
      </c>
      <c r="BB53" s="122">
        <v>1</v>
      </c>
      <c r="BC53" s="122">
        <f>IF(BB53=1,G53,0)</f>
        <v>0</v>
      </c>
      <c r="BD53" s="122">
        <f>IF(BB53=2,G53,0)</f>
        <v>0</v>
      </c>
      <c r="BE53" s="122">
        <f>IF(BB53=3,G53,0)</f>
        <v>0</v>
      </c>
      <c r="BF53" s="122">
        <f>IF(BB53=4,G53,0)</f>
        <v>0</v>
      </c>
      <c r="BG53" s="122">
        <f>IF(BB53=5,G53,0)</f>
        <v>0</v>
      </c>
    </row>
    <row r="54" spans="1:59">
      <c r="A54" s="147">
        <v>35</v>
      </c>
      <c r="B54" s="148" t="s">
        <v>159</v>
      </c>
      <c r="C54" s="149" t="s">
        <v>160</v>
      </c>
      <c r="D54" s="150" t="s">
        <v>99</v>
      </c>
      <c r="E54" s="151">
        <v>11.5</v>
      </c>
      <c r="F54" s="151">
        <v>0</v>
      </c>
      <c r="G54" s="152">
        <f>E54*F54</f>
        <v>0</v>
      </c>
      <c r="H54" s="153">
        <v>8.0000000000000002E-3</v>
      </c>
      <c r="I54" s="153">
        <f>E54*H54</f>
        <v>9.1999999999999998E-2</v>
      </c>
      <c r="J54" s="153">
        <v>0</v>
      </c>
      <c r="K54" s="153">
        <f>E54*J54</f>
        <v>0</v>
      </c>
      <c r="Q54" s="146">
        <v>2</v>
      </c>
      <c r="AA54" s="122">
        <v>12</v>
      </c>
      <c r="AB54" s="122">
        <v>0</v>
      </c>
      <c r="AC54" s="122">
        <v>35</v>
      </c>
      <c r="BB54" s="122">
        <v>1</v>
      </c>
      <c r="BC54" s="122">
        <f>IF(BB54=1,G54,0)</f>
        <v>0</v>
      </c>
      <c r="BD54" s="122">
        <f>IF(BB54=2,G54,0)</f>
        <v>0</v>
      </c>
      <c r="BE54" s="122">
        <f>IF(BB54=3,G54,0)</f>
        <v>0</v>
      </c>
      <c r="BF54" s="122">
        <f>IF(BB54=4,G54,0)</f>
        <v>0</v>
      </c>
      <c r="BG54" s="122">
        <f>IF(BB54=5,G54,0)</f>
        <v>0</v>
      </c>
    </row>
    <row r="55" spans="1:59">
      <c r="A55" s="154"/>
      <c r="B55" s="155" t="s">
        <v>72</v>
      </c>
      <c r="C55" s="156" t="str">
        <f>CONCATENATE(B49," ",C49)</f>
        <v>62 Upravy povrchů vnější</v>
      </c>
      <c r="D55" s="154"/>
      <c r="E55" s="157"/>
      <c r="F55" s="157"/>
      <c r="G55" s="158">
        <f>SUM(G49:G54)</f>
        <v>0</v>
      </c>
      <c r="H55" s="159"/>
      <c r="I55" s="160">
        <f>SUM(I49:I54)</f>
        <v>2.2768700000000002</v>
      </c>
      <c r="J55" s="159"/>
      <c r="K55" s="160">
        <f>SUM(K49:K54)</f>
        <v>0</v>
      </c>
      <c r="Q55" s="146">
        <v>4</v>
      </c>
      <c r="BC55" s="161">
        <f>SUM(BC49:BC54)</f>
        <v>0</v>
      </c>
      <c r="BD55" s="161">
        <f>SUM(BD49:BD54)</f>
        <v>0</v>
      </c>
      <c r="BE55" s="161">
        <f>SUM(BE49:BE54)</f>
        <v>0</v>
      </c>
      <c r="BF55" s="161">
        <f>SUM(BF49:BF54)</f>
        <v>0</v>
      </c>
      <c r="BG55" s="161">
        <f>SUM(BG49:BG54)</f>
        <v>0</v>
      </c>
    </row>
    <row r="56" spans="1:59">
      <c r="A56" s="139" t="s">
        <v>69</v>
      </c>
      <c r="B56" s="140" t="s">
        <v>161</v>
      </c>
      <c r="C56" s="141" t="s">
        <v>162</v>
      </c>
      <c r="D56" s="142"/>
      <c r="E56" s="143"/>
      <c r="F56" s="143"/>
      <c r="G56" s="144"/>
      <c r="H56" s="145"/>
      <c r="I56" s="145"/>
      <c r="J56" s="145"/>
      <c r="K56" s="145"/>
      <c r="Q56" s="146">
        <v>1</v>
      </c>
    </row>
    <row r="57" spans="1:59">
      <c r="A57" s="147">
        <v>36</v>
      </c>
      <c r="B57" s="148" t="s">
        <v>163</v>
      </c>
      <c r="C57" s="149" t="s">
        <v>164</v>
      </c>
      <c r="D57" s="150" t="s">
        <v>99</v>
      </c>
      <c r="E57" s="151">
        <v>49</v>
      </c>
      <c r="F57" s="151">
        <v>0</v>
      </c>
      <c r="G57" s="152">
        <f>E57*F57</f>
        <v>0</v>
      </c>
      <c r="H57" s="153">
        <v>0</v>
      </c>
      <c r="I57" s="153">
        <f>E57*H57</f>
        <v>0</v>
      </c>
      <c r="J57" s="153">
        <v>-6.5000000000000002E-2</v>
      </c>
      <c r="K57" s="153">
        <f>E57*J57</f>
        <v>-3.1850000000000001</v>
      </c>
      <c r="Q57" s="146">
        <v>2</v>
      </c>
      <c r="AA57" s="122">
        <v>12</v>
      </c>
      <c r="AB57" s="122">
        <v>0</v>
      </c>
      <c r="AC57" s="122">
        <v>36</v>
      </c>
      <c r="BB57" s="122">
        <v>1</v>
      </c>
      <c r="BC57" s="122">
        <f>IF(BB57=1,G57,0)</f>
        <v>0</v>
      </c>
      <c r="BD57" s="122">
        <f>IF(BB57=2,G57,0)</f>
        <v>0</v>
      </c>
      <c r="BE57" s="122">
        <f>IF(BB57=3,G57,0)</f>
        <v>0</v>
      </c>
      <c r="BF57" s="122">
        <f>IF(BB57=4,G57,0)</f>
        <v>0</v>
      </c>
      <c r="BG57" s="122">
        <f>IF(BB57=5,G57,0)</f>
        <v>0</v>
      </c>
    </row>
    <row r="58" spans="1:59" ht="25.5">
      <c r="A58" s="147">
        <v>37</v>
      </c>
      <c r="B58" s="148" t="s">
        <v>165</v>
      </c>
      <c r="C58" s="149" t="s">
        <v>166</v>
      </c>
      <c r="D58" s="150" t="s">
        <v>99</v>
      </c>
      <c r="E58" s="151">
        <v>32</v>
      </c>
      <c r="F58" s="151">
        <v>0</v>
      </c>
      <c r="G58" s="152">
        <f>E58*F58</f>
        <v>0</v>
      </c>
      <c r="H58" s="153">
        <v>0</v>
      </c>
      <c r="I58" s="153">
        <f>E58*H58</f>
        <v>0</v>
      </c>
      <c r="J58" s="153">
        <v>-0.22</v>
      </c>
      <c r="K58" s="153">
        <f>E58*J58</f>
        <v>-7.04</v>
      </c>
      <c r="Q58" s="146">
        <v>2</v>
      </c>
      <c r="AA58" s="122">
        <v>12</v>
      </c>
      <c r="AB58" s="122">
        <v>0</v>
      </c>
      <c r="AC58" s="122">
        <v>37</v>
      </c>
      <c r="BB58" s="122">
        <v>1</v>
      </c>
      <c r="BC58" s="122">
        <f>IF(BB58=1,G58,0)</f>
        <v>0</v>
      </c>
      <c r="BD58" s="122">
        <f>IF(BB58=2,G58,0)</f>
        <v>0</v>
      </c>
      <c r="BE58" s="122">
        <f>IF(BB58=3,G58,0)</f>
        <v>0</v>
      </c>
      <c r="BF58" s="122">
        <f>IF(BB58=4,G58,0)</f>
        <v>0</v>
      </c>
      <c r="BG58" s="122">
        <f>IF(BB58=5,G58,0)</f>
        <v>0</v>
      </c>
    </row>
    <row r="59" spans="1:59">
      <c r="A59" s="154"/>
      <c r="B59" s="155" t="s">
        <v>72</v>
      </c>
      <c r="C59" s="156" t="str">
        <f>CONCATENATE(B56," ",C56)</f>
        <v>63 Podlahy a podlahové konstrukce</v>
      </c>
      <c r="D59" s="154"/>
      <c r="E59" s="157"/>
      <c r="F59" s="157"/>
      <c r="G59" s="158">
        <f>SUM(G56:G58)</f>
        <v>0</v>
      </c>
      <c r="H59" s="159"/>
      <c r="I59" s="160">
        <f>SUM(I56:I58)</f>
        <v>0</v>
      </c>
      <c r="J59" s="159"/>
      <c r="K59" s="160">
        <f>SUM(K56:K58)</f>
        <v>-10.225</v>
      </c>
      <c r="Q59" s="146">
        <v>4</v>
      </c>
      <c r="BC59" s="161">
        <f>SUM(BC56:BC58)</f>
        <v>0</v>
      </c>
      <c r="BD59" s="161">
        <f>SUM(BD56:BD58)</f>
        <v>0</v>
      </c>
      <c r="BE59" s="161">
        <f>SUM(BE56:BE58)</f>
        <v>0</v>
      </c>
      <c r="BF59" s="161">
        <f>SUM(BF56:BF58)</f>
        <v>0</v>
      </c>
      <c r="BG59" s="161">
        <f>SUM(BG56:BG58)</f>
        <v>0</v>
      </c>
    </row>
    <row r="60" spans="1:59">
      <c r="A60" s="139" t="s">
        <v>69</v>
      </c>
      <c r="B60" s="140" t="s">
        <v>167</v>
      </c>
      <c r="C60" s="141" t="s">
        <v>168</v>
      </c>
      <c r="D60" s="142"/>
      <c r="E60" s="143"/>
      <c r="F60" s="143"/>
      <c r="G60" s="144"/>
      <c r="H60" s="145"/>
      <c r="I60" s="145"/>
      <c r="J60" s="145"/>
      <c r="K60" s="145"/>
      <c r="Q60" s="146">
        <v>1</v>
      </c>
    </row>
    <row r="61" spans="1:59">
      <c r="A61" s="147">
        <v>38</v>
      </c>
      <c r="B61" s="148" t="s">
        <v>169</v>
      </c>
      <c r="C61" s="149" t="s">
        <v>170</v>
      </c>
      <c r="D61" s="150" t="s">
        <v>171</v>
      </c>
      <c r="E61" s="151">
        <v>50</v>
      </c>
      <c r="F61" s="151">
        <v>0</v>
      </c>
      <c r="G61" s="152">
        <f t="shared" ref="G61:G67" si="16">E61*F61</f>
        <v>0</v>
      </c>
      <c r="H61" s="153">
        <v>0</v>
      </c>
      <c r="I61" s="153">
        <f t="shared" ref="I61:I67" si="17">E61*H61</f>
        <v>0</v>
      </c>
      <c r="J61" s="153">
        <v>0</v>
      </c>
      <c r="K61" s="153">
        <f t="shared" ref="K61:K67" si="18">E61*J61</f>
        <v>0</v>
      </c>
      <c r="Q61" s="146">
        <v>2</v>
      </c>
      <c r="AA61" s="122">
        <v>12</v>
      </c>
      <c r="AB61" s="122">
        <v>0</v>
      </c>
      <c r="AC61" s="122">
        <v>38</v>
      </c>
      <c r="BB61" s="122">
        <v>1</v>
      </c>
      <c r="BC61" s="122">
        <f t="shared" ref="BC61:BC67" si="19">IF(BB61=1,G61,0)</f>
        <v>0</v>
      </c>
      <c r="BD61" s="122">
        <f t="shared" ref="BD61:BD67" si="20">IF(BB61=2,G61,0)</f>
        <v>0</v>
      </c>
      <c r="BE61" s="122">
        <f t="shared" ref="BE61:BE67" si="21">IF(BB61=3,G61,0)</f>
        <v>0</v>
      </c>
      <c r="BF61" s="122">
        <f t="shared" ref="BF61:BF67" si="22">IF(BB61=4,G61,0)</f>
        <v>0</v>
      </c>
      <c r="BG61" s="122">
        <f t="shared" ref="BG61:BG67" si="23">IF(BB61=5,G61,0)</f>
        <v>0</v>
      </c>
    </row>
    <row r="62" spans="1:59">
      <c r="A62" s="147">
        <v>39</v>
      </c>
      <c r="B62" s="148" t="s">
        <v>172</v>
      </c>
      <c r="C62" s="149" t="s">
        <v>173</v>
      </c>
      <c r="D62" s="150" t="s">
        <v>171</v>
      </c>
      <c r="E62" s="151">
        <v>50</v>
      </c>
      <c r="F62" s="151">
        <v>0</v>
      </c>
      <c r="G62" s="152">
        <f t="shared" si="16"/>
        <v>0</v>
      </c>
      <c r="H62" s="153">
        <v>0</v>
      </c>
      <c r="I62" s="153">
        <f t="shared" si="17"/>
        <v>0</v>
      </c>
      <c r="J62" s="153">
        <v>0</v>
      </c>
      <c r="K62" s="153">
        <f t="shared" si="18"/>
        <v>0</v>
      </c>
      <c r="Q62" s="146">
        <v>2</v>
      </c>
      <c r="AA62" s="122">
        <v>12</v>
      </c>
      <c r="AB62" s="122">
        <v>0</v>
      </c>
      <c r="AC62" s="122">
        <v>39</v>
      </c>
      <c r="BB62" s="122">
        <v>1</v>
      </c>
      <c r="BC62" s="122">
        <f t="shared" si="19"/>
        <v>0</v>
      </c>
      <c r="BD62" s="122">
        <f t="shared" si="20"/>
        <v>0</v>
      </c>
      <c r="BE62" s="122">
        <f t="shared" si="21"/>
        <v>0</v>
      </c>
      <c r="BF62" s="122">
        <f t="shared" si="22"/>
        <v>0</v>
      </c>
      <c r="BG62" s="122">
        <f t="shared" si="23"/>
        <v>0</v>
      </c>
    </row>
    <row r="63" spans="1:59">
      <c r="A63" s="147">
        <v>40</v>
      </c>
      <c r="B63" s="148" t="s">
        <v>174</v>
      </c>
      <c r="C63" s="149" t="s">
        <v>175</v>
      </c>
      <c r="D63" s="150" t="s">
        <v>135</v>
      </c>
      <c r="E63" s="151">
        <v>12</v>
      </c>
      <c r="F63" s="151">
        <v>0</v>
      </c>
      <c r="G63" s="152">
        <f t="shared" si="16"/>
        <v>0</v>
      </c>
      <c r="H63" s="153">
        <v>9.3999999999999997E-4</v>
      </c>
      <c r="I63" s="153">
        <f t="shared" si="17"/>
        <v>1.128E-2</v>
      </c>
      <c r="J63" s="153">
        <v>0</v>
      </c>
      <c r="K63" s="153">
        <f t="shared" si="18"/>
        <v>0</v>
      </c>
      <c r="Q63" s="146">
        <v>2</v>
      </c>
      <c r="AA63" s="122">
        <v>12</v>
      </c>
      <c r="AB63" s="122">
        <v>1</v>
      </c>
      <c r="AC63" s="122">
        <v>40</v>
      </c>
      <c r="BB63" s="122">
        <v>1</v>
      </c>
      <c r="BC63" s="122">
        <f t="shared" si="19"/>
        <v>0</v>
      </c>
      <c r="BD63" s="122">
        <f t="shared" si="20"/>
        <v>0</v>
      </c>
      <c r="BE63" s="122">
        <f t="shared" si="21"/>
        <v>0</v>
      </c>
      <c r="BF63" s="122">
        <f t="shared" si="22"/>
        <v>0</v>
      </c>
      <c r="BG63" s="122">
        <f t="shared" si="23"/>
        <v>0</v>
      </c>
    </row>
    <row r="64" spans="1:59">
      <c r="A64" s="147">
        <v>41</v>
      </c>
      <c r="B64" s="148" t="s">
        <v>176</v>
      </c>
      <c r="C64" s="149" t="s">
        <v>177</v>
      </c>
      <c r="D64" s="150" t="s">
        <v>135</v>
      </c>
      <c r="E64" s="151">
        <v>3</v>
      </c>
      <c r="F64" s="151">
        <v>0</v>
      </c>
      <c r="G64" s="152">
        <f t="shared" si="16"/>
        <v>0</v>
      </c>
      <c r="H64" s="153">
        <v>0.17</v>
      </c>
      <c r="I64" s="153">
        <f t="shared" si="17"/>
        <v>0.51</v>
      </c>
      <c r="J64" s="153">
        <v>0</v>
      </c>
      <c r="K64" s="153">
        <f t="shared" si="18"/>
        <v>0</v>
      </c>
      <c r="Q64" s="146">
        <v>2</v>
      </c>
      <c r="AA64" s="122">
        <v>12</v>
      </c>
      <c r="AB64" s="122">
        <v>1</v>
      </c>
      <c r="AC64" s="122">
        <v>41</v>
      </c>
      <c r="BB64" s="122">
        <v>1</v>
      </c>
      <c r="BC64" s="122">
        <f t="shared" si="19"/>
        <v>0</v>
      </c>
      <c r="BD64" s="122">
        <f t="shared" si="20"/>
        <v>0</v>
      </c>
      <c r="BE64" s="122">
        <f t="shared" si="21"/>
        <v>0</v>
      </c>
      <c r="BF64" s="122">
        <f t="shared" si="22"/>
        <v>0</v>
      </c>
      <c r="BG64" s="122">
        <f t="shared" si="23"/>
        <v>0</v>
      </c>
    </row>
    <row r="65" spans="1:59" ht="25.5">
      <c r="A65" s="147">
        <v>42</v>
      </c>
      <c r="B65" s="148" t="s">
        <v>178</v>
      </c>
      <c r="C65" s="149" t="s">
        <v>179</v>
      </c>
      <c r="D65" s="150" t="s">
        <v>135</v>
      </c>
      <c r="E65" s="151">
        <v>3</v>
      </c>
      <c r="F65" s="151">
        <v>0</v>
      </c>
      <c r="G65" s="152">
        <f t="shared" si="16"/>
        <v>0</v>
      </c>
      <c r="H65" s="153">
        <v>1.006</v>
      </c>
      <c r="I65" s="153">
        <f t="shared" si="17"/>
        <v>3.0179999999999998</v>
      </c>
      <c r="J65" s="153">
        <v>0</v>
      </c>
      <c r="K65" s="153">
        <f t="shared" si="18"/>
        <v>0</v>
      </c>
      <c r="Q65" s="146">
        <v>2</v>
      </c>
      <c r="AA65" s="122">
        <v>12</v>
      </c>
      <c r="AB65" s="122">
        <v>0</v>
      </c>
      <c r="AC65" s="122">
        <v>42</v>
      </c>
      <c r="BB65" s="122">
        <v>1</v>
      </c>
      <c r="BC65" s="122">
        <f t="shared" si="19"/>
        <v>0</v>
      </c>
      <c r="BD65" s="122">
        <f t="shared" si="20"/>
        <v>0</v>
      </c>
      <c r="BE65" s="122">
        <f t="shared" si="21"/>
        <v>0</v>
      </c>
      <c r="BF65" s="122">
        <f t="shared" si="22"/>
        <v>0</v>
      </c>
      <c r="BG65" s="122">
        <f t="shared" si="23"/>
        <v>0</v>
      </c>
    </row>
    <row r="66" spans="1:59">
      <c r="A66" s="147">
        <v>43</v>
      </c>
      <c r="B66" s="148" t="s">
        <v>180</v>
      </c>
      <c r="C66" s="149" t="s">
        <v>181</v>
      </c>
      <c r="D66" s="150" t="s">
        <v>135</v>
      </c>
      <c r="E66" s="151">
        <v>3</v>
      </c>
      <c r="F66" s="151">
        <v>0</v>
      </c>
      <c r="G66" s="152">
        <f t="shared" si="16"/>
        <v>0</v>
      </c>
      <c r="H66" s="153">
        <v>8.7999999999999995E-2</v>
      </c>
      <c r="I66" s="153">
        <f t="shared" si="17"/>
        <v>0.26400000000000001</v>
      </c>
      <c r="J66" s="153">
        <v>0</v>
      </c>
      <c r="K66" s="153">
        <f t="shared" si="18"/>
        <v>0</v>
      </c>
      <c r="Q66" s="146">
        <v>2</v>
      </c>
      <c r="AA66" s="122">
        <v>12</v>
      </c>
      <c r="AB66" s="122">
        <v>1</v>
      </c>
      <c r="AC66" s="122">
        <v>43</v>
      </c>
      <c r="BB66" s="122">
        <v>1</v>
      </c>
      <c r="BC66" s="122">
        <f t="shared" si="19"/>
        <v>0</v>
      </c>
      <c r="BD66" s="122">
        <f t="shared" si="20"/>
        <v>0</v>
      </c>
      <c r="BE66" s="122">
        <f t="shared" si="21"/>
        <v>0</v>
      </c>
      <c r="BF66" s="122">
        <f t="shared" si="22"/>
        <v>0</v>
      </c>
      <c r="BG66" s="122">
        <f t="shared" si="23"/>
        <v>0</v>
      </c>
    </row>
    <row r="67" spans="1:59" ht="25.5">
      <c r="A67" s="147">
        <v>44</v>
      </c>
      <c r="B67" s="148" t="s">
        <v>182</v>
      </c>
      <c r="C67" s="149" t="s">
        <v>183</v>
      </c>
      <c r="D67" s="150" t="s">
        <v>135</v>
      </c>
      <c r="E67" s="151">
        <v>10</v>
      </c>
      <c r="F67" s="151">
        <v>0</v>
      </c>
      <c r="G67" s="152">
        <f t="shared" si="16"/>
        <v>0</v>
      </c>
      <c r="H67" s="153">
        <v>1.081E-2</v>
      </c>
      <c r="I67" s="153">
        <f t="shared" si="17"/>
        <v>0.1081</v>
      </c>
      <c r="J67" s="153">
        <v>0</v>
      </c>
      <c r="K67" s="153">
        <f t="shared" si="18"/>
        <v>0</v>
      </c>
      <c r="Q67" s="146">
        <v>2</v>
      </c>
      <c r="AA67" s="122">
        <v>12</v>
      </c>
      <c r="AB67" s="122">
        <v>1</v>
      </c>
      <c r="AC67" s="122">
        <v>44</v>
      </c>
      <c r="BB67" s="122">
        <v>1</v>
      </c>
      <c r="BC67" s="122">
        <f t="shared" si="19"/>
        <v>0</v>
      </c>
      <c r="BD67" s="122">
        <f t="shared" si="20"/>
        <v>0</v>
      </c>
      <c r="BE67" s="122">
        <f t="shared" si="21"/>
        <v>0</v>
      </c>
      <c r="BF67" s="122">
        <f t="shared" si="22"/>
        <v>0</v>
      </c>
      <c r="BG67" s="122">
        <f t="shared" si="23"/>
        <v>0</v>
      </c>
    </row>
    <row r="68" spans="1:59">
      <c r="A68" s="154"/>
      <c r="B68" s="155" t="s">
        <v>72</v>
      </c>
      <c r="C68" s="156" t="str">
        <f>CONCATENATE(B60," ",C60)</f>
        <v>8 Trubní vedení</v>
      </c>
      <c r="D68" s="154"/>
      <c r="E68" s="157"/>
      <c r="F68" s="157"/>
      <c r="G68" s="158">
        <f>SUM(G60:G67)</f>
        <v>0</v>
      </c>
      <c r="H68" s="159"/>
      <c r="I68" s="160">
        <f>SUM(I60:I67)</f>
        <v>3.9113799999999999</v>
      </c>
      <c r="J68" s="159"/>
      <c r="K68" s="160">
        <f>SUM(K60:K67)</f>
        <v>0</v>
      </c>
      <c r="Q68" s="146">
        <v>4</v>
      </c>
      <c r="BC68" s="161">
        <f>SUM(BC60:BC67)</f>
        <v>0</v>
      </c>
      <c r="BD68" s="161">
        <f>SUM(BD60:BD67)</f>
        <v>0</v>
      </c>
      <c r="BE68" s="161">
        <f>SUM(BE60:BE67)</f>
        <v>0</v>
      </c>
      <c r="BF68" s="161">
        <f>SUM(BF60:BF67)</f>
        <v>0</v>
      </c>
      <c r="BG68" s="161">
        <f>SUM(BG60:BG67)</f>
        <v>0</v>
      </c>
    </row>
    <row r="69" spans="1:59">
      <c r="A69" s="139" t="s">
        <v>69</v>
      </c>
      <c r="B69" s="140" t="s">
        <v>184</v>
      </c>
      <c r="C69" s="141" t="s">
        <v>185</v>
      </c>
      <c r="D69" s="142"/>
      <c r="E69" s="143"/>
      <c r="F69" s="143"/>
      <c r="G69" s="144"/>
      <c r="H69" s="145"/>
      <c r="I69" s="145"/>
      <c r="J69" s="145"/>
      <c r="K69" s="145"/>
      <c r="Q69" s="146">
        <v>1</v>
      </c>
    </row>
    <row r="70" spans="1:59" ht="25.5">
      <c r="A70" s="147">
        <v>45</v>
      </c>
      <c r="B70" s="148" t="s">
        <v>186</v>
      </c>
      <c r="C70" s="149" t="s">
        <v>187</v>
      </c>
      <c r="D70" s="150" t="s">
        <v>171</v>
      </c>
      <c r="E70" s="151">
        <v>16</v>
      </c>
      <c r="F70" s="151">
        <v>0</v>
      </c>
      <c r="G70" s="152">
        <f t="shared" ref="G70:G75" si="24">E70*F70</f>
        <v>0</v>
      </c>
      <c r="H70" s="153">
        <v>0</v>
      </c>
      <c r="I70" s="153">
        <f t="shared" ref="I70:I75" si="25">E70*H70</f>
        <v>0</v>
      </c>
      <c r="J70" s="153">
        <v>0</v>
      </c>
      <c r="K70" s="153">
        <f t="shared" ref="K70:K75" si="26">E70*J70</f>
        <v>0</v>
      </c>
      <c r="Q70" s="146">
        <v>2</v>
      </c>
      <c r="AA70" s="122">
        <v>12</v>
      </c>
      <c r="AB70" s="122">
        <v>0</v>
      </c>
      <c r="AC70" s="122">
        <v>45</v>
      </c>
      <c r="BB70" s="122">
        <v>1</v>
      </c>
      <c r="BC70" s="122">
        <f t="shared" ref="BC70:BC75" si="27">IF(BB70=1,G70,0)</f>
        <v>0</v>
      </c>
      <c r="BD70" s="122">
        <f t="shared" ref="BD70:BD75" si="28">IF(BB70=2,G70,0)</f>
        <v>0</v>
      </c>
      <c r="BE70" s="122">
        <f t="shared" ref="BE70:BE75" si="29">IF(BB70=3,G70,0)</f>
        <v>0</v>
      </c>
      <c r="BF70" s="122">
        <f t="shared" ref="BF70:BF75" si="30">IF(BB70=4,G70,0)</f>
        <v>0</v>
      </c>
      <c r="BG70" s="122">
        <f t="shared" ref="BG70:BG75" si="31">IF(BB70=5,G70,0)</f>
        <v>0</v>
      </c>
    </row>
    <row r="71" spans="1:59" ht="25.5">
      <c r="A71" s="147">
        <v>46</v>
      </c>
      <c r="B71" s="148" t="s">
        <v>188</v>
      </c>
      <c r="C71" s="149" t="s">
        <v>189</v>
      </c>
      <c r="D71" s="150" t="s">
        <v>148</v>
      </c>
      <c r="E71" s="151">
        <v>1200</v>
      </c>
      <c r="F71" s="151">
        <v>0</v>
      </c>
      <c r="G71" s="152">
        <f t="shared" si="24"/>
        <v>0</v>
      </c>
      <c r="H71" s="153">
        <v>1E-3</v>
      </c>
      <c r="I71" s="153">
        <f t="shared" si="25"/>
        <v>1.2</v>
      </c>
      <c r="J71" s="153">
        <v>0</v>
      </c>
      <c r="K71" s="153">
        <f t="shared" si="26"/>
        <v>0</v>
      </c>
      <c r="Q71" s="146">
        <v>2</v>
      </c>
      <c r="AA71" s="122">
        <v>12</v>
      </c>
      <c r="AB71" s="122">
        <v>1</v>
      </c>
      <c r="AC71" s="122">
        <v>46</v>
      </c>
      <c r="BB71" s="122">
        <v>1</v>
      </c>
      <c r="BC71" s="122">
        <f t="shared" si="27"/>
        <v>0</v>
      </c>
      <c r="BD71" s="122">
        <f t="shared" si="28"/>
        <v>0</v>
      </c>
      <c r="BE71" s="122">
        <f t="shared" si="29"/>
        <v>0</v>
      </c>
      <c r="BF71" s="122">
        <f t="shared" si="30"/>
        <v>0</v>
      </c>
      <c r="BG71" s="122">
        <f t="shared" si="31"/>
        <v>0</v>
      </c>
    </row>
    <row r="72" spans="1:59" ht="25.5">
      <c r="A72" s="147">
        <v>47</v>
      </c>
      <c r="B72" s="148" t="s">
        <v>190</v>
      </c>
      <c r="C72" s="149" t="s">
        <v>191</v>
      </c>
      <c r="D72" s="150" t="s">
        <v>99</v>
      </c>
      <c r="E72" s="151">
        <v>80</v>
      </c>
      <c r="F72" s="151">
        <v>0</v>
      </c>
      <c r="G72" s="152">
        <f t="shared" si="24"/>
        <v>0</v>
      </c>
      <c r="H72" s="153">
        <v>0</v>
      </c>
      <c r="I72" s="153">
        <f t="shared" si="25"/>
        <v>0</v>
      </c>
      <c r="J72" s="153">
        <v>0</v>
      </c>
      <c r="K72" s="153">
        <f t="shared" si="26"/>
        <v>0</v>
      </c>
      <c r="Q72" s="146">
        <v>2</v>
      </c>
      <c r="AA72" s="122">
        <v>12</v>
      </c>
      <c r="AB72" s="122">
        <v>0</v>
      </c>
      <c r="AC72" s="122">
        <v>47</v>
      </c>
      <c r="BB72" s="122">
        <v>1</v>
      </c>
      <c r="BC72" s="122">
        <f t="shared" si="27"/>
        <v>0</v>
      </c>
      <c r="BD72" s="122">
        <f t="shared" si="28"/>
        <v>0</v>
      </c>
      <c r="BE72" s="122">
        <f t="shared" si="29"/>
        <v>0</v>
      </c>
      <c r="BF72" s="122">
        <f t="shared" si="30"/>
        <v>0</v>
      </c>
      <c r="BG72" s="122">
        <f t="shared" si="31"/>
        <v>0</v>
      </c>
    </row>
    <row r="73" spans="1:59">
      <c r="A73" s="147">
        <v>48</v>
      </c>
      <c r="B73" s="148" t="s">
        <v>192</v>
      </c>
      <c r="C73" s="149" t="s">
        <v>193</v>
      </c>
      <c r="D73" s="150" t="s">
        <v>77</v>
      </c>
      <c r="E73" s="151">
        <v>24</v>
      </c>
      <c r="F73" s="151">
        <v>0</v>
      </c>
      <c r="G73" s="152">
        <f t="shared" si="24"/>
        <v>0</v>
      </c>
      <c r="H73" s="153">
        <v>2.3785500000000002</v>
      </c>
      <c r="I73" s="153">
        <f t="shared" si="25"/>
        <v>57.0852</v>
      </c>
      <c r="J73" s="153">
        <v>0</v>
      </c>
      <c r="K73" s="153">
        <f t="shared" si="26"/>
        <v>0</v>
      </c>
      <c r="Q73" s="146">
        <v>2</v>
      </c>
      <c r="AA73" s="122">
        <v>12</v>
      </c>
      <c r="AB73" s="122">
        <v>0</v>
      </c>
      <c r="AC73" s="122">
        <v>48</v>
      </c>
      <c r="BB73" s="122">
        <v>1</v>
      </c>
      <c r="BC73" s="122">
        <f t="shared" si="27"/>
        <v>0</v>
      </c>
      <c r="BD73" s="122">
        <f t="shared" si="28"/>
        <v>0</v>
      </c>
      <c r="BE73" s="122">
        <f t="shared" si="29"/>
        <v>0</v>
      </c>
      <c r="BF73" s="122">
        <f t="shared" si="30"/>
        <v>0</v>
      </c>
      <c r="BG73" s="122">
        <f t="shared" si="31"/>
        <v>0</v>
      </c>
    </row>
    <row r="74" spans="1:59" ht="25.5">
      <c r="A74" s="147">
        <v>49</v>
      </c>
      <c r="B74" s="148" t="s">
        <v>194</v>
      </c>
      <c r="C74" s="149" t="s">
        <v>195</v>
      </c>
      <c r="D74" s="150" t="s">
        <v>99</v>
      </c>
      <c r="E74" s="151">
        <v>156.19999999999999</v>
      </c>
      <c r="F74" s="151">
        <v>0</v>
      </c>
      <c r="G74" s="152">
        <f t="shared" si="24"/>
        <v>0</v>
      </c>
      <c r="H74" s="153">
        <v>1.0000000000000001E-5</v>
      </c>
      <c r="I74" s="153">
        <f t="shared" si="25"/>
        <v>1.562E-3</v>
      </c>
      <c r="J74" s="153">
        <v>0</v>
      </c>
      <c r="K74" s="153">
        <f t="shared" si="26"/>
        <v>0</v>
      </c>
      <c r="Q74" s="146">
        <v>2</v>
      </c>
      <c r="AA74" s="122">
        <v>12</v>
      </c>
      <c r="AB74" s="122">
        <v>0</v>
      </c>
      <c r="AC74" s="122">
        <v>49</v>
      </c>
      <c r="BB74" s="122">
        <v>1</v>
      </c>
      <c r="BC74" s="122">
        <f t="shared" si="27"/>
        <v>0</v>
      </c>
      <c r="BD74" s="122">
        <f t="shared" si="28"/>
        <v>0</v>
      </c>
      <c r="BE74" s="122">
        <f t="shared" si="29"/>
        <v>0</v>
      </c>
      <c r="BF74" s="122">
        <f t="shared" si="30"/>
        <v>0</v>
      </c>
      <c r="BG74" s="122">
        <f t="shared" si="31"/>
        <v>0</v>
      </c>
    </row>
    <row r="75" spans="1:59" ht="25.5">
      <c r="A75" s="147">
        <v>50</v>
      </c>
      <c r="B75" s="148" t="s">
        <v>196</v>
      </c>
      <c r="C75" s="149" t="s">
        <v>197</v>
      </c>
      <c r="D75" s="150" t="s">
        <v>171</v>
      </c>
      <c r="E75" s="151">
        <v>40</v>
      </c>
      <c r="F75" s="151">
        <v>0</v>
      </c>
      <c r="G75" s="152">
        <f t="shared" si="24"/>
        <v>0</v>
      </c>
      <c r="H75" s="153">
        <v>8.2320000000000004E-2</v>
      </c>
      <c r="I75" s="153">
        <f t="shared" si="25"/>
        <v>3.2928000000000002</v>
      </c>
      <c r="J75" s="153">
        <v>0</v>
      </c>
      <c r="K75" s="153">
        <f t="shared" si="26"/>
        <v>0</v>
      </c>
      <c r="Q75" s="146">
        <v>2</v>
      </c>
      <c r="AA75" s="122">
        <v>12</v>
      </c>
      <c r="AB75" s="122">
        <v>0</v>
      </c>
      <c r="AC75" s="122">
        <v>50</v>
      </c>
      <c r="BB75" s="122">
        <v>1</v>
      </c>
      <c r="BC75" s="122">
        <f t="shared" si="27"/>
        <v>0</v>
      </c>
      <c r="BD75" s="122">
        <f t="shared" si="28"/>
        <v>0</v>
      </c>
      <c r="BE75" s="122">
        <f t="shared" si="29"/>
        <v>0</v>
      </c>
      <c r="BF75" s="122">
        <f t="shared" si="30"/>
        <v>0</v>
      </c>
      <c r="BG75" s="122">
        <f t="shared" si="31"/>
        <v>0</v>
      </c>
    </row>
    <row r="76" spans="1:59">
      <c r="A76" s="154"/>
      <c r="B76" s="155" t="s">
        <v>72</v>
      </c>
      <c r="C76" s="156" t="str">
        <f>CONCATENATE(B69," ",C69)</f>
        <v>91 Doplňující práce na komunikaci</v>
      </c>
      <c r="D76" s="154"/>
      <c r="E76" s="157"/>
      <c r="F76" s="157"/>
      <c r="G76" s="158">
        <f>SUM(G69:G75)</f>
        <v>0</v>
      </c>
      <c r="H76" s="159"/>
      <c r="I76" s="160">
        <f>SUM(I69:I75)</f>
        <v>61.579562000000003</v>
      </c>
      <c r="J76" s="159"/>
      <c r="K76" s="160">
        <f>SUM(K69:K75)</f>
        <v>0</v>
      </c>
      <c r="Q76" s="146">
        <v>4</v>
      </c>
      <c r="BC76" s="161">
        <f>SUM(BC69:BC75)</f>
        <v>0</v>
      </c>
      <c r="BD76" s="161">
        <f>SUM(BD69:BD75)</f>
        <v>0</v>
      </c>
      <c r="BE76" s="161">
        <f>SUM(BE69:BE75)</f>
        <v>0</v>
      </c>
      <c r="BF76" s="161">
        <f>SUM(BF69:BF75)</f>
        <v>0</v>
      </c>
      <c r="BG76" s="161">
        <f>SUM(BG69:BG75)</f>
        <v>0</v>
      </c>
    </row>
    <row r="77" spans="1:59">
      <c r="A77" s="139" t="s">
        <v>69</v>
      </c>
      <c r="B77" s="140" t="s">
        <v>198</v>
      </c>
      <c r="C77" s="141" t="s">
        <v>199</v>
      </c>
      <c r="D77" s="142"/>
      <c r="E77" s="143"/>
      <c r="F77" s="143"/>
      <c r="G77" s="144"/>
      <c r="H77" s="145"/>
      <c r="I77" s="145"/>
      <c r="J77" s="145"/>
      <c r="K77" s="145"/>
      <c r="Q77" s="146">
        <v>1</v>
      </c>
    </row>
    <row r="78" spans="1:59">
      <c r="A78" s="147">
        <v>51</v>
      </c>
      <c r="B78" s="148" t="s">
        <v>200</v>
      </c>
      <c r="C78" s="149" t="s">
        <v>201</v>
      </c>
      <c r="D78" s="150" t="s">
        <v>99</v>
      </c>
      <c r="E78" s="151">
        <v>24</v>
      </c>
      <c r="F78" s="151">
        <v>0</v>
      </c>
      <c r="G78" s="152">
        <f>E78*F78</f>
        <v>0</v>
      </c>
      <c r="H78" s="153">
        <v>0</v>
      </c>
      <c r="I78" s="153">
        <f>E78*H78</f>
        <v>0</v>
      </c>
      <c r="J78" s="153">
        <v>0</v>
      </c>
      <c r="K78" s="153">
        <f>E78*J78</f>
        <v>0</v>
      </c>
      <c r="Q78" s="146">
        <v>2</v>
      </c>
      <c r="AA78" s="122">
        <v>12</v>
      </c>
      <c r="AB78" s="122">
        <v>0</v>
      </c>
      <c r="AC78" s="122">
        <v>51</v>
      </c>
      <c r="BB78" s="122">
        <v>1</v>
      </c>
      <c r="BC78" s="122">
        <f>IF(BB78=1,G78,0)</f>
        <v>0</v>
      </c>
      <c r="BD78" s="122">
        <f>IF(BB78=2,G78,0)</f>
        <v>0</v>
      </c>
      <c r="BE78" s="122">
        <f>IF(BB78=3,G78,0)</f>
        <v>0</v>
      </c>
      <c r="BF78" s="122">
        <f>IF(BB78=4,G78,0)</f>
        <v>0</v>
      </c>
      <c r="BG78" s="122">
        <f>IF(BB78=5,G78,0)</f>
        <v>0</v>
      </c>
    </row>
    <row r="79" spans="1:59" ht="25.5">
      <c r="A79" s="147">
        <v>52</v>
      </c>
      <c r="B79" s="148" t="s">
        <v>202</v>
      </c>
      <c r="C79" s="149" t="s">
        <v>203</v>
      </c>
      <c r="D79" s="150" t="s">
        <v>99</v>
      </c>
      <c r="E79" s="151">
        <v>40</v>
      </c>
      <c r="F79" s="151">
        <v>0</v>
      </c>
      <c r="G79" s="152">
        <f>E79*F79</f>
        <v>0</v>
      </c>
      <c r="H79" s="153">
        <v>3.4590000000000003E-2</v>
      </c>
      <c r="I79" s="153">
        <f>E79*H79</f>
        <v>1.3836000000000002</v>
      </c>
      <c r="J79" s="153">
        <v>0</v>
      </c>
      <c r="K79" s="153">
        <f>E79*J79</f>
        <v>0</v>
      </c>
      <c r="Q79" s="146">
        <v>2</v>
      </c>
      <c r="AA79" s="122">
        <v>12</v>
      </c>
      <c r="AB79" s="122">
        <v>0</v>
      </c>
      <c r="AC79" s="122">
        <v>52</v>
      </c>
      <c r="BB79" s="122">
        <v>1</v>
      </c>
      <c r="BC79" s="122">
        <f>IF(BB79=1,G79,0)</f>
        <v>0</v>
      </c>
      <c r="BD79" s="122">
        <f>IF(BB79=2,G79,0)</f>
        <v>0</v>
      </c>
      <c r="BE79" s="122">
        <f>IF(BB79=3,G79,0)</f>
        <v>0</v>
      </c>
      <c r="BF79" s="122">
        <f>IF(BB79=4,G79,0)</f>
        <v>0</v>
      </c>
      <c r="BG79" s="122">
        <f>IF(BB79=5,G79,0)</f>
        <v>0</v>
      </c>
    </row>
    <row r="80" spans="1:59" ht="25.5">
      <c r="A80" s="147">
        <v>53</v>
      </c>
      <c r="B80" s="148" t="s">
        <v>204</v>
      </c>
      <c r="C80" s="149" t="s">
        <v>205</v>
      </c>
      <c r="D80" s="150" t="s">
        <v>99</v>
      </c>
      <c r="E80" s="151">
        <v>36</v>
      </c>
      <c r="F80" s="151">
        <v>0</v>
      </c>
      <c r="G80" s="152">
        <f>E80*F80</f>
        <v>0</v>
      </c>
      <c r="H80" s="153">
        <v>3.338E-2</v>
      </c>
      <c r="I80" s="153">
        <f>E80*H80</f>
        <v>1.2016800000000001</v>
      </c>
      <c r="J80" s="153">
        <v>0</v>
      </c>
      <c r="K80" s="153">
        <f>E80*J80</f>
        <v>0</v>
      </c>
      <c r="Q80" s="146">
        <v>2</v>
      </c>
      <c r="AA80" s="122">
        <v>12</v>
      </c>
      <c r="AB80" s="122">
        <v>0</v>
      </c>
      <c r="AC80" s="122">
        <v>53</v>
      </c>
      <c r="BB80" s="122">
        <v>1</v>
      </c>
      <c r="BC80" s="122">
        <f>IF(BB80=1,G80,0)</f>
        <v>0</v>
      </c>
      <c r="BD80" s="122">
        <f>IF(BB80=2,G80,0)</f>
        <v>0</v>
      </c>
      <c r="BE80" s="122">
        <f>IF(BB80=3,G80,0)</f>
        <v>0</v>
      </c>
      <c r="BF80" s="122">
        <f>IF(BB80=4,G80,0)</f>
        <v>0</v>
      </c>
      <c r="BG80" s="122">
        <f>IF(BB80=5,G80,0)</f>
        <v>0</v>
      </c>
    </row>
    <row r="81" spans="1:59" ht="25.5">
      <c r="A81" s="147">
        <v>54</v>
      </c>
      <c r="B81" s="148" t="s">
        <v>206</v>
      </c>
      <c r="C81" s="149" t="s">
        <v>207</v>
      </c>
      <c r="D81" s="150" t="s">
        <v>99</v>
      </c>
      <c r="E81" s="151">
        <v>144</v>
      </c>
      <c r="F81" s="151">
        <v>0</v>
      </c>
      <c r="G81" s="152">
        <f>E81*F81</f>
        <v>0</v>
      </c>
      <c r="H81" s="153">
        <v>0</v>
      </c>
      <c r="I81" s="153">
        <f>E81*H81</f>
        <v>0</v>
      </c>
      <c r="J81" s="153">
        <v>0</v>
      </c>
      <c r="K81" s="153">
        <f>E81*J81</f>
        <v>0</v>
      </c>
      <c r="Q81" s="146">
        <v>2</v>
      </c>
      <c r="AA81" s="122">
        <v>12</v>
      </c>
      <c r="AB81" s="122">
        <v>0</v>
      </c>
      <c r="AC81" s="122">
        <v>54</v>
      </c>
      <c r="BB81" s="122">
        <v>1</v>
      </c>
      <c r="BC81" s="122">
        <f>IF(BB81=1,G81,0)</f>
        <v>0</v>
      </c>
      <c r="BD81" s="122">
        <f>IF(BB81=2,G81,0)</f>
        <v>0</v>
      </c>
      <c r="BE81" s="122">
        <f>IF(BB81=3,G81,0)</f>
        <v>0</v>
      </c>
      <c r="BF81" s="122">
        <f>IF(BB81=4,G81,0)</f>
        <v>0</v>
      </c>
      <c r="BG81" s="122">
        <f>IF(BB81=5,G81,0)</f>
        <v>0</v>
      </c>
    </row>
    <row r="82" spans="1:59">
      <c r="A82" s="147">
        <v>55</v>
      </c>
      <c r="B82" s="148" t="s">
        <v>208</v>
      </c>
      <c r="C82" s="149" t="s">
        <v>209</v>
      </c>
      <c r="D82" s="150" t="s">
        <v>210</v>
      </c>
      <c r="E82" s="151">
        <v>120</v>
      </c>
      <c r="F82" s="151">
        <v>0</v>
      </c>
      <c r="G82" s="152">
        <f>E82*F82</f>
        <v>0</v>
      </c>
      <c r="H82" s="153">
        <v>0</v>
      </c>
      <c r="I82" s="153">
        <f>E82*H82</f>
        <v>0</v>
      </c>
      <c r="J82" s="153">
        <v>0</v>
      </c>
      <c r="K82" s="153">
        <f>E82*J82</f>
        <v>0</v>
      </c>
      <c r="Q82" s="146">
        <v>2</v>
      </c>
      <c r="AA82" s="122">
        <v>12</v>
      </c>
      <c r="AB82" s="122">
        <v>0</v>
      </c>
      <c r="AC82" s="122">
        <v>55</v>
      </c>
      <c r="BB82" s="122">
        <v>1</v>
      </c>
      <c r="BC82" s="122">
        <f>IF(BB82=1,G82,0)</f>
        <v>0</v>
      </c>
      <c r="BD82" s="122">
        <f>IF(BB82=2,G82,0)</f>
        <v>0</v>
      </c>
      <c r="BE82" s="122">
        <f>IF(BB82=3,G82,0)</f>
        <v>0</v>
      </c>
      <c r="BF82" s="122">
        <f>IF(BB82=4,G82,0)</f>
        <v>0</v>
      </c>
      <c r="BG82" s="122">
        <f>IF(BB82=5,G82,0)</f>
        <v>0</v>
      </c>
    </row>
    <row r="83" spans="1:59">
      <c r="A83" s="154"/>
      <c r="B83" s="155" t="s">
        <v>72</v>
      </c>
      <c r="C83" s="156" t="str">
        <f>CONCATENATE(B77," ",C77)</f>
        <v>94 Lešení a stavební výtahy</v>
      </c>
      <c r="D83" s="154"/>
      <c r="E83" s="157"/>
      <c r="F83" s="157"/>
      <c r="G83" s="158">
        <f>SUM(G77:G82)</f>
        <v>0</v>
      </c>
      <c r="H83" s="159"/>
      <c r="I83" s="160">
        <f>SUM(I77:I82)</f>
        <v>2.58528</v>
      </c>
      <c r="J83" s="159"/>
      <c r="K83" s="160">
        <f>SUM(K77:K82)</f>
        <v>0</v>
      </c>
      <c r="Q83" s="146">
        <v>4</v>
      </c>
      <c r="BC83" s="161">
        <f>SUM(BC77:BC82)</f>
        <v>0</v>
      </c>
      <c r="BD83" s="161">
        <f>SUM(BD77:BD82)</f>
        <v>0</v>
      </c>
      <c r="BE83" s="161">
        <f>SUM(BE77:BE82)</f>
        <v>0</v>
      </c>
      <c r="BF83" s="161">
        <f>SUM(BF77:BF82)</f>
        <v>0</v>
      </c>
      <c r="BG83" s="161">
        <f>SUM(BG77:BG82)</f>
        <v>0</v>
      </c>
    </row>
    <row r="84" spans="1:59">
      <c r="A84" s="139" t="s">
        <v>69</v>
      </c>
      <c r="B84" s="140" t="s">
        <v>211</v>
      </c>
      <c r="C84" s="141" t="s">
        <v>212</v>
      </c>
      <c r="D84" s="142"/>
      <c r="E84" s="143"/>
      <c r="F84" s="143"/>
      <c r="G84" s="144"/>
      <c r="H84" s="145"/>
      <c r="I84" s="145"/>
      <c r="J84" s="145"/>
      <c r="K84" s="145"/>
      <c r="Q84" s="146">
        <v>1</v>
      </c>
    </row>
    <row r="85" spans="1:59" ht="25.5">
      <c r="A85" s="147">
        <v>56</v>
      </c>
      <c r="B85" s="148" t="s">
        <v>213</v>
      </c>
      <c r="C85" s="149" t="s">
        <v>214</v>
      </c>
      <c r="D85" s="150" t="s">
        <v>215</v>
      </c>
      <c r="E85" s="151">
        <v>33</v>
      </c>
      <c r="F85" s="151">
        <v>0</v>
      </c>
      <c r="G85" s="152">
        <f t="shared" ref="G85:G95" si="32">E85*F85</f>
        <v>0</v>
      </c>
      <c r="H85" s="153">
        <v>0</v>
      </c>
      <c r="I85" s="153">
        <f t="shared" ref="I85:I95" si="33">E85*H85</f>
        <v>0</v>
      </c>
      <c r="J85" s="153">
        <v>0</v>
      </c>
      <c r="K85" s="153">
        <f t="shared" ref="K85:K95" si="34">E85*J85</f>
        <v>0</v>
      </c>
      <c r="Q85" s="146">
        <v>2</v>
      </c>
      <c r="AA85" s="122">
        <v>12</v>
      </c>
      <c r="AB85" s="122">
        <v>0</v>
      </c>
      <c r="AC85" s="122">
        <v>56</v>
      </c>
      <c r="BB85" s="122">
        <v>1</v>
      </c>
      <c r="BC85" s="122">
        <f t="shared" ref="BC85:BC95" si="35">IF(BB85=1,G85,0)</f>
        <v>0</v>
      </c>
      <c r="BD85" s="122">
        <f t="shared" ref="BD85:BD95" si="36">IF(BB85=2,G85,0)</f>
        <v>0</v>
      </c>
      <c r="BE85" s="122">
        <f t="shared" ref="BE85:BE95" si="37">IF(BB85=3,G85,0)</f>
        <v>0</v>
      </c>
      <c r="BF85" s="122">
        <f t="shared" ref="BF85:BF95" si="38">IF(BB85=4,G85,0)</f>
        <v>0</v>
      </c>
      <c r="BG85" s="122">
        <f t="shared" ref="BG85:BG95" si="39">IF(BB85=5,G85,0)</f>
        <v>0</v>
      </c>
    </row>
    <row r="86" spans="1:59" ht="25.5">
      <c r="A86" s="147">
        <v>57</v>
      </c>
      <c r="B86" s="148" t="s">
        <v>216</v>
      </c>
      <c r="C86" s="149" t="s">
        <v>217</v>
      </c>
      <c r="D86" s="150" t="s">
        <v>215</v>
      </c>
      <c r="E86" s="151">
        <v>627</v>
      </c>
      <c r="F86" s="151">
        <v>0</v>
      </c>
      <c r="G86" s="152">
        <f t="shared" si="32"/>
        <v>0</v>
      </c>
      <c r="H86" s="153">
        <v>0</v>
      </c>
      <c r="I86" s="153">
        <f t="shared" si="33"/>
        <v>0</v>
      </c>
      <c r="J86" s="153">
        <v>0</v>
      </c>
      <c r="K86" s="153">
        <f t="shared" si="34"/>
        <v>0</v>
      </c>
      <c r="Q86" s="146">
        <v>2</v>
      </c>
      <c r="AA86" s="122">
        <v>12</v>
      </c>
      <c r="AB86" s="122">
        <v>0</v>
      </c>
      <c r="AC86" s="122">
        <v>57</v>
      </c>
      <c r="BB86" s="122">
        <v>1</v>
      </c>
      <c r="BC86" s="122">
        <f t="shared" si="35"/>
        <v>0</v>
      </c>
      <c r="BD86" s="122">
        <f t="shared" si="36"/>
        <v>0</v>
      </c>
      <c r="BE86" s="122">
        <f t="shared" si="37"/>
        <v>0</v>
      </c>
      <c r="BF86" s="122">
        <f t="shared" si="38"/>
        <v>0</v>
      </c>
      <c r="BG86" s="122">
        <f t="shared" si="39"/>
        <v>0</v>
      </c>
    </row>
    <row r="87" spans="1:59">
      <c r="A87" s="147">
        <v>58</v>
      </c>
      <c r="B87" s="148" t="s">
        <v>218</v>
      </c>
      <c r="C87" s="149" t="s">
        <v>219</v>
      </c>
      <c r="D87" s="150" t="s">
        <v>215</v>
      </c>
      <c r="E87" s="151">
        <v>33</v>
      </c>
      <c r="F87" s="151">
        <v>0</v>
      </c>
      <c r="G87" s="152">
        <f t="shared" si="32"/>
        <v>0</v>
      </c>
      <c r="H87" s="153">
        <v>0</v>
      </c>
      <c r="I87" s="153">
        <f t="shared" si="33"/>
        <v>0</v>
      </c>
      <c r="J87" s="153">
        <v>0</v>
      </c>
      <c r="K87" s="153">
        <f t="shared" si="34"/>
        <v>0</v>
      </c>
      <c r="Q87" s="146">
        <v>2</v>
      </c>
      <c r="AA87" s="122">
        <v>12</v>
      </c>
      <c r="AB87" s="122">
        <v>0</v>
      </c>
      <c r="AC87" s="122">
        <v>58</v>
      </c>
      <c r="BB87" s="122">
        <v>1</v>
      </c>
      <c r="BC87" s="122">
        <f t="shared" si="35"/>
        <v>0</v>
      </c>
      <c r="BD87" s="122">
        <f t="shared" si="36"/>
        <v>0</v>
      </c>
      <c r="BE87" s="122">
        <f t="shared" si="37"/>
        <v>0</v>
      </c>
      <c r="BF87" s="122">
        <f t="shared" si="38"/>
        <v>0</v>
      </c>
      <c r="BG87" s="122">
        <f t="shared" si="39"/>
        <v>0</v>
      </c>
    </row>
    <row r="88" spans="1:59">
      <c r="A88" s="147">
        <v>59</v>
      </c>
      <c r="B88" s="148" t="s">
        <v>220</v>
      </c>
      <c r="C88" s="149" t="s">
        <v>221</v>
      </c>
      <c r="D88" s="150" t="s">
        <v>215</v>
      </c>
      <c r="E88" s="151">
        <v>33</v>
      </c>
      <c r="F88" s="151">
        <v>0</v>
      </c>
      <c r="G88" s="152">
        <f t="shared" si="32"/>
        <v>0</v>
      </c>
      <c r="H88" s="153">
        <v>0</v>
      </c>
      <c r="I88" s="153">
        <f t="shared" si="33"/>
        <v>0</v>
      </c>
      <c r="J88" s="153">
        <v>0</v>
      </c>
      <c r="K88" s="153">
        <f t="shared" si="34"/>
        <v>0</v>
      </c>
      <c r="Q88" s="146">
        <v>2</v>
      </c>
      <c r="AA88" s="122">
        <v>12</v>
      </c>
      <c r="AB88" s="122">
        <v>0</v>
      </c>
      <c r="AC88" s="122">
        <v>59</v>
      </c>
      <c r="BB88" s="122">
        <v>1</v>
      </c>
      <c r="BC88" s="122">
        <f t="shared" si="35"/>
        <v>0</v>
      </c>
      <c r="BD88" s="122">
        <f t="shared" si="36"/>
        <v>0</v>
      </c>
      <c r="BE88" s="122">
        <f t="shared" si="37"/>
        <v>0</v>
      </c>
      <c r="BF88" s="122">
        <f t="shared" si="38"/>
        <v>0</v>
      </c>
      <c r="BG88" s="122">
        <f t="shared" si="39"/>
        <v>0</v>
      </c>
    </row>
    <row r="89" spans="1:59" ht="25.5">
      <c r="A89" s="147">
        <v>60</v>
      </c>
      <c r="B89" s="148" t="s">
        <v>222</v>
      </c>
      <c r="C89" s="149" t="s">
        <v>223</v>
      </c>
      <c r="D89" s="150" t="s">
        <v>215</v>
      </c>
      <c r="E89" s="151">
        <v>198</v>
      </c>
      <c r="F89" s="151">
        <v>0</v>
      </c>
      <c r="G89" s="152">
        <f t="shared" si="32"/>
        <v>0</v>
      </c>
      <c r="H89" s="153">
        <v>0</v>
      </c>
      <c r="I89" s="153">
        <f t="shared" si="33"/>
        <v>0</v>
      </c>
      <c r="J89" s="153">
        <v>0</v>
      </c>
      <c r="K89" s="153">
        <f t="shared" si="34"/>
        <v>0</v>
      </c>
      <c r="Q89" s="146">
        <v>2</v>
      </c>
      <c r="AA89" s="122">
        <v>12</v>
      </c>
      <c r="AB89" s="122">
        <v>0</v>
      </c>
      <c r="AC89" s="122">
        <v>60</v>
      </c>
      <c r="BB89" s="122">
        <v>1</v>
      </c>
      <c r="BC89" s="122">
        <f t="shared" si="35"/>
        <v>0</v>
      </c>
      <c r="BD89" s="122">
        <f t="shared" si="36"/>
        <v>0</v>
      </c>
      <c r="BE89" s="122">
        <f t="shared" si="37"/>
        <v>0</v>
      </c>
      <c r="BF89" s="122">
        <f t="shared" si="38"/>
        <v>0</v>
      </c>
      <c r="BG89" s="122">
        <f t="shared" si="39"/>
        <v>0</v>
      </c>
    </row>
    <row r="90" spans="1:59" ht="25.5">
      <c r="A90" s="147">
        <v>61</v>
      </c>
      <c r="B90" s="148" t="s">
        <v>224</v>
      </c>
      <c r="C90" s="149" t="s">
        <v>225</v>
      </c>
      <c r="D90" s="150" t="s">
        <v>77</v>
      </c>
      <c r="E90" s="151">
        <v>1.6</v>
      </c>
      <c r="F90" s="151">
        <v>0</v>
      </c>
      <c r="G90" s="152">
        <f t="shared" si="32"/>
        <v>0</v>
      </c>
      <c r="H90" s="153">
        <v>0</v>
      </c>
      <c r="I90" s="153">
        <f t="shared" si="33"/>
        <v>0</v>
      </c>
      <c r="J90" s="153">
        <v>-2</v>
      </c>
      <c r="K90" s="153">
        <f t="shared" si="34"/>
        <v>-3.2</v>
      </c>
      <c r="Q90" s="146">
        <v>2</v>
      </c>
      <c r="AA90" s="122">
        <v>12</v>
      </c>
      <c r="AB90" s="122">
        <v>0</v>
      </c>
      <c r="AC90" s="122">
        <v>61</v>
      </c>
      <c r="BB90" s="122">
        <v>1</v>
      </c>
      <c r="BC90" s="122">
        <f t="shared" si="35"/>
        <v>0</v>
      </c>
      <c r="BD90" s="122">
        <f t="shared" si="36"/>
        <v>0</v>
      </c>
      <c r="BE90" s="122">
        <f t="shared" si="37"/>
        <v>0</v>
      </c>
      <c r="BF90" s="122">
        <f t="shared" si="38"/>
        <v>0</v>
      </c>
      <c r="BG90" s="122">
        <f t="shared" si="39"/>
        <v>0</v>
      </c>
    </row>
    <row r="91" spans="1:59">
      <c r="A91" s="147">
        <v>62</v>
      </c>
      <c r="B91" s="148" t="s">
        <v>226</v>
      </c>
      <c r="C91" s="149" t="s">
        <v>227</v>
      </c>
      <c r="D91" s="150" t="s">
        <v>135</v>
      </c>
      <c r="E91" s="151">
        <v>2</v>
      </c>
      <c r="F91" s="151">
        <v>0</v>
      </c>
      <c r="G91" s="152">
        <f t="shared" si="32"/>
        <v>0</v>
      </c>
      <c r="H91" s="153">
        <v>0.34499999999999997</v>
      </c>
      <c r="I91" s="153">
        <f t="shared" si="33"/>
        <v>0.69</v>
      </c>
      <c r="J91" s="153">
        <v>0</v>
      </c>
      <c r="K91" s="153">
        <f t="shared" si="34"/>
        <v>0</v>
      </c>
      <c r="Q91" s="146">
        <v>2</v>
      </c>
      <c r="AA91" s="122">
        <v>12</v>
      </c>
      <c r="AB91" s="122">
        <v>1</v>
      </c>
      <c r="AC91" s="122">
        <v>62</v>
      </c>
      <c r="BB91" s="122">
        <v>1</v>
      </c>
      <c r="BC91" s="122">
        <f t="shared" si="35"/>
        <v>0</v>
      </c>
      <c r="BD91" s="122">
        <f t="shared" si="36"/>
        <v>0</v>
      </c>
      <c r="BE91" s="122">
        <f t="shared" si="37"/>
        <v>0</v>
      </c>
      <c r="BF91" s="122">
        <f t="shared" si="38"/>
        <v>0</v>
      </c>
      <c r="BG91" s="122">
        <f t="shared" si="39"/>
        <v>0</v>
      </c>
    </row>
    <row r="92" spans="1:59" ht="25.5">
      <c r="A92" s="147">
        <v>63</v>
      </c>
      <c r="B92" s="148" t="s">
        <v>228</v>
      </c>
      <c r="C92" s="149" t="s">
        <v>229</v>
      </c>
      <c r="D92" s="150" t="s">
        <v>135</v>
      </c>
      <c r="E92" s="151">
        <v>10</v>
      </c>
      <c r="F92" s="151">
        <v>0</v>
      </c>
      <c r="G92" s="152">
        <f t="shared" si="32"/>
        <v>0</v>
      </c>
      <c r="H92" s="153">
        <v>0</v>
      </c>
      <c r="I92" s="153">
        <f t="shared" si="33"/>
        <v>0</v>
      </c>
      <c r="J92" s="153">
        <v>-1.5</v>
      </c>
      <c r="K92" s="153">
        <f t="shared" si="34"/>
        <v>-15</v>
      </c>
      <c r="Q92" s="146">
        <v>2</v>
      </c>
      <c r="AA92" s="122">
        <v>12</v>
      </c>
      <c r="AB92" s="122">
        <v>0</v>
      </c>
      <c r="AC92" s="122">
        <v>63</v>
      </c>
      <c r="BB92" s="122">
        <v>1</v>
      </c>
      <c r="BC92" s="122">
        <f t="shared" si="35"/>
        <v>0</v>
      </c>
      <c r="BD92" s="122">
        <f t="shared" si="36"/>
        <v>0</v>
      </c>
      <c r="BE92" s="122">
        <f t="shared" si="37"/>
        <v>0</v>
      </c>
      <c r="BF92" s="122">
        <f t="shared" si="38"/>
        <v>0</v>
      </c>
      <c r="BG92" s="122">
        <f t="shared" si="39"/>
        <v>0</v>
      </c>
    </row>
    <row r="93" spans="1:59" ht="25.5">
      <c r="A93" s="147">
        <v>64</v>
      </c>
      <c r="B93" s="148" t="s">
        <v>230</v>
      </c>
      <c r="C93" s="149" t="s">
        <v>231</v>
      </c>
      <c r="D93" s="150" t="s">
        <v>171</v>
      </c>
      <c r="E93" s="151">
        <v>10</v>
      </c>
      <c r="F93" s="151">
        <v>0</v>
      </c>
      <c r="G93" s="152">
        <f t="shared" si="32"/>
        <v>0</v>
      </c>
      <c r="H93" s="153">
        <v>1E-3</v>
      </c>
      <c r="I93" s="153">
        <f t="shared" si="33"/>
        <v>0.01</v>
      </c>
      <c r="J93" s="153">
        <v>-6.3E-2</v>
      </c>
      <c r="K93" s="153">
        <f t="shared" si="34"/>
        <v>-0.63</v>
      </c>
      <c r="Q93" s="146">
        <v>2</v>
      </c>
      <c r="AA93" s="122">
        <v>12</v>
      </c>
      <c r="AB93" s="122">
        <v>0</v>
      </c>
      <c r="AC93" s="122">
        <v>64</v>
      </c>
      <c r="BB93" s="122">
        <v>1</v>
      </c>
      <c r="BC93" s="122">
        <f t="shared" si="35"/>
        <v>0</v>
      </c>
      <c r="BD93" s="122">
        <f t="shared" si="36"/>
        <v>0</v>
      </c>
      <c r="BE93" s="122">
        <f t="shared" si="37"/>
        <v>0</v>
      </c>
      <c r="BF93" s="122">
        <f t="shared" si="38"/>
        <v>0</v>
      </c>
      <c r="BG93" s="122">
        <f t="shared" si="39"/>
        <v>0</v>
      </c>
    </row>
    <row r="94" spans="1:59" ht="25.5">
      <c r="A94" s="147">
        <v>65</v>
      </c>
      <c r="B94" s="148" t="s">
        <v>232</v>
      </c>
      <c r="C94" s="149" t="s">
        <v>233</v>
      </c>
      <c r="D94" s="150" t="s">
        <v>135</v>
      </c>
      <c r="E94" s="151">
        <v>52</v>
      </c>
      <c r="F94" s="151">
        <v>0</v>
      </c>
      <c r="G94" s="152">
        <f t="shared" si="32"/>
        <v>0</v>
      </c>
      <c r="H94" s="153">
        <v>0</v>
      </c>
      <c r="I94" s="153">
        <f t="shared" si="33"/>
        <v>0</v>
      </c>
      <c r="J94" s="153">
        <v>-5.8999999999999997E-2</v>
      </c>
      <c r="K94" s="153">
        <f t="shared" si="34"/>
        <v>-3.0679999999999996</v>
      </c>
      <c r="Q94" s="146">
        <v>2</v>
      </c>
      <c r="AA94" s="122">
        <v>12</v>
      </c>
      <c r="AB94" s="122">
        <v>0</v>
      </c>
      <c r="AC94" s="122">
        <v>65</v>
      </c>
      <c r="BB94" s="122">
        <v>1</v>
      </c>
      <c r="BC94" s="122">
        <f t="shared" si="35"/>
        <v>0</v>
      </c>
      <c r="BD94" s="122">
        <f t="shared" si="36"/>
        <v>0</v>
      </c>
      <c r="BE94" s="122">
        <f t="shared" si="37"/>
        <v>0</v>
      </c>
      <c r="BF94" s="122">
        <f t="shared" si="38"/>
        <v>0</v>
      </c>
      <c r="BG94" s="122">
        <f t="shared" si="39"/>
        <v>0</v>
      </c>
    </row>
    <row r="95" spans="1:59">
      <c r="A95" s="147">
        <v>66</v>
      </c>
      <c r="B95" s="148" t="s">
        <v>234</v>
      </c>
      <c r="C95" s="149" t="s">
        <v>235</v>
      </c>
      <c r="D95" s="150" t="s">
        <v>215</v>
      </c>
      <c r="E95" s="151">
        <v>33</v>
      </c>
      <c r="F95" s="151">
        <v>0</v>
      </c>
      <c r="G95" s="152">
        <f t="shared" si="32"/>
        <v>0</v>
      </c>
      <c r="H95" s="153">
        <v>0</v>
      </c>
      <c r="I95" s="153">
        <f t="shared" si="33"/>
        <v>0</v>
      </c>
      <c r="J95" s="153">
        <v>0</v>
      </c>
      <c r="K95" s="153">
        <f t="shared" si="34"/>
        <v>0</v>
      </c>
      <c r="Q95" s="146">
        <v>2</v>
      </c>
      <c r="AA95" s="122">
        <v>12</v>
      </c>
      <c r="AB95" s="122">
        <v>0</v>
      </c>
      <c r="AC95" s="122">
        <v>66</v>
      </c>
      <c r="BB95" s="122">
        <v>1</v>
      </c>
      <c r="BC95" s="122">
        <f t="shared" si="35"/>
        <v>0</v>
      </c>
      <c r="BD95" s="122">
        <f t="shared" si="36"/>
        <v>0</v>
      </c>
      <c r="BE95" s="122">
        <f t="shared" si="37"/>
        <v>0</v>
      </c>
      <c r="BF95" s="122">
        <f t="shared" si="38"/>
        <v>0</v>
      </c>
      <c r="BG95" s="122">
        <f t="shared" si="39"/>
        <v>0</v>
      </c>
    </row>
    <row r="96" spans="1:59">
      <c r="A96" s="154"/>
      <c r="B96" s="155" t="s">
        <v>72</v>
      </c>
      <c r="C96" s="156" t="str">
        <f>CONCATENATE(B84," ",C84)</f>
        <v>96 Bourání konstrukcí</v>
      </c>
      <c r="D96" s="154"/>
      <c r="E96" s="157"/>
      <c r="F96" s="157"/>
      <c r="G96" s="158">
        <f>SUM(G84:G95)</f>
        <v>0</v>
      </c>
      <c r="H96" s="159"/>
      <c r="I96" s="160">
        <f>SUM(I84:I95)</f>
        <v>0.7</v>
      </c>
      <c r="J96" s="159"/>
      <c r="K96" s="160">
        <f>SUM(K84:K95)</f>
        <v>-21.897999999999996</v>
      </c>
      <c r="Q96" s="146">
        <v>4</v>
      </c>
      <c r="BC96" s="161">
        <f>SUM(BC84:BC95)</f>
        <v>0</v>
      </c>
      <c r="BD96" s="161">
        <f>SUM(BD84:BD95)</f>
        <v>0</v>
      </c>
      <c r="BE96" s="161">
        <f>SUM(BE84:BE95)</f>
        <v>0</v>
      </c>
      <c r="BF96" s="161">
        <f>SUM(BF84:BF95)</f>
        <v>0</v>
      </c>
      <c r="BG96" s="161">
        <f>SUM(BG84:BG95)</f>
        <v>0</v>
      </c>
    </row>
    <row r="97" spans="1:59">
      <c r="A97" s="139" t="s">
        <v>69</v>
      </c>
      <c r="B97" s="140" t="s">
        <v>236</v>
      </c>
      <c r="C97" s="141" t="s">
        <v>237</v>
      </c>
      <c r="D97" s="142"/>
      <c r="E97" s="143"/>
      <c r="F97" s="143"/>
      <c r="G97" s="144"/>
      <c r="H97" s="145"/>
      <c r="I97" s="145"/>
      <c r="J97" s="145"/>
      <c r="K97" s="145"/>
      <c r="Q97" s="146">
        <v>1</v>
      </c>
    </row>
    <row r="98" spans="1:59">
      <c r="A98" s="147">
        <v>67</v>
      </c>
      <c r="B98" s="148" t="s">
        <v>238</v>
      </c>
      <c r="C98" s="149" t="s">
        <v>239</v>
      </c>
      <c r="D98" s="150" t="s">
        <v>215</v>
      </c>
      <c r="E98" s="151">
        <v>217</v>
      </c>
      <c r="F98" s="151">
        <v>0</v>
      </c>
      <c r="G98" s="152">
        <f>E98*F98</f>
        <v>0</v>
      </c>
      <c r="H98" s="153">
        <v>0</v>
      </c>
      <c r="I98" s="153">
        <f>E98*H98</f>
        <v>0</v>
      </c>
      <c r="J98" s="153">
        <v>0</v>
      </c>
      <c r="K98" s="153">
        <f>E98*J98</f>
        <v>0</v>
      </c>
      <c r="Q98" s="146">
        <v>2</v>
      </c>
      <c r="AA98" s="122">
        <v>12</v>
      </c>
      <c r="AB98" s="122">
        <v>0</v>
      </c>
      <c r="AC98" s="122">
        <v>67</v>
      </c>
      <c r="BB98" s="122">
        <v>1</v>
      </c>
      <c r="BC98" s="122">
        <f>IF(BB98=1,G98,0)</f>
        <v>0</v>
      </c>
      <c r="BD98" s="122">
        <f>IF(BB98=2,G98,0)</f>
        <v>0</v>
      </c>
      <c r="BE98" s="122">
        <f>IF(BB98=3,G98,0)</f>
        <v>0</v>
      </c>
      <c r="BF98" s="122">
        <f>IF(BB98=4,G98,0)</f>
        <v>0</v>
      </c>
      <c r="BG98" s="122">
        <f>IF(BB98=5,G98,0)</f>
        <v>0</v>
      </c>
    </row>
    <row r="99" spans="1:59">
      <c r="A99" s="147">
        <v>68</v>
      </c>
      <c r="B99" s="148" t="s">
        <v>240</v>
      </c>
      <c r="C99" s="149" t="s">
        <v>241</v>
      </c>
      <c r="D99" s="150" t="s">
        <v>215</v>
      </c>
      <c r="E99" s="151">
        <v>230</v>
      </c>
      <c r="F99" s="151">
        <v>0</v>
      </c>
      <c r="G99" s="152">
        <f>E99*F99</f>
        <v>0</v>
      </c>
      <c r="H99" s="153">
        <v>0</v>
      </c>
      <c r="I99" s="153">
        <f>E99*H99</f>
        <v>0</v>
      </c>
      <c r="J99" s="153">
        <v>0</v>
      </c>
      <c r="K99" s="153">
        <f>E99*J99</f>
        <v>0</v>
      </c>
      <c r="Q99" s="146">
        <v>2</v>
      </c>
      <c r="AA99" s="122">
        <v>12</v>
      </c>
      <c r="AB99" s="122">
        <v>0</v>
      </c>
      <c r="AC99" s="122">
        <v>68</v>
      </c>
      <c r="BB99" s="122">
        <v>1</v>
      </c>
      <c r="BC99" s="122">
        <f>IF(BB99=1,G99,0)</f>
        <v>0</v>
      </c>
      <c r="BD99" s="122">
        <f>IF(BB99=2,G99,0)</f>
        <v>0</v>
      </c>
      <c r="BE99" s="122">
        <f>IF(BB99=3,G99,0)</f>
        <v>0</v>
      </c>
      <c r="BF99" s="122">
        <f>IF(BB99=4,G99,0)</f>
        <v>0</v>
      </c>
      <c r="BG99" s="122">
        <f>IF(BB99=5,G99,0)</f>
        <v>0</v>
      </c>
    </row>
    <row r="100" spans="1:59">
      <c r="A100" s="154"/>
      <c r="B100" s="155" t="s">
        <v>72</v>
      </c>
      <c r="C100" s="156" t="str">
        <f>CONCATENATE(B97," ",C97)</f>
        <v>99 Staveništní přesun hmot</v>
      </c>
      <c r="D100" s="154"/>
      <c r="E100" s="157"/>
      <c r="F100" s="157"/>
      <c r="G100" s="158">
        <f>SUM(G97:G99)</f>
        <v>0</v>
      </c>
      <c r="H100" s="159"/>
      <c r="I100" s="160">
        <f>SUM(I97:I99)</f>
        <v>0</v>
      </c>
      <c r="J100" s="159"/>
      <c r="K100" s="160">
        <f>SUM(K97:K99)</f>
        <v>0</v>
      </c>
      <c r="Q100" s="146">
        <v>4</v>
      </c>
      <c r="BC100" s="161">
        <f>SUM(BC97:BC99)</f>
        <v>0</v>
      </c>
      <c r="BD100" s="161">
        <f>SUM(BD97:BD99)</f>
        <v>0</v>
      </c>
      <c r="BE100" s="161">
        <f>SUM(BE97:BE99)</f>
        <v>0</v>
      </c>
      <c r="BF100" s="161">
        <f>SUM(BF97:BF99)</f>
        <v>0</v>
      </c>
      <c r="BG100" s="161">
        <f>SUM(BG97:BG99)</f>
        <v>0</v>
      </c>
    </row>
    <row r="101" spans="1:59">
      <c r="A101" s="139" t="s">
        <v>69</v>
      </c>
      <c r="B101" s="140" t="s">
        <v>242</v>
      </c>
      <c r="C101" s="141" t="s">
        <v>243</v>
      </c>
      <c r="D101" s="142"/>
      <c r="E101" s="143"/>
      <c r="F101" s="143"/>
      <c r="G101" s="144"/>
      <c r="H101" s="145"/>
      <c r="I101" s="145"/>
      <c r="J101" s="145"/>
      <c r="K101" s="145"/>
      <c r="Q101" s="146">
        <v>1</v>
      </c>
    </row>
    <row r="102" spans="1:59" ht="25.5">
      <c r="A102" s="147">
        <v>69</v>
      </c>
      <c r="B102" s="148" t="s">
        <v>244</v>
      </c>
      <c r="C102" s="149" t="s">
        <v>245</v>
      </c>
      <c r="D102" s="150" t="s">
        <v>99</v>
      </c>
      <c r="E102" s="151">
        <v>40</v>
      </c>
      <c r="F102" s="151">
        <v>0</v>
      </c>
      <c r="G102" s="152">
        <f>E102*F102</f>
        <v>0</v>
      </c>
      <c r="H102" s="153">
        <v>4.0000000000000001E-3</v>
      </c>
      <c r="I102" s="153">
        <f>E102*H102</f>
        <v>0.16</v>
      </c>
      <c r="J102" s="153">
        <v>0</v>
      </c>
      <c r="K102" s="153">
        <f>E102*J102</f>
        <v>0</v>
      </c>
      <c r="Q102" s="146">
        <v>2</v>
      </c>
      <c r="AA102" s="122">
        <v>12</v>
      </c>
      <c r="AB102" s="122">
        <v>0</v>
      </c>
      <c r="AC102" s="122">
        <v>69</v>
      </c>
      <c r="BB102" s="122">
        <v>2</v>
      </c>
      <c r="BC102" s="122">
        <f>IF(BB102=1,G102,0)</f>
        <v>0</v>
      </c>
      <c r="BD102" s="122">
        <f>IF(BB102=2,G102,0)</f>
        <v>0</v>
      </c>
      <c r="BE102" s="122">
        <f>IF(BB102=3,G102,0)</f>
        <v>0</v>
      </c>
      <c r="BF102" s="122">
        <f>IF(BB102=4,G102,0)</f>
        <v>0</v>
      </c>
      <c r="BG102" s="122">
        <f>IF(BB102=5,G102,0)</f>
        <v>0</v>
      </c>
    </row>
    <row r="103" spans="1:59">
      <c r="A103" s="154"/>
      <c r="B103" s="155" t="s">
        <v>72</v>
      </c>
      <c r="C103" s="156" t="str">
        <f>CONCATENATE(B101," ",C101)</f>
        <v>711 Izolace proti vodě</v>
      </c>
      <c r="D103" s="154"/>
      <c r="E103" s="157"/>
      <c r="F103" s="157"/>
      <c r="G103" s="158">
        <f>SUM(G101:G102)</f>
        <v>0</v>
      </c>
      <c r="H103" s="159"/>
      <c r="I103" s="160">
        <f>SUM(I101:I102)</f>
        <v>0.16</v>
      </c>
      <c r="J103" s="159"/>
      <c r="K103" s="160">
        <f>SUM(K101:K102)</f>
        <v>0</v>
      </c>
      <c r="Q103" s="146">
        <v>4</v>
      </c>
      <c r="BC103" s="161">
        <f>SUM(BC101:BC102)</f>
        <v>0</v>
      </c>
      <c r="BD103" s="161">
        <f>SUM(BD101:BD102)</f>
        <v>0</v>
      </c>
      <c r="BE103" s="161">
        <f>SUM(BE101:BE102)</f>
        <v>0</v>
      </c>
      <c r="BF103" s="161">
        <f>SUM(BF101:BF102)</f>
        <v>0</v>
      </c>
      <c r="BG103" s="161">
        <f>SUM(BG101:BG102)</f>
        <v>0</v>
      </c>
    </row>
    <row r="104" spans="1:59">
      <c r="A104" s="139" t="s">
        <v>69</v>
      </c>
      <c r="B104" s="140" t="s">
        <v>246</v>
      </c>
      <c r="C104" s="141" t="s">
        <v>247</v>
      </c>
      <c r="D104" s="142"/>
      <c r="E104" s="143"/>
      <c r="F104" s="143"/>
      <c r="G104" s="144"/>
      <c r="H104" s="145"/>
      <c r="I104" s="145"/>
      <c r="J104" s="145"/>
      <c r="K104" s="145"/>
      <c r="Q104" s="146">
        <v>1</v>
      </c>
    </row>
    <row r="105" spans="1:59" ht="25.5">
      <c r="A105" s="147">
        <v>70</v>
      </c>
      <c r="B105" s="148" t="s">
        <v>248</v>
      </c>
      <c r="C105" s="149" t="s">
        <v>249</v>
      </c>
      <c r="D105" s="150" t="s">
        <v>99</v>
      </c>
      <c r="E105" s="151">
        <v>28</v>
      </c>
      <c r="F105" s="151">
        <v>0</v>
      </c>
      <c r="G105" s="152">
        <f>E105*F105</f>
        <v>0</v>
      </c>
      <c r="H105" s="153">
        <v>1.06E-3</v>
      </c>
      <c r="I105" s="153">
        <f>E105*H105</f>
        <v>2.9679999999999998E-2</v>
      </c>
      <c r="J105" s="153">
        <v>0</v>
      </c>
      <c r="K105" s="153">
        <f>E105*J105</f>
        <v>0</v>
      </c>
      <c r="Q105" s="146">
        <v>2</v>
      </c>
      <c r="AA105" s="122">
        <v>12</v>
      </c>
      <c r="AB105" s="122">
        <v>0</v>
      </c>
      <c r="AC105" s="122">
        <v>70</v>
      </c>
      <c r="BB105" s="122">
        <v>2</v>
      </c>
      <c r="BC105" s="122">
        <f>IF(BB105=1,G105,0)</f>
        <v>0</v>
      </c>
      <c r="BD105" s="122">
        <f>IF(BB105=2,G105,0)</f>
        <v>0</v>
      </c>
      <c r="BE105" s="122">
        <f>IF(BB105=3,G105,0)</f>
        <v>0</v>
      </c>
      <c r="BF105" s="122">
        <f>IF(BB105=4,G105,0)</f>
        <v>0</v>
      </c>
      <c r="BG105" s="122">
        <f>IF(BB105=5,G105,0)</f>
        <v>0</v>
      </c>
    </row>
    <row r="106" spans="1:59" ht="25.5">
      <c r="A106" s="147">
        <v>71</v>
      </c>
      <c r="B106" s="148" t="s">
        <v>250</v>
      </c>
      <c r="C106" s="149" t="s">
        <v>251</v>
      </c>
      <c r="D106" s="150" t="s">
        <v>252</v>
      </c>
      <c r="E106" s="151">
        <v>0</v>
      </c>
      <c r="F106" s="151">
        <v>0</v>
      </c>
      <c r="G106" s="152">
        <f>E106*F106</f>
        <v>0</v>
      </c>
      <c r="H106" s="153">
        <v>0.34499999999999997</v>
      </c>
      <c r="I106" s="153">
        <f>E106*H106</f>
        <v>0</v>
      </c>
      <c r="J106" s="153">
        <v>0</v>
      </c>
      <c r="K106" s="153">
        <f>E106*J106</f>
        <v>0</v>
      </c>
      <c r="Q106" s="146">
        <v>2</v>
      </c>
      <c r="AA106" s="122">
        <v>12</v>
      </c>
      <c r="AB106" s="122">
        <v>1</v>
      </c>
      <c r="AC106" s="122">
        <v>71</v>
      </c>
      <c r="BB106" s="122">
        <v>2</v>
      </c>
      <c r="BC106" s="122">
        <f>IF(BB106=1,G106,0)</f>
        <v>0</v>
      </c>
      <c r="BD106" s="122">
        <f>IF(BB106=2,G106,0)</f>
        <v>0</v>
      </c>
      <c r="BE106" s="122">
        <f>IF(BB106=3,G106,0)</f>
        <v>0</v>
      </c>
      <c r="BF106" s="122">
        <f>IF(BB106=4,G106,0)</f>
        <v>0</v>
      </c>
      <c r="BG106" s="122">
        <f>IF(BB106=5,G106,0)</f>
        <v>0</v>
      </c>
    </row>
    <row r="107" spans="1:59">
      <c r="A107" s="154"/>
      <c r="B107" s="155" t="s">
        <v>72</v>
      </c>
      <c r="C107" s="156" t="str">
        <f>CONCATENATE(B104," ",C104)</f>
        <v>766 Konstrukce truhlářské</v>
      </c>
      <c r="D107" s="154"/>
      <c r="E107" s="157"/>
      <c r="F107" s="157"/>
      <c r="G107" s="158">
        <f>SUM(G104:G106)</f>
        <v>0</v>
      </c>
      <c r="H107" s="159"/>
      <c r="I107" s="160">
        <f>SUM(I104:I106)</f>
        <v>2.9679999999999998E-2</v>
      </c>
      <c r="J107" s="159"/>
      <c r="K107" s="160">
        <f>SUM(K104:K106)</f>
        <v>0</v>
      </c>
      <c r="Q107" s="146">
        <v>4</v>
      </c>
      <c r="BC107" s="161">
        <f>SUM(BC104:BC106)</f>
        <v>0</v>
      </c>
      <c r="BD107" s="161">
        <f>SUM(BD104:BD106)</f>
        <v>0</v>
      </c>
      <c r="BE107" s="161">
        <f>SUM(BE104:BE106)</f>
        <v>0</v>
      </c>
      <c r="BF107" s="161">
        <f>SUM(BF104:BF106)</f>
        <v>0</v>
      </c>
      <c r="BG107" s="161">
        <f>SUM(BG104:BG106)</f>
        <v>0</v>
      </c>
    </row>
    <row r="108" spans="1:59">
      <c r="A108" s="139" t="s">
        <v>69</v>
      </c>
      <c r="B108" s="140" t="s">
        <v>253</v>
      </c>
      <c r="C108" s="141" t="s">
        <v>254</v>
      </c>
      <c r="D108" s="142"/>
      <c r="E108" s="143"/>
      <c r="F108" s="143"/>
      <c r="G108" s="144"/>
      <c r="H108" s="145"/>
      <c r="I108" s="145"/>
      <c r="J108" s="145"/>
      <c r="K108" s="145"/>
      <c r="Q108" s="146">
        <v>1</v>
      </c>
    </row>
    <row r="109" spans="1:59" ht="25.5">
      <c r="A109" s="147">
        <v>72</v>
      </c>
      <c r="B109" s="148" t="s">
        <v>255</v>
      </c>
      <c r="C109" s="149" t="s">
        <v>256</v>
      </c>
      <c r="D109" s="150" t="s">
        <v>148</v>
      </c>
      <c r="E109" s="151">
        <v>100</v>
      </c>
      <c r="F109" s="151">
        <v>0</v>
      </c>
      <c r="G109" s="152">
        <f t="shared" ref="G109:G117" si="40">E109*F109</f>
        <v>0</v>
      </c>
      <c r="H109" s="153">
        <v>0</v>
      </c>
      <c r="I109" s="153">
        <f t="shared" ref="I109:I117" si="41">E109*H109</f>
        <v>0</v>
      </c>
      <c r="J109" s="153">
        <v>-1E-3</v>
      </c>
      <c r="K109" s="153">
        <f t="shared" ref="K109:K117" si="42">E109*J109</f>
        <v>-0.1</v>
      </c>
      <c r="Q109" s="146">
        <v>2</v>
      </c>
      <c r="AA109" s="122">
        <v>12</v>
      </c>
      <c r="AB109" s="122">
        <v>0</v>
      </c>
      <c r="AC109" s="122">
        <v>72</v>
      </c>
      <c r="BB109" s="122">
        <v>2</v>
      </c>
      <c r="BC109" s="122">
        <f t="shared" ref="BC109:BC117" si="43">IF(BB109=1,G109,0)</f>
        <v>0</v>
      </c>
      <c r="BD109" s="122">
        <f t="shared" ref="BD109:BD117" si="44">IF(BB109=2,G109,0)</f>
        <v>0</v>
      </c>
      <c r="BE109" s="122">
        <f t="shared" ref="BE109:BE117" si="45">IF(BB109=3,G109,0)</f>
        <v>0</v>
      </c>
      <c r="BF109" s="122">
        <f t="shared" ref="BF109:BF117" si="46">IF(BB109=4,G109,0)</f>
        <v>0</v>
      </c>
      <c r="BG109" s="122">
        <f t="shared" ref="BG109:BG117" si="47">IF(BB109=5,G109,0)</f>
        <v>0</v>
      </c>
    </row>
    <row r="110" spans="1:59" ht="25.5">
      <c r="A110" s="147">
        <v>73</v>
      </c>
      <c r="B110" s="148" t="s">
        <v>257</v>
      </c>
      <c r="C110" s="149" t="s">
        <v>258</v>
      </c>
      <c r="D110" s="150" t="s">
        <v>148</v>
      </c>
      <c r="E110" s="151">
        <v>100</v>
      </c>
      <c r="F110" s="151">
        <v>0</v>
      </c>
      <c r="G110" s="152">
        <f t="shared" si="40"/>
        <v>0</v>
      </c>
      <c r="H110" s="153">
        <v>1.0499999999999999E-3</v>
      </c>
      <c r="I110" s="153">
        <f t="shared" si="41"/>
        <v>0.105</v>
      </c>
      <c r="J110" s="153">
        <v>0</v>
      </c>
      <c r="K110" s="153">
        <f t="shared" si="42"/>
        <v>0</v>
      </c>
      <c r="Q110" s="146">
        <v>2</v>
      </c>
      <c r="AA110" s="122">
        <v>12</v>
      </c>
      <c r="AB110" s="122">
        <v>0</v>
      </c>
      <c r="AC110" s="122">
        <v>73</v>
      </c>
      <c r="BB110" s="122">
        <v>2</v>
      </c>
      <c r="BC110" s="122">
        <f t="shared" si="43"/>
        <v>0</v>
      </c>
      <c r="BD110" s="122">
        <f t="shared" si="44"/>
        <v>0</v>
      </c>
      <c r="BE110" s="122">
        <f t="shared" si="45"/>
        <v>0</v>
      </c>
      <c r="BF110" s="122">
        <f t="shared" si="46"/>
        <v>0</v>
      </c>
      <c r="BG110" s="122">
        <f t="shared" si="47"/>
        <v>0</v>
      </c>
    </row>
    <row r="111" spans="1:59" ht="25.5">
      <c r="A111" s="147">
        <v>74</v>
      </c>
      <c r="B111" s="148" t="s">
        <v>259</v>
      </c>
      <c r="C111" s="149" t="s">
        <v>260</v>
      </c>
      <c r="D111" s="150" t="s">
        <v>99</v>
      </c>
      <c r="E111" s="151">
        <v>130</v>
      </c>
      <c r="F111" s="151">
        <v>0</v>
      </c>
      <c r="G111" s="152">
        <f t="shared" si="40"/>
        <v>0</v>
      </c>
      <c r="H111" s="153">
        <v>5.0000000000000001E-4</v>
      </c>
      <c r="I111" s="153">
        <f t="shared" si="41"/>
        <v>6.5000000000000002E-2</v>
      </c>
      <c r="J111" s="153">
        <v>0</v>
      </c>
      <c r="K111" s="153">
        <f t="shared" si="42"/>
        <v>0</v>
      </c>
      <c r="Q111" s="146">
        <v>2</v>
      </c>
      <c r="AA111" s="122">
        <v>12</v>
      </c>
      <c r="AB111" s="122">
        <v>0</v>
      </c>
      <c r="AC111" s="122">
        <v>74</v>
      </c>
      <c r="BB111" s="122">
        <v>2</v>
      </c>
      <c r="BC111" s="122">
        <f t="shared" si="43"/>
        <v>0</v>
      </c>
      <c r="BD111" s="122">
        <f t="shared" si="44"/>
        <v>0</v>
      </c>
      <c r="BE111" s="122">
        <f t="shared" si="45"/>
        <v>0</v>
      </c>
      <c r="BF111" s="122">
        <f t="shared" si="46"/>
        <v>0</v>
      </c>
      <c r="BG111" s="122">
        <f t="shared" si="47"/>
        <v>0</v>
      </c>
    </row>
    <row r="112" spans="1:59" ht="25.5">
      <c r="A112" s="147">
        <v>75</v>
      </c>
      <c r="B112" s="148" t="s">
        <v>257</v>
      </c>
      <c r="C112" s="149" t="s">
        <v>261</v>
      </c>
      <c r="D112" s="150" t="s">
        <v>148</v>
      </c>
      <c r="E112" s="151">
        <v>165</v>
      </c>
      <c r="F112" s="151">
        <v>0</v>
      </c>
      <c r="G112" s="152">
        <f t="shared" si="40"/>
        <v>0</v>
      </c>
      <c r="H112" s="153">
        <v>1.0499999999999999E-3</v>
      </c>
      <c r="I112" s="153">
        <f t="shared" si="41"/>
        <v>0.17324999999999999</v>
      </c>
      <c r="J112" s="153">
        <v>0</v>
      </c>
      <c r="K112" s="153">
        <f t="shared" si="42"/>
        <v>0</v>
      </c>
      <c r="Q112" s="146">
        <v>2</v>
      </c>
      <c r="AA112" s="122">
        <v>12</v>
      </c>
      <c r="AB112" s="122">
        <v>0</v>
      </c>
      <c r="AC112" s="122">
        <v>75</v>
      </c>
      <c r="BB112" s="122">
        <v>2</v>
      </c>
      <c r="BC112" s="122">
        <f t="shared" si="43"/>
        <v>0</v>
      </c>
      <c r="BD112" s="122">
        <f t="shared" si="44"/>
        <v>0</v>
      </c>
      <c r="BE112" s="122">
        <f t="shared" si="45"/>
        <v>0</v>
      </c>
      <c r="BF112" s="122">
        <f t="shared" si="46"/>
        <v>0</v>
      </c>
      <c r="BG112" s="122">
        <f t="shared" si="47"/>
        <v>0</v>
      </c>
    </row>
    <row r="113" spans="1:59" ht="25.5">
      <c r="A113" s="147">
        <v>76</v>
      </c>
      <c r="B113" s="148" t="s">
        <v>262</v>
      </c>
      <c r="C113" s="149" t="s">
        <v>263</v>
      </c>
      <c r="D113" s="150" t="s">
        <v>171</v>
      </c>
      <c r="E113" s="151">
        <v>83</v>
      </c>
      <c r="F113" s="151">
        <v>0</v>
      </c>
      <c r="G113" s="152">
        <f t="shared" si="40"/>
        <v>0</v>
      </c>
      <c r="H113" s="153">
        <v>0</v>
      </c>
      <c r="I113" s="153">
        <f t="shared" si="41"/>
        <v>0</v>
      </c>
      <c r="J113" s="153">
        <v>-1.184E-2</v>
      </c>
      <c r="K113" s="153">
        <f t="shared" si="42"/>
        <v>-0.98272000000000004</v>
      </c>
      <c r="Q113" s="146">
        <v>2</v>
      </c>
      <c r="AA113" s="122">
        <v>12</v>
      </c>
      <c r="AB113" s="122">
        <v>0</v>
      </c>
      <c r="AC113" s="122">
        <v>76</v>
      </c>
      <c r="BB113" s="122">
        <v>2</v>
      </c>
      <c r="BC113" s="122">
        <f t="shared" si="43"/>
        <v>0</v>
      </c>
      <c r="BD113" s="122">
        <f t="shared" si="44"/>
        <v>0</v>
      </c>
      <c r="BE113" s="122">
        <f t="shared" si="45"/>
        <v>0</v>
      </c>
      <c r="BF113" s="122">
        <f t="shared" si="46"/>
        <v>0</v>
      </c>
      <c r="BG113" s="122">
        <f t="shared" si="47"/>
        <v>0</v>
      </c>
    </row>
    <row r="114" spans="1:59" ht="25.5">
      <c r="A114" s="147">
        <v>77</v>
      </c>
      <c r="B114" s="148" t="s">
        <v>264</v>
      </c>
      <c r="C114" s="149" t="s">
        <v>265</v>
      </c>
      <c r="D114" s="150" t="s">
        <v>171</v>
      </c>
      <c r="E114" s="151">
        <v>15</v>
      </c>
      <c r="F114" s="151">
        <v>0</v>
      </c>
      <c r="G114" s="152">
        <f t="shared" si="40"/>
        <v>0</v>
      </c>
      <c r="H114" s="153">
        <v>6.0000000000000002E-5</v>
      </c>
      <c r="I114" s="153">
        <f t="shared" si="41"/>
        <v>8.9999999999999998E-4</v>
      </c>
      <c r="J114" s="153">
        <v>0</v>
      </c>
      <c r="K114" s="153">
        <f t="shared" si="42"/>
        <v>0</v>
      </c>
      <c r="Q114" s="146">
        <v>2</v>
      </c>
      <c r="AA114" s="122">
        <v>12</v>
      </c>
      <c r="AB114" s="122">
        <v>0</v>
      </c>
      <c r="AC114" s="122">
        <v>77</v>
      </c>
      <c r="BB114" s="122">
        <v>2</v>
      </c>
      <c r="BC114" s="122">
        <f t="shared" si="43"/>
        <v>0</v>
      </c>
      <c r="BD114" s="122">
        <f t="shared" si="44"/>
        <v>0</v>
      </c>
      <c r="BE114" s="122">
        <f t="shared" si="45"/>
        <v>0</v>
      </c>
      <c r="BF114" s="122">
        <f t="shared" si="46"/>
        <v>0</v>
      </c>
      <c r="BG114" s="122">
        <f t="shared" si="47"/>
        <v>0</v>
      </c>
    </row>
    <row r="115" spans="1:59" ht="25.5">
      <c r="A115" s="147">
        <v>78</v>
      </c>
      <c r="B115" s="148" t="s">
        <v>266</v>
      </c>
      <c r="C115" s="149" t="s">
        <v>267</v>
      </c>
      <c r="D115" s="150" t="s">
        <v>135</v>
      </c>
      <c r="E115" s="151">
        <v>100</v>
      </c>
      <c r="F115" s="151">
        <v>0</v>
      </c>
      <c r="G115" s="152">
        <f t="shared" si="40"/>
        <v>0</v>
      </c>
      <c r="H115" s="153">
        <v>0</v>
      </c>
      <c r="I115" s="153">
        <f t="shared" si="41"/>
        <v>0</v>
      </c>
      <c r="J115" s="153">
        <v>-5.0000000000000001E-3</v>
      </c>
      <c r="K115" s="153">
        <f t="shared" si="42"/>
        <v>-0.5</v>
      </c>
      <c r="Q115" s="146">
        <v>2</v>
      </c>
      <c r="AA115" s="122">
        <v>12</v>
      </c>
      <c r="AB115" s="122">
        <v>0</v>
      </c>
      <c r="AC115" s="122">
        <v>78</v>
      </c>
      <c r="BB115" s="122">
        <v>2</v>
      </c>
      <c r="BC115" s="122">
        <f t="shared" si="43"/>
        <v>0</v>
      </c>
      <c r="BD115" s="122">
        <f t="shared" si="44"/>
        <v>0</v>
      </c>
      <c r="BE115" s="122">
        <f t="shared" si="45"/>
        <v>0</v>
      </c>
      <c r="BF115" s="122">
        <f t="shared" si="46"/>
        <v>0</v>
      </c>
      <c r="BG115" s="122">
        <f t="shared" si="47"/>
        <v>0</v>
      </c>
    </row>
    <row r="116" spans="1:59" ht="25.5">
      <c r="A116" s="147">
        <v>79</v>
      </c>
      <c r="B116" s="148" t="s">
        <v>268</v>
      </c>
      <c r="C116" s="149" t="s">
        <v>269</v>
      </c>
      <c r="D116" s="150" t="s">
        <v>135</v>
      </c>
      <c r="E116" s="151">
        <v>6</v>
      </c>
      <c r="F116" s="151">
        <v>0</v>
      </c>
      <c r="G116" s="152">
        <f t="shared" si="40"/>
        <v>0</v>
      </c>
      <c r="H116" s="153">
        <v>0</v>
      </c>
      <c r="I116" s="153">
        <f t="shared" si="41"/>
        <v>0</v>
      </c>
      <c r="J116" s="153">
        <v>0</v>
      </c>
      <c r="K116" s="153">
        <f t="shared" si="42"/>
        <v>0</v>
      </c>
      <c r="Q116" s="146">
        <v>2</v>
      </c>
      <c r="AA116" s="122">
        <v>12</v>
      </c>
      <c r="AB116" s="122">
        <v>0</v>
      </c>
      <c r="AC116" s="122">
        <v>79</v>
      </c>
      <c r="BB116" s="122">
        <v>2</v>
      </c>
      <c r="BC116" s="122">
        <f t="shared" si="43"/>
        <v>0</v>
      </c>
      <c r="BD116" s="122">
        <f t="shared" si="44"/>
        <v>0</v>
      </c>
      <c r="BE116" s="122">
        <f t="shared" si="45"/>
        <v>0</v>
      </c>
      <c r="BF116" s="122">
        <f t="shared" si="46"/>
        <v>0</v>
      </c>
      <c r="BG116" s="122">
        <f t="shared" si="47"/>
        <v>0</v>
      </c>
    </row>
    <row r="117" spans="1:59" ht="25.5">
      <c r="A117" s="147">
        <v>80</v>
      </c>
      <c r="B117" s="148" t="s">
        <v>270</v>
      </c>
      <c r="C117" s="149" t="s">
        <v>271</v>
      </c>
      <c r="D117" s="150" t="s">
        <v>252</v>
      </c>
      <c r="E117" s="151">
        <v>1</v>
      </c>
      <c r="F117" s="151">
        <v>0</v>
      </c>
      <c r="G117" s="152">
        <f t="shared" si="40"/>
        <v>0</v>
      </c>
      <c r="H117" s="153">
        <v>25</v>
      </c>
      <c r="I117" s="153">
        <f t="shared" si="41"/>
        <v>25</v>
      </c>
      <c r="J117" s="153">
        <v>0</v>
      </c>
      <c r="K117" s="153">
        <f t="shared" si="42"/>
        <v>0</v>
      </c>
      <c r="Q117" s="146">
        <v>2</v>
      </c>
      <c r="AA117" s="122">
        <v>12</v>
      </c>
      <c r="AB117" s="122">
        <v>0</v>
      </c>
      <c r="AC117" s="122">
        <v>80</v>
      </c>
      <c r="BB117" s="122">
        <v>2</v>
      </c>
      <c r="BC117" s="122">
        <f t="shared" si="43"/>
        <v>0</v>
      </c>
      <c r="BD117" s="122">
        <f t="shared" si="44"/>
        <v>0</v>
      </c>
      <c r="BE117" s="122">
        <f t="shared" si="45"/>
        <v>0</v>
      </c>
      <c r="BF117" s="122">
        <f t="shared" si="46"/>
        <v>0</v>
      </c>
      <c r="BG117" s="122">
        <f t="shared" si="47"/>
        <v>0</v>
      </c>
    </row>
    <row r="118" spans="1:59">
      <c r="A118" s="154"/>
      <c r="B118" s="155" t="s">
        <v>72</v>
      </c>
      <c r="C118" s="156" t="str">
        <f>CONCATENATE(B108," ",C108)</f>
        <v>767 Konstrukce zámečnické</v>
      </c>
      <c r="D118" s="154"/>
      <c r="E118" s="157"/>
      <c r="F118" s="157"/>
      <c r="G118" s="158">
        <f>SUM(G108:G117)</f>
        <v>0</v>
      </c>
      <c r="H118" s="159"/>
      <c r="I118" s="160">
        <f>SUM(I108:I117)</f>
        <v>25.344149999999999</v>
      </c>
      <c r="J118" s="159"/>
      <c r="K118" s="160">
        <f>SUM(K108:K117)</f>
        <v>-1.5827200000000001</v>
      </c>
      <c r="Q118" s="146">
        <v>4</v>
      </c>
      <c r="BC118" s="161">
        <f>SUM(BC108:BC117)</f>
        <v>0</v>
      </c>
      <c r="BD118" s="161">
        <f>SUM(BD108:BD117)</f>
        <v>0</v>
      </c>
      <c r="BE118" s="161">
        <f>SUM(BE108:BE117)</f>
        <v>0</v>
      </c>
      <c r="BF118" s="161">
        <f>SUM(BF108:BF117)</f>
        <v>0</v>
      </c>
      <c r="BG118" s="161">
        <f>SUM(BG108:BG117)</f>
        <v>0</v>
      </c>
    </row>
    <row r="119" spans="1:59">
      <c r="A119" s="139" t="s">
        <v>69</v>
      </c>
      <c r="B119" s="140" t="s">
        <v>272</v>
      </c>
      <c r="C119" s="141" t="s">
        <v>273</v>
      </c>
      <c r="D119" s="142"/>
      <c r="E119" s="143"/>
      <c r="F119" s="143"/>
      <c r="G119" s="144"/>
      <c r="H119" s="145"/>
      <c r="I119" s="145"/>
      <c r="J119" s="145"/>
      <c r="K119" s="145"/>
      <c r="Q119" s="146">
        <v>1</v>
      </c>
    </row>
    <row r="120" spans="1:59" ht="25.5">
      <c r="A120" s="147">
        <v>81</v>
      </c>
      <c r="B120" s="148" t="s">
        <v>274</v>
      </c>
      <c r="C120" s="149" t="s">
        <v>275</v>
      </c>
      <c r="D120" s="150" t="s">
        <v>99</v>
      </c>
      <c r="E120" s="151">
        <v>10.5</v>
      </c>
      <c r="F120" s="151">
        <v>0</v>
      </c>
      <c r="G120" s="152">
        <f>E120*F120</f>
        <v>0</v>
      </c>
      <c r="H120" s="153">
        <v>0.22145000000000001</v>
      </c>
      <c r="I120" s="153">
        <f>E120*H120</f>
        <v>2.3252250000000001</v>
      </c>
      <c r="J120" s="153">
        <v>0</v>
      </c>
      <c r="K120" s="153">
        <f>E120*J120</f>
        <v>0</v>
      </c>
      <c r="Q120" s="146">
        <v>2</v>
      </c>
      <c r="AA120" s="122">
        <v>12</v>
      </c>
      <c r="AB120" s="122">
        <v>0</v>
      </c>
      <c r="AC120" s="122">
        <v>81</v>
      </c>
      <c r="BB120" s="122">
        <v>2</v>
      </c>
      <c r="BC120" s="122">
        <f>IF(BB120=1,G120,0)</f>
        <v>0</v>
      </c>
      <c r="BD120" s="122">
        <f>IF(BB120=2,G120,0)</f>
        <v>0</v>
      </c>
      <c r="BE120" s="122">
        <f>IF(BB120=3,G120,0)</f>
        <v>0</v>
      </c>
      <c r="BF120" s="122">
        <f>IF(BB120=4,G120,0)</f>
        <v>0</v>
      </c>
      <c r="BG120" s="122">
        <f>IF(BB120=5,G120,0)</f>
        <v>0</v>
      </c>
    </row>
    <row r="121" spans="1:59" ht="25.5">
      <c r="A121" s="147">
        <v>82</v>
      </c>
      <c r="B121" s="148" t="s">
        <v>274</v>
      </c>
      <c r="C121" s="149" t="s">
        <v>276</v>
      </c>
      <c r="D121" s="150" t="s">
        <v>99</v>
      </c>
      <c r="E121" s="151">
        <v>3.2</v>
      </c>
      <c r="F121" s="151">
        <v>0</v>
      </c>
      <c r="G121" s="152">
        <f>E121*F121</f>
        <v>0</v>
      </c>
      <c r="H121" s="153">
        <v>0.22145000000000001</v>
      </c>
      <c r="I121" s="153">
        <f>E121*H121</f>
        <v>0.70864000000000005</v>
      </c>
      <c r="J121" s="153">
        <v>0</v>
      </c>
      <c r="K121" s="153">
        <f>E121*J121</f>
        <v>0</v>
      </c>
      <c r="Q121" s="146">
        <v>2</v>
      </c>
      <c r="AA121" s="122">
        <v>12</v>
      </c>
      <c r="AB121" s="122">
        <v>0</v>
      </c>
      <c r="AC121" s="122">
        <v>82</v>
      </c>
      <c r="BB121" s="122">
        <v>2</v>
      </c>
      <c r="BC121" s="122">
        <f>IF(BB121=1,G121,0)</f>
        <v>0</v>
      </c>
      <c r="BD121" s="122">
        <f>IF(BB121=2,G121,0)</f>
        <v>0</v>
      </c>
      <c r="BE121" s="122">
        <f>IF(BB121=3,G121,0)</f>
        <v>0</v>
      </c>
      <c r="BF121" s="122">
        <f>IF(BB121=4,G121,0)</f>
        <v>0</v>
      </c>
      <c r="BG121" s="122">
        <f>IF(BB121=5,G121,0)</f>
        <v>0</v>
      </c>
    </row>
    <row r="122" spans="1:59" ht="25.5">
      <c r="A122" s="147">
        <v>83</v>
      </c>
      <c r="B122" s="148" t="s">
        <v>277</v>
      </c>
      <c r="C122" s="149" t="s">
        <v>278</v>
      </c>
      <c r="D122" s="150" t="s">
        <v>171</v>
      </c>
      <c r="E122" s="151">
        <v>24</v>
      </c>
      <c r="F122" s="151">
        <v>0</v>
      </c>
      <c r="G122" s="152">
        <f>E122*F122</f>
        <v>0</v>
      </c>
      <c r="H122" s="153">
        <v>1E-3</v>
      </c>
      <c r="I122" s="153">
        <f>E122*H122</f>
        <v>2.4E-2</v>
      </c>
      <c r="J122" s="153">
        <v>0</v>
      </c>
      <c r="K122" s="153">
        <f>E122*J122</f>
        <v>0</v>
      </c>
      <c r="Q122" s="146">
        <v>2</v>
      </c>
      <c r="AA122" s="122">
        <v>12</v>
      </c>
      <c r="AB122" s="122">
        <v>0</v>
      </c>
      <c r="AC122" s="122">
        <v>83</v>
      </c>
      <c r="BB122" s="122">
        <v>2</v>
      </c>
      <c r="BC122" s="122">
        <f>IF(BB122=1,G122,0)</f>
        <v>0</v>
      </c>
      <c r="BD122" s="122">
        <f>IF(BB122=2,G122,0)</f>
        <v>0</v>
      </c>
      <c r="BE122" s="122">
        <f>IF(BB122=3,G122,0)</f>
        <v>0</v>
      </c>
      <c r="BF122" s="122">
        <f>IF(BB122=4,G122,0)</f>
        <v>0</v>
      </c>
      <c r="BG122" s="122">
        <f>IF(BB122=5,G122,0)</f>
        <v>0</v>
      </c>
    </row>
    <row r="123" spans="1:59">
      <c r="A123" s="154"/>
      <c r="B123" s="155" t="s">
        <v>72</v>
      </c>
      <c r="C123" s="156" t="str">
        <f>CONCATENATE(B119," ",C119)</f>
        <v>772 Kamenné  dlažby</v>
      </c>
      <c r="D123" s="154"/>
      <c r="E123" s="157"/>
      <c r="F123" s="157"/>
      <c r="G123" s="158">
        <f>SUM(G119:G122)</f>
        <v>0</v>
      </c>
      <c r="H123" s="159"/>
      <c r="I123" s="160">
        <f>SUM(I119:I122)</f>
        <v>3.0578650000000001</v>
      </c>
      <c r="J123" s="159"/>
      <c r="K123" s="160">
        <f>SUM(K119:K122)</f>
        <v>0</v>
      </c>
      <c r="Q123" s="146">
        <v>4</v>
      </c>
      <c r="BC123" s="161">
        <f>SUM(BC119:BC122)</f>
        <v>0</v>
      </c>
      <c r="BD123" s="161">
        <f>SUM(BD119:BD122)</f>
        <v>0</v>
      </c>
      <c r="BE123" s="161">
        <f>SUM(BE119:BE122)</f>
        <v>0</v>
      </c>
      <c r="BF123" s="161">
        <f>SUM(BF119:BF122)</f>
        <v>0</v>
      </c>
      <c r="BG123" s="161">
        <f>SUM(BG119:BG122)</f>
        <v>0</v>
      </c>
    </row>
    <row r="124" spans="1:59">
      <c r="A124" s="139" t="s">
        <v>69</v>
      </c>
      <c r="B124" s="140" t="s">
        <v>279</v>
      </c>
      <c r="C124" s="141" t="s">
        <v>280</v>
      </c>
      <c r="D124" s="142"/>
      <c r="E124" s="143"/>
      <c r="F124" s="143"/>
      <c r="G124" s="144"/>
      <c r="H124" s="145"/>
      <c r="I124" s="145"/>
      <c r="J124" s="145"/>
      <c r="K124" s="145"/>
      <c r="Q124" s="146">
        <v>1</v>
      </c>
    </row>
    <row r="125" spans="1:59" ht="25.5">
      <c r="A125" s="147">
        <v>84</v>
      </c>
      <c r="B125" s="148" t="s">
        <v>281</v>
      </c>
      <c r="C125" s="149" t="s">
        <v>282</v>
      </c>
      <c r="D125" s="150" t="s">
        <v>99</v>
      </c>
      <c r="E125" s="151">
        <v>6.5</v>
      </c>
      <c r="F125" s="151">
        <v>0</v>
      </c>
      <c r="G125" s="152">
        <f>E125*F125</f>
        <v>0</v>
      </c>
      <c r="H125" s="153">
        <v>2.3000000000000001E-4</v>
      </c>
      <c r="I125" s="153">
        <f>E125*H125</f>
        <v>1.495E-3</v>
      </c>
      <c r="J125" s="153">
        <v>0</v>
      </c>
      <c r="K125" s="153">
        <f>E125*J125</f>
        <v>0</v>
      </c>
      <c r="Q125" s="146">
        <v>2</v>
      </c>
      <c r="AA125" s="122">
        <v>12</v>
      </c>
      <c r="AB125" s="122">
        <v>0</v>
      </c>
      <c r="AC125" s="122">
        <v>84</v>
      </c>
      <c r="BB125" s="122">
        <v>2</v>
      </c>
      <c r="BC125" s="122">
        <f>IF(BB125=1,G125,0)</f>
        <v>0</v>
      </c>
      <c r="BD125" s="122">
        <f>IF(BB125=2,G125,0)</f>
        <v>0</v>
      </c>
      <c r="BE125" s="122">
        <f>IF(BB125=3,G125,0)</f>
        <v>0</v>
      </c>
      <c r="BF125" s="122">
        <f>IF(BB125=4,G125,0)</f>
        <v>0</v>
      </c>
      <c r="BG125" s="122">
        <f>IF(BB125=5,G125,0)</f>
        <v>0</v>
      </c>
    </row>
    <row r="126" spans="1:59" ht="25.5">
      <c r="A126" s="147">
        <v>85</v>
      </c>
      <c r="B126" s="148" t="s">
        <v>283</v>
      </c>
      <c r="C126" s="149" t="s">
        <v>284</v>
      </c>
      <c r="D126" s="150" t="s">
        <v>148</v>
      </c>
      <c r="E126" s="151">
        <v>280</v>
      </c>
      <c r="F126" s="151">
        <v>0</v>
      </c>
      <c r="G126" s="152">
        <f>E126*F126</f>
        <v>0</v>
      </c>
      <c r="H126" s="153">
        <v>1E-3</v>
      </c>
      <c r="I126" s="153">
        <f>E126*H126</f>
        <v>0.28000000000000003</v>
      </c>
      <c r="J126" s="153">
        <v>0</v>
      </c>
      <c r="K126" s="153">
        <f>E126*J126</f>
        <v>0</v>
      </c>
      <c r="Q126" s="146">
        <v>2</v>
      </c>
      <c r="AA126" s="122">
        <v>12</v>
      </c>
      <c r="AB126" s="122">
        <v>1</v>
      </c>
      <c r="AC126" s="122">
        <v>85</v>
      </c>
      <c r="BB126" s="122">
        <v>2</v>
      </c>
      <c r="BC126" s="122">
        <f>IF(BB126=1,G126,0)</f>
        <v>0</v>
      </c>
      <c r="BD126" s="122">
        <f>IF(BB126=2,G126,0)</f>
        <v>0</v>
      </c>
      <c r="BE126" s="122">
        <f>IF(BB126=3,G126,0)</f>
        <v>0</v>
      </c>
      <c r="BF126" s="122">
        <f>IF(BB126=4,G126,0)</f>
        <v>0</v>
      </c>
      <c r="BG126" s="122">
        <f>IF(BB126=5,G126,0)</f>
        <v>0</v>
      </c>
    </row>
    <row r="127" spans="1:59" ht="25.5">
      <c r="A127" s="147">
        <v>86</v>
      </c>
      <c r="B127" s="148" t="s">
        <v>285</v>
      </c>
      <c r="C127" s="149" t="s">
        <v>286</v>
      </c>
      <c r="D127" s="150" t="s">
        <v>99</v>
      </c>
      <c r="E127" s="151">
        <v>25</v>
      </c>
      <c r="F127" s="151">
        <v>0</v>
      </c>
      <c r="G127" s="152">
        <f>E127*F127</f>
        <v>0</v>
      </c>
      <c r="H127" s="153">
        <v>3.5E-4</v>
      </c>
      <c r="I127" s="153">
        <f>E127*H127</f>
        <v>8.7499999999999991E-3</v>
      </c>
      <c r="J127" s="153">
        <v>0</v>
      </c>
      <c r="K127" s="153">
        <f>E127*J127</f>
        <v>0</v>
      </c>
      <c r="Q127" s="146">
        <v>2</v>
      </c>
      <c r="AA127" s="122">
        <v>12</v>
      </c>
      <c r="AB127" s="122">
        <v>0</v>
      </c>
      <c r="AC127" s="122">
        <v>86</v>
      </c>
      <c r="BB127" s="122">
        <v>2</v>
      </c>
      <c r="BC127" s="122">
        <f>IF(BB127=1,G127,0)</f>
        <v>0</v>
      </c>
      <c r="BD127" s="122">
        <f>IF(BB127=2,G127,0)</f>
        <v>0</v>
      </c>
      <c r="BE127" s="122">
        <f>IF(BB127=3,G127,0)</f>
        <v>0</v>
      </c>
      <c r="BF127" s="122">
        <f>IF(BB127=4,G127,0)</f>
        <v>0</v>
      </c>
      <c r="BG127" s="122">
        <f>IF(BB127=5,G127,0)</f>
        <v>0</v>
      </c>
    </row>
    <row r="128" spans="1:59" ht="25.5">
      <c r="A128" s="147">
        <v>87</v>
      </c>
      <c r="B128" s="148" t="s">
        <v>281</v>
      </c>
      <c r="C128" s="149" t="s">
        <v>287</v>
      </c>
      <c r="D128" s="150" t="s">
        <v>99</v>
      </c>
      <c r="E128" s="151">
        <v>4.2</v>
      </c>
      <c r="F128" s="151">
        <v>0</v>
      </c>
      <c r="G128" s="152">
        <f>E128*F128</f>
        <v>0</v>
      </c>
      <c r="H128" s="153">
        <v>2.3000000000000001E-4</v>
      </c>
      <c r="I128" s="153">
        <f>E128*H128</f>
        <v>9.6600000000000006E-4</v>
      </c>
      <c r="J128" s="153">
        <v>0</v>
      </c>
      <c r="K128" s="153">
        <f>E128*J128</f>
        <v>0</v>
      </c>
      <c r="Q128" s="146">
        <v>2</v>
      </c>
      <c r="AA128" s="122">
        <v>12</v>
      </c>
      <c r="AB128" s="122">
        <v>0</v>
      </c>
      <c r="AC128" s="122">
        <v>87</v>
      </c>
      <c r="BB128" s="122">
        <v>2</v>
      </c>
      <c r="BC128" s="122">
        <f>IF(BB128=1,G128,0)</f>
        <v>0</v>
      </c>
      <c r="BD128" s="122">
        <f>IF(BB128=2,G128,0)</f>
        <v>0</v>
      </c>
      <c r="BE128" s="122">
        <f>IF(BB128=3,G128,0)</f>
        <v>0</v>
      </c>
      <c r="BF128" s="122">
        <f>IF(BB128=4,G128,0)</f>
        <v>0</v>
      </c>
      <c r="BG128" s="122">
        <f>IF(BB128=5,G128,0)</f>
        <v>0</v>
      </c>
    </row>
    <row r="129" spans="1:59">
      <c r="A129" s="154"/>
      <c r="B129" s="155" t="s">
        <v>72</v>
      </c>
      <c r="C129" s="156" t="str">
        <f>CONCATENATE(B124," ",C124)</f>
        <v>783 Nátěry</v>
      </c>
      <c r="D129" s="154"/>
      <c r="E129" s="157"/>
      <c r="F129" s="157"/>
      <c r="G129" s="158">
        <f>SUM(G124:G128)</f>
        <v>0</v>
      </c>
      <c r="H129" s="159"/>
      <c r="I129" s="160">
        <f>SUM(I124:I128)</f>
        <v>0.29121100000000005</v>
      </c>
      <c r="J129" s="159"/>
      <c r="K129" s="160">
        <f>SUM(K124:K128)</f>
        <v>0</v>
      </c>
      <c r="Q129" s="146">
        <v>4</v>
      </c>
      <c r="BC129" s="161">
        <f>SUM(BC124:BC128)</f>
        <v>0</v>
      </c>
      <c r="BD129" s="161">
        <f>SUM(BD124:BD128)</f>
        <v>0</v>
      </c>
      <c r="BE129" s="161">
        <f>SUM(BE124:BE128)</f>
        <v>0</v>
      </c>
      <c r="BF129" s="161">
        <f>SUM(BF124:BF128)</f>
        <v>0</v>
      </c>
      <c r="BG129" s="161">
        <f>SUM(BG124:BG128)</f>
        <v>0</v>
      </c>
    </row>
    <row r="130" spans="1:59">
      <c r="A130" s="139" t="s">
        <v>69</v>
      </c>
      <c r="B130" s="140" t="s">
        <v>288</v>
      </c>
      <c r="C130" s="141" t="s">
        <v>289</v>
      </c>
      <c r="D130" s="142"/>
      <c r="E130" s="143"/>
      <c r="F130" s="143"/>
      <c r="G130" s="144"/>
      <c r="H130" s="145"/>
      <c r="I130" s="145"/>
      <c r="J130" s="145"/>
      <c r="K130" s="145"/>
      <c r="Q130" s="146">
        <v>1</v>
      </c>
    </row>
    <row r="131" spans="1:59">
      <c r="A131" s="147">
        <v>88</v>
      </c>
      <c r="B131" s="148" t="s">
        <v>290</v>
      </c>
      <c r="C131" s="149" t="s">
        <v>291</v>
      </c>
      <c r="D131" s="150" t="s">
        <v>135</v>
      </c>
      <c r="E131" s="151">
        <v>1</v>
      </c>
      <c r="F131" s="151">
        <v>0</v>
      </c>
      <c r="G131" s="152">
        <f>E131*F131</f>
        <v>0</v>
      </c>
      <c r="H131" s="153">
        <v>0</v>
      </c>
      <c r="I131" s="153">
        <f>E131*H131</f>
        <v>0</v>
      </c>
      <c r="J131" s="153">
        <v>0</v>
      </c>
      <c r="K131" s="153">
        <f>E131*J131</f>
        <v>0</v>
      </c>
      <c r="Q131" s="146">
        <v>2</v>
      </c>
      <c r="AA131" s="122">
        <v>12</v>
      </c>
      <c r="AB131" s="122">
        <v>0</v>
      </c>
      <c r="AC131" s="122">
        <v>88</v>
      </c>
      <c r="BB131" s="122">
        <v>4</v>
      </c>
      <c r="BC131" s="122">
        <f>IF(BB131=1,G131,0)</f>
        <v>0</v>
      </c>
      <c r="BD131" s="122">
        <f>IF(BB131=2,G131,0)</f>
        <v>0</v>
      </c>
      <c r="BE131" s="122">
        <f>IF(BB131=3,G131,0)</f>
        <v>0</v>
      </c>
      <c r="BF131" s="122">
        <f>IF(BB131=4,G131,0)</f>
        <v>0</v>
      </c>
      <c r="BG131" s="122">
        <f>IF(BB131=5,G131,0)</f>
        <v>0</v>
      </c>
    </row>
    <row r="132" spans="1:59">
      <c r="A132" s="154"/>
      <c r="B132" s="155" t="s">
        <v>72</v>
      </c>
      <c r="C132" s="156" t="str">
        <f>CONCATENATE(B130," ",C130)</f>
        <v>M21 Elektromontáže</v>
      </c>
      <c r="D132" s="154"/>
      <c r="E132" s="157"/>
      <c r="F132" s="157"/>
      <c r="G132" s="158">
        <f>SUM(G130:G131)</f>
        <v>0</v>
      </c>
      <c r="H132" s="159"/>
      <c r="I132" s="160">
        <f>SUM(I130:I131)</f>
        <v>0</v>
      </c>
      <c r="J132" s="159"/>
      <c r="K132" s="160">
        <f>SUM(K130:K131)</f>
        <v>0</v>
      </c>
      <c r="Q132" s="146">
        <v>4</v>
      </c>
      <c r="BC132" s="161">
        <f>SUM(BC130:BC131)</f>
        <v>0</v>
      </c>
      <c r="BD132" s="161">
        <f>SUM(BD130:BD131)</f>
        <v>0</v>
      </c>
      <c r="BE132" s="161">
        <f>SUM(BE130:BE131)</f>
        <v>0</v>
      </c>
      <c r="BF132" s="161">
        <f>SUM(BF130:BF131)</f>
        <v>0</v>
      </c>
      <c r="BG132" s="161">
        <f>SUM(BG130:BG131)</f>
        <v>0</v>
      </c>
    </row>
    <row r="133" spans="1:59">
      <c r="E133" s="122"/>
    </row>
    <row r="134" spans="1:59">
      <c r="E134" s="122"/>
    </row>
    <row r="135" spans="1:59">
      <c r="E135" s="122"/>
    </row>
    <row r="136" spans="1:59">
      <c r="E136" s="122"/>
    </row>
    <row r="137" spans="1:59">
      <c r="E137" s="122"/>
    </row>
    <row r="138" spans="1:59">
      <c r="E138" s="122"/>
    </row>
    <row r="139" spans="1:59">
      <c r="E139" s="122"/>
    </row>
    <row r="140" spans="1:59">
      <c r="E140" s="122"/>
    </row>
    <row r="141" spans="1:59">
      <c r="E141" s="122"/>
    </row>
    <row r="142" spans="1:59">
      <c r="E142" s="122"/>
    </row>
    <row r="143" spans="1:59">
      <c r="E143" s="122"/>
    </row>
    <row r="144" spans="1:59">
      <c r="E144" s="122"/>
    </row>
    <row r="145" spans="1:7">
      <c r="E145" s="122"/>
    </row>
    <row r="146" spans="1:7">
      <c r="E146" s="122"/>
    </row>
    <row r="147" spans="1:7">
      <c r="E147" s="122"/>
    </row>
    <row r="148" spans="1:7">
      <c r="E148" s="122"/>
    </row>
    <row r="149" spans="1:7">
      <c r="E149" s="122"/>
    </row>
    <row r="150" spans="1:7">
      <c r="E150" s="122"/>
    </row>
    <row r="151" spans="1:7">
      <c r="E151" s="122"/>
    </row>
    <row r="152" spans="1:7">
      <c r="E152" s="122"/>
    </row>
    <row r="153" spans="1:7">
      <c r="E153" s="122"/>
    </row>
    <row r="154" spans="1:7">
      <c r="E154" s="122"/>
    </row>
    <row r="155" spans="1:7">
      <c r="E155" s="122"/>
    </row>
    <row r="156" spans="1:7">
      <c r="A156" s="162"/>
      <c r="B156" s="162"/>
      <c r="C156" s="162"/>
      <c r="D156" s="162"/>
      <c r="E156" s="162"/>
      <c r="F156" s="162"/>
      <c r="G156" s="162"/>
    </row>
    <row r="157" spans="1:7">
      <c r="A157" s="162"/>
      <c r="B157" s="162"/>
      <c r="C157" s="162"/>
      <c r="D157" s="162"/>
      <c r="E157" s="162"/>
      <c r="F157" s="162"/>
      <c r="G157" s="162"/>
    </row>
    <row r="158" spans="1:7">
      <c r="A158" s="162"/>
      <c r="B158" s="162"/>
      <c r="C158" s="162"/>
      <c r="D158" s="162"/>
      <c r="E158" s="162"/>
      <c r="F158" s="162"/>
      <c r="G158" s="162"/>
    </row>
    <row r="159" spans="1:7">
      <c r="A159" s="162"/>
      <c r="B159" s="162"/>
      <c r="C159" s="162"/>
      <c r="D159" s="162"/>
      <c r="E159" s="162"/>
      <c r="F159" s="162"/>
      <c r="G159" s="162"/>
    </row>
    <row r="160" spans="1:7">
      <c r="E160" s="122"/>
    </row>
    <row r="161" spans="5:5">
      <c r="E161" s="122"/>
    </row>
    <row r="162" spans="5:5">
      <c r="E162" s="122"/>
    </row>
    <row r="163" spans="5:5">
      <c r="E163" s="122"/>
    </row>
    <row r="164" spans="5:5">
      <c r="E164" s="122"/>
    </row>
    <row r="165" spans="5:5">
      <c r="E165" s="122"/>
    </row>
    <row r="166" spans="5:5">
      <c r="E166" s="122"/>
    </row>
    <row r="167" spans="5:5">
      <c r="E167" s="122"/>
    </row>
    <row r="168" spans="5:5">
      <c r="E168" s="122"/>
    </row>
    <row r="169" spans="5:5">
      <c r="E169" s="122"/>
    </row>
    <row r="170" spans="5:5">
      <c r="E170" s="122"/>
    </row>
    <row r="171" spans="5:5">
      <c r="E171" s="122"/>
    </row>
    <row r="172" spans="5:5">
      <c r="E172" s="122"/>
    </row>
    <row r="173" spans="5:5">
      <c r="E173" s="122"/>
    </row>
    <row r="174" spans="5:5">
      <c r="E174" s="122"/>
    </row>
    <row r="175" spans="5:5">
      <c r="E175" s="122"/>
    </row>
    <row r="176" spans="5:5">
      <c r="E176" s="122"/>
    </row>
    <row r="177" spans="1:7">
      <c r="E177" s="122"/>
    </row>
    <row r="178" spans="1:7">
      <c r="E178" s="122"/>
    </row>
    <row r="179" spans="1:7">
      <c r="E179" s="122"/>
    </row>
    <row r="180" spans="1:7">
      <c r="E180" s="122"/>
    </row>
    <row r="181" spans="1:7">
      <c r="E181" s="122"/>
    </row>
    <row r="182" spans="1:7">
      <c r="E182" s="122"/>
    </row>
    <row r="183" spans="1:7">
      <c r="E183" s="122"/>
    </row>
    <row r="184" spans="1:7">
      <c r="E184" s="122"/>
    </row>
    <row r="185" spans="1:7">
      <c r="A185" s="163"/>
      <c r="B185" s="163"/>
    </row>
    <row r="186" spans="1:7">
      <c r="A186" s="162"/>
      <c r="B186" s="162"/>
      <c r="C186" s="165"/>
      <c r="D186" s="165"/>
      <c r="E186" s="166"/>
      <c r="F186" s="165"/>
      <c r="G186" s="167"/>
    </row>
    <row r="187" spans="1:7">
      <c r="A187" s="168"/>
      <c r="B187" s="168"/>
      <c r="C187" s="162"/>
      <c r="D187" s="162"/>
      <c r="E187" s="169"/>
      <c r="F187" s="162"/>
      <c r="G187" s="162"/>
    </row>
    <row r="188" spans="1:7">
      <c r="A188" s="162"/>
      <c r="B188" s="162"/>
      <c r="C188" s="162"/>
      <c r="D188" s="162"/>
      <c r="E188" s="169"/>
      <c r="F188" s="162"/>
      <c r="G188" s="162"/>
    </row>
    <row r="189" spans="1:7">
      <c r="A189" s="162"/>
      <c r="B189" s="162"/>
      <c r="C189" s="162"/>
      <c r="D189" s="162"/>
      <c r="E189" s="169"/>
      <c r="F189" s="162"/>
      <c r="G189" s="162"/>
    </row>
    <row r="190" spans="1:7">
      <c r="A190" s="162"/>
      <c r="B190" s="162"/>
      <c r="C190" s="162"/>
      <c r="D190" s="162"/>
      <c r="E190" s="169"/>
      <c r="F190" s="162"/>
      <c r="G190" s="162"/>
    </row>
    <row r="191" spans="1:7">
      <c r="A191" s="162"/>
      <c r="B191" s="162"/>
      <c r="C191" s="162"/>
      <c r="D191" s="162"/>
      <c r="E191" s="169"/>
      <c r="F191" s="162"/>
      <c r="G191" s="162"/>
    </row>
    <row r="192" spans="1:7">
      <c r="A192" s="162"/>
      <c r="B192" s="162"/>
      <c r="C192" s="162"/>
      <c r="D192" s="162"/>
      <c r="E192" s="169"/>
      <c r="F192" s="162"/>
      <c r="G192" s="162"/>
    </row>
    <row r="193" spans="1:7">
      <c r="A193" s="162"/>
      <c r="B193" s="162"/>
      <c r="C193" s="162"/>
      <c r="D193" s="162"/>
      <c r="E193" s="169"/>
      <c r="F193" s="162"/>
      <c r="G193" s="162"/>
    </row>
    <row r="194" spans="1:7">
      <c r="A194" s="162"/>
      <c r="B194" s="162"/>
      <c r="C194" s="162"/>
      <c r="D194" s="162"/>
      <c r="E194" s="169"/>
      <c r="F194" s="162"/>
      <c r="G194" s="162"/>
    </row>
    <row r="195" spans="1:7">
      <c r="A195" s="162"/>
      <c r="B195" s="162"/>
      <c r="C195" s="162"/>
      <c r="D195" s="162"/>
      <c r="E195" s="169"/>
      <c r="F195" s="162"/>
      <c r="G195" s="162"/>
    </row>
    <row r="196" spans="1:7">
      <c r="A196" s="162"/>
      <c r="B196" s="162"/>
      <c r="C196" s="162"/>
      <c r="D196" s="162"/>
      <c r="E196" s="169"/>
      <c r="F196" s="162"/>
      <c r="G196" s="162"/>
    </row>
    <row r="197" spans="1:7">
      <c r="A197" s="162"/>
      <c r="B197" s="162"/>
      <c r="C197" s="162"/>
      <c r="D197" s="162"/>
      <c r="E197" s="169"/>
      <c r="F197" s="162"/>
      <c r="G197" s="162"/>
    </row>
    <row r="198" spans="1:7">
      <c r="A198" s="162"/>
      <c r="B198" s="162"/>
      <c r="C198" s="162"/>
      <c r="D198" s="162"/>
      <c r="E198" s="169"/>
      <c r="F198" s="162"/>
      <c r="G198" s="162"/>
    </row>
    <row r="199" spans="1:7">
      <c r="A199" s="162"/>
      <c r="B199" s="162"/>
      <c r="C199" s="162"/>
      <c r="D199" s="162"/>
      <c r="E199" s="169"/>
      <c r="F199" s="162"/>
      <c r="G199" s="162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KOZLOVSKÝ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luthi1</cp:lastModifiedBy>
  <dcterms:created xsi:type="dcterms:W3CDTF">2017-02-24T12:23:12Z</dcterms:created>
  <dcterms:modified xsi:type="dcterms:W3CDTF">2017-02-27T06:15:50Z</dcterms:modified>
</cp:coreProperties>
</file>