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Šulcová\Městský byt Kolín\"/>
    </mc:Choice>
  </mc:AlternateContent>
  <xr:revisionPtr revIDLastSave="0" documentId="8_{11877AC1-1C52-4B0B-AC48-8EAA5BE8FD3E}" xr6:coauthVersionLast="47" xr6:coauthVersionMax="47" xr10:uidLastSave="{00000000-0000-0000-0000-000000000000}"/>
  <bookViews>
    <workbookView xWindow="-120" yWindow="-120" windowWidth="77040" windowHeight="21120" activeTab="1" xr2:uid="{BC0F51DF-DCF1-4795-AE05-2A1C38720D4F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Pol'!$A$1:$U$250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3" i="1"/>
  <c r="I62" i="1"/>
  <c r="I61" i="1"/>
  <c r="I60" i="1"/>
  <c r="I58" i="1"/>
  <c r="I57" i="1"/>
  <c r="I56" i="1"/>
  <c r="I55" i="1"/>
  <c r="I54" i="1"/>
  <c r="I53" i="1"/>
  <c r="I52" i="1"/>
  <c r="I51" i="1"/>
  <c r="I50" i="1"/>
  <c r="AC240" i="12"/>
  <c r="F39" i="1" s="1"/>
  <c r="AD240" i="12"/>
  <c r="G39" i="1" s="1"/>
  <c r="G40" i="1" s="1"/>
  <c r="G25" i="1" s="1"/>
  <c r="G26" i="1" s="1"/>
  <c r="F9" i="12"/>
  <c r="G9" i="12"/>
  <c r="I9" i="12"/>
  <c r="I8" i="12" s="1"/>
  <c r="K9" i="12"/>
  <c r="K8" i="12" s="1"/>
  <c r="M9" i="12"/>
  <c r="O9" i="12"/>
  <c r="O8" i="12" s="1"/>
  <c r="Q9" i="12"/>
  <c r="Q8" i="12" s="1"/>
  <c r="U9" i="12"/>
  <c r="U8" i="12" s="1"/>
  <c r="F12" i="12"/>
  <c r="G12" i="12"/>
  <c r="G8" i="12" s="1"/>
  <c r="I12" i="12"/>
  <c r="K12" i="12"/>
  <c r="O12" i="12"/>
  <c r="Q12" i="12"/>
  <c r="U12" i="12"/>
  <c r="F16" i="12"/>
  <c r="G16" i="12"/>
  <c r="I16" i="12"/>
  <c r="K16" i="12"/>
  <c r="M16" i="12"/>
  <c r="O16" i="12"/>
  <c r="Q16" i="12"/>
  <c r="U16" i="12"/>
  <c r="F21" i="12"/>
  <c r="G21" i="12"/>
  <c r="M21" i="12" s="1"/>
  <c r="I21" i="12"/>
  <c r="K21" i="12"/>
  <c r="O21" i="12"/>
  <c r="Q21" i="12"/>
  <c r="U21" i="12"/>
  <c r="F22" i="12"/>
  <c r="G22" i="12"/>
  <c r="I22" i="12"/>
  <c r="K22" i="12"/>
  <c r="M22" i="12"/>
  <c r="O22" i="12"/>
  <c r="Q22" i="12"/>
  <c r="U22" i="12"/>
  <c r="F23" i="12"/>
  <c r="G23" i="12"/>
  <c r="M23" i="12" s="1"/>
  <c r="I23" i="12"/>
  <c r="K23" i="12"/>
  <c r="O23" i="12"/>
  <c r="Q23" i="12"/>
  <c r="U23" i="12"/>
  <c r="F26" i="12"/>
  <c r="G26" i="12" s="1"/>
  <c r="I26" i="12"/>
  <c r="I25" i="12" s="1"/>
  <c r="K26" i="12"/>
  <c r="O26" i="12"/>
  <c r="Q26" i="12"/>
  <c r="U26" i="12"/>
  <c r="F28" i="12"/>
  <c r="G28" i="12"/>
  <c r="M28" i="12" s="1"/>
  <c r="I28" i="12"/>
  <c r="K28" i="12"/>
  <c r="K25" i="12" s="1"/>
  <c r="O28" i="12"/>
  <c r="O25" i="12" s="1"/>
  <c r="Q28" i="12"/>
  <c r="Q25" i="12" s="1"/>
  <c r="U28" i="12"/>
  <c r="U25" i="12" s="1"/>
  <c r="F31" i="12"/>
  <c r="G31" i="12"/>
  <c r="I31" i="12"/>
  <c r="I30" i="12" s="1"/>
  <c r="K31" i="12"/>
  <c r="M31" i="12"/>
  <c r="M30" i="12" s="1"/>
  <c r="O31" i="12"/>
  <c r="O30" i="12" s="1"/>
  <c r="Q31" i="12"/>
  <c r="Q30" i="12" s="1"/>
  <c r="U31" i="12"/>
  <c r="U30" i="12" s="1"/>
  <c r="F34" i="12"/>
  <c r="G34" i="12"/>
  <c r="M34" i="12" s="1"/>
  <c r="I34" i="12"/>
  <c r="K34" i="12"/>
  <c r="K30" i="12" s="1"/>
  <c r="O34" i="12"/>
  <c r="Q34" i="12"/>
  <c r="U34" i="12"/>
  <c r="F42" i="12"/>
  <c r="G42" i="12"/>
  <c r="I42" i="12"/>
  <c r="K42" i="12"/>
  <c r="M42" i="12"/>
  <c r="O42" i="12"/>
  <c r="Q42" i="12"/>
  <c r="U42" i="12"/>
  <c r="F46" i="12"/>
  <c r="G46" i="12"/>
  <c r="M46" i="12" s="1"/>
  <c r="I46" i="12"/>
  <c r="K46" i="12"/>
  <c r="O46" i="12"/>
  <c r="Q46" i="12"/>
  <c r="U46" i="12"/>
  <c r="F49" i="12"/>
  <c r="G49" i="12"/>
  <c r="I49" i="12"/>
  <c r="K49" i="12"/>
  <c r="M49" i="12"/>
  <c r="O49" i="12"/>
  <c r="Q49" i="12"/>
  <c r="U49" i="12"/>
  <c r="I50" i="12"/>
  <c r="F51" i="12"/>
  <c r="G51" i="12" s="1"/>
  <c r="I51" i="12"/>
  <c r="K51" i="12"/>
  <c r="K50" i="12" s="1"/>
  <c r="O51" i="12"/>
  <c r="O50" i="12" s="1"/>
  <c r="Q51" i="12"/>
  <c r="Q50" i="12" s="1"/>
  <c r="U51" i="12"/>
  <c r="U50" i="12" s="1"/>
  <c r="G54" i="12"/>
  <c r="F55" i="12"/>
  <c r="G55" i="12"/>
  <c r="I55" i="12"/>
  <c r="K55" i="12"/>
  <c r="M55" i="12"/>
  <c r="M54" i="12" s="1"/>
  <c r="O55" i="12"/>
  <c r="Q55" i="12"/>
  <c r="Q54" i="12" s="1"/>
  <c r="U55" i="12"/>
  <c r="U54" i="12" s="1"/>
  <c r="F56" i="12"/>
  <c r="G56" i="12"/>
  <c r="M56" i="12" s="1"/>
  <c r="I56" i="12"/>
  <c r="I54" i="12" s="1"/>
  <c r="K56" i="12"/>
  <c r="K54" i="12" s="1"/>
  <c r="O56" i="12"/>
  <c r="O54" i="12" s="1"/>
  <c r="Q56" i="12"/>
  <c r="U56" i="12"/>
  <c r="G57" i="12"/>
  <c r="F58" i="12"/>
  <c r="G58" i="12"/>
  <c r="I58" i="12"/>
  <c r="I57" i="12" s="1"/>
  <c r="K58" i="12"/>
  <c r="K57" i="12" s="1"/>
  <c r="M58" i="12"/>
  <c r="M57" i="12" s="1"/>
  <c r="O58" i="12"/>
  <c r="Q58" i="12"/>
  <c r="Q57" i="12" s="1"/>
  <c r="U58" i="12"/>
  <c r="F59" i="12"/>
  <c r="G59" i="12"/>
  <c r="M59" i="12" s="1"/>
  <c r="I59" i="12"/>
  <c r="K59" i="12"/>
  <c r="O59" i="12"/>
  <c r="O57" i="12" s="1"/>
  <c r="Q59" i="12"/>
  <c r="U59" i="12"/>
  <c r="U57" i="12" s="1"/>
  <c r="F61" i="12"/>
  <c r="G61" i="12" s="1"/>
  <c r="I61" i="12"/>
  <c r="K61" i="12"/>
  <c r="O61" i="12"/>
  <c r="Q61" i="12"/>
  <c r="Q60" i="12" s="1"/>
  <c r="U61" i="12"/>
  <c r="F62" i="12"/>
  <c r="G62" i="12"/>
  <c r="I62" i="12"/>
  <c r="I60" i="12" s="1"/>
  <c r="K62" i="12"/>
  <c r="K60" i="12" s="1"/>
  <c r="M62" i="12"/>
  <c r="O62" i="12"/>
  <c r="O60" i="12" s="1"/>
  <c r="Q62" i="12"/>
  <c r="U62" i="12"/>
  <c r="U60" i="12" s="1"/>
  <c r="F63" i="12"/>
  <c r="G63" i="12" s="1"/>
  <c r="M63" i="12" s="1"/>
  <c r="I63" i="12"/>
  <c r="K63" i="12"/>
  <c r="O63" i="12"/>
  <c r="Q63" i="12"/>
  <c r="U63" i="12"/>
  <c r="F64" i="12"/>
  <c r="G64" i="12"/>
  <c r="I64" i="12"/>
  <c r="K64" i="12"/>
  <c r="M64" i="12"/>
  <c r="O64" i="12"/>
  <c r="Q64" i="12"/>
  <c r="U64" i="12"/>
  <c r="F67" i="12"/>
  <c r="G67" i="12" s="1"/>
  <c r="M67" i="12" s="1"/>
  <c r="I67" i="12"/>
  <c r="K67" i="12"/>
  <c r="O67" i="12"/>
  <c r="Q67" i="12"/>
  <c r="U67" i="12"/>
  <c r="F70" i="12"/>
  <c r="G70" i="12"/>
  <c r="I70" i="12"/>
  <c r="K70" i="12"/>
  <c r="M70" i="12"/>
  <c r="O70" i="12"/>
  <c r="Q70" i="12"/>
  <c r="U70" i="12"/>
  <c r="F75" i="12"/>
  <c r="G75" i="12" s="1"/>
  <c r="M75" i="12" s="1"/>
  <c r="I75" i="12"/>
  <c r="K75" i="12"/>
  <c r="O75" i="12"/>
  <c r="Q75" i="12"/>
  <c r="U75" i="12"/>
  <c r="F79" i="12"/>
  <c r="G79" i="12"/>
  <c r="I79" i="12"/>
  <c r="K79" i="12"/>
  <c r="M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/>
  <c r="I81" i="12"/>
  <c r="K81" i="12"/>
  <c r="M81" i="12"/>
  <c r="O81" i="12"/>
  <c r="Q81" i="12"/>
  <c r="U81" i="12"/>
  <c r="F87" i="12"/>
  <c r="G87" i="12" s="1"/>
  <c r="M87" i="12" s="1"/>
  <c r="I87" i="12"/>
  <c r="K87" i="12"/>
  <c r="O87" i="12"/>
  <c r="Q87" i="12"/>
  <c r="U87" i="12"/>
  <c r="F93" i="12"/>
  <c r="G93" i="12"/>
  <c r="I93" i="12"/>
  <c r="K93" i="12"/>
  <c r="M93" i="12"/>
  <c r="O93" i="12"/>
  <c r="Q93" i="12"/>
  <c r="U93" i="12"/>
  <c r="F97" i="12"/>
  <c r="G97" i="12" s="1"/>
  <c r="M97" i="12" s="1"/>
  <c r="I97" i="12"/>
  <c r="K97" i="12"/>
  <c r="O97" i="12"/>
  <c r="Q97" i="12"/>
  <c r="U97" i="12"/>
  <c r="F99" i="12"/>
  <c r="G99" i="12" s="1"/>
  <c r="I99" i="12"/>
  <c r="K99" i="12"/>
  <c r="O99" i="12"/>
  <c r="Q99" i="12"/>
  <c r="U99" i="12"/>
  <c r="U98" i="12" s="1"/>
  <c r="F100" i="12"/>
  <c r="G100" i="12"/>
  <c r="I100" i="12"/>
  <c r="I98" i="12" s="1"/>
  <c r="K100" i="12"/>
  <c r="K98" i="12" s="1"/>
  <c r="M100" i="12"/>
  <c r="O100" i="12"/>
  <c r="O98" i="12" s="1"/>
  <c r="Q100" i="12"/>
  <c r="Q98" i="12" s="1"/>
  <c r="U100" i="12"/>
  <c r="F102" i="12"/>
  <c r="G102" i="12" s="1"/>
  <c r="M102" i="12" s="1"/>
  <c r="I102" i="12"/>
  <c r="K102" i="12"/>
  <c r="O102" i="12"/>
  <c r="Q102" i="12"/>
  <c r="U102" i="12"/>
  <c r="F103" i="12"/>
  <c r="G103" i="12"/>
  <c r="I103" i="12"/>
  <c r="K103" i="12"/>
  <c r="M103" i="12"/>
  <c r="O103" i="12"/>
  <c r="Q103" i="12"/>
  <c r="U103" i="12"/>
  <c r="F105" i="12"/>
  <c r="G105" i="12" s="1"/>
  <c r="M105" i="12" s="1"/>
  <c r="I105" i="12"/>
  <c r="K105" i="12"/>
  <c r="O105" i="12"/>
  <c r="Q105" i="12"/>
  <c r="U105" i="12"/>
  <c r="G106" i="12"/>
  <c r="I106" i="12"/>
  <c r="K106" i="12"/>
  <c r="O106" i="12"/>
  <c r="Q106" i="12"/>
  <c r="U106" i="12"/>
  <c r="F107" i="12"/>
  <c r="G107" i="12"/>
  <c r="M107" i="12" s="1"/>
  <c r="M106" i="12" s="1"/>
  <c r="I107" i="12"/>
  <c r="K107" i="12"/>
  <c r="O107" i="12"/>
  <c r="Q107" i="12"/>
  <c r="U107" i="12"/>
  <c r="F109" i="12"/>
  <c r="G109" i="12" s="1"/>
  <c r="I109" i="12"/>
  <c r="K109" i="12"/>
  <c r="O109" i="12"/>
  <c r="Q109" i="12"/>
  <c r="U109" i="12"/>
  <c r="F116" i="12"/>
  <c r="G116" i="12"/>
  <c r="I116" i="12"/>
  <c r="I108" i="12" s="1"/>
  <c r="K116" i="12"/>
  <c r="K108" i="12" s="1"/>
  <c r="M116" i="12"/>
  <c r="O116" i="12"/>
  <c r="O108" i="12" s="1"/>
  <c r="Q116" i="12"/>
  <c r="Q108" i="12" s="1"/>
  <c r="U116" i="12"/>
  <c r="U108" i="12" s="1"/>
  <c r="F119" i="12"/>
  <c r="G119" i="12"/>
  <c r="I119" i="12"/>
  <c r="I118" i="12" s="1"/>
  <c r="K119" i="12"/>
  <c r="K118" i="12" s="1"/>
  <c r="M119" i="12"/>
  <c r="O119" i="12"/>
  <c r="O118" i="12" s="1"/>
  <c r="Q119" i="12"/>
  <c r="Q118" i="12" s="1"/>
  <c r="U119" i="12"/>
  <c r="U118" i="12" s="1"/>
  <c r="F120" i="12"/>
  <c r="G120" i="12"/>
  <c r="M120" i="12" s="1"/>
  <c r="I120" i="12"/>
  <c r="K120" i="12"/>
  <c r="O120" i="12"/>
  <c r="Q120" i="12"/>
  <c r="U120" i="12"/>
  <c r="G121" i="12"/>
  <c r="F122" i="12"/>
  <c r="G122" i="12"/>
  <c r="M122" i="12" s="1"/>
  <c r="M121" i="12" s="1"/>
  <c r="I122" i="12"/>
  <c r="I121" i="12" s="1"/>
  <c r="K122" i="12"/>
  <c r="O122" i="12"/>
  <c r="Q122" i="12"/>
  <c r="U122" i="12"/>
  <c r="F123" i="12"/>
  <c r="G123" i="12"/>
  <c r="I123" i="12"/>
  <c r="K123" i="12"/>
  <c r="K121" i="12" s="1"/>
  <c r="M123" i="12"/>
  <c r="O123" i="12"/>
  <c r="O121" i="12" s="1"/>
  <c r="Q123" i="12"/>
  <c r="Q121" i="12" s="1"/>
  <c r="U123" i="12"/>
  <c r="U121" i="12" s="1"/>
  <c r="K124" i="12"/>
  <c r="F125" i="12"/>
  <c r="G125" i="12" s="1"/>
  <c r="I125" i="12"/>
  <c r="K125" i="12"/>
  <c r="O125" i="12"/>
  <c r="O124" i="12" s="1"/>
  <c r="Q125" i="12"/>
  <c r="Q124" i="12" s="1"/>
  <c r="U125" i="12"/>
  <c r="U124" i="12" s="1"/>
  <c r="F137" i="12"/>
  <c r="G137" i="12"/>
  <c r="M137" i="12" s="1"/>
  <c r="I137" i="12"/>
  <c r="I124" i="12" s="1"/>
  <c r="K137" i="12"/>
  <c r="O137" i="12"/>
  <c r="Q137" i="12"/>
  <c r="U137" i="12"/>
  <c r="F139" i="12"/>
  <c r="G139" i="12" s="1"/>
  <c r="I139" i="12"/>
  <c r="I138" i="12" s="1"/>
  <c r="K139" i="12"/>
  <c r="K138" i="12" s="1"/>
  <c r="O139" i="12"/>
  <c r="Q139" i="12"/>
  <c r="U139" i="12"/>
  <c r="F142" i="12"/>
  <c r="G142" i="12"/>
  <c r="M142" i="12" s="1"/>
  <c r="I142" i="12"/>
  <c r="K142" i="12"/>
  <c r="O142" i="12"/>
  <c r="O138" i="12" s="1"/>
  <c r="Q142" i="12"/>
  <c r="Q138" i="12" s="1"/>
  <c r="U142" i="12"/>
  <c r="U138" i="12" s="1"/>
  <c r="O145" i="12"/>
  <c r="F146" i="12"/>
  <c r="G146" i="12" s="1"/>
  <c r="I146" i="12"/>
  <c r="K146" i="12"/>
  <c r="O146" i="12"/>
  <c r="Q146" i="12"/>
  <c r="U146" i="12"/>
  <c r="F149" i="12"/>
  <c r="G149" i="12"/>
  <c r="I149" i="12"/>
  <c r="K149" i="12"/>
  <c r="M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3" i="12"/>
  <c r="G153" i="12"/>
  <c r="I153" i="12"/>
  <c r="K153" i="12"/>
  <c r="K145" i="12" s="1"/>
  <c r="M153" i="12"/>
  <c r="O153" i="12"/>
  <c r="Q153" i="12"/>
  <c r="U153" i="12"/>
  <c r="F156" i="12"/>
  <c r="G156" i="12" s="1"/>
  <c r="I156" i="12"/>
  <c r="I155" i="12" s="1"/>
  <c r="K156" i="12"/>
  <c r="O156" i="12"/>
  <c r="O155" i="12" s="1"/>
  <c r="Q156" i="12"/>
  <c r="Q155" i="12" s="1"/>
  <c r="U156" i="12"/>
  <c r="F158" i="12"/>
  <c r="G158" i="12"/>
  <c r="M158" i="12" s="1"/>
  <c r="I158" i="12"/>
  <c r="K158" i="12"/>
  <c r="O158" i="12"/>
  <c r="Q158" i="12"/>
  <c r="U158" i="12"/>
  <c r="U155" i="12" s="1"/>
  <c r="F159" i="12"/>
  <c r="G159" i="12" s="1"/>
  <c r="M159" i="12" s="1"/>
  <c r="I159" i="12"/>
  <c r="K159" i="12"/>
  <c r="O159" i="12"/>
  <c r="Q159" i="12"/>
  <c r="U159" i="12"/>
  <c r="F162" i="12"/>
  <c r="G162" i="12"/>
  <c r="M162" i="12" s="1"/>
  <c r="I162" i="12"/>
  <c r="K162" i="12"/>
  <c r="O162" i="12"/>
  <c r="Q162" i="12"/>
  <c r="U162" i="12"/>
  <c r="F164" i="12"/>
  <c r="G164" i="12" s="1"/>
  <c r="M164" i="12" s="1"/>
  <c r="I164" i="12"/>
  <c r="K164" i="12"/>
  <c r="O164" i="12"/>
  <c r="Q164" i="12"/>
  <c r="U164" i="12"/>
  <c r="F174" i="12"/>
  <c r="G174" i="12"/>
  <c r="M174" i="12" s="1"/>
  <c r="I174" i="12"/>
  <c r="K174" i="12"/>
  <c r="O174" i="12"/>
  <c r="Q174" i="12"/>
  <c r="U174" i="12"/>
  <c r="F177" i="12"/>
  <c r="G177" i="12" s="1"/>
  <c r="M177" i="12" s="1"/>
  <c r="I177" i="12"/>
  <c r="K177" i="12"/>
  <c r="O177" i="12"/>
  <c r="Q177" i="12"/>
  <c r="U177" i="12"/>
  <c r="F180" i="12"/>
  <c r="G180" i="12"/>
  <c r="G179" i="12" s="1"/>
  <c r="I66" i="1" s="1"/>
  <c r="I180" i="12"/>
  <c r="K180" i="12"/>
  <c r="K179" i="12" s="1"/>
  <c r="O180" i="12"/>
  <c r="O179" i="12" s="1"/>
  <c r="Q180" i="12"/>
  <c r="Q179" i="12" s="1"/>
  <c r="U180" i="12"/>
  <c r="U179" i="12" s="1"/>
  <c r="F188" i="12"/>
  <c r="G188" i="12"/>
  <c r="I188" i="12"/>
  <c r="K188" i="12"/>
  <c r="M188" i="12"/>
  <c r="O188" i="12"/>
  <c r="Q188" i="12"/>
  <c r="U188" i="12"/>
  <c r="F193" i="12"/>
  <c r="G193" i="12"/>
  <c r="M193" i="12" s="1"/>
  <c r="I193" i="12"/>
  <c r="K193" i="12"/>
  <c r="O193" i="12"/>
  <c r="Q193" i="12"/>
  <c r="U193" i="12"/>
  <c r="F196" i="12"/>
  <c r="G196" i="12"/>
  <c r="I196" i="12"/>
  <c r="K196" i="12"/>
  <c r="M196" i="12"/>
  <c r="O196" i="12"/>
  <c r="Q196" i="12"/>
  <c r="U196" i="12"/>
  <c r="F198" i="12"/>
  <c r="G198" i="12"/>
  <c r="M198" i="12" s="1"/>
  <c r="I198" i="12"/>
  <c r="K198" i="12"/>
  <c r="O198" i="12"/>
  <c r="Q198" i="12"/>
  <c r="U198" i="12"/>
  <c r="G200" i="12"/>
  <c r="F201" i="12"/>
  <c r="G201" i="12"/>
  <c r="I201" i="12"/>
  <c r="I200" i="12" s="1"/>
  <c r="K201" i="12"/>
  <c r="M201" i="12"/>
  <c r="M200" i="12" s="1"/>
  <c r="O201" i="12"/>
  <c r="Q201" i="12"/>
  <c r="Q200" i="12" s="1"/>
  <c r="U201" i="12"/>
  <c r="U200" i="12" s="1"/>
  <c r="F202" i="12"/>
  <c r="G202" i="12"/>
  <c r="M202" i="12" s="1"/>
  <c r="I202" i="12"/>
  <c r="K202" i="12"/>
  <c r="K200" i="12" s="1"/>
  <c r="O202" i="12"/>
  <c r="O200" i="12" s="1"/>
  <c r="Q202" i="12"/>
  <c r="U202" i="12"/>
  <c r="F205" i="12"/>
  <c r="G205" i="12"/>
  <c r="I205" i="12"/>
  <c r="K205" i="12"/>
  <c r="M205" i="12"/>
  <c r="O205" i="12"/>
  <c r="Q205" i="12"/>
  <c r="U205" i="12"/>
  <c r="F207" i="12"/>
  <c r="G207" i="12" s="1"/>
  <c r="I207" i="12"/>
  <c r="K207" i="12"/>
  <c r="K206" i="12" s="1"/>
  <c r="O207" i="12"/>
  <c r="O206" i="12" s="1"/>
  <c r="Q207" i="12"/>
  <c r="U207" i="12"/>
  <c r="U206" i="12" s="1"/>
  <c r="F215" i="12"/>
  <c r="G215" i="12"/>
  <c r="M215" i="12" s="1"/>
  <c r="I215" i="12"/>
  <c r="I206" i="12" s="1"/>
  <c r="K215" i="12"/>
  <c r="O215" i="12"/>
  <c r="Q215" i="12"/>
  <c r="Q206" i="12" s="1"/>
  <c r="U215" i="12"/>
  <c r="F216" i="12"/>
  <c r="G216" i="12" s="1"/>
  <c r="M216" i="12" s="1"/>
  <c r="I216" i="12"/>
  <c r="K216" i="12"/>
  <c r="O216" i="12"/>
  <c r="Q216" i="12"/>
  <c r="U216" i="12"/>
  <c r="G217" i="12"/>
  <c r="I217" i="12"/>
  <c r="K217" i="12"/>
  <c r="O217" i="12"/>
  <c r="U217" i="12"/>
  <c r="F218" i="12"/>
  <c r="G218" i="12"/>
  <c r="I218" i="12"/>
  <c r="K218" i="12"/>
  <c r="M218" i="12"/>
  <c r="M217" i="12" s="1"/>
  <c r="O218" i="12"/>
  <c r="Q218" i="12"/>
  <c r="Q217" i="12" s="1"/>
  <c r="U218" i="12"/>
  <c r="F226" i="12"/>
  <c r="G226" i="12" s="1"/>
  <c r="I226" i="12"/>
  <c r="K226" i="12"/>
  <c r="O226" i="12"/>
  <c r="Q226" i="12"/>
  <c r="U226" i="12"/>
  <c r="U225" i="12" s="1"/>
  <c r="F234" i="12"/>
  <c r="G234" i="12"/>
  <c r="I234" i="12"/>
  <c r="I225" i="12" s="1"/>
  <c r="K234" i="12"/>
  <c r="K225" i="12" s="1"/>
  <c r="M234" i="12"/>
  <c r="O234" i="12"/>
  <c r="Q234" i="12"/>
  <c r="Q225" i="12" s="1"/>
  <c r="U234" i="12"/>
  <c r="F237" i="12"/>
  <c r="G237" i="12" s="1"/>
  <c r="I237" i="12"/>
  <c r="I236" i="12" s="1"/>
  <c r="K237" i="12"/>
  <c r="K236" i="12" s="1"/>
  <c r="O237" i="12"/>
  <c r="O236" i="12" s="1"/>
  <c r="Q237" i="12"/>
  <c r="Q236" i="12" s="1"/>
  <c r="U237" i="12"/>
  <c r="U236" i="12" s="1"/>
  <c r="I20" i="1"/>
  <c r="I16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O225" i="12" l="1"/>
  <c r="I179" i="12"/>
  <c r="K155" i="12"/>
  <c r="U145" i="12"/>
  <c r="Q145" i="12"/>
  <c r="I145" i="12"/>
  <c r="H39" i="1"/>
  <c r="H40" i="1" s="1"/>
  <c r="F40" i="1"/>
  <c r="G23" i="1" s="1"/>
  <c r="M226" i="12"/>
  <c r="M225" i="12" s="1"/>
  <c r="G225" i="12"/>
  <c r="I70" i="1" s="1"/>
  <c r="I18" i="1" s="1"/>
  <c r="M125" i="12"/>
  <c r="M124" i="12" s="1"/>
  <c r="G124" i="12"/>
  <c r="M26" i="12"/>
  <c r="M25" i="12" s="1"/>
  <c r="G25" i="12"/>
  <c r="M61" i="12"/>
  <c r="M60" i="12" s="1"/>
  <c r="G60" i="12"/>
  <c r="M207" i="12"/>
  <c r="M206" i="12" s="1"/>
  <c r="G206" i="12"/>
  <c r="G236" i="12"/>
  <c r="I71" i="1" s="1"/>
  <c r="I19" i="1" s="1"/>
  <c r="M237" i="12"/>
  <c r="M236" i="12" s="1"/>
  <c r="G138" i="12"/>
  <c r="M139" i="12"/>
  <c r="M138" i="12" s="1"/>
  <c r="G155" i="12"/>
  <c r="I65" i="1" s="1"/>
  <c r="M156" i="12"/>
  <c r="M155" i="12" s="1"/>
  <c r="M146" i="12"/>
  <c r="M145" i="12" s="1"/>
  <c r="G145" i="12"/>
  <c r="I64" i="1" s="1"/>
  <c r="M118" i="12"/>
  <c r="M99" i="12"/>
  <c r="M98" i="12" s="1"/>
  <c r="G98" i="12"/>
  <c r="M51" i="12"/>
  <c r="M50" i="12" s="1"/>
  <c r="G50" i="12"/>
  <c r="M109" i="12"/>
  <c r="M108" i="12" s="1"/>
  <c r="G108" i="12"/>
  <c r="G118" i="12"/>
  <c r="G30" i="12"/>
  <c r="M180" i="12"/>
  <c r="M179" i="12" s="1"/>
  <c r="M12" i="12"/>
  <c r="M8" i="12" s="1"/>
  <c r="I39" i="1" l="1"/>
  <c r="I40" i="1" s="1"/>
  <c r="J39" i="1" s="1"/>
  <c r="J40" i="1" s="1"/>
  <c r="G28" i="1"/>
  <c r="I59" i="1"/>
  <c r="G240" i="12"/>
  <c r="G24" i="1"/>
  <c r="G29" i="1" s="1"/>
  <c r="I72" i="1" l="1"/>
  <c r="I17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7524AC3C-AE21-4DBE-9F8A-B6D198402B88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2C4639C-A958-4882-A44D-9990613DC99C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45C44EC4-37B3-416C-B30D-21E6845BFF7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C629A93-7686-4630-80A2-26C463D8BC81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44D6B671-60A1-4AB4-8945-1F4B55553EF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AF7CB87-99EB-4B2E-B8C4-0D5A239B58F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<sst xmlns="http://schemas.openxmlformats.org/spreadsheetml/2006/main" count="838" uniqueCount="383">
  <si>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</si>
  <si>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</si>
  <si>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</si>
  <si>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</si>
  <si>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</si>
  <si>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</si>
  <si>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</si>
  <si>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</si>
  <si>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</si>
  <si>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</si>
  <si>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</si>
  <si>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</si>
  <si>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</si>
  <si>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</si>
  <si>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</si>
  <si>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</si>
  <si>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</si>
  <si>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</si>
  <si>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</si>
  <si>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</si>
  <si>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</si>
  <si>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</si>
  <si>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</si>
  <si>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</si>
  <si>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</si>
  <si>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</si>
  <si>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</si>
  <si>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</si>
  <si>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</si>
  <si>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</si>
  <si>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</si>
  <si>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</si>
  <si>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</si>
  <si>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</si>
  <si>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</si>
  <si>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</si>
  <si>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</si>
  <si>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</si>
  <si>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</si>
  <si>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</si>
  <si>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</si>
  <si>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</si>
  <si>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</si>
  <si>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Kolín</t>
  </si>
  <si>
    <t>Rozpočet:</t>
  </si>
  <si>
    <t>Misto</t>
  </si>
  <si>
    <t>Jan Hájek</t>
  </si>
  <si>
    <t>STAVEBNÍ ÚPRAVY BYTOVÉ JEDNOTKY č. 76 V KOLÍNĚ</t>
  </si>
  <si>
    <t>Město Kolín</t>
  </si>
  <si>
    <t>Karlovo náměstí 78</t>
  </si>
  <si>
    <t>Kolín - Kolín I</t>
  </si>
  <si>
    <t>28002</t>
  </si>
  <si>
    <t>00235440</t>
  </si>
  <si>
    <t>CZ00235440</t>
  </si>
  <si>
    <t>Rozpočet</t>
  </si>
  <si>
    <t>Celkem za stavbu</t>
  </si>
  <si>
    <t>CZK</t>
  </si>
  <si>
    <t xml:space="preserve">Popis rozpočtu:  - </t>
  </si>
  <si>
    <t>Bytová jednotka o velikosti 1+kk se nachází v bytovém domě v ulici Tyršova v Kolíně 2.</t>
  </si>
  <si>
    <t>Bytový dům má celkem 16 NP, řešená jednotka se nachází ve 14. NP a je přístupná po schodišti a dvěma výtahy.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</si>
  <si>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</si>
  <si>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</si>
  <si>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</si>
  <si>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</si>
  <si>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</si>
  <si>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</si>
  <si>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</si>
  <si>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</si>
  <si>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</si>
  <si>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</si>
  <si>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</si>
  <si>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</si>
  <si>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</si>
  <si>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</si>
  <si>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</si>
  <si>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</si>
  <si>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</si>
  <si>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</si>
  <si>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</si>
  <si>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</si>
  <si>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</si>
  <si>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</si>
  <si>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</si>
  <si>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</si>
  <si>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</si>
  <si>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</si>
  <si>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</si>
  <si>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</si>
  <si>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</si>
  <si>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</si>
  <si>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</si>
  <si>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</si>
  <si>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</si>
  <si>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</si>
  <si>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</si>
  <si>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</si>
  <si>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</si>
  <si>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</si>
  <si>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</si>
  <si>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</si>
  <si>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</si>
  <si>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</si>
  <si>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</si>
  <si>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</si>
  <si>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</si>
  <si>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</si>
  <si>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</si>
  <si>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</si>
  <si>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</si>
  <si>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</si>
  <si>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</si>
  <si>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</si>
  <si>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</si>
  <si>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</si>
  <si>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</si>
  <si>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</si>
  <si>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</si>
  <si>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</si>
  <si>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</si>
  <si>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</si>
  <si>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</si>
  <si>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</si>
  <si>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</si>
  <si>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</si>
  <si>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</si>
  <si>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</si>
  <si>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</si>
  <si>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</si>
  <si>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</si>
  <si>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</si>
  <si>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</si>
  <si>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</si>
  <si>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</si>
  <si>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342247532R00</t>
  </si>
  <si>
    <t>Příčky z cihel HELUZ broušených, na lepidlo, tl. 115 mm</t>
  </si>
  <si>
    <t>m2</t>
  </si>
  <si>
    <t>POL1_0</t>
  </si>
  <si>
    <t>4,2*2,5</t>
  </si>
  <si>
    <t>VV</t>
  </si>
  <si>
    <t>odpočet otvorů:-0,8*2</t>
  </si>
  <si>
    <t>342255024RT1</t>
  </si>
  <si>
    <t>Příčky z desek Ytong tl. 100 mm, desky Klasik, 599 x 249 x 100 mm</t>
  </si>
  <si>
    <t>(3,29+2,3)*2,5</t>
  </si>
  <si>
    <t>odpočet otvorů:</t>
  </si>
  <si>
    <t>-0,6*2*2</t>
  </si>
  <si>
    <t>346275113R00</t>
  </si>
  <si>
    <t>Přizdívky z desek Ytong tl. 100 mm</t>
  </si>
  <si>
    <t>obezdívka stoupaček:</t>
  </si>
  <si>
    <t>(0,97+0,58)*2,5</t>
  </si>
  <si>
    <t>(1,24+0,45)*2,5</t>
  </si>
  <si>
    <t>(0,9+0,9)*2,5</t>
  </si>
  <si>
    <t>317145311RXX</t>
  </si>
  <si>
    <t>Překlad nenosný Ytong NEP 100×249×1 250 mm</t>
  </si>
  <si>
    <t>kus</t>
  </si>
  <si>
    <t>317167122R00</t>
  </si>
  <si>
    <t>Překlad Heluz plochý 115 x 71 x 1250 mm</t>
  </si>
  <si>
    <t>346244313T00</t>
  </si>
  <si>
    <t>Obezdění vany a WC nádržky z pórobetonových desek tloušťky 100 mm</t>
  </si>
  <si>
    <t>0,9*4*0,25</t>
  </si>
  <si>
    <t>416020111R00</t>
  </si>
  <si>
    <t>Podhledy SDK, kovová kce.HUT, 1x deska RB 12,5 mm</t>
  </si>
  <si>
    <t>4,58+2,97+25,37</t>
  </si>
  <si>
    <t>416022123R00</t>
  </si>
  <si>
    <t>Podhled SDK,ocel.dvouúrov.křížový rošt,1x RBI 12,5</t>
  </si>
  <si>
    <t>koupelna:3,65</t>
  </si>
  <si>
    <t>612421221R00</t>
  </si>
  <si>
    <t>Oprava vápen.omítek stěn do 10 % pl. - hladkých</t>
  </si>
  <si>
    <t>obvodové stěny:(9,45*2+4,2*2)*2,58</t>
  </si>
  <si>
    <t>odpočet otvorů:-(1*2+2*1,5+0,9*2)</t>
  </si>
  <si>
    <t>612481211RT2</t>
  </si>
  <si>
    <t>Montáž výztužné sítě (perlinky) do stěrky - vnitřní stěny, včetně výztužné sítě a stěrkového tmelu Baumit</t>
  </si>
  <si>
    <t>na nové příčky:</t>
  </si>
  <si>
    <t>4,2*2,58</t>
  </si>
  <si>
    <t>(3,29+1,8*2)*2,58</t>
  </si>
  <si>
    <t>(2,3+1,29)*2,58</t>
  </si>
  <si>
    <t>(2,3*2+1,9*2+0,2*2)*2,58</t>
  </si>
  <si>
    <t>612474510T00</t>
  </si>
  <si>
    <t>Provedení vnitřní jednovrstvá vápenocementové filcované omítky stěn, ručně</t>
  </si>
  <si>
    <t>na stěny:124,2124</t>
  </si>
  <si>
    <t>odpočet obkladů:</t>
  </si>
  <si>
    <t>-19,56</t>
  </si>
  <si>
    <t>612473186T00</t>
  </si>
  <si>
    <t>Příplatek za zabudované rohovníky, vnitřní omítky</t>
  </si>
  <si>
    <t>m</t>
  </si>
  <si>
    <t>rohy příčky šachet v chodbě:2,58*2</t>
  </si>
  <si>
    <t>okno:2,4*2+2,94</t>
  </si>
  <si>
    <t>610991111R00</t>
  </si>
  <si>
    <t>Zakrývání výplní vnitřních otvorů</t>
  </si>
  <si>
    <t>kpl</t>
  </si>
  <si>
    <t>771100012RAB</t>
  </si>
  <si>
    <t>Vyrovnání podkladu samonivelační hmotou v interiéru, nivelační hmota tl. 10 mm, s penetrací</t>
  </si>
  <si>
    <t>celá plocha:</t>
  </si>
  <si>
    <t>36,57</t>
  </si>
  <si>
    <t>642942111RT2</t>
  </si>
  <si>
    <t>Osazení zárubní dveřních ocelových, pl. do 2,5 m2, včetně dodávky zárubně 600 x 1970 x 100 mm</t>
  </si>
  <si>
    <t>642942111RT4</t>
  </si>
  <si>
    <t>Osazení zárubní dveřních ocelových, pl. do 2,5 m2, včetně dodávky zárubně 800 x 1970 x 125 mm</t>
  </si>
  <si>
    <t>953941112T00</t>
  </si>
  <si>
    <t>Osazení revizních dvířek do zdiva, do 0,50 m2</t>
  </si>
  <si>
    <t>01</t>
  </si>
  <si>
    <t>Dvířka revizní M&amp;D 600×600 mm RAL 9016</t>
  </si>
  <si>
    <t>ks</t>
  </si>
  <si>
    <t>766812830R00</t>
  </si>
  <si>
    <t>Demontáž kuchyňských linek do 1,8 m</t>
  </si>
  <si>
    <t>725310823R00</t>
  </si>
  <si>
    <t>Demontáž dřezů 1dílných v kuchyňské sestavě</t>
  </si>
  <si>
    <t>soubor</t>
  </si>
  <si>
    <t>728414862R00</t>
  </si>
  <si>
    <t>Demontáž digestoře komínové</t>
  </si>
  <si>
    <t>978059521R00</t>
  </si>
  <si>
    <t>Odsekání vnitřních obkladů stěn do 2 m2</t>
  </si>
  <si>
    <t>kuchyn:</t>
  </si>
  <si>
    <t>1,4*1,1</t>
  </si>
  <si>
    <t>785411800R00</t>
  </si>
  <si>
    <t>Odstranění tapet lepených papírových do 3,8 m</t>
  </si>
  <si>
    <t>obývací pokoj:</t>
  </si>
  <si>
    <t>(6,1*2+4,2)*2,58</t>
  </si>
  <si>
    <t>784402801R00</t>
  </si>
  <si>
    <t>Odstranění malby oškrábáním v místnosti H do 3,8 m</t>
  </si>
  <si>
    <t>předsín:</t>
  </si>
  <si>
    <t>(2,35+3,26)*2,58</t>
  </si>
  <si>
    <t>965043331RT1</t>
  </si>
  <si>
    <t>Bourání podkladů bet., potěr tl. 10 cm, pl. 4 m2, mazanina tl. 5 - 8 cm s potěrem</t>
  </si>
  <si>
    <t>m3</t>
  </si>
  <si>
    <t>podlaha WC a koupelny:</t>
  </si>
  <si>
    <t>1,15*0,9*0,06</t>
  </si>
  <si>
    <t>1,2*1,78*0,06</t>
  </si>
  <si>
    <t>968061125R00</t>
  </si>
  <si>
    <t>Vyvěšení dřevěných a plastových dveřních křídel pl. do 2 m2</t>
  </si>
  <si>
    <t>766825821R00</t>
  </si>
  <si>
    <t>Demontáž vestavěných skříní 2křídlových</t>
  </si>
  <si>
    <t>776511820RT2</t>
  </si>
  <si>
    <t>Odstranění PVC a koberců lepených s podložkou</t>
  </si>
  <si>
    <t>1,81*1,08</t>
  </si>
  <si>
    <t>1,2*1,78</t>
  </si>
  <si>
    <t>1,15*0,9</t>
  </si>
  <si>
    <t>2,35*3,26</t>
  </si>
  <si>
    <t>4,2*6,1</t>
  </si>
  <si>
    <t>766111820R00</t>
  </si>
  <si>
    <t>Demontáž dřevěných stěn plných</t>
  </si>
  <si>
    <t>bourání umakartu:</t>
  </si>
  <si>
    <t>(4,2+1,81+1,81+3,26+0,9)*2,58</t>
  </si>
  <si>
    <t>stoupačky:</t>
  </si>
  <si>
    <t>(0,9+0,61)*2,58</t>
  </si>
  <si>
    <t>(1,17+0,48)*2,58</t>
  </si>
  <si>
    <t>766421811R00</t>
  </si>
  <si>
    <t>Demontáž obložení podhledů panely do 1,5 m2</t>
  </si>
  <si>
    <t>WC a koupelna:</t>
  </si>
  <si>
    <t>Odstranění světel,elektro rozvodů, rozvodů ZTI, a ZP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</si>
  <si>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</si>
  <si>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</si>
  <si>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</si>
  <si>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</si>
  <si>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</si>
  <si>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2,25*10</t>
  </si>
  <si>
    <t>979011211R00</t>
  </si>
  <si>
    <t>Svislá doprava suti a vybour. hmot za 2.NP nošením</t>
  </si>
  <si>
    <t>979011219R00</t>
  </si>
  <si>
    <t>Přípl.k svislé dopr.suti za každé další NP nošením</t>
  </si>
  <si>
    <t>2,25*12</t>
  </si>
  <si>
    <t>Kontejner</t>
  </si>
  <si>
    <t>999281113R00</t>
  </si>
  <si>
    <t>Přesun hmot pro opravy a údržbu do výšky 48 m</t>
  </si>
  <si>
    <t>711212001RT2</t>
  </si>
  <si>
    <t>Nátěr hydroizolační včetně dodávky Mapegum WPS , včetně těsnících pásek a rohů</t>
  </si>
  <si>
    <t>koupelna podlaha:</t>
  </si>
  <si>
    <t>3,65</t>
  </si>
  <si>
    <t>stěny sprchový kout:</t>
  </si>
  <si>
    <t>0,9*2,4*3</t>
  </si>
  <si>
    <t>sokl:</t>
  </si>
  <si>
    <t>(1,4+1,9+1,6+1+0,2-0,6)*0,2</t>
  </si>
  <si>
    <t>998711203R00</t>
  </si>
  <si>
    <t>Přesun hmot pro izolace proti vodě, výšky do 60 m</t>
  </si>
  <si>
    <t>Provedení vnitřního rozvodu kanalizace</t>
  </si>
  <si>
    <t>02</t>
  </si>
  <si>
    <t>Stavební přípomoce</t>
  </si>
  <si>
    <t>Provedení vnitřního rozvodu vodovodu</t>
  </si>
  <si>
    <t>Dodávka ZP dle tabulky</t>
  </si>
  <si>
    <t>1</t>
  </si>
  <si>
    <t>obsahuje:</t>
  </si>
  <si>
    <t>WC kombi komplet včetně prkénka, barva bílá. Konkrétní typ dle způsobu připojení:</t>
  </si>
  <si>
    <t>Koupelnová skříňka s umyvadlem Naturel Stilla 60x60x45 cm bílá STILLAD06033U3 nebo podobná:</t>
  </si>
  <si>
    <t>Umyvadlová baterie bez výpusti, páková, chrom (např. S-Line Pro bez výpusti chrom SIKOBSLPRO271:</t>
  </si>
  <si>
    <t>Sprchová vanička 900/900 mm čtvercová hluboká:</t>
  </si>
  <si>
    <t>(např. Jika Sofia Vanička sprchová 90x90 cm plechová H2140900000001:</t>
  </si>
  <si>
    <t>Tyč na sprchový závěs rozpěrná, bílá:</t>
  </si>
  <si>
    <t>Sprchová baterie set – páková nástěnná baterie se sprchovým setem (baterie, sprcha s hadicí, nástěnná tyč délky 70 cm), chrom (např. SAT Project se sprchovým setem 150 mm chrom SATBSPRO268SET):</t>
  </si>
  <si>
    <t>Galerka s osvětlením - Zrcadlová skříňka Naturel Stilla + LED 60x60 cm bílá STILLAE06017 nebo podobná:</t>
  </si>
  <si>
    <t>elektrický žebřík šířky 40-50 cm, barva bílá (např. Thermal Trend KE 96x45 cm bílá):</t>
  </si>
  <si>
    <t>Montáž ZP dle tabulky</t>
  </si>
  <si>
    <t>D1</t>
  </si>
  <si>
    <t xml:space="preserve">D+M, dveří vnitřních 800x1970 mm, plné, levé, klika-klika </t>
  </si>
  <si>
    <t>povrchová úprava fólie/lak, výplň voština:</t>
  </si>
  <si>
    <t>D2</t>
  </si>
  <si>
    <t xml:space="preserve">D+M, dveří vnitřních 600x1970 mm, plné, levé, klika-klika </t>
  </si>
  <si>
    <t>2</t>
  </si>
  <si>
    <t>771575113T00</t>
  </si>
  <si>
    <t>Montáž podlahy z keramické dlažby 300 x 600 mm, do tmele</t>
  </si>
  <si>
    <t>koupelna:</t>
  </si>
  <si>
    <t>771579791R00</t>
  </si>
  <si>
    <t>Příplatek za plochu podlah keram. do 5 m2 jednotl.</t>
  </si>
  <si>
    <t>Dodávka keramické dlažby 300x600 mm, Dlažba Multi Salem béžová 30x60 cm mat SALEM36BE</t>
  </si>
  <si>
    <t>3,65*1,2-4,38</t>
  </si>
  <si>
    <t>na celá balení:3*1,62</t>
  </si>
  <si>
    <t>998771205R00</t>
  </si>
  <si>
    <t>Přesun hmot pro podlahy z dlaždic, výšky do 48 m</t>
  </si>
  <si>
    <t>776101101T00</t>
  </si>
  <si>
    <t>Vysávání podkladu průmyslovým vysavačem pod povlakovou podlahou</t>
  </si>
  <si>
    <t>776521100R00</t>
  </si>
  <si>
    <t>Lepení povlakových podlah z pásů PVC na lepidlo</t>
  </si>
  <si>
    <t>PVC TOPTEX Tasmanian Oak 096L</t>
  </si>
  <si>
    <t>obývací část:5*6,1</t>
  </si>
  <si>
    <t>chodba a šatna:4*3,5</t>
  </si>
  <si>
    <t>776981112RT1</t>
  </si>
  <si>
    <t>Lišta hliníková přechod., stejná výška povl.podlah, profil 30/A, samolepicí, šířky 30 mm</t>
  </si>
  <si>
    <t>0,8+0,6*2</t>
  </si>
  <si>
    <t>776421100RT1</t>
  </si>
  <si>
    <t>Lepení podlahových soklíků z PVC a vinylu, pouze lepení - soklík ve specifikaci</t>
  </si>
  <si>
    <t>6,04*2</t>
  </si>
  <si>
    <t>4,2*2</t>
  </si>
  <si>
    <t>3,29*2</t>
  </si>
  <si>
    <t>1,8*2</t>
  </si>
  <si>
    <t>2,3*2</t>
  </si>
  <si>
    <t>1,29*2</t>
  </si>
  <si>
    <t>odpočet dveří:</t>
  </si>
  <si>
    <t>-0,8*2</t>
  </si>
  <si>
    <t>-0,6*3</t>
  </si>
  <si>
    <t>Soklová plastová lišta Smart Flex Dub Magnát 543, délky 2500 mm</t>
  </si>
  <si>
    <t>34,44*1,1-37,884</t>
  </si>
  <si>
    <t>16</t>
  </si>
  <si>
    <t>998776205R00</t>
  </si>
  <si>
    <t>Přesun hmot pro podlahy povlakové, výšky do 48 m</t>
  </si>
  <si>
    <t>781475120T00</t>
  </si>
  <si>
    <t>Montáž obkladu vnitřního keramického 300 x 600 mm, do tmele</t>
  </si>
  <si>
    <t>(1,9*2+2,3*2+0,2*2)*2,4</t>
  </si>
  <si>
    <t>odpočet otvorů:-0,6*2</t>
  </si>
  <si>
    <t>-0,6*0,6</t>
  </si>
  <si>
    <t>za kuchynskou linkou:</t>
  </si>
  <si>
    <t>(2,4+0,6)*0,6</t>
  </si>
  <si>
    <t>0,6*0,6</t>
  </si>
  <si>
    <t>Obklad Fineza White collection bílá 30x60 cm</t>
  </si>
  <si>
    <t>(21,72-0,9*2,4)*1,2-23,472</t>
  </si>
  <si>
    <t/>
  </si>
  <si>
    <t>na celá balení:</t>
  </si>
  <si>
    <t>17*1,44</t>
  </si>
  <si>
    <t>12*0,3*0,6-2,16</t>
  </si>
  <si>
    <t>na celá balení:1,62*2</t>
  </si>
  <si>
    <t>781497121RS2</t>
  </si>
  <si>
    <t>Lišta hliníková rohová k obkladům , profil RB, pro tloušťku obkladu 8 mm</t>
  </si>
  <si>
    <t>2,4*2</t>
  </si>
  <si>
    <t>998781205R00</t>
  </si>
  <si>
    <t>Přesun hmot pro obklady keramické, výšky do 48 m</t>
  </si>
  <si>
    <t>P1</t>
  </si>
  <si>
    <t>Oprava a provedení nového nátěru radiátor. tělesa, vč. potrubí RAL 9016</t>
  </si>
  <si>
    <t>Nátěr ocelových zárubní, barva bílá RAL 9016</t>
  </si>
  <si>
    <t>vnitřní:3</t>
  </si>
  <si>
    <t>vchodové:1</t>
  </si>
  <si>
    <t>P4</t>
  </si>
  <si>
    <t>Nátěr kovového krytu rozvodů, barva bílá RAL 9016</t>
  </si>
  <si>
    <t>784191201R00</t>
  </si>
  <si>
    <t>Penetrace podkladu hloubková Primalex 1x</t>
  </si>
  <si>
    <t>stropy:32,92+3,65</t>
  </si>
  <si>
    <t>784195412R00</t>
  </si>
  <si>
    <t>Malba Primalex Polar, bílá, bez penetrace, 2 x</t>
  </si>
  <si>
    <t>Zakrývaní podlah, dveří a oken</t>
  </si>
  <si>
    <t>D+M, kuchyně vč. digestoře a sporáku</t>
  </si>
  <si>
    <t>Kuchyňská linka délky 240 cm (např. JUNONA_MODUL_WER_2/240_BBL) + pracovní deska v dekoru   dřeva (podobná s dekorem podlahy):</t>
  </si>
  <si>
    <t>- S podvěsným odsavačem par (bílý) a s elektrickým sporákem s troubou (např. Amica SS 14 W bílý):</t>
  </si>
  <si>
    <t>- Pracovní deska bude osvětlena LED páskem.:</t>
  </si>
  <si>
    <t>- Umístění sporáku vpravo:</t>
  </si>
  <si>
    <t>Dřez nerezový dřez s odkapem (např. Set Alveus dřez Line 60 + baterie Karina ):</t>
  </si>
  <si>
    <t>Provedení vnitřních rozvodů elektro, silnoproud, slaboproud</t>
  </si>
  <si>
    <t>Kompletace ABB Tango bílá:</t>
  </si>
  <si>
    <t>Svitidlo do chodby, koupelny a šatny musí splňovat tyto kritéria (celkem 3 ks):</t>
  </si>
  <si>
    <t>LED 230V:</t>
  </si>
  <si>
    <t>Chromatičnost 2700-3000 K (teplá bílá):</t>
  </si>
  <si>
    <t>Průměr cca 250 mm:</t>
  </si>
  <si>
    <t>Ventilátor  Vents 100 solid s předním panelem nebo podobný:</t>
  </si>
  <si>
    <t>VRN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</si>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</sst>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B86FB51-BAE4-4C56-A48E-A4FC57E57C4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D7B23-28B4-4D4A-9791-ED542DE9B29D}">
  <dimension ref="A1:G2"/>
  <sheetViews>
    <sheetView workbookViewId="0">
      <selection activeCell="H10" sqref="H10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BDF9F-6722-45C0-9A9A-CD1534899397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 x14ac:dyDescent="0.2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SUMIF(F50:F71,A16,I50:I71)+SUMIF(F50:F71,"PSU",I50:I71)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SUMIF(F50:F71,A17,I50:I71)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SUMIF(F50:F71,A18,I50:I71)</f>
        <v>0</v>
      </c>
      <c r="J18" s="82"/>
    </row>
    <row r="19" spans="1:10" ht="23.25" customHeight="1" x14ac:dyDescent="0.2">
      <c r="A19" s="194" t="s">
        <v>104</v>
      </c>
      <c r="B19" s="195" t="s">
        <v>26</v>
      </c>
      <c r="C19" s="56"/>
      <c r="D19" s="57"/>
      <c r="E19" s="80"/>
      <c r="F19" s="81"/>
      <c r="G19" s="80"/>
      <c r="H19" s="81"/>
      <c r="I19" s="80">
        <f>SUMIF(F50:F71,A19,I50:I71)</f>
        <v>0</v>
      </c>
      <c r="J19" s="82"/>
    </row>
    <row r="20" spans="1:10" ht="23.25" customHeight="1" x14ac:dyDescent="0.2">
      <c r="A20" s="194" t="s">
        <v>105</v>
      </c>
      <c r="B20" s="195" t="s">
        <v>27</v>
      </c>
      <c r="C20" s="56"/>
      <c r="D20" s="57"/>
      <c r="E20" s="80"/>
      <c r="F20" s="81"/>
      <c r="G20" s="80"/>
      <c r="H20" s="81"/>
      <c r="I20" s="80">
        <f>SUMIF(F50:F71,A20,I50:I71)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45750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Pol'!AC240</f>
        <v>0</v>
      </c>
      <c r="G39" s="147">
        <f>'Rozpočet Pol'!AD240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57</v>
      </c>
    </row>
    <row r="43" spans="1:52" x14ac:dyDescent="0.2">
      <c r="B43" s="161" t="s">
        <v>58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Bytová jednotka o velikosti 1+kk se nachází v bytovém domě v ulici Tyršova v Kolíně 2.</v>
      </c>
    </row>
    <row r="44" spans="1:52" ht="25.5" x14ac:dyDescent="0.2">
      <c r="B44" s="161" t="s">
        <v>59</v>
      </c>
      <c r="C44" s="161"/>
      <c r="D44" s="161"/>
      <c r="E44" s="161"/>
      <c r="F44" s="161"/>
      <c r="G44" s="161"/>
      <c r="H44" s="161"/>
      <c r="I44" s="161"/>
      <c r="J44" s="161"/>
      <c r="AZ44" s="160" t="str">
        <f>B44</f>
        <v>Bytový dům má celkem 16 NP, řešená jednotka se nachází ve 14. NP a je přístupná po schodišti a dvěma výtahy.</v>
      </c>
    </row>
    <row r="47" spans="1:52" ht="15.75" x14ac:dyDescent="0.25">
      <c r="B47" s="162" t="s">
        <v>60</v>
      </c>
    </row>
    <row r="49" spans="1:10" ht="25.5" customHeight="1" x14ac:dyDescent="0.2">
      <c r="A49" s="163"/>
      <c r="B49" s="169" t="s">
        <v>16</v>
      </c>
      <c r="C49" s="169" t="s">
        <v>5</v>
      </c>
      <c r="D49" s="170"/>
      <c r="E49" s="170"/>
      <c r="F49" s="173" t="s">
        <v>61</v>
      </c>
      <c r="G49" s="173"/>
      <c r="H49" s="173"/>
      <c r="I49" s="174" t="s">
        <v>28</v>
      </c>
      <c r="J49" s="174"/>
    </row>
    <row r="50" spans="1:10" ht="25.5" customHeight="1" x14ac:dyDescent="0.2">
      <c r="A50" s="164"/>
      <c r="B50" s="175" t="s">
        <v>62</v>
      </c>
      <c r="C50" s="176" t="s">
        <v>63</v>
      </c>
      <c r="D50" s="177"/>
      <c r="E50" s="177"/>
      <c r="F50" s="181" t="s">
        <v>23</v>
      </c>
      <c r="G50" s="182"/>
      <c r="H50" s="182"/>
      <c r="I50" s="183">
        <f>'Rozpočet Pol'!G8</f>
        <v>0</v>
      </c>
      <c r="J50" s="183"/>
    </row>
    <row r="51" spans="1:10" ht="25.5" customHeight="1" x14ac:dyDescent="0.2">
      <c r="A51" s="164"/>
      <c r="B51" s="167" t="s">
        <v>64</v>
      </c>
      <c r="C51" s="166" t="s">
        <v>65</v>
      </c>
      <c r="D51" s="168"/>
      <c r="E51" s="168"/>
      <c r="F51" s="184" t="s">
        <v>23</v>
      </c>
      <c r="G51" s="185"/>
      <c r="H51" s="185"/>
      <c r="I51" s="186">
        <f>'Rozpočet Pol'!G25</f>
        <v>0</v>
      </c>
      <c r="J51" s="186"/>
    </row>
    <row r="52" spans="1:10" ht="25.5" customHeight="1" x14ac:dyDescent="0.2">
      <c r="A52" s="164"/>
      <c r="B52" s="167" t="s">
        <v>66</v>
      </c>
      <c r="C52" s="166" t="s">
        <v>67</v>
      </c>
      <c r="D52" s="168"/>
      <c r="E52" s="168"/>
      <c r="F52" s="184" t="s">
        <v>23</v>
      </c>
      <c r="G52" s="185"/>
      <c r="H52" s="185"/>
      <c r="I52" s="186">
        <f>'Rozpočet Pol'!G30</f>
        <v>0</v>
      </c>
      <c r="J52" s="186"/>
    </row>
    <row r="53" spans="1:10" ht="25.5" customHeight="1" x14ac:dyDescent="0.2">
      <c r="A53" s="164"/>
      <c r="B53" s="167" t="s">
        <v>68</v>
      </c>
      <c r="C53" s="166" t="s">
        <v>69</v>
      </c>
      <c r="D53" s="168"/>
      <c r="E53" s="168"/>
      <c r="F53" s="184" t="s">
        <v>23</v>
      </c>
      <c r="G53" s="185"/>
      <c r="H53" s="185"/>
      <c r="I53" s="186">
        <f>'Rozpočet Pol'!G50</f>
        <v>0</v>
      </c>
      <c r="J53" s="186"/>
    </row>
    <row r="54" spans="1:10" ht="25.5" customHeight="1" x14ac:dyDescent="0.2">
      <c r="A54" s="164"/>
      <c r="B54" s="167" t="s">
        <v>70</v>
      </c>
      <c r="C54" s="166" t="s">
        <v>71</v>
      </c>
      <c r="D54" s="168"/>
      <c r="E54" s="168"/>
      <c r="F54" s="184" t="s">
        <v>23</v>
      </c>
      <c r="G54" s="185"/>
      <c r="H54" s="185"/>
      <c r="I54" s="186">
        <f>'Rozpočet Pol'!G54</f>
        <v>0</v>
      </c>
      <c r="J54" s="186"/>
    </row>
    <row r="55" spans="1:10" ht="25.5" customHeight="1" x14ac:dyDescent="0.2">
      <c r="A55" s="164"/>
      <c r="B55" s="167" t="s">
        <v>72</v>
      </c>
      <c r="C55" s="166" t="s">
        <v>73</v>
      </c>
      <c r="D55" s="168"/>
      <c r="E55" s="168"/>
      <c r="F55" s="184" t="s">
        <v>23</v>
      </c>
      <c r="G55" s="185"/>
      <c r="H55" s="185"/>
      <c r="I55" s="186">
        <f>'Rozpočet Pol'!G57</f>
        <v>0</v>
      </c>
      <c r="J55" s="186"/>
    </row>
    <row r="56" spans="1:10" ht="25.5" customHeight="1" x14ac:dyDescent="0.2">
      <c r="A56" s="164"/>
      <c r="B56" s="167" t="s">
        <v>74</v>
      </c>
      <c r="C56" s="166" t="s">
        <v>75</v>
      </c>
      <c r="D56" s="168"/>
      <c r="E56" s="168"/>
      <c r="F56" s="184" t="s">
        <v>23</v>
      </c>
      <c r="G56" s="185"/>
      <c r="H56" s="185"/>
      <c r="I56" s="186">
        <f>'Rozpočet Pol'!G60</f>
        <v>0</v>
      </c>
      <c r="J56" s="186"/>
    </row>
    <row r="57" spans="1:10" ht="25.5" customHeight="1" x14ac:dyDescent="0.2">
      <c r="A57" s="164"/>
      <c r="B57" s="167" t="s">
        <v>76</v>
      </c>
      <c r="C57" s="166" t="s">
        <v>77</v>
      </c>
      <c r="D57" s="168"/>
      <c r="E57" s="168"/>
      <c r="F57" s="184" t="s">
        <v>23</v>
      </c>
      <c r="G57" s="185"/>
      <c r="H57" s="185"/>
      <c r="I57" s="186">
        <f>'Rozpočet Pol'!G98</f>
        <v>0</v>
      </c>
      <c r="J57" s="186"/>
    </row>
    <row r="58" spans="1:10" ht="25.5" customHeight="1" x14ac:dyDescent="0.2">
      <c r="A58" s="164"/>
      <c r="B58" s="167" t="s">
        <v>78</v>
      </c>
      <c r="C58" s="166" t="s">
        <v>79</v>
      </c>
      <c r="D58" s="168"/>
      <c r="E58" s="168"/>
      <c r="F58" s="184" t="s">
        <v>23</v>
      </c>
      <c r="G58" s="185"/>
      <c r="H58" s="185"/>
      <c r="I58" s="186">
        <f>'Rozpočet Pol'!G106</f>
        <v>0</v>
      </c>
      <c r="J58" s="186"/>
    </row>
    <row r="59" spans="1:10" ht="25.5" customHeight="1" x14ac:dyDescent="0.2">
      <c r="A59" s="164"/>
      <c r="B59" s="167" t="s">
        <v>80</v>
      </c>
      <c r="C59" s="166" t="s">
        <v>81</v>
      </c>
      <c r="D59" s="168"/>
      <c r="E59" s="168"/>
      <c r="F59" s="184" t="s">
        <v>24</v>
      </c>
      <c r="G59" s="185"/>
      <c r="H59" s="185"/>
      <c r="I59" s="186">
        <f>'Rozpočet Pol'!G108</f>
        <v>0</v>
      </c>
      <c r="J59" s="186"/>
    </row>
    <row r="60" spans="1:10" ht="25.5" customHeight="1" x14ac:dyDescent="0.2">
      <c r="A60" s="164"/>
      <c r="B60" s="167" t="s">
        <v>82</v>
      </c>
      <c r="C60" s="166" t="s">
        <v>83</v>
      </c>
      <c r="D60" s="168"/>
      <c r="E60" s="168"/>
      <c r="F60" s="184" t="s">
        <v>24</v>
      </c>
      <c r="G60" s="185"/>
      <c r="H60" s="185"/>
      <c r="I60" s="186">
        <f>'Rozpočet Pol'!G118</f>
        <v>0</v>
      </c>
      <c r="J60" s="186"/>
    </row>
    <row r="61" spans="1:10" ht="25.5" customHeight="1" x14ac:dyDescent="0.2">
      <c r="A61" s="164"/>
      <c r="B61" s="167" t="s">
        <v>84</v>
      </c>
      <c r="C61" s="166" t="s">
        <v>85</v>
      </c>
      <c r="D61" s="168"/>
      <c r="E61" s="168"/>
      <c r="F61" s="184" t="s">
        <v>24</v>
      </c>
      <c r="G61" s="185"/>
      <c r="H61" s="185"/>
      <c r="I61" s="186">
        <f>'Rozpočet Pol'!G121</f>
        <v>0</v>
      </c>
      <c r="J61" s="186"/>
    </row>
    <row r="62" spans="1:10" ht="25.5" customHeight="1" x14ac:dyDescent="0.2">
      <c r="A62" s="164"/>
      <c r="B62" s="167" t="s">
        <v>86</v>
      </c>
      <c r="C62" s="166" t="s">
        <v>87</v>
      </c>
      <c r="D62" s="168"/>
      <c r="E62" s="168"/>
      <c r="F62" s="184" t="s">
        <v>24</v>
      </c>
      <c r="G62" s="185"/>
      <c r="H62" s="185"/>
      <c r="I62" s="186">
        <f>'Rozpočet Pol'!G124</f>
        <v>0</v>
      </c>
      <c r="J62" s="186"/>
    </row>
    <row r="63" spans="1:10" ht="25.5" customHeight="1" x14ac:dyDescent="0.2">
      <c r="A63" s="164"/>
      <c r="B63" s="167" t="s">
        <v>88</v>
      </c>
      <c r="C63" s="166" t="s">
        <v>89</v>
      </c>
      <c r="D63" s="168"/>
      <c r="E63" s="168"/>
      <c r="F63" s="184" t="s">
        <v>24</v>
      </c>
      <c r="G63" s="185"/>
      <c r="H63" s="185"/>
      <c r="I63" s="186">
        <f>'Rozpočet Pol'!G138</f>
        <v>0</v>
      </c>
      <c r="J63" s="186"/>
    </row>
    <row r="64" spans="1:10" ht="25.5" customHeight="1" x14ac:dyDescent="0.2">
      <c r="A64" s="164"/>
      <c r="B64" s="167" t="s">
        <v>90</v>
      </c>
      <c r="C64" s="166" t="s">
        <v>91</v>
      </c>
      <c r="D64" s="168"/>
      <c r="E64" s="168"/>
      <c r="F64" s="184" t="s">
        <v>24</v>
      </c>
      <c r="G64" s="185"/>
      <c r="H64" s="185"/>
      <c r="I64" s="186">
        <f>'Rozpočet Pol'!G145</f>
        <v>0</v>
      </c>
      <c r="J64" s="186"/>
    </row>
    <row r="65" spans="1:10" ht="25.5" customHeight="1" x14ac:dyDescent="0.2">
      <c r="A65" s="164"/>
      <c r="B65" s="167" t="s">
        <v>92</v>
      </c>
      <c r="C65" s="166" t="s">
        <v>93</v>
      </c>
      <c r="D65" s="168"/>
      <c r="E65" s="168"/>
      <c r="F65" s="184" t="s">
        <v>24</v>
      </c>
      <c r="G65" s="185"/>
      <c r="H65" s="185"/>
      <c r="I65" s="186">
        <f>'Rozpočet Pol'!G155</f>
        <v>0</v>
      </c>
      <c r="J65" s="186"/>
    </row>
    <row r="66" spans="1:10" ht="25.5" customHeight="1" x14ac:dyDescent="0.2">
      <c r="A66" s="164"/>
      <c r="B66" s="167" t="s">
        <v>94</v>
      </c>
      <c r="C66" s="166" t="s">
        <v>95</v>
      </c>
      <c r="D66" s="168"/>
      <c r="E66" s="168"/>
      <c r="F66" s="184" t="s">
        <v>24</v>
      </c>
      <c r="G66" s="185"/>
      <c r="H66" s="185"/>
      <c r="I66" s="186">
        <f>'Rozpočet Pol'!G179</f>
        <v>0</v>
      </c>
      <c r="J66" s="186"/>
    </row>
    <row r="67" spans="1:10" ht="25.5" customHeight="1" x14ac:dyDescent="0.2">
      <c r="A67" s="164"/>
      <c r="B67" s="167" t="s">
        <v>96</v>
      </c>
      <c r="C67" s="166" t="s">
        <v>97</v>
      </c>
      <c r="D67" s="168"/>
      <c r="E67" s="168"/>
      <c r="F67" s="184" t="s">
        <v>24</v>
      </c>
      <c r="G67" s="185"/>
      <c r="H67" s="185"/>
      <c r="I67" s="186">
        <f>'Rozpočet Pol'!G200</f>
        <v>0</v>
      </c>
      <c r="J67" s="186"/>
    </row>
    <row r="68" spans="1:10" ht="25.5" customHeight="1" x14ac:dyDescent="0.2">
      <c r="A68" s="164"/>
      <c r="B68" s="167" t="s">
        <v>98</v>
      </c>
      <c r="C68" s="166" t="s">
        <v>99</v>
      </c>
      <c r="D68" s="168"/>
      <c r="E68" s="168"/>
      <c r="F68" s="184" t="s">
        <v>24</v>
      </c>
      <c r="G68" s="185"/>
      <c r="H68" s="185"/>
      <c r="I68" s="186">
        <f>'Rozpočet Pol'!G206</f>
        <v>0</v>
      </c>
      <c r="J68" s="186"/>
    </row>
    <row r="69" spans="1:10" ht="25.5" customHeight="1" x14ac:dyDescent="0.2">
      <c r="A69" s="164"/>
      <c r="B69" s="167" t="s">
        <v>100</v>
      </c>
      <c r="C69" s="166" t="s">
        <v>101</v>
      </c>
      <c r="D69" s="168"/>
      <c r="E69" s="168"/>
      <c r="F69" s="184" t="s">
        <v>24</v>
      </c>
      <c r="G69" s="185"/>
      <c r="H69" s="185"/>
      <c r="I69" s="186">
        <f>'Rozpočet Pol'!G217</f>
        <v>0</v>
      </c>
      <c r="J69" s="186"/>
    </row>
    <row r="70" spans="1:10" ht="25.5" customHeight="1" x14ac:dyDescent="0.2">
      <c r="A70" s="164"/>
      <c r="B70" s="167" t="s">
        <v>102</v>
      </c>
      <c r="C70" s="166" t="s">
        <v>103</v>
      </c>
      <c r="D70" s="168"/>
      <c r="E70" s="168"/>
      <c r="F70" s="184" t="s">
        <v>25</v>
      </c>
      <c r="G70" s="185"/>
      <c r="H70" s="185"/>
      <c r="I70" s="186">
        <f>'Rozpočet Pol'!G225</f>
        <v>0</v>
      </c>
      <c r="J70" s="186"/>
    </row>
    <row r="71" spans="1:10" ht="25.5" customHeight="1" x14ac:dyDescent="0.2">
      <c r="A71" s="164"/>
      <c r="B71" s="178" t="s">
        <v>104</v>
      </c>
      <c r="C71" s="179" t="s">
        <v>26</v>
      </c>
      <c r="D71" s="180"/>
      <c r="E71" s="180"/>
      <c r="F71" s="187" t="s">
        <v>104</v>
      </c>
      <c r="G71" s="188"/>
      <c r="H71" s="188"/>
      <c r="I71" s="189">
        <f>'Rozpočet Pol'!G236</f>
        <v>0</v>
      </c>
      <c r="J71" s="189"/>
    </row>
    <row r="72" spans="1:10" ht="25.5" customHeight="1" x14ac:dyDescent="0.2">
      <c r="A72" s="165"/>
      <c r="B72" s="171" t="s">
        <v>1</v>
      </c>
      <c r="C72" s="171"/>
      <c r="D72" s="172"/>
      <c r="E72" s="172"/>
      <c r="F72" s="190"/>
      <c r="G72" s="191"/>
      <c r="H72" s="191"/>
      <c r="I72" s="192">
        <f>SUM(I50:I71)</f>
        <v>0</v>
      </c>
      <c r="J72" s="192"/>
    </row>
    <row r="73" spans="1:10" x14ac:dyDescent="0.2">
      <c r="F73" s="193"/>
      <c r="G73" s="129"/>
      <c r="H73" s="193"/>
      <c r="I73" s="129"/>
      <c r="J73" s="129"/>
    </row>
    <row r="74" spans="1:10" x14ac:dyDescent="0.2">
      <c r="F74" s="193"/>
      <c r="G74" s="129"/>
      <c r="H74" s="193"/>
      <c r="I74" s="129"/>
      <c r="J74" s="129"/>
    </row>
    <row r="75" spans="1:10" x14ac:dyDescent="0.2">
      <c r="F75" s="193"/>
      <c r="G75" s="129"/>
      <c r="H75" s="193"/>
      <c r="I75" s="129"/>
      <c r="J7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I71:J71"/>
    <mergeCell ref="C71:E71"/>
    <mergeCell ref="I72:J72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C3BBF-A3F9-4218-B2FC-0B7EE90AEDEC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E34DF-62BD-4CD1-A54D-2071D104914A}">
  <sheetPr>
    <outlinePr summaryBelow="0"/>
  </sheetPr>
  <dimension ref="A1:BH250"/>
  <sheetViews>
    <sheetView workbookViewId="0">
      <selection activeCell="V234" sqref="V234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107</v>
      </c>
    </row>
    <row r="2" spans="1:60" ht="24.95" customHeight="1" x14ac:dyDescent="0.2">
      <c r="A2" s="203" t="s">
        <v>106</v>
      </c>
      <c r="B2" s="197"/>
      <c r="C2" s="198" t="s">
        <v>47</v>
      </c>
      <c r="D2" s="199"/>
      <c r="E2" s="199"/>
      <c r="F2" s="199"/>
      <c r="G2" s="205"/>
      <c r="AE2" t="s">
        <v>108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109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110</v>
      </c>
    </row>
    <row r="5" spans="1:60" hidden="1" x14ac:dyDescent="0.2">
      <c r="A5" s="207" t="s">
        <v>111</v>
      </c>
      <c r="B5" s="208"/>
      <c r="C5" s="209"/>
      <c r="D5" s="210"/>
      <c r="E5" s="210"/>
      <c r="F5" s="210"/>
      <c r="G5" s="211"/>
      <c r="AE5" t="s">
        <v>112</v>
      </c>
    </row>
    <row r="7" spans="1:60" ht="38.25" x14ac:dyDescent="0.2">
      <c r="A7" s="216" t="s">
        <v>113</v>
      </c>
      <c r="B7" s="217" t="s">
        <v>114</v>
      </c>
      <c r="C7" s="217" t="s">
        <v>115</v>
      </c>
      <c r="D7" s="216" t="s">
        <v>116</v>
      </c>
      <c r="E7" s="216" t="s">
        <v>117</v>
      </c>
      <c r="F7" s="212" t="s">
        <v>118</v>
      </c>
      <c r="G7" s="235" t="s">
        <v>28</v>
      </c>
      <c r="H7" s="236" t="s">
        <v>29</v>
      </c>
      <c r="I7" s="236" t="s">
        <v>119</v>
      </c>
      <c r="J7" s="236" t="s">
        <v>30</v>
      </c>
      <c r="K7" s="236" t="s">
        <v>120</v>
      </c>
      <c r="L7" s="236" t="s">
        <v>121</v>
      </c>
      <c r="M7" s="236" t="s">
        <v>122</v>
      </c>
      <c r="N7" s="236" t="s">
        <v>123</v>
      </c>
      <c r="O7" s="236" t="s">
        <v>124</v>
      </c>
      <c r="P7" s="236" t="s">
        <v>125</v>
      </c>
      <c r="Q7" s="236" t="s">
        <v>126</v>
      </c>
      <c r="R7" s="236" t="s">
        <v>127</v>
      </c>
      <c r="S7" s="236" t="s">
        <v>128</v>
      </c>
      <c r="T7" s="236" t="s">
        <v>129</v>
      </c>
      <c r="U7" s="219" t="s">
        <v>130</v>
      </c>
    </row>
    <row r="8" spans="1:60" x14ac:dyDescent="0.2">
      <c r="A8" s="237" t="s">
        <v>131</v>
      </c>
      <c r="B8" s="238" t="s">
        <v>62</v>
      </c>
      <c r="C8" s="239" t="s">
        <v>63</v>
      </c>
      <c r="D8" s="240"/>
      <c r="E8" s="241"/>
      <c r="F8" s="242"/>
      <c r="G8" s="242">
        <f>SUMIF(AE9:AE24,"&lt;&gt;NOR",G9:G24)</f>
        <v>0</v>
      </c>
      <c r="H8" s="242"/>
      <c r="I8" s="242">
        <f>SUM(I9:I24)</f>
        <v>0</v>
      </c>
      <c r="J8" s="242"/>
      <c r="K8" s="242">
        <f>SUM(K9:K24)</f>
        <v>0</v>
      </c>
      <c r="L8" s="242"/>
      <c r="M8" s="242">
        <f>SUM(M9:M24)</f>
        <v>0</v>
      </c>
      <c r="N8" s="218"/>
      <c r="O8" s="218">
        <f>SUM(O9:O24)</f>
        <v>3.3296900000000003</v>
      </c>
      <c r="P8" s="218"/>
      <c r="Q8" s="218">
        <f>SUM(Q9:Q24)</f>
        <v>0</v>
      </c>
      <c r="R8" s="218"/>
      <c r="S8" s="218"/>
      <c r="T8" s="237"/>
      <c r="U8" s="218">
        <f>SUM(U9:U24)</f>
        <v>20.91</v>
      </c>
      <c r="AE8" t="s">
        <v>132</v>
      </c>
    </row>
    <row r="9" spans="1:60" ht="22.5" outlineLevel="1" x14ac:dyDescent="0.2">
      <c r="A9" s="214">
        <v>1</v>
      </c>
      <c r="B9" s="220" t="s">
        <v>133</v>
      </c>
      <c r="C9" s="264" t="s">
        <v>134</v>
      </c>
      <c r="D9" s="222" t="s">
        <v>135</v>
      </c>
      <c r="E9" s="229">
        <v>8.9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12</v>
      </c>
      <c r="M9" s="233">
        <f>G9*(1+L9/100)</f>
        <v>0</v>
      </c>
      <c r="N9" s="223">
        <v>9.69E-2</v>
      </c>
      <c r="O9" s="223">
        <f>ROUND(E9*N9,5)</f>
        <v>0.86241000000000001</v>
      </c>
      <c r="P9" s="223">
        <v>0</v>
      </c>
      <c r="Q9" s="223">
        <f>ROUND(E9*P9,5)</f>
        <v>0</v>
      </c>
      <c r="R9" s="223"/>
      <c r="S9" s="223"/>
      <c r="T9" s="224">
        <v>0.52090000000000003</v>
      </c>
      <c r="U9" s="223">
        <f>ROUND(E9*T9,2)</f>
        <v>4.6399999999999997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136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/>
      <c r="B10" s="220"/>
      <c r="C10" s="265" t="s">
        <v>137</v>
      </c>
      <c r="D10" s="225"/>
      <c r="E10" s="230">
        <v>10.5</v>
      </c>
      <c r="F10" s="233"/>
      <c r="G10" s="233"/>
      <c r="H10" s="233"/>
      <c r="I10" s="233"/>
      <c r="J10" s="233"/>
      <c r="K10" s="233"/>
      <c r="L10" s="233"/>
      <c r="M10" s="233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138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0"/>
      <c r="C11" s="265" t="s">
        <v>139</v>
      </c>
      <c r="D11" s="225"/>
      <c r="E11" s="230">
        <v>-1.6</v>
      </c>
      <c r="F11" s="233"/>
      <c r="G11" s="233"/>
      <c r="H11" s="233"/>
      <c r="I11" s="233"/>
      <c r="J11" s="233"/>
      <c r="K11" s="233"/>
      <c r="L11" s="233"/>
      <c r="M11" s="233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138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14">
        <v>2</v>
      </c>
      <c r="B12" s="220" t="s">
        <v>140</v>
      </c>
      <c r="C12" s="264" t="s">
        <v>141</v>
      </c>
      <c r="D12" s="222" t="s">
        <v>135</v>
      </c>
      <c r="E12" s="229">
        <v>11.574999999999999</v>
      </c>
      <c r="F12" s="232">
        <f>H12+J12</f>
        <v>0</v>
      </c>
      <c r="G12" s="233">
        <f>ROUND(E12*F12,2)</f>
        <v>0</v>
      </c>
      <c r="H12" s="233"/>
      <c r="I12" s="233">
        <f>ROUND(E12*H12,2)</f>
        <v>0</v>
      </c>
      <c r="J12" s="233"/>
      <c r="K12" s="233">
        <f>ROUND(E12*J12,2)</f>
        <v>0</v>
      </c>
      <c r="L12" s="233">
        <v>12</v>
      </c>
      <c r="M12" s="233">
        <f>G12*(1+L12/100)</f>
        <v>0</v>
      </c>
      <c r="N12" s="223">
        <v>7.5340000000000004E-2</v>
      </c>
      <c r="O12" s="223">
        <f>ROUND(E12*N12,5)</f>
        <v>0.87205999999999995</v>
      </c>
      <c r="P12" s="223">
        <v>0</v>
      </c>
      <c r="Q12" s="223">
        <f>ROUND(E12*P12,5)</f>
        <v>0</v>
      </c>
      <c r="R12" s="223"/>
      <c r="S12" s="223"/>
      <c r="T12" s="224">
        <v>0.52915000000000001</v>
      </c>
      <c r="U12" s="223">
        <f>ROUND(E12*T12,2)</f>
        <v>6.12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136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0"/>
      <c r="C13" s="265" t="s">
        <v>142</v>
      </c>
      <c r="D13" s="225"/>
      <c r="E13" s="230">
        <v>13.975</v>
      </c>
      <c r="F13" s="233"/>
      <c r="G13" s="233"/>
      <c r="H13" s="233"/>
      <c r="I13" s="233"/>
      <c r="J13" s="233"/>
      <c r="K13" s="233"/>
      <c r="L13" s="233"/>
      <c r="M13" s="233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138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/>
      <c r="B14" s="220"/>
      <c r="C14" s="265" t="s">
        <v>143</v>
      </c>
      <c r="D14" s="225"/>
      <c r="E14" s="230"/>
      <c r="F14" s="233"/>
      <c r="G14" s="233"/>
      <c r="H14" s="233"/>
      <c r="I14" s="233"/>
      <c r="J14" s="233"/>
      <c r="K14" s="233"/>
      <c r="L14" s="233"/>
      <c r="M14" s="233"/>
      <c r="N14" s="223"/>
      <c r="O14" s="223"/>
      <c r="P14" s="223"/>
      <c r="Q14" s="223"/>
      <c r="R14" s="223"/>
      <c r="S14" s="223"/>
      <c r="T14" s="224"/>
      <c r="U14" s="223"/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138</v>
      </c>
      <c r="AF14" s="213">
        <v>0</v>
      </c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/>
      <c r="B15" s="220"/>
      <c r="C15" s="265" t="s">
        <v>144</v>
      </c>
      <c r="D15" s="225"/>
      <c r="E15" s="230">
        <v>-2.4</v>
      </c>
      <c r="F15" s="233"/>
      <c r="G15" s="233"/>
      <c r="H15" s="233"/>
      <c r="I15" s="233"/>
      <c r="J15" s="233"/>
      <c r="K15" s="233"/>
      <c r="L15" s="233"/>
      <c r="M15" s="233"/>
      <c r="N15" s="223"/>
      <c r="O15" s="223"/>
      <c r="P15" s="223"/>
      <c r="Q15" s="223"/>
      <c r="R15" s="223"/>
      <c r="S15" s="223"/>
      <c r="T15" s="224"/>
      <c r="U15" s="223"/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138</v>
      </c>
      <c r="AF15" s="213">
        <v>0</v>
      </c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3</v>
      </c>
      <c r="B16" s="220" t="s">
        <v>145</v>
      </c>
      <c r="C16" s="264" t="s">
        <v>146</v>
      </c>
      <c r="D16" s="222" t="s">
        <v>135</v>
      </c>
      <c r="E16" s="229">
        <v>12.6</v>
      </c>
      <c r="F16" s="232">
        <f>H16+J16</f>
        <v>0</v>
      </c>
      <c r="G16" s="233">
        <f>ROUND(E16*F16,2)</f>
        <v>0</v>
      </c>
      <c r="H16" s="233"/>
      <c r="I16" s="233">
        <f>ROUND(E16*H16,2)</f>
        <v>0</v>
      </c>
      <c r="J16" s="233"/>
      <c r="K16" s="233">
        <f>ROUND(E16*J16,2)</f>
        <v>0</v>
      </c>
      <c r="L16" s="233">
        <v>12</v>
      </c>
      <c r="M16" s="233">
        <f>G16*(1+L16/100)</f>
        <v>0</v>
      </c>
      <c r="N16" s="223">
        <v>0.12182999999999999</v>
      </c>
      <c r="O16" s="223">
        <f>ROUND(E16*N16,5)</f>
        <v>1.5350600000000001</v>
      </c>
      <c r="P16" s="223">
        <v>0</v>
      </c>
      <c r="Q16" s="223">
        <f>ROUND(E16*P16,5)</f>
        <v>0</v>
      </c>
      <c r="R16" s="223"/>
      <c r="S16" s="223"/>
      <c r="T16" s="224">
        <v>0.67400000000000004</v>
      </c>
      <c r="U16" s="223">
        <f>ROUND(E16*T16,2)</f>
        <v>8.49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136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/>
      <c r="B17" s="220"/>
      <c r="C17" s="265" t="s">
        <v>147</v>
      </c>
      <c r="D17" s="225"/>
      <c r="E17" s="230"/>
      <c r="F17" s="233"/>
      <c r="G17" s="233"/>
      <c r="H17" s="233"/>
      <c r="I17" s="233"/>
      <c r="J17" s="233"/>
      <c r="K17" s="233"/>
      <c r="L17" s="233"/>
      <c r="M17" s="233"/>
      <c r="N17" s="223"/>
      <c r="O17" s="223"/>
      <c r="P17" s="223"/>
      <c r="Q17" s="223"/>
      <c r="R17" s="223"/>
      <c r="S17" s="223"/>
      <c r="T17" s="224"/>
      <c r="U17" s="223"/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138</v>
      </c>
      <c r="AF17" s="213">
        <v>0</v>
      </c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0"/>
      <c r="C18" s="265" t="s">
        <v>148</v>
      </c>
      <c r="D18" s="225"/>
      <c r="E18" s="230">
        <v>3.875</v>
      </c>
      <c r="F18" s="233"/>
      <c r="G18" s="233"/>
      <c r="H18" s="233"/>
      <c r="I18" s="233"/>
      <c r="J18" s="233"/>
      <c r="K18" s="233"/>
      <c r="L18" s="233"/>
      <c r="M18" s="233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138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/>
      <c r="B19" s="220"/>
      <c r="C19" s="265" t="s">
        <v>149</v>
      </c>
      <c r="D19" s="225"/>
      <c r="E19" s="230">
        <v>4.2249999999999996</v>
      </c>
      <c r="F19" s="233"/>
      <c r="G19" s="233"/>
      <c r="H19" s="233"/>
      <c r="I19" s="233"/>
      <c r="J19" s="233"/>
      <c r="K19" s="233"/>
      <c r="L19" s="233"/>
      <c r="M19" s="233"/>
      <c r="N19" s="223"/>
      <c r="O19" s="223"/>
      <c r="P19" s="223"/>
      <c r="Q19" s="223"/>
      <c r="R19" s="223"/>
      <c r="S19" s="223"/>
      <c r="T19" s="224"/>
      <c r="U19" s="223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138</v>
      </c>
      <c r="AF19" s="213">
        <v>0</v>
      </c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0"/>
      <c r="C20" s="265" t="s">
        <v>150</v>
      </c>
      <c r="D20" s="225"/>
      <c r="E20" s="230">
        <v>4.5</v>
      </c>
      <c r="F20" s="233"/>
      <c r="G20" s="233"/>
      <c r="H20" s="233"/>
      <c r="I20" s="233"/>
      <c r="J20" s="233"/>
      <c r="K20" s="233"/>
      <c r="L20" s="233"/>
      <c r="M20" s="233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138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4</v>
      </c>
      <c r="B21" s="220" t="s">
        <v>151</v>
      </c>
      <c r="C21" s="264" t="s">
        <v>152</v>
      </c>
      <c r="D21" s="222" t="s">
        <v>153</v>
      </c>
      <c r="E21" s="229">
        <v>2</v>
      </c>
      <c r="F21" s="232">
        <f>H21+J21</f>
        <v>0</v>
      </c>
      <c r="G21" s="233">
        <f>ROUND(E21*F21,2)</f>
        <v>0</v>
      </c>
      <c r="H21" s="233"/>
      <c r="I21" s="233">
        <f>ROUND(E21*H21,2)</f>
        <v>0</v>
      </c>
      <c r="J21" s="233"/>
      <c r="K21" s="233">
        <f>ROUND(E21*J21,2)</f>
        <v>0</v>
      </c>
      <c r="L21" s="233">
        <v>12</v>
      </c>
      <c r="M21" s="233">
        <f>G21*(1+L21/100)</f>
        <v>0</v>
      </c>
      <c r="N21" s="223">
        <v>1.7979999999999999E-2</v>
      </c>
      <c r="O21" s="223">
        <f>ROUND(E21*N21,5)</f>
        <v>3.5959999999999999E-2</v>
      </c>
      <c r="P21" s="223">
        <v>0</v>
      </c>
      <c r="Q21" s="223">
        <f>ROUND(E21*P21,5)</f>
        <v>0</v>
      </c>
      <c r="R21" s="223"/>
      <c r="S21" s="223"/>
      <c r="T21" s="224">
        <v>0.3175</v>
      </c>
      <c r="U21" s="223">
        <f>ROUND(E21*T21,2)</f>
        <v>0.64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136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5</v>
      </c>
      <c r="B22" s="220" t="s">
        <v>154</v>
      </c>
      <c r="C22" s="264" t="s">
        <v>155</v>
      </c>
      <c r="D22" s="222" t="s">
        <v>153</v>
      </c>
      <c r="E22" s="229">
        <v>1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12</v>
      </c>
      <c r="M22" s="233">
        <f>G22*(1+L22/100)</f>
        <v>0</v>
      </c>
      <c r="N22" s="223">
        <v>2.2880000000000001E-2</v>
      </c>
      <c r="O22" s="223">
        <f>ROUND(E22*N22,5)</f>
        <v>2.2880000000000001E-2</v>
      </c>
      <c r="P22" s="223">
        <v>0</v>
      </c>
      <c r="Q22" s="223">
        <f>ROUND(E22*P22,5)</f>
        <v>0</v>
      </c>
      <c r="R22" s="223"/>
      <c r="S22" s="223"/>
      <c r="T22" s="224">
        <v>0.3175</v>
      </c>
      <c r="U22" s="223">
        <f>ROUND(E22*T22,2)</f>
        <v>0.32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136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14">
        <v>6</v>
      </c>
      <c r="B23" s="220" t="s">
        <v>156</v>
      </c>
      <c r="C23" s="264" t="s">
        <v>157</v>
      </c>
      <c r="D23" s="222" t="s">
        <v>135</v>
      </c>
      <c r="E23" s="229">
        <v>0.9</v>
      </c>
      <c r="F23" s="232">
        <f>H23+J23</f>
        <v>0</v>
      </c>
      <c r="G23" s="233">
        <f>ROUND(E23*F23,2)</f>
        <v>0</v>
      </c>
      <c r="H23" s="233"/>
      <c r="I23" s="233">
        <f>ROUND(E23*H23,2)</f>
        <v>0</v>
      </c>
      <c r="J23" s="233"/>
      <c r="K23" s="233">
        <f>ROUND(E23*J23,2)</f>
        <v>0</v>
      </c>
      <c r="L23" s="233">
        <v>12</v>
      </c>
      <c r="M23" s="233">
        <f>G23*(1+L23/100)</f>
        <v>0</v>
      </c>
      <c r="N23" s="223">
        <v>1.47E-3</v>
      </c>
      <c r="O23" s="223">
        <f>ROUND(E23*N23,5)</f>
        <v>1.32E-3</v>
      </c>
      <c r="P23" s="223">
        <v>0</v>
      </c>
      <c r="Q23" s="223">
        <f>ROUND(E23*P23,5)</f>
        <v>0</v>
      </c>
      <c r="R23" s="223"/>
      <c r="S23" s="223"/>
      <c r="T23" s="224">
        <v>0.77700000000000002</v>
      </c>
      <c r="U23" s="223">
        <f>ROUND(E23*T23,2)</f>
        <v>0.7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136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/>
      <c r="B24" s="220"/>
      <c r="C24" s="265" t="s">
        <v>158</v>
      </c>
      <c r="D24" s="225"/>
      <c r="E24" s="230">
        <v>0.9</v>
      </c>
      <c r="F24" s="233"/>
      <c r="G24" s="233"/>
      <c r="H24" s="233"/>
      <c r="I24" s="233"/>
      <c r="J24" s="233"/>
      <c r="K24" s="233"/>
      <c r="L24" s="233"/>
      <c r="M24" s="233"/>
      <c r="N24" s="223"/>
      <c r="O24" s="223"/>
      <c r="P24" s="223"/>
      <c r="Q24" s="223"/>
      <c r="R24" s="223"/>
      <c r="S24" s="223"/>
      <c r="T24" s="224"/>
      <c r="U24" s="223"/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138</v>
      </c>
      <c r="AF24" s="213">
        <v>0</v>
      </c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15" t="s">
        <v>131</v>
      </c>
      <c r="B25" s="221" t="s">
        <v>64</v>
      </c>
      <c r="C25" s="266" t="s">
        <v>65</v>
      </c>
      <c r="D25" s="226"/>
      <c r="E25" s="231"/>
      <c r="F25" s="234"/>
      <c r="G25" s="234">
        <f>SUMIF(AE26:AE29,"&lt;&gt;NOR",G26:G29)</f>
        <v>0</v>
      </c>
      <c r="H25" s="234"/>
      <c r="I25" s="234">
        <f>SUM(I26:I29)</f>
        <v>0</v>
      </c>
      <c r="J25" s="234"/>
      <c r="K25" s="234">
        <f>SUM(K26:K29)</f>
        <v>0</v>
      </c>
      <c r="L25" s="234"/>
      <c r="M25" s="234">
        <f>SUM(M26:M29)</f>
        <v>0</v>
      </c>
      <c r="N25" s="227"/>
      <c r="O25" s="227">
        <f>SUM(O26:O29)</f>
        <v>0.40751999999999999</v>
      </c>
      <c r="P25" s="227"/>
      <c r="Q25" s="227">
        <f>SUM(Q26:Q29)</f>
        <v>0</v>
      </c>
      <c r="R25" s="227"/>
      <c r="S25" s="227"/>
      <c r="T25" s="228"/>
      <c r="U25" s="227">
        <f>SUM(U26:U29)</f>
        <v>33.76</v>
      </c>
      <c r="AE25" t="s">
        <v>132</v>
      </c>
    </row>
    <row r="26" spans="1:60" ht="22.5" outlineLevel="1" x14ac:dyDescent="0.2">
      <c r="A26" s="214">
        <v>7</v>
      </c>
      <c r="B26" s="220" t="s">
        <v>159</v>
      </c>
      <c r="C26" s="264" t="s">
        <v>160</v>
      </c>
      <c r="D26" s="222" t="s">
        <v>135</v>
      </c>
      <c r="E26" s="229">
        <v>32.92</v>
      </c>
      <c r="F26" s="232">
        <f>H26+J26</f>
        <v>0</v>
      </c>
      <c r="G26" s="233">
        <f>ROUND(E26*F26,2)</f>
        <v>0</v>
      </c>
      <c r="H26" s="233"/>
      <c r="I26" s="233">
        <f>ROUND(E26*H26,2)</f>
        <v>0</v>
      </c>
      <c r="J26" s="233"/>
      <c r="K26" s="233">
        <f>ROUND(E26*J26,2)</f>
        <v>0</v>
      </c>
      <c r="L26" s="233">
        <v>12</v>
      </c>
      <c r="M26" s="233">
        <f>G26*(1+L26/100)</f>
        <v>0</v>
      </c>
      <c r="N26" s="223">
        <v>1.099E-2</v>
      </c>
      <c r="O26" s="223">
        <f>ROUND(E26*N26,5)</f>
        <v>0.36179</v>
      </c>
      <c r="P26" s="223">
        <v>0</v>
      </c>
      <c r="Q26" s="223">
        <f>ROUND(E26*P26,5)</f>
        <v>0</v>
      </c>
      <c r="R26" s="223"/>
      <c r="S26" s="223"/>
      <c r="T26" s="224">
        <v>0.92</v>
      </c>
      <c r="U26" s="223">
        <f>ROUND(E26*T26,2)</f>
        <v>30.29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136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/>
      <c r="B27" s="220"/>
      <c r="C27" s="265" t="s">
        <v>161</v>
      </c>
      <c r="D27" s="225"/>
      <c r="E27" s="230">
        <v>32.92</v>
      </c>
      <c r="F27" s="233"/>
      <c r="G27" s="233"/>
      <c r="H27" s="233"/>
      <c r="I27" s="233"/>
      <c r="J27" s="233"/>
      <c r="K27" s="233"/>
      <c r="L27" s="233"/>
      <c r="M27" s="233"/>
      <c r="N27" s="223"/>
      <c r="O27" s="223"/>
      <c r="P27" s="223"/>
      <c r="Q27" s="223"/>
      <c r="R27" s="223"/>
      <c r="S27" s="223"/>
      <c r="T27" s="224"/>
      <c r="U27" s="223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138</v>
      </c>
      <c r="AF27" s="213">
        <v>0</v>
      </c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8</v>
      </c>
      <c r="B28" s="220" t="s">
        <v>162</v>
      </c>
      <c r="C28" s="264" t="s">
        <v>163</v>
      </c>
      <c r="D28" s="222" t="s">
        <v>135</v>
      </c>
      <c r="E28" s="229">
        <v>3.65</v>
      </c>
      <c r="F28" s="232">
        <f>H28+J28</f>
        <v>0</v>
      </c>
      <c r="G28" s="233">
        <f>ROUND(E28*F28,2)</f>
        <v>0</v>
      </c>
      <c r="H28" s="233"/>
      <c r="I28" s="233">
        <f>ROUND(E28*H28,2)</f>
        <v>0</v>
      </c>
      <c r="J28" s="233"/>
      <c r="K28" s="233">
        <f>ROUND(E28*J28,2)</f>
        <v>0</v>
      </c>
      <c r="L28" s="233">
        <v>12</v>
      </c>
      <c r="M28" s="233">
        <f>G28*(1+L28/100)</f>
        <v>0</v>
      </c>
      <c r="N28" s="223">
        <v>1.2529999999999999E-2</v>
      </c>
      <c r="O28" s="223">
        <f>ROUND(E28*N28,5)</f>
        <v>4.573E-2</v>
      </c>
      <c r="P28" s="223">
        <v>0</v>
      </c>
      <c r="Q28" s="223">
        <f>ROUND(E28*P28,5)</f>
        <v>0</v>
      </c>
      <c r="R28" s="223"/>
      <c r="S28" s="223"/>
      <c r="T28" s="224">
        <v>0.95</v>
      </c>
      <c r="U28" s="223">
        <f>ROUND(E28*T28,2)</f>
        <v>3.47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136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/>
      <c r="B29" s="220"/>
      <c r="C29" s="265" t="s">
        <v>164</v>
      </c>
      <c r="D29" s="225"/>
      <c r="E29" s="230">
        <v>3.65</v>
      </c>
      <c r="F29" s="233"/>
      <c r="G29" s="233"/>
      <c r="H29" s="233"/>
      <c r="I29" s="233"/>
      <c r="J29" s="233"/>
      <c r="K29" s="233"/>
      <c r="L29" s="233"/>
      <c r="M29" s="233"/>
      <c r="N29" s="223"/>
      <c r="O29" s="223"/>
      <c r="P29" s="223"/>
      <c r="Q29" s="223"/>
      <c r="R29" s="223"/>
      <c r="S29" s="223"/>
      <c r="T29" s="224"/>
      <c r="U29" s="223"/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138</v>
      </c>
      <c r="AF29" s="213">
        <v>0</v>
      </c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15" t="s">
        <v>131</v>
      </c>
      <c r="B30" s="221" t="s">
        <v>66</v>
      </c>
      <c r="C30" s="266" t="s">
        <v>67</v>
      </c>
      <c r="D30" s="226"/>
      <c r="E30" s="231"/>
      <c r="F30" s="234"/>
      <c r="G30" s="234">
        <f>SUMIF(AE31:AE49,"&lt;&gt;NOR",G31:G49)</f>
        <v>0</v>
      </c>
      <c r="H30" s="234"/>
      <c r="I30" s="234">
        <f>SUM(I31:I49)</f>
        <v>0</v>
      </c>
      <c r="J30" s="234"/>
      <c r="K30" s="234">
        <f>SUM(K31:K49)</f>
        <v>0</v>
      </c>
      <c r="L30" s="234"/>
      <c r="M30" s="234">
        <f>SUM(M31:M49)</f>
        <v>0</v>
      </c>
      <c r="N30" s="227"/>
      <c r="O30" s="227">
        <f>SUM(O31:O49)</f>
        <v>0.79776999999999998</v>
      </c>
      <c r="P30" s="227"/>
      <c r="Q30" s="227">
        <f>SUM(Q31:Q49)</f>
        <v>0</v>
      </c>
      <c r="R30" s="227"/>
      <c r="S30" s="227"/>
      <c r="T30" s="228"/>
      <c r="U30" s="227">
        <f>SUM(U31:U49)</f>
        <v>108.46</v>
      </c>
      <c r="AE30" t="s">
        <v>132</v>
      </c>
    </row>
    <row r="31" spans="1:60" outlineLevel="1" x14ac:dyDescent="0.2">
      <c r="A31" s="214">
        <v>9</v>
      </c>
      <c r="B31" s="220" t="s">
        <v>165</v>
      </c>
      <c r="C31" s="264" t="s">
        <v>166</v>
      </c>
      <c r="D31" s="222" t="s">
        <v>135</v>
      </c>
      <c r="E31" s="229">
        <v>63.634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12</v>
      </c>
      <c r="M31" s="233">
        <f>G31*(1+L31/100)</f>
        <v>0</v>
      </c>
      <c r="N31" s="223">
        <v>5.3400000000000001E-3</v>
      </c>
      <c r="O31" s="223">
        <f>ROUND(E31*N31,5)</f>
        <v>0.33981</v>
      </c>
      <c r="P31" s="223">
        <v>0</v>
      </c>
      <c r="Q31" s="223">
        <f>ROUND(E31*P31,5)</f>
        <v>0</v>
      </c>
      <c r="R31" s="223"/>
      <c r="S31" s="223"/>
      <c r="T31" s="224">
        <v>0.10854999999999999</v>
      </c>
      <c r="U31" s="223">
        <f>ROUND(E31*T31,2)</f>
        <v>6.91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136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/>
      <c r="B32" s="220"/>
      <c r="C32" s="265" t="s">
        <v>167</v>
      </c>
      <c r="D32" s="225"/>
      <c r="E32" s="230">
        <v>70.433999999999997</v>
      </c>
      <c r="F32" s="233"/>
      <c r="G32" s="233"/>
      <c r="H32" s="233"/>
      <c r="I32" s="233"/>
      <c r="J32" s="233"/>
      <c r="K32" s="233"/>
      <c r="L32" s="233"/>
      <c r="M32" s="233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138</v>
      </c>
      <c r="AF32" s="213">
        <v>0</v>
      </c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0"/>
      <c r="C33" s="265" t="s">
        <v>168</v>
      </c>
      <c r="D33" s="225"/>
      <c r="E33" s="230">
        <v>-6.8</v>
      </c>
      <c r="F33" s="233"/>
      <c r="G33" s="233"/>
      <c r="H33" s="233"/>
      <c r="I33" s="233"/>
      <c r="J33" s="233"/>
      <c r="K33" s="233"/>
      <c r="L33" s="233"/>
      <c r="M33" s="233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138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33.75" outlineLevel="1" x14ac:dyDescent="0.2">
      <c r="A34" s="214">
        <v>10</v>
      </c>
      <c r="B34" s="220" t="s">
        <v>169</v>
      </c>
      <c r="C34" s="264" t="s">
        <v>170</v>
      </c>
      <c r="D34" s="222" t="s">
        <v>135</v>
      </c>
      <c r="E34" s="229">
        <v>124.2124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12</v>
      </c>
      <c r="M34" s="233">
        <f>G34*(1+L34/100)</f>
        <v>0</v>
      </c>
      <c r="N34" s="223">
        <v>3.6700000000000001E-3</v>
      </c>
      <c r="O34" s="223">
        <f>ROUND(E34*N34,5)</f>
        <v>0.45585999999999999</v>
      </c>
      <c r="P34" s="223">
        <v>0</v>
      </c>
      <c r="Q34" s="223">
        <f>ROUND(E34*P34,5)</f>
        <v>0</v>
      </c>
      <c r="R34" s="223"/>
      <c r="S34" s="223"/>
      <c r="T34" s="224">
        <v>0.36199999999999999</v>
      </c>
      <c r="U34" s="223">
        <f>ROUND(E34*T34,2)</f>
        <v>44.96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136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/>
      <c r="B35" s="220"/>
      <c r="C35" s="265" t="s">
        <v>167</v>
      </c>
      <c r="D35" s="225"/>
      <c r="E35" s="230">
        <v>70.433999999999997</v>
      </c>
      <c r="F35" s="233"/>
      <c r="G35" s="233"/>
      <c r="H35" s="233"/>
      <c r="I35" s="233"/>
      <c r="J35" s="233"/>
      <c r="K35" s="233"/>
      <c r="L35" s="233"/>
      <c r="M35" s="233"/>
      <c r="N35" s="223"/>
      <c r="O35" s="223"/>
      <c r="P35" s="223"/>
      <c r="Q35" s="223"/>
      <c r="R35" s="223"/>
      <c r="S35" s="223"/>
      <c r="T35" s="224"/>
      <c r="U35" s="223"/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138</v>
      </c>
      <c r="AF35" s="213">
        <v>0</v>
      </c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/>
      <c r="B36" s="220"/>
      <c r="C36" s="265" t="s">
        <v>168</v>
      </c>
      <c r="D36" s="225"/>
      <c r="E36" s="230">
        <v>-6.8</v>
      </c>
      <c r="F36" s="233"/>
      <c r="G36" s="233"/>
      <c r="H36" s="233"/>
      <c r="I36" s="233"/>
      <c r="J36" s="233"/>
      <c r="K36" s="233"/>
      <c r="L36" s="233"/>
      <c r="M36" s="233"/>
      <c r="N36" s="223"/>
      <c r="O36" s="223"/>
      <c r="P36" s="223"/>
      <c r="Q36" s="223"/>
      <c r="R36" s="223"/>
      <c r="S36" s="223"/>
      <c r="T36" s="224"/>
      <c r="U36" s="223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138</v>
      </c>
      <c r="AF36" s="213">
        <v>0</v>
      </c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/>
      <c r="B37" s="220"/>
      <c r="C37" s="265" t="s">
        <v>171</v>
      </c>
      <c r="D37" s="225"/>
      <c r="E37" s="230"/>
      <c r="F37" s="233"/>
      <c r="G37" s="233"/>
      <c r="H37" s="233"/>
      <c r="I37" s="233"/>
      <c r="J37" s="233"/>
      <c r="K37" s="233"/>
      <c r="L37" s="233"/>
      <c r="M37" s="233"/>
      <c r="N37" s="223"/>
      <c r="O37" s="223"/>
      <c r="P37" s="223"/>
      <c r="Q37" s="223"/>
      <c r="R37" s="223"/>
      <c r="S37" s="223"/>
      <c r="T37" s="224"/>
      <c r="U37" s="223"/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138</v>
      </c>
      <c r="AF37" s="213">
        <v>0</v>
      </c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/>
      <c r="B38" s="220"/>
      <c r="C38" s="265" t="s">
        <v>172</v>
      </c>
      <c r="D38" s="225"/>
      <c r="E38" s="230">
        <v>10.836</v>
      </c>
      <c r="F38" s="233"/>
      <c r="G38" s="233"/>
      <c r="H38" s="233"/>
      <c r="I38" s="233"/>
      <c r="J38" s="233"/>
      <c r="K38" s="233"/>
      <c r="L38" s="233"/>
      <c r="M38" s="233"/>
      <c r="N38" s="223"/>
      <c r="O38" s="223"/>
      <c r="P38" s="223"/>
      <c r="Q38" s="223"/>
      <c r="R38" s="223"/>
      <c r="S38" s="223"/>
      <c r="T38" s="224"/>
      <c r="U38" s="223"/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138</v>
      </c>
      <c r="AF38" s="213">
        <v>0</v>
      </c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/>
      <c r="B39" s="220"/>
      <c r="C39" s="265" t="s">
        <v>173</v>
      </c>
      <c r="D39" s="225"/>
      <c r="E39" s="230">
        <v>17.776199999999999</v>
      </c>
      <c r="F39" s="233"/>
      <c r="G39" s="233"/>
      <c r="H39" s="233"/>
      <c r="I39" s="233"/>
      <c r="J39" s="233"/>
      <c r="K39" s="233"/>
      <c r="L39" s="233"/>
      <c r="M39" s="233"/>
      <c r="N39" s="223"/>
      <c r="O39" s="223"/>
      <c r="P39" s="223"/>
      <c r="Q39" s="223"/>
      <c r="R39" s="223"/>
      <c r="S39" s="223"/>
      <c r="T39" s="224"/>
      <c r="U39" s="223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138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0"/>
      <c r="C40" s="265" t="s">
        <v>174</v>
      </c>
      <c r="D40" s="225"/>
      <c r="E40" s="230">
        <v>9.2622</v>
      </c>
      <c r="F40" s="233"/>
      <c r="G40" s="233"/>
      <c r="H40" s="233"/>
      <c r="I40" s="233"/>
      <c r="J40" s="233"/>
      <c r="K40" s="233"/>
      <c r="L40" s="233"/>
      <c r="M40" s="233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138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0"/>
      <c r="C41" s="265" t="s">
        <v>175</v>
      </c>
      <c r="D41" s="225"/>
      <c r="E41" s="230">
        <v>22.704000000000001</v>
      </c>
      <c r="F41" s="233"/>
      <c r="G41" s="233"/>
      <c r="H41" s="233"/>
      <c r="I41" s="233"/>
      <c r="J41" s="233"/>
      <c r="K41" s="233"/>
      <c r="L41" s="233"/>
      <c r="M41" s="233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138</v>
      </c>
      <c r="AF41" s="213">
        <v>0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14">
        <v>11</v>
      </c>
      <c r="B42" s="220" t="s">
        <v>176</v>
      </c>
      <c r="C42" s="264" t="s">
        <v>177</v>
      </c>
      <c r="D42" s="222" t="s">
        <v>135</v>
      </c>
      <c r="E42" s="229">
        <v>104.6524</v>
      </c>
      <c r="F42" s="232">
        <f>H42+J42</f>
        <v>0</v>
      </c>
      <c r="G42" s="233">
        <f>ROUND(E42*F42,2)</f>
        <v>0</v>
      </c>
      <c r="H42" s="233"/>
      <c r="I42" s="233">
        <f>ROUND(E42*H42,2)</f>
        <v>0</v>
      </c>
      <c r="J42" s="233"/>
      <c r="K42" s="233">
        <f>ROUND(E42*J42,2)</f>
        <v>0</v>
      </c>
      <c r="L42" s="233">
        <v>12</v>
      </c>
      <c r="M42" s="233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0.54</v>
      </c>
      <c r="U42" s="223">
        <f>ROUND(E42*T42,2)</f>
        <v>56.51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136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/>
      <c r="B43" s="220"/>
      <c r="C43" s="265" t="s">
        <v>178</v>
      </c>
      <c r="D43" s="225"/>
      <c r="E43" s="230">
        <v>124.2124</v>
      </c>
      <c r="F43" s="233"/>
      <c r="G43" s="233"/>
      <c r="H43" s="233"/>
      <c r="I43" s="233"/>
      <c r="J43" s="233"/>
      <c r="K43" s="233"/>
      <c r="L43" s="233"/>
      <c r="M43" s="233"/>
      <c r="N43" s="223"/>
      <c r="O43" s="223"/>
      <c r="P43" s="223"/>
      <c r="Q43" s="223"/>
      <c r="R43" s="223"/>
      <c r="S43" s="223"/>
      <c r="T43" s="224"/>
      <c r="U43" s="223"/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138</v>
      </c>
      <c r="AF43" s="213">
        <v>0</v>
      </c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/>
      <c r="B44" s="220"/>
      <c r="C44" s="265" t="s">
        <v>179</v>
      </c>
      <c r="D44" s="225"/>
      <c r="E44" s="230"/>
      <c r="F44" s="233"/>
      <c r="G44" s="233"/>
      <c r="H44" s="233"/>
      <c r="I44" s="233"/>
      <c r="J44" s="233"/>
      <c r="K44" s="233"/>
      <c r="L44" s="233"/>
      <c r="M44" s="233"/>
      <c r="N44" s="223"/>
      <c r="O44" s="223"/>
      <c r="P44" s="223"/>
      <c r="Q44" s="223"/>
      <c r="R44" s="223"/>
      <c r="S44" s="223"/>
      <c r="T44" s="224"/>
      <c r="U44" s="223"/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138</v>
      </c>
      <c r="AF44" s="213">
        <v>0</v>
      </c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0"/>
      <c r="C45" s="265" t="s">
        <v>180</v>
      </c>
      <c r="D45" s="225"/>
      <c r="E45" s="230">
        <v>-19.559999999999999</v>
      </c>
      <c r="F45" s="233"/>
      <c r="G45" s="233"/>
      <c r="H45" s="233"/>
      <c r="I45" s="233"/>
      <c r="J45" s="233"/>
      <c r="K45" s="233"/>
      <c r="L45" s="233"/>
      <c r="M45" s="233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138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12</v>
      </c>
      <c r="B46" s="220" t="s">
        <v>181</v>
      </c>
      <c r="C46" s="264" t="s">
        <v>182</v>
      </c>
      <c r="D46" s="222" t="s">
        <v>183</v>
      </c>
      <c r="E46" s="229">
        <v>12.9</v>
      </c>
      <c r="F46" s="232">
        <f>H46+J46</f>
        <v>0</v>
      </c>
      <c r="G46" s="233">
        <f>ROUND(E46*F46,2)</f>
        <v>0</v>
      </c>
      <c r="H46" s="233"/>
      <c r="I46" s="233">
        <f>ROUND(E46*H46,2)</f>
        <v>0</v>
      </c>
      <c r="J46" s="233"/>
      <c r="K46" s="233">
        <f>ROUND(E46*J46,2)</f>
        <v>0</v>
      </c>
      <c r="L46" s="233">
        <v>12</v>
      </c>
      <c r="M46" s="233">
        <f>G46*(1+L46/100)</f>
        <v>0</v>
      </c>
      <c r="N46" s="223">
        <v>1.6000000000000001E-4</v>
      </c>
      <c r="O46" s="223">
        <f>ROUND(E46*N46,5)</f>
        <v>2.0600000000000002E-3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136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/>
      <c r="B47" s="220"/>
      <c r="C47" s="265" t="s">
        <v>184</v>
      </c>
      <c r="D47" s="225"/>
      <c r="E47" s="230">
        <v>5.16</v>
      </c>
      <c r="F47" s="233"/>
      <c r="G47" s="233"/>
      <c r="H47" s="233"/>
      <c r="I47" s="233"/>
      <c r="J47" s="233"/>
      <c r="K47" s="233"/>
      <c r="L47" s="233"/>
      <c r="M47" s="233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138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/>
      <c r="B48" s="220"/>
      <c r="C48" s="265" t="s">
        <v>185</v>
      </c>
      <c r="D48" s="225"/>
      <c r="E48" s="230">
        <v>7.74</v>
      </c>
      <c r="F48" s="233"/>
      <c r="G48" s="233"/>
      <c r="H48" s="233"/>
      <c r="I48" s="233"/>
      <c r="J48" s="233"/>
      <c r="K48" s="233"/>
      <c r="L48" s="233"/>
      <c r="M48" s="233"/>
      <c r="N48" s="223"/>
      <c r="O48" s="223"/>
      <c r="P48" s="223"/>
      <c r="Q48" s="223"/>
      <c r="R48" s="223"/>
      <c r="S48" s="223"/>
      <c r="T48" s="224"/>
      <c r="U48" s="223"/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138</v>
      </c>
      <c r="AF48" s="213">
        <v>0</v>
      </c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13</v>
      </c>
      <c r="B49" s="220" t="s">
        <v>186</v>
      </c>
      <c r="C49" s="264" t="s">
        <v>187</v>
      </c>
      <c r="D49" s="222" t="s">
        <v>188</v>
      </c>
      <c r="E49" s="229">
        <v>1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12</v>
      </c>
      <c r="M49" s="233">
        <f>G49*(1+L49/100)</f>
        <v>0</v>
      </c>
      <c r="N49" s="223">
        <v>4.0000000000000003E-5</v>
      </c>
      <c r="O49" s="223">
        <f>ROUND(E49*N49,5)</f>
        <v>4.0000000000000003E-5</v>
      </c>
      <c r="P49" s="223">
        <v>0</v>
      </c>
      <c r="Q49" s="223">
        <f>ROUND(E49*P49,5)</f>
        <v>0</v>
      </c>
      <c r="R49" s="223"/>
      <c r="S49" s="223"/>
      <c r="T49" s="224">
        <v>7.8E-2</v>
      </c>
      <c r="U49" s="223">
        <f>ROUND(E49*T49,2)</f>
        <v>0.08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136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215" t="s">
        <v>131</v>
      </c>
      <c r="B50" s="221" t="s">
        <v>68</v>
      </c>
      <c r="C50" s="266" t="s">
        <v>69</v>
      </c>
      <c r="D50" s="226"/>
      <c r="E50" s="231"/>
      <c r="F50" s="234"/>
      <c r="G50" s="234">
        <f>SUMIF(AE51:AE53,"&lt;&gt;NOR",G51:G53)</f>
        <v>0</v>
      </c>
      <c r="H50" s="234"/>
      <c r="I50" s="234">
        <f>SUM(I51:I53)</f>
        <v>0</v>
      </c>
      <c r="J50" s="234"/>
      <c r="K50" s="234">
        <f>SUM(K51:K53)</f>
        <v>0</v>
      </c>
      <c r="L50" s="234"/>
      <c r="M50" s="234">
        <f>SUM(M51:M53)</f>
        <v>0</v>
      </c>
      <c r="N50" s="227"/>
      <c r="O50" s="227">
        <f>SUM(O51:O53)</f>
        <v>0.66227999999999998</v>
      </c>
      <c r="P50" s="227"/>
      <c r="Q50" s="227">
        <f>SUM(Q51:Q53)</f>
        <v>0</v>
      </c>
      <c r="R50" s="227"/>
      <c r="S50" s="227"/>
      <c r="T50" s="228"/>
      <c r="U50" s="227">
        <f>SUM(U51:U53)</f>
        <v>15.1</v>
      </c>
      <c r="AE50" t="s">
        <v>132</v>
      </c>
    </row>
    <row r="51" spans="1:60" ht="22.5" outlineLevel="1" x14ac:dyDescent="0.2">
      <c r="A51" s="214">
        <v>14</v>
      </c>
      <c r="B51" s="220" t="s">
        <v>189</v>
      </c>
      <c r="C51" s="264" t="s">
        <v>190</v>
      </c>
      <c r="D51" s="222" t="s">
        <v>135</v>
      </c>
      <c r="E51" s="229">
        <v>36.57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12</v>
      </c>
      <c r="M51" s="233">
        <f>G51*(1+L51/100)</f>
        <v>0</v>
      </c>
      <c r="N51" s="223">
        <v>1.8110000000000001E-2</v>
      </c>
      <c r="O51" s="223">
        <f>ROUND(E51*N51,5)</f>
        <v>0.66227999999999998</v>
      </c>
      <c r="P51" s="223">
        <v>0</v>
      </c>
      <c r="Q51" s="223">
        <f>ROUND(E51*P51,5)</f>
        <v>0</v>
      </c>
      <c r="R51" s="223"/>
      <c r="S51" s="223"/>
      <c r="T51" s="224">
        <v>0.41291</v>
      </c>
      <c r="U51" s="223">
        <f>ROUND(E51*T51,2)</f>
        <v>15.1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136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/>
      <c r="B52" s="220"/>
      <c r="C52" s="265" t="s">
        <v>191</v>
      </c>
      <c r="D52" s="225"/>
      <c r="E52" s="230"/>
      <c r="F52" s="233"/>
      <c r="G52" s="233"/>
      <c r="H52" s="233"/>
      <c r="I52" s="233"/>
      <c r="J52" s="233"/>
      <c r="K52" s="233"/>
      <c r="L52" s="233"/>
      <c r="M52" s="233"/>
      <c r="N52" s="223"/>
      <c r="O52" s="223"/>
      <c r="P52" s="223"/>
      <c r="Q52" s="223"/>
      <c r="R52" s="223"/>
      <c r="S52" s="223"/>
      <c r="T52" s="224"/>
      <c r="U52" s="223"/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138</v>
      </c>
      <c r="AF52" s="213">
        <v>0</v>
      </c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/>
      <c r="B53" s="220"/>
      <c r="C53" s="265" t="s">
        <v>192</v>
      </c>
      <c r="D53" s="225"/>
      <c r="E53" s="230">
        <v>36.57</v>
      </c>
      <c r="F53" s="233"/>
      <c r="G53" s="233"/>
      <c r="H53" s="233"/>
      <c r="I53" s="233"/>
      <c r="J53" s="233"/>
      <c r="K53" s="233"/>
      <c r="L53" s="233"/>
      <c r="M53" s="233"/>
      <c r="N53" s="223"/>
      <c r="O53" s="223"/>
      <c r="P53" s="223"/>
      <c r="Q53" s="223"/>
      <c r="R53" s="223"/>
      <c r="S53" s="223"/>
      <c r="T53" s="224"/>
      <c r="U53" s="223"/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138</v>
      </c>
      <c r="AF53" s="213">
        <v>0</v>
      </c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215" t="s">
        <v>131</v>
      </c>
      <c r="B54" s="221" t="s">
        <v>70</v>
      </c>
      <c r="C54" s="266" t="s">
        <v>71</v>
      </c>
      <c r="D54" s="226"/>
      <c r="E54" s="231"/>
      <c r="F54" s="234"/>
      <c r="G54" s="234">
        <f>SUMIF(AE55:AE56,"&lt;&gt;NOR",G55:G56)</f>
        <v>0</v>
      </c>
      <c r="H54" s="234"/>
      <c r="I54" s="234">
        <f>SUM(I55:I56)</f>
        <v>0</v>
      </c>
      <c r="J54" s="234"/>
      <c r="K54" s="234">
        <f>SUM(K55:K56)</f>
        <v>0</v>
      </c>
      <c r="L54" s="234"/>
      <c r="M54" s="234">
        <f>SUM(M55:M56)</f>
        <v>0</v>
      </c>
      <c r="N54" s="227"/>
      <c r="O54" s="227">
        <f>SUM(O55:O56)</f>
        <v>9.3409999999999993E-2</v>
      </c>
      <c r="P54" s="227"/>
      <c r="Q54" s="227">
        <f>SUM(Q55:Q56)</f>
        <v>0</v>
      </c>
      <c r="R54" s="227"/>
      <c r="S54" s="227"/>
      <c r="T54" s="228"/>
      <c r="U54" s="227">
        <f>SUM(U55:U56)</f>
        <v>5.58</v>
      </c>
      <c r="AE54" t="s">
        <v>132</v>
      </c>
    </row>
    <row r="55" spans="1:60" ht="22.5" outlineLevel="1" x14ac:dyDescent="0.2">
      <c r="A55" s="214">
        <v>15</v>
      </c>
      <c r="B55" s="220" t="s">
        <v>193</v>
      </c>
      <c r="C55" s="264" t="s">
        <v>194</v>
      </c>
      <c r="D55" s="222" t="s">
        <v>153</v>
      </c>
      <c r="E55" s="229">
        <v>2</v>
      </c>
      <c r="F55" s="232">
        <f>H55+J55</f>
        <v>0</v>
      </c>
      <c r="G55" s="233">
        <f>ROUND(E55*F55,2)</f>
        <v>0</v>
      </c>
      <c r="H55" s="233"/>
      <c r="I55" s="233">
        <f>ROUND(E55*H55,2)</f>
        <v>0</v>
      </c>
      <c r="J55" s="233"/>
      <c r="K55" s="233">
        <f>ROUND(E55*J55,2)</f>
        <v>0</v>
      </c>
      <c r="L55" s="233">
        <v>12</v>
      </c>
      <c r="M55" s="233">
        <f>G55*(1+L55/100)</f>
        <v>0</v>
      </c>
      <c r="N55" s="223">
        <v>3.0970000000000001E-2</v>
      </c>
      <c r="O55" s="223">
        <f>ROUND(E55*N55,5)</f>
        <v>6.1940000000000002E-2</v>
      </c>
      <c r="P55" s="223">
        <v>0</v>
      </c>
      <c r="Q55" s="223">
        <f>ROUND(E55*P55,5)</f>
        <v>0</v>
      </c>
      <c r="R55" s="223"/>
      <c r="S55" s="223"/>
      <c r="T55" s="224">
        <v>1.86</v>
      </c>
      <c r="U55" s="223">
        <f>ROUND(E55*T55,2)</f>
        <v>3.72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136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14">
        <v>16</v>
      </c>
      <c r="B56" s="220" t="s">
        <v>195</v>
      </c>
      <c r="C56" s="264" t="s">
        <v>196</v>
      </c>
      <c r="D56" s="222" t="s">
        <v>153</v>
      </c>
      <c r="E56" s="229">
        <v>1</v>
      </c>
      <c r="F56" s="232">
        <f>H56+J56</f>
        <v>0</v>
      </c>
      <c r="G56" s="233">
        <f>ROUND(E56*F56,2)</f>
        <v>0</v>
      </c>
      <c r="H56" s="233"/>
      <c r="I56" s="233">
        <f>ROUND(E56*H56,2)</f>
        <v>0</v>
      </c>
      <c r="J56" s="233"/>
      <c r="K56" s="233">
        <f>ROUND(E56*J56,2)</f>
        <v>0</v>
      </c>
      <c r="L56" s="233">
        <v>12</v>
      </c>
      <c r="M56" s="233">
        <f>G56*(1+L56/100)</f>
        <v>0</v>
      </c>
      <c r="N56" s="223">
        <v>3.1469999999999998E-2</v>
      </c>
      <c r="O56" s="223">
        <f>ROUND(E56*N56,5)</f>
        <v>3.1469999999999998E-2</v>
      </c>
      <c r="P56" s="223">
        <v>0</v>
      </c>
      <c r="Q56" s="223">
        <f>ROUND(E56*P56,5)</f>
        <v>0</v>
      </c>
      <c r="R56" s="223"/>
      <c r="S56" s="223"/>
      <c r="T56" s="224">
        <v>1.86</v>
      </c>
      <c r="U56" s="223">
        <f>ROUND(E56*T56,2)</f>
        <v>1.86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136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15" t="s">
        <v>131</v>
      </c>
      <c r="B57" s="221" t="s">
        <v>72</v>
      </c>
      <c r="C57" s="266" t="s">
        <v>73</v>
      </c>
      <c r="D57" s="226"/>
      <c r="E57" s="231"/>
      <c r="F57" s="234"/>
      <c r="G57" s="234">
        <f>SUMIF(AE58:AE59,"&lt;&gt;NOR",G58:G59)</f>
        <v>0</v>
      </c>
      <c r="H57" s="234"/>
      <c r="I57" s="234">
        <f>SUM(I58:I59)</f>
        <v>0</v>
      </c>
      <c r="J57" s="234"/>
      <c r="K57" s="234">
        <f>SUM(K58:K59)</f>
        <v>0</v>
      </c>
      <c r="L57" s="234"/>
      <c r="M57" s="234">
        <f>SUM(M58:M59)</f>
        <v>0</v>
      </c>
      <c r="N57" s="227"/>
      <c r="O57" s="227">
        <f>SUM(O58:O59)</f>
        <v>1.6379999999999999E-2</v>
      </c>
      <c r="P57" s="227"/>
      <c r="Q57" s="227">
        <f>SUM(Q58:Q59)</f>
        <v>0</v>
      </c>
      <c r="R57" s="227"/>
      <c r="S57" s="227"/>
      <c r="T57" s="228"/>
      <c r="U57" s="227">
        <f>SUM(U58:U59)</f>
        <v>0.56999999999999995</v>
      </c>
      <c r="AE57" t="s">
        <v>132</v>
      </c>
    </row>
    <row r="58" spans="1:60" outlineLevel="1" x14ac:dyDescent="0.2">
      <c r="A58" s="214">
        <v>17</v>
      </c>
      <c r="B58" s="220" t="s">
        <v>197</v>
      </c>
      <c r="C58" s="264" t="s">
        <v>198</v>
      </c>
      <c r="D58" s="222" t="s">
        <v>153</v>
      </c>
      <c r="E58" s="229">
        <v>1</v>
      </c>
      <c r="F58" s="232">
        <f>H58+J58</f>
        <v>0</v>
      </c>
      <c r="G58" s="233">
        <f>ROUND(E58*F58,2)</f>
        <v>0</v>
      </c>
      <c r="H58" s="233"/>
      <c r="I58" s="233">
        <f>ROUND(E58*H58,2)</f>
        <v>0</v>
      </c>
      <c r="J58" s="233"/>
      <c r="K58" s="233">
        <f>ROUND(E58*J58,2)</f>
        <v>0</v>
      </c>
      <c r="L58" s="233">
        <v>12</v>
      </c>
      <c r="M58" s="233">
        <f>G58*(1+L58/100)</f>
        <v>0</v>
      </c>
      <c r="N58" s="223">
        <v>1.6379999999999999E-2</v>
      </c>
      <c r="O58" s="223">
        <f>ROUND(E58*N58,5)</f>
        <v>1.6379999999999999E-2</v>
      </c>
      <c r="P58" s="223">
        <v>0</v>
      </c>
      <c r="Q58" s="223">
        <f>ROUND(E58*P58,5)</f>
        <v>0</v>
      </c>
      <c r="R58" s="223"/>
      <c r="S58" s="223"/>
      <c r="T58" s="224">
        <v>0.56999999999999995</v>
      </c>
      <c r="U58" s="223">
        <f>ROUND(E58*T58,2)</f>
        <v>0.56999999999999995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136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>
        <v>18</v>
      </c>
      <c r="B59" s="220" t="s">
        <v>199</v>
      </c>
      <c r="C59" s="264" t="s">
        <v>200</v>
      </c>
      <c r="D59" s="222" t="s">
        <v>201</v>
      </c>
      <c r="E59" s="229">
        <v>1</v>
      </c>
      <c r="F59" s="232">
        <f>H59+J59</f>
        <v>0</v>
      </c>
      <c r="G59" s="233">
        <f>ROUND(E59*F59,2)</f>
        <v>0</v>
      </c>
      <c r="H59" s="233"/>
      <c r="I59" s="233">
        <f>ROUND(E59*H59,2)</f>
        <v>0</v>
      </c>
      <c r="J59" s="233"/>
      <c r="K59" s="233">
        <f>ROUND(E59*J59,2)</f>
        <v>0</v>
      </c>
      <c r="L59" s="233">
        <v>12</v>
      </c>
      <c r="M59" s="233">
        <f>G59*(1+L59/100)</f>
        <v>0</v>
      </c>
      <c r="N59" s="223">
        <v>0</v>
      </c>
      <c r="O59" s="223">
        <f>ROUND(E59*N59,5)</f>
        <v>0</v>
      </c>
      <c r="P59" s="223">
        <v>0</v>
      </c>
      <c r="Q59" s="223">
        <f>ROUND(E59*P59,5)</f>
        <v>0</v>
      </c>
      <c r="R59" s="223"/>
      <c r="S59" s="223"/>
      <c r="T59" s="224">
        <v>0</v>
      </c>
      <c r="U59" s="223">
        <f>ROUND(E59*T59,2)</f>
        <v>0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136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x14ac:dyDescent="0.2">
      <c r="A60" s="215" t="s">
        <v>131</v>
      </c>
      <c r="B60" s="221" t="s">
        <v>74</v>
      </c>
      <c r="C60" s="266" t="s">
        <v>75</v>
      </c>
      <c r="D60" s="226"/>
      <c r="E60" s="231"/>
      <c r="F60" s="234"/>
      <c r="G60" s="234">
        <f>SUMIF(AE61:AE97,"&lt;&gt;NOR",G61:G97)</f>
        <v>0</v>
      </c>
      <c r="H60" s="234"/>
      <c r="I60" s="234">
        <f>SUM(I61:I97)</f>
        <v>0</v>
      </c>
      <c r="J60" s="234"/>
      <c r="K60" s="234">
        <f>SUM(K61:K97)</f>
        <v>0</v>
      </c>
      <c r="L60" s="234"/>
      <c r="M60" s="234">
        <f>SUM(M61:M97)</f>
        <v>0</v>
      </c>
      <c r="N60" s="227"/>
      <c r="O60" s="227">
        <f>SUM(O61:O97)</f>
        <v>0</v>
      </c>
      <c r="P60" s="227"/>
      <c r="Q60" s="227">
        <f>SUM(Q61:Q97)</f>
        <v>2.2436799999999999</v>
      </c>
      <c r="R60" s="227"/>
      <c r="S60" s="227"/>
      <c r="T60" s="228"/>
      <c r="U60" s="227">
        <f>SUM(U61:U97)</f>
        <v>32.76</v>
      </c>
      <c r="AE60" t="s">
        <v>132</v>
      </c>
    </row>
    <row r="61" spans="1:60" outlineLevel="1" x14ac:dyDescent="0.2">
      <c r="A61" s="214">
        <v>19</v>
      </c>
      <c r="B61" s="220" t="s">
        <v>202</v>
      </c>
      <c r="C61" s="264" t="s">
        <v>203</v>
      </c>
      <c r="D61" s="222" t="s">
        <v>153</v>
      </c>
      <c r="E61" s="229">
        <v>1</v>
      </c>
      <c r="F61" s="232">
        <f>H61+J61</f>
        <v>0</v>
      </c>
      <c r="G61" s="233">
        <f>ROUND(E61*F61,2)</f>
        <v>0</v>
      </c>
      <c r="H61" s="233"/>
      <c r="I61" s="233">
        <f>ROUND(E61*H61,2)</f>
        <v>0</v>
      </c>
      <c r="J61" s="233"/>
      <c r="K61" s="233">
        <f>ROUND(E61*J61,2)</f>
        <v>0</v>
      </c>
      <c r="L61" s="233">
        <v>12</v>
      </c>
      <c r="M61" s="233">
        <f>G61*(1+L61/100)</f>
        <v>0</v>
      </c>
      <c r="N61" s="223">
        <v>0</v>
      </c>
      <c r="O61" s="223">
        <f>ROUND(E61*N61,5)</f>
        <v>0</v>
      </c>
      <c r="P61" s="223">
        <v>0.16600000000000001</v>
      </c>
      <c r="Q61" s="223">
        <f>ROUND(E61*P61,5)</f>
        <v>0.16600000000000001</v>
      </c>
      <c r="R61" s="223"/>
      <c r="S61" s="223"/>
      <c r="T61" s="224">
        <v>0.88</v>
      </c>
      <c r="U61" s="223">
        <f>ROUND(E61*T61,2)</f>
        <v>0.88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136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20</v>
      </c>
      <c r="B62" s="220" t="s">
        <v>204</v>
      </c>
      <c r="C62" s="264" t="s">
        <v>205</v>
      </c>
      <c r="D62" s="222" t="s">
        <v>206</v>
      </c>
      <c r="E62" s="229">
        <v>1</v>
      </c>
      <c r="F62" s="232">
        <f>H62+J62</f>
        <v>0</v>
      </c>
      <c r="G62" s="233">
        <f>ROUND(E62*F62,2)</f>
        <v>0</v>
      </c>
      <c r="H62" s="233"/>
      <c r="I62" s="233">
        <f>ROUND(E62*H62,2)</f>
        <v>0</v>
      </c>
      <c r="J62" s="233"/>
      <c r="K62" s="233">
        <f>ROUND(E62*J62,2)</f>
        <v>0</v>
      </c>
      <c r="L62" s="233">
        <v>12</v>
      </c>
      <c r="M62" s="233">
        <f>G62*(1+L62/100)</f>
        <v>0</v>
      </c>
      <c r="N62" s="223">
        <v>0</v>
      </c>
      <c r="O62" s="223">
        <f>ROUND(E62*N62,5)</f>
        <v>0</v>
      </c>
      <c r="P62" s="223">
        <v>9.1999999999999998E-3</v>
      </c>
      <c r="Q62" s="223">
        <f>ROUND(E62*P62,5)</f>
        <v>9.1999999999999998E-3</v>
      </c>
      <c r="R62" s="223"/>
      <c r="S62" s="223"/>
      <c r="T62" s="224">
        <v>0.46500000000000002</v>
      </c>
      <c r="U62" s="223">
        <f>ROUND(E62*T62,2)</f>
        <v>0.47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136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21</v>
      </c>
      <c r="B63" s="220" t="s">
        <v>207</v>
      </c>
      <c r="C63" s="264" t="s">
        <v>208</v>
      </c>
      <c r="D63" s="222" t="s">
        <v>153</v>
      </c>
      <c r="E63" s="229">
        <v>1</v>
      </c>
      <c r="F63" s="232">
        <f>H63+J63</f>
        <v>0</v>
      </c>
      <c r="G63" s="233">
        <f>ROUND(E63*F63,2)</f>
        <v>0</v>
      </c>
      <c r="H63" s="233"/>
      <c r="I63" s="233">
        <f>ROUND(E63*H63,2)</f>
        <v>0</v>
      </c>
      <c r="J63" s="233"/>
      <c r="K63" s="233">
        <f>ROUND(E63*J63,2)</f>
        <v>0</v>
      </c>
      <c r="L63" s="233">
        <v>12</v>
      </c>
      <c r="M63" s="233">
        <f>G63*(1+L63/100)</f>
        <v>0</v>
      </c>
      <c r="N63" s="223">
        <v>0</v>
      </c>
      <c r="O63" s="223">
        <f>ROUND(E63*N63,5)</f>
        <v>0</v>
      </c>
      <c r="P63" s="223">
        <v>8.9999999999999993E-3</v>
      </c>
      <c r="Q63" s="223">
        <f>ROUND(E63*P63,5)</f>
        <v>8.9999999999999993E-3</v>
      </c>
      <c r="R63" s="223"/>
      <c r="S63" s="223"/>
      <c r="T63" s="224">
        <v>1.7224999999999999</v>
      </c>
      <c r="U63" s="223">
        <f>ROUND(E63*T63,2)</f>
        <v>1.72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136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>
        <v>22</v>
      </c>
      <c r="B64" s="220" t="s">
        <v>209</v>
      </c>
      <c r="C64" s="264" t="s">
        <v>210</v>
      </c>
      <c r="D64" s="222" t="s">
        <v>135</v>
      </c>
      <c r="E64" s="229">
        <v>1.54</v>
      </c>
      <c r="F64" s="232">
        <f>H64+J64</f>
        <v>0</v>
      </c>
      <c r="G64" s="233">
        <f>ROUND(E64*F64,2)</f>
        <v>0</v>
      </c>
      <c r="H64" s="233"/>
      <c r="I64" s="233">
        <f>ROUND(E64*H64,2)</f>
        <v>0</v>
      </c>
      <c r="J64" s="233"/>
      <c r="K64" s="233">
        <f>ROUND(E64*J64,2)</f>
        <v>0</v>
      </c>
      <c r="L64" s="233">
        <v>12</v>
      </c>
      <c r="M64" s="233">
        <f>G64*(1+L64/100)</f>
        <v>0</v>
      </c>
      <c r="N64" s="223">
        <v>0</v>
      </c>
      <c r="O64" s="223">
        <f>ROUND(E64*N64,5)</f>
        <v>0</v>
      </c>
      <c r="P64" s="223">
        <v>6.8000000000000005E-2</v>
      </c>
      <c r="Q64" s="223">
        <f>ROUND(E64*P64,5)</f>
        <v>0.10471999999999999</v>
      </c>
      <c r="R64" s="223"/>
      <c r="S64" s="223"/>
      <c r="T64" s="224">
        <v>0.48</v>
      </c>
      <c r="U64" s="223">
        <f>ROUND(E64*T64,2)</f>
        <v>0.74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136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/>
      <c r="B65" s="220"/>
      <c r="C65" s="265" t="s">
        <v>211</v>
      </c>
      <c r="D65" s="225"/>
      <c r="E65" s="230"/>
      <c r="F65" s="233"/>
      <c r="G65" s="233"/>
      <c r="H65" s="233"/>
      <c r="I65" s="233"/>
      <c r="J65" s="233"/>
      <c r="K65" s="233"/>
      <c r="L65" s="233"/>
      <c r="M65" s="233"/>
      <c r="N65" s="223"/>
      <c r="O65" s="223"/>
      <c r="P65" s="223"/>
      <c r="Q65" s="223"/>
      <c r="R65" s="223"/>
      <c r="S65" s="223"/>
      <c r="T65" s="224"/>
      <c r="U65" s="223"/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138</v>
      </c>
      <c r="AF65" s="213">
        <v>0</v>
      </c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/>
      <c r="B66" s="220"/>
      <c r="C66" s="265" t="s">
        <v>212</v>
      </c>
      <c r="D66" s="225"/>
      <c r="E66" s="230">
        <v>1.54</v>
      </c>
      <c r="F66" s="233"/>
      <c r="G66" s="233"/>
      <c r="H66" s="233"/>
      <c r="I66" s="233"/>
      <c r="J66" s="233"/>
      <c r="K66" s="233"/>
      <c r="L66" s="233"/>
      <c r="M66" s="233"/>
      <c r="N66" s="223"/>
      <c r="O66" s="223"/>
      <c r="P66" s="223"/>
      <c r="Q66" s="223"/>
      <c r="R66" s="223"/>
      <c r="S66" s="223"/>
      <c r="T66" s="224"/>
      <c r="U66" s="223"/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138</v>
      </c>
      <c r="AF66" s="213">
        <v>0</v>
      </c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23</v>
      </c>
      <c r="B67" s="220" t="s">
        <v>213</v>
      </c>
      <c r="C67" s="264" t="s">
        <v>214</v>
      </c>
      <c r="D67" s="222" t="s">
        <v>135</v>
      </c>
      <c r="E67" s="229">
        <v>42.311999999999998</v>
      </c>
      <c r="F67" s="232">
        <f>H67+J67</f>
        <v>0</v>
      </c>
      <c r="G67" s="233">
        <f>ROUND(E67*F67,2)</f>
        <v>0</v>
      </c>
      <c r="H67" s="233"/>
      <c r="I67" s="233">
        <f>ROUND(E67*H67,2)</f>
        <v>0</v>
      </c>
      <c r="J67" s="233"/>
      <c r="K67" s="233">
        <f>ROUND(E67*J67,2)</f>
        <v>0</v>
      </c>
      <c r="L67" s="233">
        <v>12</v>
      </c>
      <c r="M67" s="233">
        <f>G67*(1+L67/100)</f>
        <v>0</v>
      </c>
      <c r="N67" s="223">
        <v>0</v>
      </c>
      <c r="O67" s="223">
        <f>ROUND(E67*N67,5)</f>
        <v>0</v>
      </c>
      <c r="P67" s="223">
        <v>0</v>
      </c>
      <c r="Q67" s="223">
        <f>ROUND(E67*P67,5)</f>
        <v>0</v>
      </c>
      <c r="R67" s="223"/>
      <c r="S67" s="223"/>
      <c r="T67" s="224">
        <v>0.09</v>
      </c>
      <c r="U67" s="223">
        <f>ROUND(E67*T67,2)</f>
        <v>3.81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136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/>
      <c r="B68" s="220"/>
      <c r="C68" s="265" t="s">
        <v>215</v>
      </c>
      <c r="D68" s="225"/>
      <c r="E68" s="230"/>
      <c r="F68" s="233"/>
      <c r="G68" s="233"/>
      <c r="H68" s="233"/>
      <c r="I68" s="233"/>
      <c r="J68" s="233"/>
      <c r="K68" s="233"/>
      <c r="L68" s="233"/>
      <c r="M68" s="233"/>
      <c r="N68" s="223"/>
      <c r="O68" s="223"/>
      <c r="P68" s="223"/>
      <c r="Q68" s="223"/>
      <c r="R68" s="223"/>
      <c r="S68" s="223"/>
      <c r="T68" s="224"/>
      <c r="U68" s="223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138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/>
      <c r="B69" s="220"/>
      <c r="C69" s="265" t="s">
        <v>216</v>
      </c>
      <c r="D69" s="225"/>
      <c r="E69" s="230">
        <v>42.311999999999998</v>
      </c>
      <c r="F69" s="233"/>
      <c r="G69" s="233"/>
      <c r="H69" s="233"/>
      <c r="I69" s="233"/>
      <c r="J69" s="233"/>
      <c r="K69" s="233"/>
      <c r="L69" s="233"/>
      <c r="M69" s="233"/>
      <c r="N69" s="223"/>
      <c r="O69" s="223"/>
      <c r="P69" s="223"/>
      <c r="Q69" s="223"/>
      <c r="R69" s="223"/>
      <c r="S69" s="223"/>
      <c r="T69" s="224"/>
      <c r="U69" s="223"/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138</v>
      </c>
      <c r="AF69" s="213">
        <v>0</v>
      </c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>
        <v>24</v>
      </c>
      <c r="B70" s="220" t="s">
        <v>217</v>
      </c>
      <c r="C70" s="264" t="s">
        <v>218</v>
      </c>
      <c r="D70" s="222" t="s">
        <v>135</v>
      </c>
      <c r="E70" s="229">
        <v>56.785800000000002</v>
      </c>
      <c r="F70" s="232">
        <f>H70+J70</f>
        <v>0</v>
      </c>
      <c r="G70" s="233">
        <f>ROUND(E70*F70,2)</f>
        <v>0</v>
      </c>
      <c r="H70" s="233"/>
      <c r="I70" s="233">
        <f>ROUND(E70*H70,2)</f>
        <v>0</v>
      </c>
      <c r="J70" s="233"/>
      <c r="K70" s="233">
        <f>ROUND(E70*J70,2)</f>
        <v>0</v>
      </c>
      <c r="L70" s="233">
        <v>12</v>
      </c>
      <c r="M70" s="233">
        <f>G70*(1+L70/100)</f>
        <v>0</v>
      </c>
      <c r="N70" s="223">
        <v>0</v>
      </c>
      <c r="O70" s="223">
        <f>ROUND(E70*N70,5)</f>
        <v>0</v>
      </c>
      <c r="P70" s="223">
        <v>8.9999999999999998E-4</v>
      </c>
      <c r="Q70" s="223">
        <f>ROUND(E70*P70,5)</f>
        <v>5.1110000000000003E-2</v>
      </c>
      <c r="R70" s="223"/>
      <c r="S70" s="223"/>
      <c r="T70" s="224">
        <v>7.6679999999999998E-2</v>
      </c>
      <c r="U70" s="223">
        <f>ROUND(E70*T70,2)</f>
        <v>4.3499999999999996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136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/>
      <c r="B71" s="220"/>
      <c r="C71" s="265" t="s">
        <v>215</v>
      </c>
      <c r="D71" s="225"/>
      <c r="E71" s="230"/>
      <c r="F71" s="233"/>
      <c r="G71" s="233"/>
      <c r="H71" s="233"/>
      <c r="I71" s="233"/>
      <c r="J71" s="233"/>
      <c r="K71" s="233"/>
      <c r="L71" s="233"/>
      <c r="M71" s="233"/>
      <c r="N71" s="223"/>
      <c r="O71" s="223"/>
      <c r="P71" s="223"/>
      <c r="Q71" s="223"/>
      <c r="R71" s="223"/>
      <c r="S71" s="223"/>
      <c r="T71" s="224"/>
      <c r="U71" s="223"/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138</v>
      </c>
      <c r="AF71" s="213">
        <v>0</v>
      </c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/>
      <c r="B72" s="220"/>
      <c r="C72" s="265" t="s">
        <v>216</v>
      </c>
      <c r="D72" s="225"/>
      <c r="E72" s="230">
        <v>42.311999999999998</v>
      </c>
      <c r="F72" s="233"/>
      <c r="G72" s="233"/>
      <c r="H72" s="233"/>
      <c r="I72" s="233"/>
      <c r="J72" s="233"/>
      <c r="K72" s="233"/>
      <c r="L72" s="233"/>
      <c r="M72" s="233"/>
      <c r="N72" s="223"/>
      <c r="O72" s="223"/>
      <c r="P72" s="223"/>
      <c r="Q72" s="223"/>
      <c r="R72" s="223"/>
      <c r="S72" s="223"/>
      <c r="T72" s="224"/>
      <c r="U72" s="223"/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138</v>
      </c>
      <c r="AF72" s="213">
        <v>0</v>
      </c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/>
      <c r="B73" s="220"/>
      <c r="C73" s="265" t="s">
        <v>219</v>
      </c>
      <c r="D73" s="225"/>
      <c r="E73" s="230"/>
      <c r="F73" s="233"/>
      <c r="G73" s="233"/>
      <c r="H73" s="233"/>
      <c r="I73" s="233"/>
      <c r="J73" s="233"/>
      <c r="K73" s="233"/>
      <c r="L73" s="233"/>
      <c r="M73" s="233"/>
      <c r="N73" s="223"/>
      <c r="O73" s="223"/>
      <c r="P73" s="223"/>
      <c r="Q73" s="223"/>
      <c r="R73" s="223"/>
      <c r="S73" s="223"/>
      <c r="T73" s="224"/>
      <c r="U73" s="223"/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138</v>
      </c>
      <c r="AF73" s="213">
        <v>0</v>
      </c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/>
      <c r="B74" s="220"/>
      <c r="C74" s="265" t="s">
        <v>220</v>
      </c>
      <c r="D74" s="225"/>
      <c r="E74" s="230">
        <v>14.473800000000001</v>
      </c>
      <c r="F74" s="233"/>
      <c r="G74" s="233"/>
      <c r="H74" s="233"/>
      <c r="I74" s="233"/>
      <c r="J74" s="233"/>
      <c r="K74" s="233"/>
      <c r="L74" s="233"/>
      <c r="M74" s="233"/>
      <c r="N74" s="223"/>
      <c r="O74" s="223"/>
      <c r="P74" s="223"/>
      <c r="Q74" s="223"/>
      <c r="R74" s="223"/>
      <c r="S74" s="223"/>
      <c r="T74" s="224"/>
      <c r="U74" s="223"/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138</v>
      </c>
      <c r="AF74" s="213">
        <v>0</v>
      </c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14">
        <v>25</v>
      </c>
      <c r="B75" s="220" t="s">
        <v>221</v>
      </c>
      <c r="C75" s="264" t="s">
        <v>222</v>
      </c>
      <c r="D75" s="222" t="s">
        <v>223</v>
      </c>
      <c r="E75" s="229">
        <v>0.19026000000000001</v>
      </c>
      <c r="F75" s="232">
        <f>H75+J75</f>
        <v>0</v>
      </c>
      <c r="G75" s="233">
        <f>ROUND(E75*F75,2)</f>
        <v>0</v>
      </c>
      <c r="H75" s="233"/>
      <c r="I75" s="233">
        <f>ROUND(E75*H75,2)</f>
        <v>0</v>
      </c>
      <c r="J75" s="233"/>
      <c r="K75" s="233">
        <f>ROUND(E75*J75,2)</f>
        <v>0</v>
      </c>
      <c r="L75" s="233">
        <v>12</v>
      </c>
      <c r="M75" s="233">
        <f>G75*(1+L75/100)</f>
        <v>0</v>
      </c>
      <c r="N75" s="223">
        <v>0</v>
      </c>
      <c r="O75" s="223">
        <f>ROUND(E75*N75,5)</f>
        <v>0</v>
      </c>
      <c r="P75" s="223">
        <v>2.2000000000000002</v>
      </c>
      <c r="Q75" s="223">
        <f>ROUND(E75*P75,5)</f>
        <v>0.41857</v>
      </c>
      <c r="R75" s="223"/>
      <c r="S75" s="223"/>
      <c r="T75" s="224">
        <v>13.05</v>
      </c>
      <c r="U75" s="223">
        <f>ROUND(E75*T75,2)</f>
        <v>2.48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136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/>
      <c r="B76" s="220"/>
      <c r="C76" s="265" t="s">
        <v>224</v>
      </c>
      <c r="D76" s="225"/>
      <c r="E76" s="230"/>
      <c r="F76" s="233"/>
      <c r="G76" s="233"/>
      <c r="H76" s="233"/>
      <c r="I76" s="233"/>
      <c r="J76" s="233"/>
      <c r="K76" s="233"/>
      <c r="L76" s="233"/>
      <c r="M76" s="233"/>
      <c r="N76" s="223"/>
      <c r="O76" s="223"/>
      <c r="P76" s="223"/>
      <c r="Q76" s="223"/>
      <c r="R76" s="223"/>
      <c r="S76" s="223"/>
      <c r="T76" s="224"/>
      <c r="U76" s="223"/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138</v>
      </c>
      <c r="AF76" s="213">
        <v>0</v>
      </c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/>
      <c r="B77" s="220"/>
      <c r="C77" s="265" t="s">
        <v>225</v>
      </c>
      <c r="D77" s="225"/>
      <c r="E77" s="230">
        <v>6.2100000000000002E-2</v>
      </c>
      <c r="F77" s="233"/>
      <c r="G77" s="233"/>
      <c r="H77" s="233"/>
      <c r="I77" s="233"/>
      <c r="J77" s="233"/>
      <c r="K77" s="233"/>
      <c r="L77" s="233"/>
      <c r="M77" s="233"/>
      <c r="N77" s="223"/>
      <c r="O77" s="223"/>
      <c r="P77" s="223"/>
      <c r="Q77" s="223"/>
      <c r="R77" s="223"/>
      <c r="S77" s="223"/>
      <c r="T77" s="224"/>
      <c r="U77" s="223"/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138</v>
      </c>
      <c r="AF77" s="213">
        <v>0</v>
      </c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/>
      <c r="B78" s="220"/>
      <c r="C78" s="265" t="s">
        <v>226</v>
      </c>
      <c r="D78" s="225"/>
      <c r="E78" s="230">
        <v>0.12816</v>
      </c>
      <c r="F78" s="233"/>
      <c r="G78" s="233"/>
      <c r="H78" s="233"/>
      <c r="I78" s="233"/>
      <c r="J78" s="233"/>
      <c r="K78" s="233"/>
      <c r="L78" s="233"/>
      <c r="M78" s="233"/>
      <c r="N78" s="223"/>
      <c r="O78" s="223"/>
      <c r="P78" s="223"/>
      <c r="Q78" s="223"/>
      <c r="R78" s="223"/>
      <c r="S78" s="223"/>
      <c r="T78" s="224"/>
      <c r="U78" s="223"/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138</v>
      </c>
      <c r="AF78" s="213">
        <v>0</v>
      </c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14">
        <v>26</v>
      </c>
      <c r="B79" s="220" t="s">
        <v>227</v>
      </c>
      <c r="C79" s="264" t="s">
        <v>228</v>
      </c>
      <c r="D79" s="222" t="s">
        <v>153</v>
      </c>
      <c r="E79" s="229">
        <v>4</v>
      </c>
      <c r="F79" s="232">
        <f>H79+J79</f>
        <v>0</v>
      </c>
      <c r="G79" s="233">
        <f>ROUND(E79*F79,2)</f>
        <v>0</v>
      </c>
      <c r="H79" s="233"/>
      <c r="I79" s="233">
        <f>ROUND(E79*H79,2)</f>
        <v>0</v>
      </c>
      <c r="J79" s="233"/>
      <c r="K79" s="233">
        <f>ROUND(E79*J79,2)</f>
        <v>0</v>
      </c>
      <c r="L79" s="233">
        <v>12</v>
      </c>
      <c r="M79" s="233">
        <f>G79*(1+L79/100)</f>
        <v>0</v>
      </c>
      <c r="N79" s="223">
        <v>0</v>
      </c>
      <c r="O79" s="223">
        <f>ROUND(E79*N79,5)</f>
        <v>0</v>
      </c>
      <c r="P79" s="223">
        <v>0</v>
      </c>
      <c r="Q79" s="223">
        <f>ROUND(E79*P79,5)</f>
        <v>0</v>
      </c>
      <c r="R79" s="223"/>
      <c r="S79" s="223"/>
      <c r="T79" s="224">
        <v>0.05</v>
      </c>
      <c r="U79" s="223">
        <f>ROUND(E79*T79,2)</f>
        <v>0.2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136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>
        <v>27</v>
      </c>
      <c r="B80" s="220" t="s">
        <v>229</v>
      </c>
      <c r="C80" s="264" t="s">
        <v>230</v>
      </c>
      <c r="D80" s="222" t="s">
        <v>153</v>
      </c>
      <c r="E80" s="229">
        <v>1</v>
      </c>
      <c r="F80" s="232">
        <f>H80+J80</f>
        <v>0</v>
      </c>
      <c r="G80" s="233">
        <f>ROUND(E80*F80,2)</f>
        <v>0</v>
      </c>
      <c r="H80" s="233"/>
      <c r="I80" s="233">
        <f>ROUND(E80*H80,2)</f>
        <v>0</v>
      </c>
      <c r="J80" s="233"/>
      <c r="K80" s="233">
        <f>ROUND(E80*J80,2)</f>
        <v>0</v>
      </c>
      <c r="L80" s="233">
        <v>12</v>
      </c>
      <c r="M80" s="233">
        <f>G80*(1+L80/100)</f>
        <v>0</v>
      </c>
      <c r="N80" s="223">
        <v>0</v>
      </c>
      <c r="O80" s="223">
        <f>ROUND(E80*N80,5)</f>
        <v>0</v>
      </c>
      <c r="P80" s="223">
        <v>0.1104</v>
      </c>
      <c r="Q80" s="223">
        <f>ROUND(E80*P80,5)</f>
        <v>0.1104</v>
      </c>
      <c r="R80" s="223"/>
      <c r="S80" s="223"/>
      <c r="T80" s="224">
        <v>0.46</v>
      </c>
      <c r="U80" s="223">
        <f>ROUND(E80*T80,2)</f>
        <v>0.46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136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>
        <v>28</v>
      </c>
      <c r="B81" s="220" t="s">
        <v>231</v>
      </c>
      <c r="C81" s="264" t="s">
        <v>232</v>
      </c>
      <c r="D81" s="222" t="s">
        <v>135</v>
      </c>
      <c r="E81" s="229">
        <v>38.406799999999997</v>
      </c>
      <c r="F81" s="232">
        <f>H81+J81</f>
        <v>0</v>
      </c>
      <c r="G81" s="233">
        <f>ROUND(E81*F81,2)</f>
        <v>0</v>
      </c>
      <c r="H81" s="233"/>
      <c r="I81" s="233">
        <f>ROUND(E81*H81,2)</f>
        <v>0</v>
      </c>
      <c r="J81" s="233"/>
      <c r="K81" s="233">
        <f>ROUND(E81*J81,2)</f>
        <v>0</v>
      </c>
      <c r="L81" s="233">
        <v>12</v>
      </c>
      <c r="M81" s="233">
        <f>G81*(1+L81/100)</f>
        <v>0</v>
      </c>
      <c r="N81" s="223">
        <v>0</v>
      </c>
      <c r="O81" s="223">
        <f>ROUND(E81*N81,5)</f>
        <v>0</v>
      </c>
      <c r="P81" s="223">
        <v>3.5000000000000001E-3</v>
      </c>
      <c r="Q81" s="223">
        <f>ROUND(E81*P81,5)</f>
        <v>0.13442000000000001</v>
      </c>
      <c r="R81" s="223"/>
      <c r="S81" s="223"/>
      <c r="T81" s="224">
        <v>0.26800000000000002</v>
      </c>
      <c r="U81" s="223">
        <f>ROUND(E81*T81,2)</f>
        <v>10.29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136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/>
      <c r="B82" s="220"/>
      <c r="C82" s="265" t="s">
        <v>233</v>
      </c>
      <c r="D82" s="225"/>
      <c r="E82" s="230">
        <v>1.9548000000000001</v>
      </c>
      <c r="F82" s="233"/>
      <c r="G82" s="233"/>
      <c r="H82" s="233"/>
      <c r="I82" s="233"/>
      <c r="J82" s="233"/>
      <c r="K82" s="233"/>
      <c r="L82" s="233"/>
      <c r="M82" s="233"/>
      <c r="N82" s="223"/>
      <c r="O82" s="223"/>
      <c r="P82" s="223"/>
      <c r="Q82" s="223"/>
      <c r="R82" s="223"/>
      <c r="S82" s="223"/>
      <c r="T82" s="224"/>
      <c r="U82" s="223"/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138</v>
      </c>
      <c r="AF82" s="213">
        <v>0</v>
      </c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/>
      <c r="B83" s="220"/>
      <c r="C83" s="265" t="s">
        <v>234</v>
      </c>
      <c r="D83" s="225"/>
      <c r="E83" s="230">
        <v>2.1360000000000001</v>
      </c>
      <c r="F83" s="233"/>
      <c r="G83" s="233"/>
      <c r="H83" s="233"/>
      <c r="I83" s="233"/>
      <c r="J83" s="233"/>
      <c r="K83" s="233"/>
      <c r="L83" s="233"/>
      <c r="M83" s="233"/>
      <c r="N83" s="223"/>
      <c r="O83" s="223"/>
      <c r="P83" s="223"/>
      <c r="Q83" s="223"/>
      <c r="R83" s="223"/>
      <c r="S83" s="223"/>
      <c r="T83" s="224"/>
      <c r="U83" s="223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138</v>
      </c>
      <c r="AF83" s="213">
        <v>0</v>
      </c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/>
      <c r="B84" s="220"/>
      <c r="C84" s="265" t="s">
        <v>235</v>
      </c>
      <c r="D84" s="225"/>
      <c r="E84" s="230">
        <v>1.0349999999999999</v>
      </c>
      <c r="F84" s="233"/>
      <c r="G84" s="233"/>
      <c r="H84" s="233"/>
      <c r="I84" s="233"/>
      <c r="J84" s="233"/>
      <c r="K84" s="233"/>
      <c r="L84" s="233"/>
      <c r="M84" s="233"/>
      <c r="N84" s="223"/>
      <c r="O84" s="223"/>
      <c r="P84" s="223"/>
      <c r="Q84" s="223"/>
      <c r="R84" s="223"/>
      <c r="S84" s="223"/>
      <c r="T84" s="224"/>
      <c r="U84" s="223"/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138</v>
      </c>
      <c r="AF84" s="213">
        <v>0</v>
      </c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/>
      <c r="B85" s="220"/>
      <c r="C85" s="265" t="s">
        <v>236</v>
      </c>
      <c r="D85" s="225"/>
      <c r="E85" s="230">
        <v>7.6609999999999996</v>
      </c>
      <c r="F85" s="233"/>
      <c r="G85" s="233"/>
      <c r="H85" s="233"/>
      <c r="I85" s="233"/>
      <c r="J85" s="233"/>
      <c r="K85" s="233"/>
      <c r="L85" s="233"/>
      <c r="M85" s="233"/>
      <c r="N85" s="223"/>
      <c r="O85" s="223"/>
      <c r="P85" s="223"/>
      <c r="Q85" s="223"/>
      <c r="R85" s="223"/>
      <c r="S85" s="223"/>
      <c r="T85" s="224"/>
      <c r="U85" s="223"/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138</v>
      </c>
      <c r="AF85" s="213">
        <v>0</v>
      </c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/>
      <c r="B86" s="220"/>
      <c r="C86" s="265" t="s">
        <v>237</v>
      </c>
      <c r="D86" s="225"/>
      <c r="E86" s="230">
        <v>25.62</v>
      </c>
      <c r="F86" s="233"/>
      <c r="G86" s="233"/>
      <c r="H86" s="233"/>
      <c r="I86" s="233"/>
      <c r="J86" s="233"/>
      <c r="K86" s="233"/>
      <c r="L86" s="233"/>
      <c r="M86" s="233"/>
      <c r="N86" s="223"/>
      <c r="O86" s="223"/>
      <c r="P86" s="223"/>
      <c r="Q86" s="223"/>
      <c r="R86" s="223"/>
      <c r="S86" s="223"/>
      <c r="T86" s="224"/>
      <c r="U86" s="223"/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138</v>
      </c>
      <c r="AF86" s="213">
        <v>0</v>
      </c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14">
        <v>29</v>
      </c>
      <c r="B87" s="220" t="s">
        <v>238</v>
      </c>
      <c r="C87" s="264" t="s">
        <v>239</v>
      </c>
      <c r="D87" s="222" t="s">
        <v>135</v>
      </c>
      <c r="E87" s="229">
        <v>39.061199999999999</v>
      </c>
      <c r="F87" s="232">
        <f>H87+J87</f>
        <v>0</v>
      </c>
      <c r="G87" s="233">
        <f>ROUND(E87*F87,2)</f>
        <v>0</v>
      </c>
      <c r="H87" s="233"/>
      <c r="I87" s="233">
        <f>ROUND(E87*H87,2)</f>
        <v>0</v>
      </c>
      <c r="J87" s="233"/>
      <c r="K87" s="233">
        <f>ROUND(E87*J87,2)</f>
        <v>0</v>
      </c>
      <c r="L87" s="233">
        <v>12</v>
      </c>
      <c r="M87" s="233">
        <f>G87*(1+L87/100)</f>
        <v>0</v>
      </c>
      <c r="N87" s="223">
        <v>0</v>
      </c>
      <c r="O87" s="223">
        <f>ROUND(E87*N87,5)</f>
        <v>0</v>
      </c>
      <c r="P87" s="223">
        <v>1.695E-2</v>
      </c>
      <c r="Q87" s="223">
        <f>ROUND(E87*P87,5)</f>
        <v>0.66208999999999996</v>
      </c>
      <c r="R87" s="223"/>
      <c r="S87" s="223"/>
      <c r="T87" s="224">
        <v>0.16400000000000001</v>
      </c>
      <c r="U87" s="223">
        <f>ROUND(E87*T87,2)</f>
        <v>6.41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136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/>
      <c r="B88" s="220"/>
      <c r="C88" s="265" t="s">
        <v>240</v>
      </c>
      <c r="D88" s="225"/>
      <c r="E88" s="230"/>
      <c r="F88" s="233"/>
      <c r="G88" s="233"/>
      <c r="H88" s="233"/>
      <c r="I88" s="233"/>
      <c r="J88" s="233"/>
      <c r="K88" s="233"/>
      <c r="L88" s="233"/>
      <c r="M88" s="233"/>
      <c r="N88" s="223"/>
      <c r="O88" s="223"/>
      <c r="P88" s="223"/>
      <c r="Q88" s="223"/>
      <c r="R88" s="223"/>
      <c r="S88" s="223"/>
      <c r="T88" s="224"/>
      <c r="U88" s="223"/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138</v>
      </c>
      <c r="AF88" s="213">
        <v>0</v>
      </c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14"/>
      <c r="B89" s="220"/>
      <c r="C89" s="265" t="s">
        <v>241</v>
      </c>
      <c r="D89" s="225"/>
      <c r="E89" s="230">
        <v>30.9084</v>
      </c>
      <c r="F89" s="233"/>
      <c r="G89" s="233"/>
      <c r="H89" s="233"/>
      <c r="I89" s="233"/>
      <c r="J89" s="233"/>
      <c r="K89" s="233"/>
      <c r="L89" s="233"/>
      <c r="M89" s="233"/>
      <c r="N89" s="223"/>
      <c r="O89" s="223"/>
      <c r="P89" s="223"/>
      <c r="Q89" s="223"/>
      <c r="R89" s="223"/>
      <c r="S89" s="223"/>
      <c r="T89" s="224"/>
      <c r="U89" s="223"/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138</v>
      </c>
      <c r="AF89" s="213">
        <v>0</v>
      </c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/>
      <c r="B90" s="220"/>
      <c r="C90" s="265" t="s">
        <v>242</v>
      </c>
      <c r="D90" s="225"/>
      <c r="E90" s="230"/>
      <c r="F90" s="233"/>
      <c r="G90" s="233"/>
      <c r="H90" s="233"/>
      <c r="I90" s="233"/>
      <c r="J90" s="233"/>
      <c r="K90" s="233"/>
      <c r="L90" s="233"/>
      <c r="M90" s="233"/>
      <c r="N90" s="223"/>
      <c r="O90" s="223"/>
      <c r="P90" s="223"/>
      <c r="Q90" s="223"/>
      <c r="R90" s="223"/>
      <c r="S90" s="223"/>
      <c r="T90" s="224"/>
      <c r="U90" s="223"/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138</v>
      </c>
      <c r="AF90" s="213">
        <v>0</v>
      </c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/>
      <c r="B91" s="220"/>
      <c r="C91" s="265" t="s">
        <v>243</v>
      </c>
      <c r="D91" s="225"/>
      <c r="E91" s="230">
        <v>3.8957999999999999</v>
      </c>
      <c r="F91" s="233"/>
      <c r="G91" s="233"/>
      <c r="H91" s="233"/>
      <c r="I91" s="233"/>
      <c r="J91" s="233"/>
      <c r="K91" s="233"/>
      <c r="L91" s="233"/>
      <c r="M91" s="233"/>
      <c r="N91" s="223"/>
      <c r="O91" s="223"/>
      <c r="P91" s="223"/>
      <c r="Q91" s="223"/>
      <c r="R91" s="223"/>
      <c r="S91" s="223"/>
      <c r="T91" s="224"/>
      <c r="U91" s="223"/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138</v>
      </c>
      <c r="AF91" s="213">
        <v>0</v>
      </c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/>
      <c r="B92" s="220"/>
      <c r="C92" s="265" t="s">
        <v>244</v>
      </c>
      <c r="D92" s="225"/>
      <c r="E92" s="230">
        <v>4.2569999999999997</v>
      </c>
      <c r="F92" s="233"/>
      <c r="G92" s="233"/>
      <c r="H92" s="233"/>
      <c r="I92" s="233"/>
      <c r="J92" s="233"/>
      <c r="K92" s="233"/>
      <c r="L92" s="233"/>
      <c r="M92" s="233"/>
      <c r="N92" s="223"/>
      <c r="O92" s="223"/>
      <c r="P92" s="223"/>
      <c r="Q92" s="223"/>
      <c r="R92" s="223"/>
      <c r="S92" s="223"/>
      <c r="T92" s="224"/>
      <c r="U92" s="223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138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30</v>
      </c>
      <c r="B93" s="220" t="s">
        <v>245</v>
      </c>
      <c r="C93" s="264" t="s">
        <v>246</v>
      </c>
      <c r="D93" s="222" t="s">
        <v>135</v>
      </c>
      <c r="E93" s="229">
        <v>3.1709999999999998</v>
      </c>
      <c r="F93" s="232">
        <f>H93+J93</f>
        <v>0</v>
      </c>
      <c r="G93" s="233">
        <f>ROUND(E93*F93,2)</f>
        <v>0</v>
      </c>
      <c r="H93" s="233"/>
      <c r="I93" s="233">
        <f>ROUND(E93*H93,2)</f>
        <v>0</v>
      </c>
      <c r="J93" s="233"/>
      <c r="K93" s="233">
        <f>ROUND(E93*J93,2)</f>
        <v>0</v>
      </c>
      <c r="L93" s="233">
        <v>12</v>
      </c>
      <c r="M93" s="233">
        <f>G93*(1+L93/100)</f>
        <v>0</v>
      </c>
      <c r="N93" s="223">
        <v>0</v>
      </c>
      <c r="O93" s="223">
        <f>ROUND(E93*N93,5)</f>
        <v>0</v>
      </c>
      <c r="P93" s="223">
        <v>2.4649999999999998E-2</v>
      </c>
      <c r="Q93" s="223">
        <f>ROUND(E93*P93,5)</f>
        <v>7.8170000000000003E-2</v>
      </c>
      <c r="R93" s="223"/>
      <c r="S93" s="223"/>
      <c r="T93" s="224">
        <v>0.3</v>
      </c>
      <c r="U93" s="223">
        <f>ROUND(E93*T93,2)</f>
        <v>0.95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136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/>
      <c r="B94" s="220"/>
      <c r="C94" s="265" t="s">
        <v>247</v>
      </c>
      <c r="D94" s="225"/>
      <c r="E94" s="230"/>
      <c r="F94" s="233"/>
      <c r="G94" s="233"/>
      <c r="H94" s="233"/>
      <c r="I94" s="233"/>
      <c r="J94" s="233"/>
      <c r="K94" s="233"/>
      <c r="L94" s="233"/>
      <c r="M94" s="233"/>
      <c r="N94" s="223"/>
      <c r="O94" s="223"/>
      <c r="P94" s="223"/>
      <c r="Q94" s="223"/>
      <c r="R94" s="223"/>
      <c r="S94" s="223"/>
      <c r="T94" s="224"/>
      <c r="U94" s="223"/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138</v>
      </c>
      <c r="AF94" s="213">
        <v>0</v>
      </c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14"/>
      <c r="B95" s="220"/>
      <c r="C95" s="265" t="s">
        <v>235</v>
      </c>
      <c r="D95" s="225"/>
      <c r="E95" s="230">
        <v>1.0349999999999999</v>
      </c>
      <c r="F95" s="233"/>
      <c r="G95" s="233"/>
      <c r="H95" s="233"/>
      <c r="I95" s="233"/>
      <c r="J95" s="233"/>
      <c r="K95" s="233"/>
      <c r="L95" s="233"/>
      <c r="M95" s="233"/>
      <c r="N95" s="223"/>
      <c r="O95" s="223"/>
      <c r="P95" s="223"/>
      <c r="Q95" s="223"/>
      <c r="R95" s="223"/>
      <c r="S95" s="223"/>
      <c r="T95" s="224"/>
      <c r="U95" s="223"/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138</v>
      </c>
      <c r="AF95" s="213">
        <v>0</v>
      </c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/>
      <c r="B96" s="220"/>
      <c r="C96" s="265" t="s">
        <v>234</v>
      </c>
      <c r="D96" s="225"/>
      <c r="E96" s="230">
        <v>2.1360000000000001</v>
      </c>
      <c r="F96" s="233"/>
      <c r="G96" s="233"/>
      <c r="H96" s="233"/>
      <c r="I96" s="233"/>
      <c r="J96" s="233"/>
      <c r="K96" s="233"/>
      <c r="L96" s="233"/>
      <c r="M96" s="233"/>
      <c r="N96" s="223"/>
      <c r="O96" s="223"/>
      <c r="P96" s="223"/>
      <c r="Q96" s="223"/>
      <c r="R96" s="223"/>
      <c r="S96" s="223"/>
      <c r="T96" s="224"/>
      <c r="U96" s="223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138</v>
      </c>
      <c r="AF96" s="213">
        <v>0</v>
      </c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2.5" outlineLevel="1" x14ac:dyDescent="0.2">
      <c r="A97" s="214">
        <v>31</v>
      </c>
      <c r="B97" s="220" t="s">
        <v>199</v>
      </c>
      <c r="C97" s="264" t="s">
        <v>248</v>
      </c>
      <c r="D97" s="222" t="s">
        <v>188</v>
      </c>
      <c r="E97" s="229">
        <v>1</v>
      </c>
      <c r="F97" s="232">
        <f>H97+J97</f>
        <v>0</v>
      </c>
      <c r="G97" s="233">
        <f>ROUND(E97*F97,2)</f>
        <v>0</v>
      </c>
      <c r="H97" s="233"/>
      <c r="I97" s="233">
        <f>ROUND(E97*H97,2)</f>
        <v>0</v>
      </c>
      <c r="J97" s="233"/>
      <c r="K97" s="233">
        <f>ROUND(E97*J97,2)</f>
        <v>0</v>
      </c>
      <c r="L97" s="233">
        <v>12</v>
      </c>
      <c r="M97" s="233">
        <f>G97*(1+L97/100)</f>
        <v>0</v>
      </c>
      <c r="N97" s="223">
        <v>0</v>
      </c>
      <c r="O97" s="223">
        <f>ROUND(E97*N97,5)</f>
        <v>0</v>
      </c>
      <c r="P97" s="223">
        <v>0.5</v>
      </c>
      <c r="Q97" s="223">
        <f>ROUND(E97*P97,5)</f>
        <v>0.5</v>
      </c>
      <c r="R97" s="223"/>
      <c r="S97" s="223"/>
      <c r="T97" s="224">
        <v>0</v>
      </c>
      <c r="U97" s="223">
        <f>ROUND(E97*T97,2)</f>
        <v>0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136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15" t="s">
        <v>131</v>
      </c>
      <c r="B98" s="221" t="s">
        <v>76</v>
      </c>
      <c r="C98" s="266" t="s">
        <v>77</v>
      </c>
      <c r="D98" s="226"/>
      <c r="E98" s="231"/>
      <c r="F98" s="234"/>
      <c r="G98" s="234">
        <f>SUMIF(AE99:AE105,"&lt;&gt;NOR",G99:G105)</f>
        <v>0</v>
      </c>
      <c r="H98" s="234"/>
      <c r="I98" s="234">
        <f>SUM(I99:I105)</f>
        <v>0</v>
      </c>
      <c r="J98" s="234"/>
      <c r="K98" s="234">
        <f>SUM(K99:K105)</f>
        <v>0</v>
      </c>
      <c r="L98" s="234"/>
      <c r="M98" s="234">
        <f>SUM(M99:M105)</f>
        <v>0</v>
      </c>
      <c r="N98" s="227"/>
      <c r="O98" s="227">
        <f>SUM(O99:O105)</f>
        <v>0</v>
      </c>
      <c r="P98" s="227"/>
      <c r="Q98" s="227">
        <f>SUM(Q99:Q105)</f>
        <v>0</v>
      </c>
      <c r="R98" s="227"/>
      <c r="S98" s="227"/>
      <c r="T98" s="228"/>
      <c r="U98" s="227">
        <f>SUM(U99:U105)</f>
        <v>34.89</v>
      </c>
      <c r="AE98" t="s">
        <v>132</v>
      </c>
    </row>
    <row r="99" spans="1:60" outlineLevel="1" x14ac:dyDescent="0.2">
      <c r="A99" s="214">
        <v>32</v>
      </c>
      <c r="B99" s="220" t="s">
        <v>249</v>
      </c>
      <c r="C99" s="264" t="s">
        <v>250</v>
      </c>
      <c r="D99" s="222" t="s">
        <v>251</v>
      </c>
      <c r="E99" s="229">
        <v>2.25</v>
      </c>
      <c r="F99" s="232">
        <f>H99+J99</f>
        <v>0</v>
      </c>
      <c r="G99" s="233">
        <f>ROUND(E99*F99,2)</f>
        <v>0</v>
      </c>
      <c r="H99" s="233"/>
      <c r="I99" s="233">
        <f>ROUND(E99*H99,2)</f>
        <v>0</v>
      </c>
      <c r="J99" s="233"/>
      <c r="K99" s="233">
        <f>ROUND(E99*J99,2)</f>
        <v>0</v>
      </c>
      <c r="L99" s="233">
        <v>12</v>
      </c>
      <c r="M99" s="233">
        <f>G99*(1+L99/100)</f>
        <v>0</v>
      </c>
      <c r="N99" s="223">
        <v>0</v>
      </c>
      <c r="O99" s="223">
        <f>ROUND(E99*N99,5)</f>
        <v>0</v>
      </c>
      <c r="P99" s="223">
        <v>0</v>
      </c>
      <c r="Q99" s="223">
        <f>ROUND(E99*P99,5)</f>
        <v>0</v>
      </c>
      <c r="R99" s="223"/>
      <c r="S99" s="223"/>
      <c r="T99" s="224">
        <v>0.94199999999999995</v>
      </c>
      <c r="U99" s="223">
        <f>ROUND(E99*T99,2)</f>
        <v>2.12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136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33</v>
      </c>
      <c r="B100" s="220" t="s">
        <v>252</v>
      </c>
      <c r="C100" s="264" t="s">
        <v>253</v>
      </c>
      <c r="D100" s="222" t="s">
        <v>251</v>
      </c>
      <c r="E100" s="229">
        <v>22.5</v>
      </c>
      <c r="F100" s="232">
        <f>H100+J100</f>
        <v>0</v>
      </c>
      <c r="G100" s="233">
        <f>ROUND(E100*F100,2)</f>
        <v>0</v>
      </c>
      <c r="H100" s="233"/>
      <c r="I100" s="233">
        <f>ROUND(E100*H100,2)</f>
        <v>0</v>
      </c>
      <c r="J100" s="233"/>
      <c r="K100" s="233">
        <f>ROUND(E100*J100,2)</f>
        <v>0</v>
      </c>
      <c r="L100" s="233">
        <v>12</v>
      </c>
      <c r="M100" s="233">
        <f>G100*(1+L100/100)</f>
        <v>0</v>
      </c>
      <c r="N100" s="223">
        <v>0</v>
      </c>
      <c r="O100" s="223">
        <f>ROUND(E100*N100,5)</f>
        <v>0</v>
      </c>
      <c r="P100" s="223">
        <v>0</v>
      </c>
      <c r="Q100" s="223">
        <f>ROUND(E100*P100,5)</f>
        <v>0</v>
      </c>
      <c r="R100" s="223"/>
      <c r="S100" s="223"/>
      <c r="T100" s="224">
        <v>0.105</v>
      </c>
      <c r="U100" s="223">
        <f>ROUND(E100*T100,2)</f>
        <v>2.36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136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/>
      <c r="B101" s="220"/>
      <c r="C101" s="265" t="s">
        <v>254</v>
      </c>
      <c r="D101" s="225"/>
      <c r="E101" s="230">
        <v>22.5</v>
      </c>
      <c r="F101" s="233"/>
      <c r="G101" s="233"/>
      <c r="H101" s="233"/>
      <c r="I101" s="233"/>
      <c r="J101" s="233"/>
      <c r="K101" s="233"/>
      <c r="L101" s="233"/>
      <c r="M101" s="233"/>
      <c r="N101" s="223"/>
      <c r="O101" s="223"/>
      <c r="P101" s="223"/>
      <c r="Q101" s="223"/>
      <c r="R101" s="223"/>
      <c r="S101" s="223"/>
      <c r="T101" s="224"/>
      <c r="U101" s="22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138</v>
      </c>
      <c r="AF101" s="213">
        <v>0</v>
      </c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>
        <v>34</v>
      </c>
      <c r="B102" s="220" t="s">
        <v>255</v>
      </c>
      <c r="C102" s="264" t="s">
        <v>256</v>
      </c>
      <c r="D102" s="222" t="s">
        <v>251</v>
      </c>
      <c r="E102" s="229">
        <v>2.25</v>
      </c>
      <c r="F102" s="232">
        <f>H102+J102</f>
        <v>0</v>
      </c>
      <c r="G102" s="233">
        <f>ROUND(E102*F102,2)</f>
        <v>0</v>
      </c>
      <c r="H102" s="233"/>
      <c r="I102" s="233">
        <f>ROUND(E102*H102,2)</f>
        <v>0</v>
      </c>
      <c r="J102" s="233"/>
      <c r="K102" s="233">
        <f>ROUND(E102*J102,2)</f>
        <v>0</v>
      </c>
      <c r="L102" s="233">
        <v>12</v>
      </c>
      <c r="M102" s="233">
        <f>G102*(1+L102/100)</f>
        <v>0</v>
      </c>
      <c r="N102" s="223">
        <v>0</v>
      </c>
      <c r="O102" s="223">
        <f>ROUND(E102*N102,5)</f>
        <v>0</v>
      </c>
      <c r="P102" s="223">
        <v>0</v>
      </c>
      <c r="Q102" s="223">
        <f>ROUND(E102*P102,5)</f>
        <v>0</v>
      </c>
      <c r="R102" s="223"/>
      <c r="S102" s="223"/>
      <c r="T102" s="224">
        <v>2.0089999999999999</v>
      </c>
      <c r="U102" s="223">
        <f>ROUND(E102*T102,2)</f>
        <v>4.5199999999999996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136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>
        <v>35</v>
      </c>
      <c r="B103" s="220" t="s">
        <v>257</v>
      </c>
      <c r="C103" s="264" t="s">
        <v>258</v>
      </c>
      <c r="D103" s="222" t="s">
        <v>251</v>
      </c>
      <c r="E103" s="229">
        <v>27</v>
      </c>
      <c r="F103" s="232">
        <f>H103+J103</f>
        <v>0</v>
      </c>
      <c r="G103" s="233">
        <f>ROUND(E103*F103,2)</f>
        <v>0</v>
      </c>
      <c r="H103" s="233"/>
      <c r="I103" s="233">
        <f>ROUND(E103*H103,2)</f>
        <v>0</v>
      </c>
      <c r="J103" s="233"/>
      <c r="K103" s="233">
        <f>ROUND(E103*J103,2)</f>
        <v>0</v>
      </c>
      <c r="L103" s="233">
        <v>12</v>
      </c>
      <c r="M103" s="233">
        <f>G103*(1+L103/100)</f>
        <v>0</v>
      </c>
      <c r="N103" s="223">
        <v>0</v>
      </c>
      <c r="O103" s="223">
        <f>ROUND(E103*N103,5)</f>
        <v>0</v>
      </c>
      <c r="P103" s="223">
        <v>0</v>
      </c>
      <c r="Q103" s="223">
        <f>ROUND(E103*P103,5)</f>
        <v>0</v>
      </c>
      <c r="R103" s="223"/>
      <c r="S103" s="223"/>
      <c r="T103" s="224">
        <v>0.95899999999999996</v>
      </c>
      <c r="U103" s="223">
        <f>ROUND(E103*T103,2)</f>
        <v>25.89</v>
      </c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136</v>
      </c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/>
      <c r="B104" s="220"/>
      <c r="C104" s="265" t="s">
        <v>259</v>
      </c>
      <c r="D104" s="225"/>
      <c r="E104" s="230">
        <v>27</v>
      </c>
      <c r="F104" s="233"/>
      <c r="G104" s="233"/>
      <c r="H104" s="233"/>
      <c r="I104" s="233"/>
      <c r="J104" s="233"/>
      <c r="K104" s="233"/>
      <c r="L104" s="233"/>
      <c r="M104" s="233"/>
      <c r="N104" s="223"/>
      <c r="O104" s="223"/>
      <c r="P104" s="223"/>
      <c r="Q104" s="223"/>
      <c r="R104" s="223"/>
      <c r="S104" s="223"/>
      <c r="T104" s="224"/>
      <c r="U104" s="22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138</v>
      </c>
      <c r="AF104" s="213">
        <v>0</v>
      </c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>
        <v>36</v>
      </c>
      <c r="B105" s="220" t="s">
        <v>199</v>
      </c>
      <c r="C105" s="264" t="s">
        <v>260</v>
      </c>
      <c r="D105" s="222" t="s">
        <v>201</v>
      </c>
      <c r="E105" s="229">
        <v>1</v>
      </c>
      <c r="F105" s="232">
        <f>H105+J105</f>
        <v>0</v>
      </c>
      <c r="G105" s="233">
        <f>ROUND(E105*F105,2)</f>
        <v>0</v>
      </c>
      <c r="H105" s="233"/>
      <c r="I105" s="233">
        <f>ROUND(E105*H105,2)</f>
        <v>0</v>
      </c>
      <c r="J105" s="233"/>
      <c r="K105" s="233">
        <f>ROUND(E105*J105,2)</f>
        <v>0</v>
      </c>
      <c r="L105" s="233">
        <v>12</v>
      </c>
      <c r="M105" s="233">
        <f>G105*(1+L105/100)</f>
        <v>0</v>
      </c>
      <c r="N105" s="223">
        <v>0</v>
      </c>
      <c r="O105" s="223">
        <f>ROUND(E105*N105,5)</f>
        <v>0</v>
      </c>
      <c r="P105" s="223">
        <v>0</v>
      </c>
      <c r="Q105" s="223">
        <f>ROUND(E105*P105,5)</f>
        <v>0</v>
      </c>
      <c r="R105" s="223"/>
      <c r="S105" s="223"/>
      <c r="T105" s="224">
        <v>0</v>
      </c>
      <c r="U105" s="223">
        <f>ROUND(E105*T105,2)</f>
        <v>0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136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15" t="s">
        <v>131</v>
      </c>
      <c r="B106" s="221" t="s">
        <v>78</v>
      </c>
      <c r="C106" s="266" t="s">
        <v>79</v>
      </c>
      <c r="D106" s="226"/>
      <c r="E106" s="231"/>
      <c r="F106" s="234"/>
      <c r="G106" s="234">
        <f>SUMIF(AE107:AE107,"&lt;&gt;NOR",G107:G107)</f>
        <v>0</v>
      </c>
      <c r="H106" s="234"/>
      <c r="I106" s="234">
        <f>SUM(I107:I107)</f>
        <v>0</v>
      </c>
      <c r="J106" s="234"/>
      <c r="K106" s="234">
        <f>SUM(K107:K107)</f>
        <v>0</v>
      </c>
      <c r="L106" s="234"/>
      <c r="M106" s="234">
        <f>SUM(M107:M107)</f>
        <v>0</v>
      </c>
      <c r="N106" s="227"/>
      <c r="O106" s="227">
        <f>SUM(O107:O107)</f>
        <v>0</v>
      </c>
      <c r="P106" s="227"/>
      <c r="Q106" s="227">
        <f>SUM(Q107:Q107)</f>
        <v>0</v>
      </c>
      <c r="R106" s="227"/>
      <c r="S106" s="227"/>
      <c r="T106" s="228"/>
      <c r="U106" s="227">
        <f>SUM(U107:U107)</f>
        <v>16.920000000000002</v>
      </c>
      <c r="AE106" t="s">
        <v>132</v>
      </c>
    </row>
    <row r="107" spans="1:60" outlineLevel="1" x14ac:dyDescent="0.2">
      <c r="A107" s="214">
        <v>37</v>
      </c>
      <c r="B107" s="220" t="s">
        <v>261</v>
      </c>
      <c r="C107" s="264" t="s">
        <v>262</v>
      </c>
      <c r="D107" s="222" t="s">
        <v>251</v>
      </c>
      <c r="E107" s="229">
        <v>5.3</v>
      </c>
      <c r="F107" s="232">
        <f>H107+J107</f>
        <v>0</v>
      </c>
      <c r="G107" s="233">
        <f>ROUND(E107*F107,2)</f>
        <v>0</v>
      </c>
      <c r="H107" s="233"/>
      <c r="I107" s="233">
        <f>ROUND(E107*H107,2)</f>
        <v>0</v>
      </c>
      <c r="J107" s="233"/>
      <c r="K107" s="233">
        <f>ROUND(E107*J107,2)</f>
        <v>0</v>
      </c>
      <c r="L107" s="233">
        <v>12</v>
      </c>
      <c r="M107" s="233">
        <f>G107*(1+L107/100)</f>
        <v>0</v>
      </c>
      <c r="N107" s="223">
        <v>0</v>
      </c>
      <c r="O107" s="223">
        <f>ROUND(E107*N107,5)</f>
        <v>0</v>
      </c>
      <c r="P107" s="223">
        <v>0</v>
      </c>
      <c r="Q107" s="223">
        <f>ROUND(E107*P107,5)</f>
        <v>0</v>
      </c>
      <c r="R107" s="223"/>
      <c r="S107" s="223"/>
      <c r="T107" s="224">
        <v>3.1920000000000002</v>
      </c>
      <c r="U107" s="223">
        <f>ROUND(E107*T107,2)</f>
        <v>16.920000000000002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136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">
      <c r="A108" s="215" t="s">
        <v>131</v>
      </c>
      <c r="B108" s="221" t="s">
        <v>80</v>
      </c>
      <c r="C108" s="266" t="s">
        <v>81</v>
      </c>
      <c r="D108" s="226"/>
      <c r="E108" s="231"/>
      <c r="F108" s="234"/>
      <c r="G108" s="234">
        <f>SUMIF(AE109:AE117,"&lt;&gt;NOR",G109:G117)</f>
        <v>0</v>
      </c>
      <c r="H108" s="234"/>
      <c r="I108" s="234">
        <f>SUM(I109:I117)</f>
        <v>0</v>
      </c>
      <c r="J108" s="234"/>
      <c r="K108" s="234">
        <f>SUM(K109:K117)</f>
        <v>0</v>
      </c>
      <c r="L108" s="234"/>
      <c r="M108" s="234">
        <f>SUM(M109:M117)</f>
        <v>0</v>
      </c>
      <c r="N108" s="227"/>
      <c r="O108" s="227">
        <f>SUM(O109:O117)</f>
        <v>1.7739999999999999E-2</v>
      </c>
      <c r="P108" s="227"/>
      <c r="Q108" s="227">
        <f>SUM(Q109:Q117)</f>
        <v>0</v>
      </c>
      <c r="R108" s="227"/>
      <c r="S108" s="227"/>
      <c r="T108" s="228"/>
      <c r="U108" s="227">
        <f>SUM(U109:U117)</f>
        <v>2.7</v>
      </c>
      <c r="AE108" t="s">
        <v>132</v>
      </c>
    </row>
    <row r="109" spans="1:60" ht="22.5" outlineLevel="1" x14ac:dyDescent="0.2">
      <c r="A109" s="214">
        <v>38</v>
      </c>
      <c r="B109" s="220" t="s">
        <v>263</v>
      </c>
      <c r="C109" s="264" t="s">
        <v>264</v>
      </c>
      <c r="D109" s="222" t="s">
        <v>135</v>
      </c>
      <c r="E109" s="229">
        <v>11.229999999999999</v>
      </c>
      <c r="F109" s="232">
        <f>H109+J109</f>
        <v>0</v>
      </c>
      <c r="G109" s="233">
        <f>ROUND(E109*F109,2)</f>
        <v>0</v>
      </c>
      <c r="H109" s="233"/>
      <c r="I109" s="233">
        <f>ROUND(E109*H109,2)</f>
        <v>0</v>
      </c>
      <c r="J109" s="233"/>
      <c r="K109" s="233">
        <f>ROUND(E109*J109,2)</f>
        <v>0</v>
      </c>
      <c r="L109" s="233">
        <v>12</v>
      </c>
      <c r="M109" s="233">
        <f>G109*(1+L109/100)</f>
        <v>0</v>
      </c>
      <c r="N109" s="223">
        <v>1.58E-3</v>
      </c>
      <c r="O109" s="223">
        <f>ROUND(E109*N109,5)</f>
        <v>1.7739999999999999E-2</v>
      </c>
      <c r="P109" s="223">
        <v>0</v>
      </c>
      <c r="Q109" s="223">
        <f>ROUND(E109*P109,5)</f>
        <v>0</v>
      </c>
      <c r="R109" s="223"/>
      <c r="S109" s="223"/>
      <c r="T109" s="224">
        <v>0.24</v>
      </c>
      <c r="U109" s="223">
        <f>ROUND(E109*T109,2)</f>
        <v>2.7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136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14"/>
      <c r="B110" s="220"/>
      <c r="C110" s="265" t="s">
        <v>265</v>
      </c>
      <c r="D110" s="225"/>
      <c r="E110" s="230"/>
      <c r="F110" s="233"/>
      <c r="G110" s="233"/>
      <c r="H110" s="233"/>
      <c r="I110" s="233"/>
      <c r="J110" s="233"/>
      <c r="K110" s="233"/>
      <c r="L110" s="233"/>
      <c r="M110" s="233"/>
      <c r="N110" s="223"/>
      <c r="O110" s="223"/>
      <c r="P110" s="223"/>
      <c r="Q110" s="223"/>
      <c r="R110" s="223"/>
      <c r="S110" s="223"/>
      <c r="T110" s="224"/>
      <c r="U110" s="223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138</v>
      </c>
      <c r="AF110" s="213">
        <v>0</v>
      </c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14"/>
      <c r="B111" s="220"/>
      <c r="C111" s="265" t="s">
        <v>266</v>
      </c>
      <c r="D111" s="225"/>
      <c r="E111" s="230">
        <v>3.65</v>
      </c>
      <c r="F111" s="233"/>
      <c r="G111" s="233"/>
      <c r="H111" s="233"/>
      <c r="I111" s="233"/>
      <c r="J111" s="233"/>
      <c r="K111" s="233"/>
      <c r="L111" s="233"/>
      <c r="M111" s="233"/>
      <c r="N111" s="223"/>
      <c r="O111" s="223"/>
      <c r="P111" s="223"/>
      <c r="Q111" s="223"/>
      <c r="R111" s="223"/>
      <c r="S111" s="223"/>
      <c r="T111" s="224"/>
      <c r="U111" s="223"/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138</v>
      </c>
      <c r="AF111" s="213">
        <v>0</v>
      </c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/>
      <c r="B112" s="220"/>
      <c r="C112" s="265" t="s">
        <v>267</v>
      </c>
      <c r="D112" s="225"/>
      <c r="E112" s="230"/>
      <c r="F112" s="233"/>
      <c r="G112" s="233"/>
      <c r="H112" s="233"/>
      <c r="I112" s="233"/>
      <c r="J112" s="233"/>
      <c r="K112" s="233"/>
      <c r="L112" s="233"/>
      <c r="M112" s="233"/>
      <c r="N112" s="223"/>
      <c r="O112" s="223"/>
      <c r="P112" s="223"/>
      <c r="Q112" s="223"/>
      <c r="R112" s="223"/>
      <c r="S112" s="223"/>
      <c r="T112" s="224"/>
      <c r="U112" s="22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138</v>
      </c>
      <c r="AF112" s="213">
        <v>0</v>
      </c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/>
      <c r="B113" s="220"/>
      <c r="C113" s="265" t="s">
        <v>268</v>
      </c>
      <c r="D113" s="225"/>
      <c r="E113" s="230">
        <v>6.48</v>
      </c>
      <c r="F113" s="233"/>
      <c r="G113" s="233"/>
      <c r="H113" s="233"/>
      <c r="I113" s="233"/>
      <c r="J113" s="233"/>
      <c r="K113" s="233"/>
      <c r="L113" s="233"/>
      <c r="M113" s="233"/>
      <c r="N113" s="223"/>
      <c r="O113" s="223"/>
      <c r="P113" s="223"/>
      <c r="Q113" s="223"/>
      <c r="R113" s="223"/>
      <c r="S113" s="223"/>
      <c r="T113" s="224"/>
      <c r="U113" s="223"/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138</v>
      </c>
      <c r="AF113" s="213">
        <v>0</v>
      </c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/>
      <c r="B114" s="220"/>
      <c r="C114" s="265" t="s">
        <v>269</v>
      </c>
      <c r="D114" s="225"/>
      <c r="E114" s="230"/>
      <c r="F114" s="233"/>
      <c r="G114" s="233"/>
      <c r="H114" s="233"/>
      <c r="I114" s="233"/>
      <c r="J114" s="233"/>
      <c r="K114" s="233"/>
      <c r="L114" s="233"/>
      <c r="M114" s="233"/>
      <c r="N114" s="223"/>
      <c r="O114" s="223"/>
      <c r="P114" s="223"/>
      <c r="Q114" s="223"/>
      <c r="R114" s="223"/>
      <c r="S114" s="223"/>
      <c r="T114" s="224"/>
      <c r="U114" s="223"/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138</v>
      </c>
      <c r="AF114" s="213">
        <v>0</v>
      </c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/>
      <c r="B115" s="220"/>
      <c r="C115" s="265" t="s">
        <v>270</v>
      </c>
      <c r="D115" s="225"/>
      <c r="E115" s="230">
        <v>1.1000000000000001</v>
      </c>
      <c r="F115" s="233"/>
      <c r="G115" s="233"/>
      <c r="H115" s="233"/>
      <c r="I115" s="233"/>
      <c r="J115" s="233"/>
      <c r="K115" s="233"/>
      <c r="L115" s="233"/>
      <c r="M115" s="233"/>
      <c r="N115" s="223"/>
      <c r="O115" s="223"/>
      <c r="P115" s="223"/>
      <c r="Q115" s="223"/>
      <c r="R115" s="223"/>
      <c r="S115" s="223"/>
      <c r="T115" s="224"/>
      <c r="U115" s="22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138</v>
      </c>
      <c r="AF115" s="213">
        <v>0</v>
      </c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>
        <v>39</v>
      </c>
      <c r="B116" s="220" t="s">
        <v>271</v>
      </c>
      <c r="C116" s="264" t="s">
        <v>272</v>
      </c>
      <c r="D116" s="222" t="s">
        <v>0</v>
      </c>
      <c r="E116" s="229"/>
      <c r="F116" s="232">
        <f>H116+J116</f>
        <v>0</v>
      </c>
      <c r="G116" s="233">
        <f>ROUND(E116*F116,2)</f>
        <v>0</v>
      </c>
      <c r="H116" s="233"/>
      <c r="I116" s="233">
        <f>ROUND(E116*H116,2)</f>
        <v>0</v>
      </c>
      <c r="J116" s="233"/>
      <c r="K116" s="233">
        <f>ROUND(E116*J116,2)</f>
        <v>0</v>
      </c>
      <c r="L116" s="233">
        <v>12</v>
      </c>
      <c r="M116" s="233">
        <f>G116*(1+L116/100)</f>
        <v>0</v>
      </c>
      <c r="N116" s="223">
        <v>0</v>
      </c>
      <c r="O116" s="223">
        <f>ROUND(E116*N116,5)</f>
        <v>0</v>
      </c>
      <c r="P116" s="223">
        <v>0</v>
      </c>
      <c r="Q116" s="223">
        <f>ROUND(E116*P116,5)</f>
        <v>0</v>
      </c>
      <c r="R116" s="223"/>
      <c r="S116" s="223"/>
      <c r="T116" s="224">
        <v>0</v>
      </c>
      <c r="U116" s="223">
        <f>ROUND(E116*T116,2)</f>
        <v>0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136</v>
      </c>
      <c r="AF116" s="213"/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/>
      <c r="B117" s="220"/>
      <c r="C117" s="265"/>
      <c r="D117" s="225"/>
      <c r="E117" s="230"/>
      <c r="F117" s="233"/>
      <c r="G117" s="233"/>
      <c r="H117" s="233"/>
      <c r="I117" s="233"/>
      <c r="J117" s="233"/>
      <c r="K117" s="233"/>
      <c r="L117" s="233"/>
      <c r="M117" s="233"/>
      <c r="N117" s="223"/>
      <c r="O117" s="223"/>
      <c r="P117" s="223"/>
      <c r="Q117" s="223"/>
      <c r="R117" s="223"/>
      <c r="S117" s="223"/>
      <c r="T117" s="224"/>
      <c r="U117" s="223"/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138</v>
      </c>
      <c r="AF117" s="213">
        <v>0</v>
      </c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x14ac:dyDescent="0.2">
      <c r="A118" s="215" t="s">
        <v>131</v>
      </c>
      <c r="B118" s="221" t="s">
        <v>82</v>
      </c>
      <c r="C118" s="266" t="s">
        <v>83</v>
      </c>
      <c r="D118" s="226"/>
      <c r="E118" s="231"/>
      <c r="F118" s="234"/>
      <c r="G118" s="234">
        <f>SUMIF(AE119:AE120,"&lt;&gt;NOR",G119:G120)</f>
        <v>0</v>
      </c>
      <c r="H118" s="234"/>
      <c r="I118" s="234">
        <f>SUM(I119:I120)</f>
        <v>0</v>
      </c>
      <c r="J118" s="234"/>
      <c r="K118" s="234">
        <f>SUM(K119:K120)</f>
        <v>0</v>
      </c>
      <c r="L118" s="234"/>
      <c r="M118" s="234">
        <f>SUM(M119:M120)</f>
        <v>0</v>
      </c>
      <c r="N118" s="227"/>
      <c r="O118" s="227">
        <f>SUM(O119:O120)</f>
        <v>0</v>
      </c>
      <c r="P118" s="227"/>
      <c r="Q118" s="227">
        <f>SUM(Q119:Q120)</f>
        <v>0</v>
      </c>
      <c r="R118" s="227"/>
      <c r="S118" s="227"/>
      <c r="T118" s="228"/>
      <c r="U118" s="227">
        <f>SUM(U119:U120)</f>
        <v>0</v>
      </c>
      <c r="AE118" t="s">
        <v>132</v>
      </c>
    </row>
    <row r="119" spans="1:60" outlineLevel="1" x14ac:dyDescent="0.2">
      <c r="A119" s="214">
        <v>40</v>
      </c>
      <c r="B119" s="220" t="s">
        <v>199</v>
      </c>
      <c r="C119" s="264" t="s">
        <v>273</v>
      </c>
      <c r="D119" s="222" t="s">
        <v>188</v>
      </c>
      <c r="E119" s="229">
        <v>1</v>
      </c>
      <c r="F119" s="232">
        <f>H119+J119</f>
        <v>0</v>
      </c>
      <c r="G119" s="233">
        <f>ROUND(E119*F119,2)</f>
        <v>0</v>
      </c>
      <c r="H119" s="233"/>
      <c r="I119" s="233">
        <f>ROUND(E119*H119,2)</f>
        <v>0</v>
      </c>
      <c r="J119" s="233"/>
      <c r="K119" s="233">
        <f>ROUND(E119*J119,2)</f>
        <v>0</v>
      </c>
      <c r="L119" s="233">
        <v>12</v>
      </c>
      <c r="M119" s="233">
        <f>G119*(1+L119/100)</f>
        <v>0</v>
      </c>
      <c r="N119" s="223">
        <v>0</v>
      </c>
      <c r="O119" s="223">
        <f>ROUND(E119*N119,5)</f>
        <v>0</v>
      </c>
      <c r="P119" s="223">
        <v>0</v>
      </c>
      <c r="Q119" s="223">
        <f>ROUND(E119*P119,5)</f>
        <v>0</v>
      </c>
      <c r="R119" s="223"/>
      <c r="S119" s="223"/>
      <c r="T119" s="224">
        <v>0</v>
      </c>
      <c r="U119" s="223">
        <f>ROUND(E119*T119,2)</f>
        <v>0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136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14">
        <v>41</v>
      </c>
      <c r="B120" s="220" t="s">
        <v>274</v>
      </c>
      <c r="C120" s="264" t="s">
        <v>275</v>
      </c>
      <c r="D120" s="222" t="s">
        <v>188</v>
      </c>
      <c r="E120" s="229">
        <v>1</v>
      </c>
      <c r="F120" s="232">
        <f>H120+J120</f>
        <v>0</v>
      </c>
      <c r="G120" s="233">
        <f>ROUND(E120*F120,2)</f>
        <v>0</v>
      </c>
      <c r="H120" s="233"/>
      <c r="I120" s="233">
        <f>ROUND(E120*H120,2)</f>
        <v>0</v>
      </c>
      <c r="J120" s="233"/>
      <c r="K120" s="233">
        <f>ROUND(E120*J120,2)</f>
        <v>0</v>
      </c>
      <c r="L120" s="233">
        <v>12</v>
      </c>
      <c r="M120" s="233">
        <f>G120*(1+L120/100)</f>
        <v>0</v>
      </c>
      <c r="N120" s="223">
        <v>0</v>
      </c>
      <c r="O120" s="223">
        <f>ROUND(E120*N120,5)</f>
        <v>0</v>
      </c>
      <c r="P120" s="223">
        <v>0</v>
      </c>
      <c r="Q120" s="223">
        <f>ROUND(E120*P120,5)</f>
        <v>0</v>
      </c>
      <c r="R120" s="223"/>
      <c r="S120" s="223"/>
      <c r="T120" s="224">
        <v>0</v>
      </c>
      <c r="U120" s="223">
        <f>ROUND(E120*T120,2)</f>
        <v>0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136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x14ac:dyDescent="0.2">
      <c r="A121" s="215" t="s">
        <v>131</v>
      </c>
      <c r="B121" s="221" t="s">
        <v>84</v>
      </c>
      <c r="C121" s="266" t="s">
        <v>85</v>
      </c>
      <c r="D121" s="226"/>
      <c r="E121" s="231"/>
      <c r="F121" s="234"/>
      <c r="G121" s="234">
        <f>SUMIF(AE122:AE123,"&lt;&gt;NOR",G122:G123)</f>
        <v>0</v>
      </c>
      <c r="H121" s="234"/>
      <c r="I121" s="234">
        <f>SUM(I122:I123)</f>
        <v>0</v>
      </c>
      <c r="J121" s="234"/>
      <c r="K121" s="234">
        <f>SUM(K122:K123)</f>
        <v>0</v>
      </c>
      <c r="L121" s="234"/>
      <c r="M121" s="234">
        <f>SUM(M122:M123)</f>
        <v>0</v>
      </c>
      <c r="N121" s="227"/>
      <c r="O121" s="227">
        <f>SUM(O122:O123)</f>
        <v>0</v>
      </c>
      <c r="P121" s="227"/>
      <c r="Q121" s="227">
        <f>SUM(Q122:Q123)</f>
        <v>0</v>
      </c>
      <c r="R121" s="227"/>
      <c r="S121" s="227"/>
      <c r="T121" s="228"/>
      <c r="U121" s="227">
        <f>SUM(U122:U123)</f>
        <v>0</v>
      </c>
      <c r="AE121" t="s">
        <v>132</v>
      </c>
    </row>
    <row r="122" spans="1:60" outlineLevel="1" x14ac:dyDescent="0.2">
      <c r="A122" s="214">
        <v>42</v>
      </c>
      <c r="B122" s="220" t="s">
        <v>199</v>
      </c>
      <c r="C122" s="264" t="s">
        <v>276</v>
      </c>
      <c r="D122" s="222" t="s">
        <v>188</v>
      </c>
      <c r="E122" s="229">
        <v>1</v>
      </c>
      <c r="F122" s="232">
        <f>H122+J122</f>
        <v>0</v>
      </c>
      <c r="G122" s="233">
        <f>ROUND(E122*F122,2)</f>
        <v>0</v>
      </c>
      <c r="H122" s="233"/>
      <c r="I122" s="233">
        <f>ROUND(E122*H122,2)</f>
        <v>0</v>
      </c>
      <c r="J122" s="233"/>
      <c r="K122" s="233">
        <f>ROUND(E122*J122,2)</f>
        <v>0</v>
      </c>
      <c r="L122" s="233">
        <v>12</v>
      </c>
      <c r="M122" s="233">
        <f>G122*(1+L122/100)</f>
        <v>0</v>
      </c>
      <c r="N122" s="223">
        <v>0</v>
      </c>
      <c r="O122" s="223">
        <f>ROUND(E122*N122,5)</f>
        <v>0</v>
      </c>
      <c r="P122" s="223">
        <v>0</v>
      </c>
      <c r="Q122" s="223">
        <f>ROUND(E122*P122,5)</f>
        <v>0</v>
      </c>
      <c r="R122" s="223"/>
      <c r="S122" s="223"/>
      <c r="T122" s="224">
        <v>0</v>
      </c>
      <c r="U122" s="223">
        <f>ROUND(E122*T122,2)</f>
        <v>0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136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14">
        <v>43</v>
      </c>
      <c r="B123" s="220" t="s">
        <v>274</v>
      </c>
      <c r="C123" s="264" t="s">
        <v>275</v>
      </c>
      <c r="D123" s="222" t="s">
        <v>188</v>
      </c>
      <c r="E123" s="229">
        <v>1</v>
      </c>
      <c r="F123" s="232">
        <f>H123+J123</f>
        <v>0</v>
      </c>
      <c r="G123" s="233">
        <f>ROUND(E123*F123,2)</f>
        <v>0</v>
      </c>
      <c r="H123" s="233"/>
      <c r="I123" s="233">
        <f>ROUND(E123*H123,2)</f>
        <v>0</v>
      </c>
      <c r="J123" s="233"/>
      <c r="K123" s="233">
        <f>ROUND(E123*J123,2)</f>
        <v>0</v>
      </c>
      <c r="L123" s="233">
        <v>12</v>
      </c>
      <c r="M123" s="233">
        <f>G123*(1+L123/100)</f>
        <v>0</v>
      </c>
      <c r="N123" s="223">
        <v>0</v>
      </c>
      <c r="O123" s="223">
        <f>ROUND(E123*N123,5)</f>
        <v>0</v>
      </c>
      <c r="P123" s="223">
        <v>0</v>
      </c>
      <c r="Q123" s="223">
        <f>ROUND(E123*P123,5)</f>
        <v>0</v>
      </c>
      <c r="R123" s="223"/>
      <c r="S123" s="223"/>
      <c r="T123" s="224">
        <v>0</v>
      </c>
      <c r="U123" s="223">
        <f>ROUND(E123*T123,2)</f>
        <v>0</v>
      </c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136</v>
      </c>
      <c r="AF123" s="213"/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x14ac:dyDescent="0.2">
      <c r="A124" s="215" t="s">
        <v>131</v>
      </c>
      <c r="B124" s="221" t="s">
        <v>86</v>
      </c>
      <c r="C124" s="266" t="s">
        <v>87</v>
      </c>
      <c r="D124" s="226"/>
      <c r="E124" s="231"/>
      <c r="F124" s="234"/>
      <c r="G124" s="234">
        <f>SUMIF(AE125:AE137,"&lt;&gt;NOR",G125:G137)</f>
        <v>0</v>
      </c>
      <c r="H124" s="234"/>
      <c r="I124" s="234">
        <f>SUM(I125:I137)</f>
        <v>0</v>
      </c>
      <c r="J124" s="234"/>
      <c r="K124" s="234">
        <f>SUM(K125:K137)</f>
        <v>0</v>
      </c>
      <c r="L124" s="234"/>
      <c r="M124" s="234">
        <f>SUM(M125:M137)</f>
        <v>0</v>
      </c>
      <c r="N124" s="227"/>
      <c r="O124" s="227">
        <f>SUM(O125:O137)</f>
        <v>0</v>
      </c>
      <c r="P124" s="227"/>
      <c r="Q124" s="227">
        <f>SUM(Q125:Q137)</f>
        <v>0</v>
      </c>
      <c r="R124" s="227"/>
      <c r="S124" s="227"/>
      <c r="T124" s="228"/>
      <c r="U124" s="227">
        <f>SUM(U125:U137)</f>
        <v>0</v>
      </c>
      <c r="AE124" t="s">
        <v>132</v>
      </c>
    </row>
    <row r="125" spans="1:60" outlineLevel="1" x14ac:dyDescent="0.2">
      <c r="A125" s="214">
        <v>44</v>
      </c>
      <c r="B125" s="220" t="s">
        <v>199</v>
      </c>
      <c r="C125" s="264" t="s">
        <v>277</v>
      </c>
      <c r="D125" s="222" t="s">
        <v>188</v>
      </c>
      <c r="E125" s="229">
        <v>1</v>
      </c>
      <c r="F125" s="232">
        <f>H125+J125</f>
        <v>0</v>
      </c>
      <c r="G125" s="233">
        <f>ROUND(E125*F125,2)</f>
        <v>0</v>
      </c>
      <c r="H125" s="233"/>
      <c r="I125" s="233">
        <f>ROUND(E125*H125,2)</f>
        <v>0</v>
      </c>
      <c r="J125" s="233"/>
      <c r="K125" s="233">
        <f>ROUND(E125*J125,2)</f>
        <v>0</v>
      </c>
      <c r="L125" s="233">
        <v>12</v>
      </c>
      <c r="M125" s="233">
        <f>G125*(1+L125/100)</f>
        <v>0</v>
      </c>
      <c r="N125" s="223">
        <v>0</v>
      </c>
      <c r="O125" s="223">
        <f>ROUND(E125*N125,5)</f>
        <v>0</v>
      </c>
      <c r="P125" s="223">
        <v>0</v>
      </c>
      <c r="Q125" s="223">
        <f>ROUND(E125*P125,5)</f>
        <v>0</v>
      </c>
      <c r="R125" s="223"/>
      <c r="S125" s="223"/>
      <c r="T125" s="224">
        <v>0</v>
      </c>
      <c r="U125" s="223">
        <f>ROUND(E125*T125,2)</f>
        <v>0</v>
      </c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136</v>
      </c>
      <c r="AF125" s="213"/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/>
      <c r="B126" s="220"/>
      <c r="C126" s="265" t="s">
        <v>278</v>
      </c>
      <c r="D126" s="225"/>
      <c r="E126" s="230">
        <v>1</v>
      </c>
      <c r="F126" s="233"/>
      <c r="G126" s="233"/>
      <c r="H126" s="233"/>
      <c r="I126" s="233"/>
      <c r="J126" s="233"/>
      <c r="K126" s="233"/>
      <c r="L126" s="233"/>
      <c r="M126" s="233"/>
      <c r="N126" s="223"/>
      <c r="O126" s="223"/>
      <c r="P126" s="223"/>
      <c r="Q126" s="223"/>
      <c r="R126" s="223"/>
      <c r="S126" s="223"/>
      <c r="T126" s="224"/>
      <c r="U126" s="223"/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138</v>
      </c>
      <c r="AF126" s="213">
        <v>0</v>
      </c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/>
      <c r="B127" s="220"/>
      <c r="C127" s="265" t="s">
        <v>279</v>
      </c>
      <c r="D127" s="225"/>
      <c r="E127" s="230"/>
      <c r="F127" s="233"/>
      <c r="G127" s="233"/>
      <c r="H127" s="233"/>
      <c r="I127" s="233"/>
      <c r="J127" s="233"/>
      <c r="K127" s="233"/>
      <c r="L127" s="233"/>
      <c r="M127" s="233"/>
      <c r="N127" s="223"/>
      <c r="O127" s="223"/>
      <c r="P127" s="223"/>
      <c r="Q127" s="223"/>
      <c r="R127" s="223"/>
      <c r="S127" s="223"/>
      <c r="T127" s="224"/>
      <c r="U127" s="22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138</v>
      </c>
      <c r="AF127" s="213">
        <v>0</v>
      </c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14"/>
      <c r="B128" s="220"/>
      <c r="C128" s="265" t="s">
        <v>280</v>
      </c>
      <c r="D128" s="225"/>
      <c r="E128" s="230"/>
      <c r="F128" s="233"/>
      <c r="G128" s="233"/>
      <c r="H128" s="233"/>
      <c r="I128" s="233"/>
      <c r="J128" s="233"/>
      <c r="K128" s="233"/>
      <c r="L128" s="233"/>
      <c r="M128" s="233"/>
      <c r="N128" s="223"/>
      <c r="O128" s="223"/>
      <c r="P128" s="223"/>
      <c r="Q128" s="223"/>
      <c r="R128" s="223"/>
      <c r="S128" s="223"/>
      <c r="T128" s="224"/>
      <c r="U128" s="22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138</v>
      </c>
      <c r="AF128" s="213">
        <v>0</v>
      </c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ht="22.5" outlineLevel="1" x14ac:dyDescent="0.2">
      <c r="A129" s="214"/>
      <c r="B129" s="220"/>
      <c r="C129" s="265" t="s">
        <v>281</v>
      </c>
      <c r="D129" s="225"/>
      <c r="E129" s="230"/>
      <c r="F129" s="233"/>
      <c r="G129" s="233"/>
      <c r="H129" s="233"/>
      <c r="I129" s="233"/>
      <c r="J129" s="233"/>
      <c r="K129" s="233"/>
      <c r="L129" s="233"/>
      <c r="M129" s="233"/>
      <c r="N129" s="223"/>
      <c r="O129" s="223"/>
      <c r="P129" s="223"/>
      <c r="Q129" s="223"/>
      <c r="R129" s="223"/>
      <c r="S129" s="223"/>
      <c r="T129" s="224"/>
      <c r="U129" s="22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138</v>
      </c>
      <c r="AF129" s="213">
        <v>0</v>
      </c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ht="33.75" outlineLevel="1" x14ac:dyDescent="0.2">
      <c r="A130" s="214"/>
      <c r="B130" s="220"/>
      <c r="C130" s="265" t="s">
        <v>282</v>
      </c>
      <c r="D130" s="225"/>
      <c r="E130" s="230"/>
      <c r="F130" s="233"/>
      <c r="G130" s="233"/>
      <c r="H130" s="233"/>
      <c r="I130" s="233"/>
      <c r="J130" s="233"/>
      <c r="K130" s="233"/>
      <c r="L130" s="233"/>
      <c r="M130" s="233"/>
      <c r="N130" s="223"/>
      <c r="O130" s="223"/>
      <c r="P130" s="223"/>
      <c r="Q130" s="223"/>
      <c r="R130" s="223"/>
      <c r="S130" s="223"/>
      <c r="T130" s="224"/>
      <c r="U130" s="22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138</v>
      </c>
      <c r="AF130" s="213">
        <v>0</v>
      </c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14"/>
      <c r="B131" s="220"/>
      <c r="C131" s="265" t="s">
        <v>283</v>
      </c>
      <c r="D131" s="225"/>
      <c r="E131" s="230"/>
      <c r="F131" s="233"/>
      <c r="G131" s="233"/>
      <c r="H131" s="233"/>
      <c r="I131" s="233"/>
      <c r="J131" s="233"/>
      <c r="K131" s="233"/>
      <c r="L131" s="233"/>
      <c r="M131" s="233"/>
      <c r="N131" s="223"/>
      <c r="O131" s="223"/>
      <c r="P131" s="223"/>
      <c r="Q131" s="223"/>
      <c r="R131" s="223"/>
      <c r="S131" s="223"/>
      <c r="T131" s="224"/>
      <c r="U131" s="22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138</v>
      </c>
      <c r="AF131" s="213">
        <v>0</v>
      </c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14"/>
      <c r="B132" s="220"/>
      <c r="C132" s="265" t="s">
        <v>284</v>
      </c>
      <c r="D132" s="225"/>
      <c r="E132" s="230"/>
      <c r="F132" s="233"/>
      <c r="G132" s="233"/>
      <c r="H132" s="233"/>
      <c r="I132" s="233"/>
      <c r="J132" s="233"/>
      <c r="K132" s="233"/>
      <c r="L132" s="233"/>
      <c r="M132" s="233"/>
      <c r="N132" s="223"/>
      <c r="O132" s="223"/>
      <c r="P132" s="223"/>
      <c r="Q132" s="223"/>
      <c r="R132" s="223"/>
      <c r="S132" s="223"/>
      <c r="T132" s="224"/>
      <c r="U132" s="22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138</v>
      </c>
      <c r="AF132" s="213">
        <v>0</v>
      </c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14"/>
      <c r="B133" s="220"/>
      <c r="C133" s="265" t="s">
        <v>285</v>
      </c>
      <c r="D133" s="225"/>
      <c r="E133" s="230"/>
      <c r="F133" s="233"/>
      <c r="G133" s="233"/>
      <c r="H133" s="233"/>
      <c r="I133" s="233"/>
      <c r="J133" s="233"/>
      <c r="K133" s="233"/>
      <c r="L133" s="233"/>
      <c r="M133" s="233"/>
      <c r="N133" s="223"/>
      <c r="O133" s="223"/>
      <c r="P133" s="223"/>
      <c r="Q133" s="223"/>
      <c r="R133" s="223"/>
      <c r="S133" s="223"/>
      <c r="T133" s="224"/>
      <c r="U133" s="22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138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56.25" outlineLevel="1" x14ac:dyDescent="0.2">
      <c r="A134" s="214"/>
      <c r="B134" s="220"/>
      <c r="C134" s="265" t="s">
        <v>286</v>
      </c>
      <c r="D134" s="225"/>
      <c r="E134" s="230"/>
      <c r="F134" s="233"/>
      <c r="G134" s="233"/>
      <c r="H134" s="233"/>
      <c r="I134" s="233"/>
      <c r="J134" s="233"/>
      <c r="K134" s="233"/>
      <c r="L134" s="233"/>
      <c r="M134" s="233"/>
      <c r="N134" s="223"/>
      <c r="O134" s="223"/>
      <c r="P134" s="223"/>
      <c r="Q134" s="223"/>
      <c r="R134" s="223"/>
      <c r="S134" s="223"/>
      <c r="T134" s="224"/>
      <c r="U134" s="22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138</v>
      </c>
      <c r="AF134" s="213">
        <v>0</v>
      </c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33.75" outlineLevel="1" x14ac:dyDescent="0.2">
      <c r="A135" s="214"/>
      <c r="B135" s="220"/>
      <c r="C135" s="265" t="s">
        <v>287</v>
      </c>
      <c r="D135" s="225"/>
      <c r="E135" s="230"/>
      <c r="F135" s="233"/>
      <c r="G135" s="233"/>
      <c r="H135" s="233"/>
      <c r="I135" s="233"/>
      <c r="J135" s="233"/>
      <c r="K135" s="233"/>
      <c r="L135" s="233"/>
      <c r="M135" s="233"/>
      <c r="N135" s="223"/>
      <c r="O135" s="223"/>
      <c r="P135" s="223"/>
      <c r="Q135" s="223"/>
      <c r="R135" s="223"/>
      <c r="S135" s="223"/>
      <c r="T135" s="224"/>
      <c r="U135" s="22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138</v>
      </c>
      <c r="AF135" s="213">
        <v>0</v>
      </c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2.5" outlineLevel="1" x14ac:dyDescent="0.2">
      <c r="A136" s="214"/>
      <c r="B136" s="220"/>
      <c r="C136" s="265" t="s">
        <v>288</v>
      </c>
      <c r="D136" s="225"/>
      <c r="E136" s="230"/>
      <c r="F136" s="233"/>
      <c r="G136" s="233"/>
      <c r="H136" s="233"/>
      <c r="I136" s="233"/>
      <c r="J136" s="233"/>
      <c r="K136" s="233"/>
      <c r="L136" s="233"/>
      <c r="M136" s="233"/>
      <c r="N136" s="223"/>
      <c r="O136" s="223"/>
      <c r="P136" s="223"/>
      <c r="Q136" s="223"/>
      <c r="R136" s="223"/>
      <c r="S136" s="223"/>
      <c r="T136" s="224"/>
      <c r="U136" s="22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138</v>
      </c>
      <c r="AF136" s="213">
        <v>0</v>
      </c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14">
        <v>45</v>
      </c>
      <c r="B137" s="220" t="s">
        <v>274</v>
      </c>
      <c r="C137" s="264" t="s">
        <v>289</v>
      </c>
      <c r="D137" s="222" t="s">
        <v>188</v>
      </c>
      <c r="E137" s="229">
        <v>1</v>
      </c>
      <c r="F137" s="232">
        <f>H137+J137</f>
        <v>0</v>
      </c>
      <c r="G137" s="233">
        <f>ROUND(E137*F137,2)</f>
        <v>0</v>
      </c>
      <c r="H137" s="233"/>
      <c r="I137" s="233">
        <f>ROUND(E137*H137,2)</f>
        <v>0</v>
      </c>
      <c r="J137" s="233"/>
      <c r="K137" s="233">
        <f>ROUND(E137*J137,2)</f>
        <v>0</v>
      </c>
      <c r="L137" s="233">
        <v>12</v>
      </c>
      <c r="M137" s="233">
        <f>G137*(1+L137/100)</f>
        <v>0</v>
      </c>
      <c r="N137" s="223">
        <v>0</v>
      </c>
      <c r="O137" s="223">
        <f>ROUND(E137*N137,5)</f>
        <v>0</v>
      </c>
      <c r="P137" s="223">
        <v>0</v>
      </c>
      <c r="Q137" s="223">
        <f>ROUND(E137*P137,5)</f>
        <v>0</v>
      </c>
      <c r="R137" s="223"/>
      <c r="S137" s="223"/>
      <c r="T137" s="224">
        <v>0</v>
      </c>
      <c r="U137" s="223">
        <f>ROUND(E137*T137,2)</f>
        <v>0</v>
      </c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136</v>
      </c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x14ac:dyDescent="0.2">
      <c r="A138" s="215" t="s">
        <v>131</v>
      </c>
      <c r="B138" s="221" t="s">
        <v>88</v>
      </c>
      <c r="C138" s="266" t="s">
        <v>89</v>
      </c>
      <c r="D138" s="226"/>
      <c r="E138" s="231"/>
      <c r="F138" s="234"/>
      <c r="G138" s="234">
        <f>SUMIF(AE139:AE144,"&lt;&gt;NOR",G139:G144)</f>
        <v>0</v>
      </c>
      <c r="H138" s="234"/>
      <c r="I138" s="234">
        <f>SUM(I139:I144)</f>
        <v>0</v>
      </c>
      <c r="J138" s="234"/>
      <c r="K138" s="234">
        <f>SUM(K139:K144)</f>
        <v>0</v>
      </c>
      <c r="L138" s="234"/>
      <c r="M138" s="234">
        <f>SUM(M139:M144)</f>
        <v>0</v>
      </c>
      <c r="N138" s="227"/>
      <c r="O138" s="227">
        <f>SUM(O139:O144)</f>
        <v>0</v>
      </c>
      <c r="P138" s="227"/>
      <c r="Q138" s="227">
        <f>SUM(Q139:Q144)</f>
        <v>0</v>
      </c>
      <c r="R138" s="227"/>
      <c r="S138" s="227"/>
      <c r="T138" s="228"/>
      <c r="U138" s="227">
        <f>SUM(U139:U144)</f>
        <v>0</v>
      </c>
      <c r="AE138" t="s">
        <v>132</v>
      </c>
    </row>
    <row r="139" spans="1:60" ht="22.5" outlineLevel="1" x14ac:dyDescent="0.2">
      <c r="A139" s="214">
        <v>46</v>
      </c>
      <c r="B139" s="220" t="s">
        <v>290</v>
      </c>
      <c r="C139" s="264" t="s">
        <v>291</v>
      </c>
      <c r="D139" s="222" t="s">
        <v>201</v>
      </c>
      <c r="E139" s="229">
        <v>1</v>
      </c>
      <c r="F139" s="232">
        <f>H139+J139</f>
        <v>0</v>
      </c>
      <c r="G139" s="233">
        <f>ROUND(E139*F139,2)</f>
        <v>0</v>
      </c>
      <c r="H139" s="233"/>
      <c r="I139" s="233">
        <f>ROUND(E139*H139,2)</f>
        <v>0</v>
      </c>
      <c r="J139" s="233"/>
      <c r="K139" s="233">
        <f>ROUND(E139*J139,2)</f>
        <v>0</v>
      </c>
      <c r="L139" s="233">
        <v>12</v>
      </c>
      <c r="M139" s="233">
        <f>G139*(1+L139/100)</f>
        <v>0</v>
      </c>
      <c r="N139" s="223">
        <v>0</v>
      </c>
      <c r="O139" s="223">
        <f>ROUND(E139*N139,5)</f>
        <v>0</v>
      </c>
      <c r="P139" s="223">
        <v>0</v>
      </c>
      <c r="Q139" s="223">
        <f>ROUND(E139*P139,5)</f>
        <v>0</v>
      </c>
      <c r="R139" s="223"/>
      <c r="S139" s="223"/>
      <c r="T139" s="224">
        <v>0</v>
      </c>
      <c r="U139" s="223">
        <f>ROUND(E139*T139,2)</f>
        <v>0</v>
      </c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136</v>
      </c>
      <c r="AF139" s="213"/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14"/>
      <c r="B140" s="220"/>
      <c r="C140" s="265" t="s">
        <v>278</v>
      </c>
      <c r="D140" s="225"/>
      <c r="E140" s="230">
        <v>1</v>
      </c>
      <c r="F140" s="233"/>
      <c r="G140" s="233"/>
      <c r="H140" s="233"/>
      <c r="I140" s="233"/>
      <c r="J140" s="233"/>
      <c r="K140" s="233"/>
      <c r="L140" s="233"/>
      <c r="M140" s="233"/>
      <c r="N140" s="223"/>
      <c r="O140" s="223"/>
      <c r="P140" s="223"/>
      <c r="Q140" s="223"/>
      <c r="R140" s="223"/>
      <c r="S140" s="223"/>
      <c r="T140" s="224"/>
      <c r="U140" s="223"/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138</v>
      </c>
      <c r="AF140" s="213">
        <v>0</v>
      </c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14"/>
      <c r="B141" s="220"/>
      <c r="C141" s="265" t="s">
        <v>292</v>
      </c>
      <c r="D141" s="225"/>
      <c r="E141" s="230"/>
      <c r="F141" s="233"/>
      <c r="G141" s="233"/>
      <c r="H141" s="233"/>
      <c r="I141" s="233"/>
      <c r="J141" s="233"/>
      <c r="K141" s="233"/>
      <c r="L141" s="233"/>
      <c r="M141" s="233"/>
      <c r="N141" s="223"/>
      <c r="O141" s="223"/>
      <c r="P141" s="223"/>
      <c r="Q141" s="223"/>
      <c r="R141" s="223"/>
      <c r="S141" s="223"/>
      <c r="T141" s="224"/>
      <c r="U141" s="223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138</v>
      </c>
      <c r="AF141" s="213">
        <v>0</v>
      </c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2.5" outlineLevel="1" x14ac:dyDescent="0.2">
      <c r="A142" s="214">
        <v>47</v>
      </c>
      <c r="B142" s="220" t="s">
        <v>293</v>
      </c>
      <c r="C142" s="264" t="s">
        <v>294</v>
      </c>
      <c r="D142" s="222" t="s">
        <v>201</v>
      </c>
      <c r="E142" s="229">
        <v>2</v>
      </c>
      <c r="F142" s="232">
        <f>H142+J142</f>
        <v>0</v>
      </c>
      <c r="G142" s="233">
        <f>ROUND(E142*F142,2)</f>
        <v>0</v>
      </c>
      <c r="H142" s="233"/>
      <c r="I142" s="233">
        <f>ROUND(E142*H142,2)</f>
        <v>0</v>
      </c>
      <c r="J142" s="233"/>
      <c r="K142" s="233">
        <f>ROUND(E142*J142,2)</f>
        <v>0</v>
      </c>
      <c r="L142" s="233">
        <v>12</v>
      </c>
      <c r="M142" s="233">
        <f>G142*(1+L142/100)</f>
        <v>0</v>
      </c>
      <c r="N142" s="223">
        <v>0</v>
      </c>
      <c r="O142" s="223">
        <f>ROUND(E142*N142,5)</f>
        <v>0</v>
      </c>
      <c r="P142" s="223">
        <v>0</v>
      </c>
      <c r="Q142" s="223">
        <f>ROUND(E142*P142,5)</f>
        <v>0</v>
      </c>
      <c r="R142" s="223"/>
      <c r="S142" s="223"/>
      <c r="T142" s="224">
        <v>0</v>
      </c>
      <c r="U142" s="223">
        <f>ROUND(E142*T142,2)</f>
        <v>0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136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14"/>
      <c r="B143" s="220"/>
      <c r="C143" s="265" t="s">
        <v>295</v>
      </c>
      <c r="D143" s="225"/>
      <c r="E143" s="230">
        <v>2</v>
      </c>
      <c r="F143" s="233"/>
      <c r="G143" s="233"/>
      <c r="H143" s="233"/>
      <c r="I143" s="233"/>
      <c r="J143" s="233"/>
      <c r="K143" s="233"/>
      <c r="L143" s="233"/>
      <c r="M143" s="233"/>
      <c r="N143" s="223"/>
      <c r="O143" s="223"/>
      <c r="P143" s="223"/>
      <c r="Q143" s="223"/>
      <c r="R143" s="223"/>
      <c r="S143" s="223"/>
      <c r="T143" s="224"/>
      <c r="U143" s="223"/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138</v>
      </c>
      <c r="AF143" s="213">
        <v>0</v>
      </c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14"/>
      <c r="B144" s="220"/>
      <c r="C144" s="265" t="s">
        <v>292</v>
      </c>
      <c r="D144" s="225"/>
      <c r="E144" s="230"/>
      <c r="F144" s="233"/>
      <c r="G144" s="233"/>
      <c r="H144" s="233"/>
      <c r="I144" s="233"/>
      <c r="J144" s="233"/>
      <c r="K144" s="233"/>
      <c r="L144" s="233"/>
      <c r="M144" s="233"/>
      <c r="N144" s="223"/>
      <c r="O144" s="223"/>
      <c r="P144" s="223"/>
      <c r="Q144" s="223"/>
      <c r="R144" s="223"/>
      <c r="S144" s="223"/>
      <c r="T144" s="224"/>
      <c r="U144" s="223"/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138</v>
      </c>
      <c r="AF144" s="213">
        <v>0</v>
      </c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x14ac:dyDescent="0.2">
      <c r="A145" s="215" t="s">
        <v>131</v>
      </c>
      <c r="B145" s="221" t="s">
        <v>90</v>
      </c>
      <c r="C145" s="266" t="s">
        <v>91</v>
      </c>
      <c r="D145" s="226"/>
      <c r="E145" s="231"/>
      <c r="F145" s="234"/>
      <c r="G145" s="234">
        <f>SUMIF(AE146:AE154,"&lt;&gt;NOR",G146:G154)</f>
        <v>0</v>
      </c>
      <c r="H145" s="234"/>
      <c r="I145" s="234">
        <f>SUM(I146:I154)</f>
        <v>0</v>
      </c>
      <c r="J145" s="234"/>
      <c r="K145" s="234">
        <f>SUM(K146:K154)</f>
        <v>0</v>
      </c>
      <c r="L145" s="234"/>
      <c r="M145" s="234">
        <f>SUM(M146:M154)</f>
        <v>0</v>
      </c>
      <c r="N145" s="227"/>
      <c r="O145" s="227">
        <f>SUM(O146:O154)</f>
        <v>1.8800000000000001E-2</v>
      </c>
      <c r="P145" s="227"/>
      <c r="Q145" s="227">
        <f>SUM(Q146:Q154)</f>
        <v>0</v>
      </c>
      <c r="R145" s="227"/>
      <c r="S145" s="227"/>
      <c r="T145" s="228"/>
      <c r="U145" s="227">
        <f>SUM(U146:U154)</f>
        <v>3.9099999999999997</v>
      </c>
      <c r="AE145" t="s">
        <v>132</v>
      </c>
    </row>
    <row r="146" spans="1:60" ht="22.5" outlineLevel="1" x14ac:dyDescent="0.2">
      <c r="A146" s="214">
        <v>48</v>
      </c>
      <c r="B146" s="220" t="s">
        <v>296</v>
      </c>
      <c r="C146" s="264" t="s">
        <v>297</v>
      </c>
      <c r="D146" s="222" t="s">
        <v>135</v>
      </c>
      <c r="E146" s="229">
        <v>3.65</v>
      </c>
      <c r="F146" s="232">
        <f>H146+J146</f>
        <v>0</v>
      </c>
      <c r="G146" s="233">
        <f>ROUND(E146*F146,2)</f>
        <v>0</v>
      </c>
      <c r="H146" s="233"/>
      <c r="I146" s="233">
        <f>ROUND(E146*H146,2)</f>
        <v>0</v>
      </c>
      <c r="J146" s="233"/>
      <c r="K146" s="233">
        <f>ROUND(E146*J146,2)</f>
        <v>0</v>
      </c>
      <c r="L146" s="233">
        <v>12</v>
      </c>
      <c r="M146" s="233">
        <f>G146*(1+L146/100)</f>
        <v>0</v>
      </c>
      <c r="N146" s="223">
        <v>5.1500000000000001E-3</v>
      </c>
      <c r="O146" s="223">
        <f>ROUND(E146*N146,5)</f>
        <v>1.8800000000000001E-2</v>
      </c>
      <c r="P146" s="223">
        <v>0</v>
      </c>
      <c r="Q146" s="223">
        <f>ROUND(E146*P146,5)</f>
        <v>0</v>
      </c>
      <c r="R146" s="223"/>
      <c r="S146" s="223"/>
      <c r="T146" s="224">
        <v>1.04</v>
      </c>
      <c r="U146" s="223">
        <f>ROUND(E146*T146,2)</f>
        <v>3.8</v>
      </c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136</v>
      </c>
      <c r="AF146" s="213"/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14"/>
      <c r="B147" s="220"/>
      <c r="C147" s="265" t="s">
        <v>298</v>
      </c>
      <c r="D147" s="225"/>
      <c r="E147" s="230"/>
      <c r="F147" s="233"/>
      <c r="G147" s="233"/>
      <c r="H147" s="233"/>
      <c r="I147" s="233"/>
      <c r="J147" s="233"/>
      <c r="K147" s="233"/>
      <c r="L147" s="233"/>
      <c r="M147" s="233"/>
      <c r="N147" s="223"/>
      <c r="O147" s="223"/>
      <c r="P147" s="223"/>
      <c r="Q147" s="223"/>
      <c r="R147" s="223"/>
      <c r="S147" s="223"/>
      <c r="T147" s="224"/>
      <c r="U147" s="223"/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138</v>
      </c>
      <c r="AF147" s="213">
        <v>0</v>
      </c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14"/>
      <c r="B148" s="220"/>
      <c r="C148" s="265" t="s">
        <v>266</v>
      </c>
      <c r="D148" s="225"/>
      <c r="E148" s="230">
        <v>3.65</v>
      </c>
      <c r="F148" s="233"/>
      <c r="G148" s="233"/>
      <c r="H148" s="233"/>
      <c r="I148" s="233"/>
      <c r="J148" s="233"/>
      <c r="K148" s="233"/>
      <c r="L148" s="233"/>
      <c r="M148" s="233"/>
      <c r="N148" s="223"/>
      <c r="O148" s="223"/>
      <c r="P148" s="223"/>
      <c r="Q148" s="223"/>
      <c r="R148" s="223"/>
      <c r="S148" s="223"/>
      <c r="T148" s="224"/>
      <c r="U148" s="223"/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138</v>
      </c>
      <c r="AF148" s="213">
        <v>0</v>
      </c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14">
        <v>49</v>
      </c>
      <c r="B149" s="220" t="s">
        <v>299</v>
      </c>
      <c r="C149" s="264" t="s">
        <v>300</v>
      </c>
      <c r="D149" s="222" t="s">
        <v>135</v>
      </c>
      <c r="E149" s="229">
        <v>3.65</v>
      </c>
      <c r="F149" s="232">
        <f>H149+J149</f>
        <v>0</v>
      </c>
      <c r="G149" s="233">
        <f>ROUND(E149*F149,2)</f>
        <v>0</v>
      </c>
      <c r="H149" s="233"/>
      <c r="I149" s="233">
        <f>ROUND(E149*H149,2)</f>
        <v>0</v>
      </c>
      <c r="J149" s="233"/>
      <c r="K149" s="233">
        <f>ROUND(E149*J149,2)</f>
        <v>0</v>
      </c>
      <c r="L149" s="233">
        <v>12</v>
      </c>
      <c r="M149" s="233">
        <f>G149*(1+L149/100)</f>
        <v>0</v>
      </c>
      <c r="N149" s="223">
        <v>0</v>
      </c>
      <c r="O149" s="223">
        <f>ROUND(E149*N149,5)</f>
        <v>0</v>
      </c>
      <c r="P149" s="223">
        <v>0</v>
      </c>
      <c r="Q149" s="223">
        <f>ROUND(E149*P149,5)</f>
        <v>0</v>
      </c>
      <c r="R149" s="223"/>
      <c r="S149" s="223"/>
      <c r="T149" s="224">
        <v>0.03</v>
      </c>
      <c r="U149" s="223">
        <f>ROUND(E149*T149,2)</f>
        <v>0.11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136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ht="22.5" outlineLevel="1" x14ac:dyDescent="0.2">
      <c r="A150" s="214">
        <v>50</v>
      </c>
      <c r="B150" s="220" t="s">
        <v>199</v>
      </c>
      <c r="C150" s="264" t="s">
        <v>301</v>
      </c>
      <c r="D150" s="222" t="s">
        <v>135</v>
      </c>
      <c r="E150" s="229">
        <v>4.8600000000000003</v>
      </c>
      <c r="F150" s="232">
        <f>H150+J150</f>
        <v>0</v>
      </c>
      <c r="G150" s="233">
        <f>ROUND(E150*F150,2)</f>
        <v>0</v>
      </c>
      <c r="H150" s="233"/>
      <c r="I150" s="233">
        <f>ROUND(E150*H150,2)</f>
        <v>0</v>
      </c>
      <c r="J150" s="233"/>
      <c r="K150" s="233">
        <f>ROUND(E150*J150,2)</f>
        <v>0</v>
      </c>
      <c r="L150" s="233">
        <v>12</v>
      </c>
      <c r="M150" s="233">
        <f>G150*(1+L150/100)</f>
        <v>0</v>
      </c>
      <c r="N150" s="223">
        <v>0</v>
      </c>
      <c r="O150" s="223">
        <f>ROUND(E150*N150,5)</f>
        <v>0</v>
      </c>
      <c r="P150" s="223">
        <v>0</v>
      </c>
      <c r="Q150" s="223">
        <f>ROUND(E150*P150,5)</f>
        <v>0</v>
      </c>
      <c r="R150" s="223"/>
      <c r="S150" s="223"/>
      <c r="T150" s="224">
        <v>0</v>
      </c>
      <c r="U150" s="223">
        <f>ROUND(E150*T150,2)</f>
        <v>0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136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/>
      <c r="B151" s="220"/>
      <c r="C151" s="265" t="s">
        <v>302</v>
      </c>
      <c r="D151" s="225"/>
      <c r="E151" s="230"/>
      <c r="F151" s="233"/>
      <c r="G151" s="233"/>
      <c r="H151" s="233"/>
      <c r="I151" s="233"/>
      <c r="J151" s="233"/>
      <c r="K151" s="233"/>
      <c r="L151" s="233"/>
      <c r="M151" s="233"/>
      <c r="N151" s="223"/>
      <c r="O151" s="223"/>
      <c r="P151" s="223"/>
      <c r="Q151" s="223"/>
      <c r="R151" s="223"/>
      <c r="S151" s="223"/>
      <c r="T151" s="224"/>
      <c r="U151" s="223"/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138</v>
      </c>
      <c r="AF151" s="213">
        <v>0</v>
      </c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14"/>
      <c r="B152" s="220"/>
      <c r="C152" s="265" t="s">
        <v>303</v>
      </c>
      <c r="D152" s="225"/>
      <c r="E152" s="230">
        <v>4.8600000000000003</v>
      </c>
      <c r="F152" s="233"/>
      <c r="G152" s="233"/>
      <c r="H152" s="233"/>
      <c r="I152" s="233"/>
      <c r="J152" s="233"/>
      <c r="K152" s="233"/>
      <c r="L152" s="233"/>
      <c r="M152" s="233"/>
      <c r="N152" s="223"/>
      <c r="O152" s="223"/>
      <c r="P152" s="223"/>
      <c r="Q152" s="223"/>
      <c r="R152" s="223"/>
      <c r="S152" s="223"/>
      <c r="T152" s="224"/>
      <c r="U152" s="223"/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138</v>
      </c>
      <c r="AF152" s="213">
        <v>0</v>
      </c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14">
        <v>51</v>
      </c>
      <c r="B153" s="220" t="s">
        <v>304</v>
      </c>
      <c r="C153" s="264" t="s">
        <v>305</v>
      </c>
      <c r="D153" s="222" t="s">
        <v>0</v>
      </c>
      <c r="E153" s="229"/>
      <c r="F153" s="232">
        <f>H153+J153</f>
        <v>0</v>
      </c>
      <c r="G153" s="233">
        <f>ROUND(E153*F153,2)</f>
        <v>0</v>
      </c>
      <c r="H153" s="233"/>
      <c r="I153" s="233">
        <f>ROUND(E153*H153,2)</f>
        <v>0</v>
      </c>
      <c r="J153" s="233"/>
      <c r="K153" s="233">
        <f>ROUND(E153*J153,2)</f>
        <v>0</v>
      </c>
      <c r="L153" s="233">
        <v>12</v>
      </c>
      <c r="M153" s="233">
        <f>G153*(1+L153/100)</f>
        <v>0</v>
      </c>
      <c r="N153" s="223">
        <v>0</v>
      </c>
      <c r="O153" s="223">
        <f>ROUND(E153*N153,5)</f>
        <v>0</v>
      </c>
      <c r="P153" s="223">
        <v>0</v>
      </c>
      <c r="Q153" s="223">
        <f>ROUND(E153*P153,5)</f>
        <v>0</v>
      </c>
      <c r="R153" s="223"/>
      <c r="S153" s="223"/>
      <c r="T153" s="224">
        <v>0</v>
      </c>
      <c r="U153" s="223">
        <f>ROUND(E153*T153,2)</f>
        <v>0</v>
      </c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136</v>
      </c>
      <c r="AF153" s="213"/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14"/>
      <c r="B154" s="220"/>
      <c r="C154" s="265"/>
      <c r="D154" s="225"/>
      <c r="E154" s="230"/>
      <c r="F154" s="233"/>
      <c r="G154" s="233"/>
      <c r="H154" s="233"/>
      <c r="I154" s="233"/>
      <c r="J154" s="233"/>
      <c r="K154" s="233"/>
      <c r="L154" s="233"/>
      <c r="M154" s="233"/>
      <c r="N154" s="223"/>
      <c r="O154" s="223"/>
      <c r="P154" s="223"/>
      <c r="Q154" s="223"/>
      <c r="R154" s="223"/>
      <c r="S154" s="223"/>
      <c r="T154" s="224"/>
      <c r="U154" s="223"/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138</v>
      </c>
      <c r="AF154" s="213">
        <v>0</v>
      </c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">
      <c r="A155" s="215" t="s">
        <v>131</v>
      </c>
      <c r="B155" s="221" t="s">
        <v>92</v>
      </c>
      <c r="C155" s="266" t="s">
        <v>93</v>
      </c>
      <c r="D155" s="226"/>
      <c r="E155" s="231"/>
      <c r="F155" s="234"/>
      <c r="G155" s="234">
        <f>SUMIF(AE156:AE178,"&lt;&gt;NOR",G156:G178)</f>
        <v>0</v>
      </c>
      <c r="H155" s="234"/>
      <c r="I155" s="234">
        <f>SUM(I156:I178)</f>
        <v>0</v>
      </c>
      <c r="J155" s="234"/>
      <c r="K155" s="234">
        <f>SUM(K156:K178)</f>
        <v>0</v>
      </c>
      <c r="L155" s="234"/>
      <c r="M155" s="234">
        <f>SUM(M156:M178)</f>
        <v>0</v>
      </c>
      <c r="N155" s="227"/>
      <c r="O155" s="227">
        <f>SUM(O156:O178)</f>
        <v>1.388E-2</v>
      </c>
      <c r="P155" s="227"/>
      <c r="Q155" s="227">
        <f>SUM(Q156:Q178)</f>
        <v>0</v>
      </c>
      <c r="R155" s="227"/>
      <c r="S155" s="227"/>
      <c r="T155" s="228"/>
      <c r="U155" s="227">
        <f>SUM(U156:U178)</f>
        <v>18.07</v>
      </c>
      <c r="AE155" t="s">
        <v>132</v>
      </c>
    </row>
    <row r="156" spans="1:60" ht="22.5" outlineLevel="1" x14ac:dyDescent="0.2">
      <c r="A156" s="214">
        <v>52</v>
      </c>
      <c r="B156" s="220" t="s">
        <v>306</v>
      </c>
      <c r="C156" s="264" t="s">
        <v>307</v>
      </c>
      <c r="D156" s="222" t="s">
        <v>135</v>
      </c>
      <c r="E156" s="229">
        <v>32.92</v>
      </c>
      <c r="F156" s="232">
        <f>H156+J156</f>
        <v>0</v>
      </c>
      <c r="G156" s="233">
        <f>ROUND(E156*F156,2)</f>
        <v>0</v>
      </c>
      <c r="H156" s="233"/>
      <c r="I156" s="233">
        <f>ROUND(E156*H156,2)</f>
        <v>0</v>
      </c>
      <c r="J156" s="233"/>
      <c r="K156" s="233">
        <f>ROUND(E156*J156,2)</f>
        <v>0</v>
      </c>
      <c r="L156" s="233">
        <v>12</v>
      </c>
      <c r="M156" s="233">
        <f>G156*(1+L156/100)</f>
        <v>0</v>
      </c>
      <c r="N156" s="223">
        <v>0</v>
      </c>
      <c r="O156" s="223">
        <f>ROUND(E156*N156,5)</f>
        <v>0</v>
      </c>
      <c r="P156" s="223">
        <v>0</v>
      </c>
      <c r="Q156" s="223">
        <f>ROUND(E156*P156,5)</f>
        <v>0</v>
      </c>
      <c r="R156" s="223"/>
      <c r="S156" s="223"/>
      <c r="T156" s="224">
        <v>1.6E-2</v>
      </c>
      <c r="U156" s="223">
        <f>ROUND(E156*T156,2)</f>
        <v>0.53</v>
      </c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136</v>
      </c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14"/>
      <c r="B157" s="220"/>
      <c r="C157" s="265" t="s">
        <v>161</v>
      </c>
      <c r="D157" s="225"/>
      <c r="E157" s="230">
        <v>32.92</v>
      </c>
      <c r="F157" s="233"/>
      <c r="G157" s="233"/>
      <c r="H157" s="233"/>
      <c r="I157" s="233"/>
      <c r="J157" s="233"/>
      <c r="K157" s="233"/>
      <c r="L157" s="233"/>
      <c r="M157" s="233"/>
      <c r="N157" s="223"/>
      <c r="O157" s="223"/>
      <c r="P157" s="223"/>
      <c r="Q157" s="223"/>
      <c r="R157" s="223"/>
      <c r="S157" s="223"/>
      <c r="T157" s="224"/>
      <c r="U157" s="223"/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138</v>
      </c>
      <c r="AF157" s="213">
        <v>0</v>
      </c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14">
        <v>53</v>
      </c>
      <c r="B158" s="220" t="s">
        <v>308</v>
      </c>
      <c r="C158" s="264" t="s">
        <v>309</v>
      </c>
      <c r="D158" s="222" t="s">
        <v>135</v>
      </c>
      <c r="E158" s="229">
        <v>32.92</v>
      </c>
      <c r="F158" s="232">
        <f>H158+J158</f>
        <v>0</v>
      </c>
      <c r="G158" s="233">
        <f>ROUND(E158*F158,2)</f>
        <v>0</v>
      </c>
      <c r="H158" s="233"/>
      <c r="I158" s="233">
        <f>ROUND(E158*H158,2)</f>
        <v>0</v>
      </c>
      <c r="J158" s="233"/>
      <c r="K158" s="233">
        <f>ROUND(E158*J158,2)</f>
        <v>0</v>
      </c>
      <c r="L158" s="233">
        <v>12</v>
      </c>
      <c r="M158" s="233">
        <f>G158*(1+L158/100)</f>
        <v>0</v>
      </c>
      <c r="N158" s="223">
        <v>3.8000000000000002E-4</v>
      </c>
      <c r="O158" s="223">
        <f>ROUND(E158*N158,5)</f>
        <v>1.251E-2</v>
      </c>
      <c r="P158" s="223">
        <v>0</v>
      </c>
      <c r="Q158" s="223">
        <f>ROUND(E158*P158,5)</f>
        <v>0</v>
      </c>
      <c r="R158" s="223"/>
      <c r="S158" s="223"/>
      <c r="T158" s="224">
        <v>0.38</v>
      </c>
      <c r="U158" s="223">
        <f>ROUND(E158*T158,2)</f>
        <v>12.51</v>
      </c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 t="s">
        <v>136</v>
      </c>
      <c r="AF158" s="213"/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14">
        <v>54</v>
      </c>
      <c r="B159" s="220" t="s">
        <v>199</v>
      </c>
      <c r="C159" s="264" t="s">
        <v>310</v>
      </c>
      <c r="D159" s="222" t="s">
        <v>135</v>
      </c>
      <c r="E159" s="229">
        <v>44.5</v>
      </c>
      <c r="F159" s="232">
        <f>H159+J159</f>
        <v>0</v>
      </c>
      <c r="G159" s="233">
        <f>ROUND(E159*F159,2)</f>
        <v>0</v>
      </c>
      <c r="H159" s="233"/>
      <c r="I159" s="233">
        <f>ROUND(E159*H159,2)</f>
        <v>0</v>
      </c>
      <c r="J159" s="233"/>
      <c r="K159" s="233">
        <f>ROUND(E159*J159,2)</f>
        <v>0</v>
      </c>
      <c r="L159" s="233">
        <v>12</v>
      </c>
      <c r="M159" s="233">
        <f>G159*(1+L159/100)</f>
        <v>0</v>
      </c>
      <c r="N159" s="223">
        <v>0</v>
      </c>
      <c r="O159" s="223">
        <f>ROUND(E159*N159,5)</f>
        <v>0</v>
      </c>
      <c r="P159" s="223">
        <v>0</v>
      </c>
      <c r="Q159" s="223">
        <f>ROUND(E159*P159,5)</f>
        <v>0</v>
      </c>
      <c r="R159" s="223"/>
      <c r="S159" s="223"/>
      <c r="T159" s="224">
        <v>0</v>
      </c>
      <c r="U159" s="223">
        <f>ROUND(E159*T159,2)</f>
        <v>0</v>
      </c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136</v>
      </c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14"/>
      <c r="B160" s="220"/>
      <c r="C160" s="265" t="s">
        <v>311</v>
      </c>
      <c r="D160" s="225"/>
      <c r="E160" s="230">
        <v>30.5</v>
      </c>
      <c r="F160" s="233"/>
      <c r="G160" s="233"/>
      <c r="H160" s="233"/>
      <c r="I160" s="233"/>
      <c r="J160" s="233"/>
      <c r="K160" s="233"/>
      <c r="L160" s="233"/>
      <c r="M160" s="233"/>
      <c r="N160" s="223"/>
      <c r="O160" s="223"/>
      <c r="P160" s="223"/>
      <c r="Q160" s="223"/>
      <c r="R160" s="223"/>
      <c r="S160" s="223"/>
      <c r="T160" s="224"/>
      <c r="U160" s="22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138</v>
      </c>
      <c r="AF160" s="213">
        <v>0</v>
      </c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14"/>
      <c r="B161" s="220"/>
      <c r="C161" s="265" t="s">
        <v>312</v>
      </c>
      <c r="D161" s="225"/>
      <c r="E161" s="230">
        <v>14</v>
      </c>
      <c r="F161" s="233"/>
      <c r="G161" s="233"/>
      <c r="H161" s="233"/>
      <c r="I161" s="233"/>
      <c r="J161" s="233"/>
      <c r="K161" s="233"/>
      <c r="L161" s="233"/>
      <c r="M161" s="233"/>
      <c r="N161" s="223"/>
      <c r="O161" s="223"/>
      <c r="P161" s="223"/>
      <c r="Q161" s="223"/>
      <c r="R161" s="223"/>
      <c r="S161" s="223"/>
      <c r="T161" s="224"/>
      <c r="U161" s="223"/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138</v>
      </c>
      <c r="AF161" s="213">
        <v>0</v>
      </c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ht="22.5" outlineLevel="1" x14ac:dyDescent="0.2">
      <c r="A162" s="214">
        <v>55</v>
      </c>
      <c r="B162" s="220" t="s">
        <v>313</v>
      </c>
      <c r="C162" s="264" t="s">
        <v>314</v>
      </c>
      <c r="D162" s="222" t="s">
        <v>183</v>
      </c>
      <c r="E162" s="229">
        <v>2</v>
      </c>
      <c r="F162" s="232">
        <f>H162+J162</f>
        <v>0</v>
      </c>
      <c r="G162" s="233">
        <f>ROUND(E162*F162,2)</f>
        <v>0</v>
      </c>
      <c r="H162" s="233"/>
      <c r="I162" s="233">
        <f>ROUND(E162*H162,2)</f>
        <v>0</v>
      </c>
      <c r="J162" s="233"/>
      <c r="K162" s="233">
        <f>ROUND(E162*J162,2)</f>
        <v>0</v>
      </c>
      <c r="L162" s="233">
        <v>12</v>
      </c>
      <c r="M162" s="233">
        <f>G162*(1+L162/100)</f>
        <v>0</v>
      </c>
      <c r="N162" s="223">
        <v>1.7000000000000001E-4</v>
      </c>
      <c r="O162" s="223">
        <f>ROUND(E162*N162,5)</f>
        <v>3.4000000000000002E-4</v>
      </c>
      <c r="P162" s="223">
        <v>0</v>
      </c>
      <c r="Q162" s="223">
        <f>ROUND(E162*P162,5)</f>
        <v>0</v>
      </c>
      <c r="R162" s="223"/>
      <c r="S162" s="223"/>
      <c r="T162" s="224">
        <v>0.152</v>
      </c>
      <c r="U162" s="223">
        <f>ROUND(E162*T162,2)</f>
        <v>0.3</v>
      </c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 t="s">
        <v>136</v>
      </c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14"/>
      <c r="B163" s="220"/>
      <c r="C163" s="265" t="s">
        <v>315</v>
      </c>
      <c r="D163" s="225"/>
      <c r="E163" s="230">
        <v>2</v>
      </c>
      <c r="F163" s="233"/>
      <c r="G163" s="233"/>
      <c r="H163" s="233"/>
      <c r="I163" s="233"/>
      <c r="J163" s="233"/>
      <c r="K163" s="233"/>
      <c r="L163" s="233"/>
      <c r="M163" s="233"/>
      <c r="N163" s="223"/>
      <c r="O163" s="223"/>
      <c r="P163" s="223"/>
      <c r="Q163" s="223"/>
      <c r="R163" s="223"/>
      <c r="S163" s="223"/>
      <c r="T163" s="224"/>
      <c r="U163" s="223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 t="s">
        <v>138</v>
      </c>
      <c r="AF163" s="213">
        <v>0</v>
      </c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ht="22.5" outlineLevel="1" x14ac:dyDescent="0.2">
      <c r="A164" s="214">
        <v>56</v>
      </c>
      <c r="B164" s="220" t="s">
        <v>316</v>
      </c>
      <c r="C164" s="264" t="s">
        <v>317</v>
      </c>
      <c r="D164" s="222" t="s">
        <v>183</v>
      </c>
      <c r="E164" s="229">
        <v>34.44</v>
      </c>
      <c r="F164" s="232">
        <f>H164+J164</f>
        <v>0</v>
      </c>
      <c r="G164" s="233">
        <f>ROUND(E164*F164,2)</f>
        <v>0</v>
      </c>
      <c r="H164" s="233"/>
      <c r="I164" s="233">
        <f>ROUND(E164*H164,2)</f>
        <v>0</v>
      </c>
      <c r="J164" s="233"/>
      <c r="K164" s="233">
        <f>ROUND(E164*J164,2)</f>
        <v>0</v>
      </c>
      <c r="L164" s="233">
        <v>12</v>
      </c>
      <c r="M164" s="233">
        <f>G164*(1+L164/100)</f>
        <v>0</v>
      </c>
      <c r="N164" s="223">
        <v>3.0000000000000001E-5</v>
      </c>
      <c r="O164" s="223">
        <f>ROUND(E164*N164,5)</f>
        <v>1.0300000000000001E-3</v>
      </c>
      <c r="P164" s="223">
        <v>0</v>
      </c>
      <c r="Q164" s="223">
        <f>ROUND(E164*P164,5)</f>
        <v>0</v>
      </c>
      <c r="R164" s="223"/>
      <c r="S164" s="223"/>
      <c r="T164" s="224">
        <v>0.13719999999999999</v>
      </c>
      <c r="U164" s="223">
        <f>ROUND(E164*T164,2)</f>
        <v>4.7300000000000004</v>
      </c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136</v>
      </c>
      <c r="AF164" s="213"/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14"/>
      <c r="B165" s="220"/>
      <c r="C165" s="265" t="s">
        <v>318</v>
      </c>
      <c r="D165" s="225"/>
      <c r="E165" s="230">
        <v>12.08</v>
      </c>
      <c r="F165" s="233"/>
      <c r="G165" s="233"/>
      <c r="H165" s="233"/>
      <c r="I165" s="233"/>
      <c r="J165" s="233"/>
      <c r="K165" s="233"/>
      <c r="L165" s="233"/>
      <c r="M165" s="233"/>
      <c r="N165" s="223"/>
      <c r="O165" s="223"/>
      <c r="P165" s="223"/>
      <c r="Q165" s="223"/>
      <c r="R165" s="223"/>
      <c r="S165" s="223"/>
      <c r="T165" s="224"/>
      <c r="U165" s="223"/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138</v>
      </c>
      <c r="AF165" s="213">
        <v>0</v>
      </c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14"/>
      <c r="B166" s="220"/>
      <c r="C166" s="265" t="s">
        <v>319</v>
      </c>
      <c r="D166" s="225"/>
      <c r="E166" s="230">
        <v>8.4</v>
      </c>
      <c r="F166" s="233"/>
      <c r="G166" s="233"/>
      <c r="H166" s="233"/>
      <c r="I166" s="233"/>
      <c r="J166" s="233"/>
      <c r="K166" s="233"/>
      <c r="L166" s="233"/>
      <c r="M166" s="233"/>
      <c r="N166" s="223"/>
      <c r="O166" s="223"/>
      <c r="P166" s="223"/>
      <c r="Q166" s="223"/>
      <c r="R166" s="223"/>
      <c r="S166" s="223"/>
      <c r="T166" s="224"/>
      <c r="U166" s="223"/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138</v>
      </c>
      <c r="AF166" s="213">
        <v>0</v>
      </c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14"/>
      <c r="B167" s="220"/>
      <c r="C167" s="265" t="s">
        <v>320</v>
      </c>
      <c r="D167" s="225"/>
      <c r="E167" s="230">
        <v>6.58</v>
      </c>
      <c r="F167" s="233"/>
      <c r="G167" s="233"/>
      <c r="H167" s="233"/>
      <c r="I167" s="233"/>
      <c r="J167" s="233"/>
      <c r="K167" s="233"/>
      <c r="L167" s="233"/>
      <c r="M167" s="233"/>
      <c r="N167" s="223"/>
      <c r="O167" s="223"/>
      <c r="P167" s="223"/>
      <c r="Q167" s="223"/>
      <c r="R167" s="223"/>
      <c r="S167" s="223"/>
      <c r="T167" s="224"/>
      <c r="U167" s="223"/>
      <c r="V167" s="213"/>
      <c r="W167" s="213"/>
      <c r="X167" s="213"/>
      <c r="Y167" s="213"/>
      <c r="Z167" s="213"/>
      <c r="AA167" s="213"/>
      <c r="AB167" s="213"/>
      <c r="AC167" s="213"/>
      <c r="AD167" s="213"/>
      <c r="AE167" s="213" t="s">
        <v>138</v>
      </c>
      <c r="AF167" s="213">
        <v>0</v>
      </c>
      <c r="AG167" s="213"/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14"/>
      <c r="B168" s="220"/>
      <c r="C168" s="265" t="s">
        <v>321</v>
      </c>
      <c r="D168" s="225"/>
      <c r="E168" s="230">
        <v>3.6</v>
      </c>
      <c r="F168" s="233"/>
      <c r="G168" s="233"/>
      <c r="H168" s="233"/>
      <c r="I168" s="233"/>
      <c r="J168" s="233"/>
      <c r="K168" s="233"/>
      <c r="L168" s="233"/>
      <c r="M168" s="233"/>
      <c r="N168" s="223"/>
      <c r="O168" s="223"/>
      <c r="P168" s="223"/>
      <c r="Q168" s="223"/>
      <c r="R168" s="223"/>
      <c r="S168" s="223"/>
      <c r="T168" s="224"/>
      <c r="U168" s="223"/>
      <c r="V168" s="213"/>
      <c r="W168" s="213"/>
      <c r="X168" s="213"/>
      <c r="Y168" s="213"/>
      <c r="Z168" s="213"/>
      <c r="AA168" s="213"/>
      <c r="AB168" s="213"/>
      <c r="AC168" s="213"/>
      <c r="AD168" s="213"/>
      <c r="AE168" s="213" t="s">
        <v>138</v>
      </c>
      <c r="AF168" s="213">
        <v>0</v>
      </c>
      <c r="AG168" s="213"/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14"/>
      <c r="B169" s="220"/>
      <c r="C169" s="265" t="s">
        <v>322</v>
      </c>
      <c r="D169" s="225"/>
      <c r="E169" s="230">
        <v>4.5999999999999996</v>
      </c>
      <c r="F169" s="233"/>
      <c r="G169" s="233"/>
      <c r="H169" s="233"/>
      <c r="I169" s="233"/>
      <c r="J169" s="233"/>
      <c r="K169" s="233"/>
      <c r="L169" s="233"/>
      <c r="M169" s="233"/>
      <c r="N169" s="223"/>
      <c r="O169" s="223"/>
      <c r="P169" s="223"/>
      <c r="Q169" s="223"/>
      <c r="R169" s="223"/>
      <c r="S169" s="223"/>
      <c r="T169" s="224"/>
      <c r="U169" s="223"/>
      <c r="V169" s="213"/>
      <c r="W169" s="213"/>
      <c r="X169" s="213"/>
      <c r="Y169" s="213"/>
      <c r="Z169" s="213"/>
      <c r="AA169" s="213"/>
      <c r="AB169" s="213"/>
      <c r="AC169" s="213"/>
      <c r="AD169" s="213"/>
      <c r="AE169" s="213" t="s">
        <v>138</v>
      </c>
      <c r="AF169" s="213">
        <v>0</v>
      </c>
      <c r="AG169" s="213"/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14"/>
      <c r="B170" s="220"/>
      <c r="C170" s="265" t="s">
        <v>323</v>
      </c>
      <c r="D170" s="225"/>
      <c r="E170" s="230">
        <v>2.58</v>
      </c>
      <c r="F170" s="233"/>
      <c r="G170" s="233"/>
      <c r="H170" s="233"/>
      <c r="I170" s="233"/>
      <c r="J170" s="233"/>
      <c r="K170" s="233"/>
      <c r="L170" s="233"/>
      <c r="M170" s="233"/>
      <c r="N170" s="223"/>
      <c r="O170" s="223"/>
      <c r="P170" s="223"/>
      <c r="Q170" s="223"/>
      <c r="R170" s="223"/>
      <c r="S170" s="223"/>
      <c r="T170" s="224"/>
      <c r="U170" s="223"/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 t="s">
        <v>138</v>
      </c>
      <c r="AF170" s="213">
        <v>0</v>
      </c>
      <c r="AG170" s="213"/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14"/>
      <c r="B171" s="220"/>
      <c r="C171" s="265" t="s">
        <v>324</v>
      </c>
      <c r="D171" s="225"/>
      <c r="E171" s="230"/>
      <c r="F171" s="233"/>
      <c r="G171" s="233"/>
      <c r="H171" s="233"/>
      <c r="I171" s="233"/>
      <c r="J171" s="233"/>
      <c r="K171" s="233"/>
      <c r="L171" s="233"/>
      <c r="M171" s="233"/>
      <c r="N171" s="223"/>
      <c r="O171" s="223"/>
      <c r="P171" s="223"/>
      <c r="Q171" s="223"/>
      <c r="R171" s="223"/>
      <c r="S171" s="223"/>
      <c r="T171" s="224"/>
      <c r="U171" s="223"/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 t="s">
        <v>138</v>
      </c>
      <c r="AF171" s="213">
        <v>0</v>
      </c>
      <c r="AG171" s="213"/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14"/>
      <c r="B172" s="220"/>
      <c r="C172" s="265" t="s">
        <v>325</v>
      </c>
      <c r="D172" s="225"/>
      <c r="E172" s="230">
        <v>-1.6</v>
      </c>
      <c r="F172" s="233"/>
      <c r="G172" s="233"/>
      <c r="H172" s="233"/>
      <c r="I172" s="233"/>
      <c r="J172" s="233"/>
      <c r="K172" s="233"/>
      <c r="L172" s="233"/>
      <c r="M172" s="233"/>
      <c r="N172" s="223"/>
      <c r="O172" s="223"/>
      <c r="P172" s="223"/>
      <c r="Q172" s="223"/>
      <c r="R172" s="223"/>
      <c r="S172" s="223"/>
      <c r="T172" s="224"/>
      <c r="U172" s="223"/>
      <c r="V172" s="213"/>
      <c r="W172" s="213"/>
      <c r="X172" s="213"/>
      <c r="Y172" s="213"/>
      <c r="Z172" s="213"/>
      <c r="AA172" s="213"/>
      <c r="AB172" s="213"/>
      <c r="AC172" s="213"/>
      <c r="AD172" s="213"/>
      <c r="AE172" s="213" t="s">
        <v>138</v>
      </c>
      <c r="AF172" s="213">
        <v>0</v>
      </c>
      <c r="AG172" s="213"/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14"/>
      <c r="B173" s="220"/>
      <c r="C173" s="265" t="s">
        <v>326</v>
      </c>
      <c r="D173" s="225"/>
      <c r="E173" s="230">
        <v>-1.8</v>
      </c>
      <c r="F173" s="233"/>
      <c r="G173" s="233"/>
      <c r="H173" s="233"/>
      <c r="I173" s="233"/>
      <c r="J173" s="233"/>
      <c r="K173" s="233"/>
      <c r="L173" s="233"/>
      <c r="M173" s="233"/>
      <c r="N173" s="223"/>
      <c r="O173" s="223"/>
      <c r="P173" s="223"/>
      <c r="Q173" s="223"/>
      <c r="R173" s="223"/>
      <c r="S173" s="223"/>
      <c r="T173" s="224"/>
      <c r="U173" s="223"/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 t="s">
        <v>138</v>
      </c>
      <c r="AF173" s="213">
        <v>0</v>
      </c>
      <c r="AG173" s="213"/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ht="22.5" outlineLevel="1" x14ac:dyDescent="0.2">
      <c r="A174" s="214">
        <v>57</v>
      </c>
      <c r="B174" s="220" t="s">
        <v>274</v>
      </c>
      <c r="C174" s="264" t="s">
        <v>327</v>
      </c>
      <c r="D174" s="222" t="s">
        <v>201</v>
      </c>
      <c r="E174" s="229">
        <v>16</v>
      </c>
      <c r="F174" s="232">
        <f>H174+J174</f>
        <v>0</v>
      </c>
      <c r="G174" s="233">
        <f>ROUND(E174*F174,2)</f>
        <v>0</v>
      </c>
      <c r="H174" s="233"/>
      <c r="I174" s="233">
        <f>ROUND(E174*H174,2)</f>
        <v>0</v>
      </c>
      <c r="J174" s="233"/>
      <c r="K174" s="233">
        <f>ROUND(E174*J174,2)</f>
        <v>0</v>
      </c>
      <c r="L174" s="233">
        <v>12</v>
      </c>
      <c r="M174" s="233">
        <f>G174*(1+L174/100)</f>
        <v>0</v>
      </c>
      <c r="N174" s="223">
        <v>0</v>
      </c>
      <c r="O174" s="223">
        <f>ROUND(E174*N174,5)</f>
        <v>0</v>
      </c>
      <c r="P174" s="223">
        <v>0</v>
      </c>
      <c r="Q174" s="223">
        <f>ROUND(E174*P174,5)</f>
        <v>0</v>
      </c>
      <c r="R174" s="223"/>
      <c r="S174" s="223"/>
      <c r="T174" s="224">
        <v>0</v>
      </c>
      <c r="U174" s="223">
        <f>ROUND(E174*T174,2)</f>
        <v>0</v>
      </c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 t="s">
        <v>136</v>
      </c>
      <c r="AF174" s="213"/>
      <c r="AG174" s="213"/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14"/>
      <c r="B175" s="220"/>
      <c r="C175" s="265" t="s">
        <v>328</v>
      </c>
      <c r="D175" s="225"/>
      <c r="E175" s="230"/>
      <c r="F175" s="233"/>
      <c r="G175" s="233"/>
      <c r="H175" s="233"/>
      <c r="I175" s="233"/>
      <c r="J175" s="233"/>
      <c r="K175" s="233"/>
      <c r="L175" s="233"/>
      <c r="M175" s="233"/>
      <c r="N175" s="223"/>
      <c r="O175" s="223"/>
      <c r="P175" s="223"/>
      <c r="Q175" s="223"/>
      <c r="R175" s="223"/>
      <c r="S175" s="223"/>
      <c r="T175" s="224"/>
      <c r="U175" s="223"/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 t="s">
        <v>138</v>
      </c>
      <c r="AF175" s="213">
        <v>0</v>
      </c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14"/>
      <c r="B176" s="220"/>
      <c r="C176" s="265" t="s">
        <v>329</v>
      </c>
      <c r="D176" s="225"/>
      <c r="E176" s="230">
        <v>16</v>
      </c>
      <c r="F176" s="233"/>
      <c r="G176" s="233"/>
      <c r="H176" s="233"/>
      <c r="I176" s="233"/>
      <c r="J176" s="233"/>
      <c r="K176" s="233"/>
      <c r="L176" s="233"/>
      <c r="M176" s="233"/>
      <c r="N176" s="223"/>
      <c r="O176" s="223"/>
      <c r="P176" s="223"/>
      <c r="Q176" s="223"/>
      <c r="R176" s="223"/>
      <c r="S176" s="223"/>
      <c r="T176" s="224"/>
      <c r="U176" s="223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 t="s">
        <v>138</v>
      </c>
      <c r="AF176" s="213">
        <v>0</v>
      </c>
      <c r="AG176" s="213"/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14">
        <v>58</v>
      </c>
      <c r="B177" s="220" t="s">
        <v>330</v>
      </c>
      <c r="C177" s="264" t="s">
        <v>331</v>
      </c>
      <c r="D177" s="222" t="s">
        <v>0</v>
      </c>
      <c r="E177" s="229"/>
      <c r="F177" s="232">
        <f>H177+J177</f>
        <v>0</v>
      </c>
      <c r="G177" s="233">
        <f>ROUND(E177*F177,2)</f>
        <v>0</v>
      </c>
      <c r="H177" s="233"/>
      <c r="I177" s="233">
        <f>ROUND(E177*H177,2)</f>
        <v>0</v>
      </c>
      <c r="J177" s="233"/>
      <c r="K177" s="233">
        <f>ROUND(E177*J177,2)</f>
        <v>0</v>
      </c>
      <c r="L177" s="233">
        <v>12</v>
      </c>
      <c r="M177" s="233">
        <f>G177*(1+L177/100)</f>
        <v>0</v>
      </c>
      <c r="N177" s="223">
        <v>0</v>
      </c>
      <c r="O177" s="223">
        <f>ROUND(E177*N177,5)</f>
        <v>0</v>
      </c>
      <c r="P177" s="223">
        <v>0</v>
      </c>
      <c r="Q177" s="223">
        <f>ROUND(E177*P177,5)</f>
        <v>0</v>
      </c>
      <c r="R177" s="223"/>
      <c r="S177" s="223"/>
      <c r="T177" s="224">
        <v>0</v>
      </c>
      <c r="U177" s="223">
        <f>ROUND(E177*T177,2)</f>
        <v>0</v>
      </c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 t="s">
        <v>136</v>
      </c>
      <c r="AF177" s="213"/>
      <c r="AG177" s="213"/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14"/>
      <c r="B178" s="220"/>
      <c r="C178" s="265"/>
      <c r="D178" s="225"/>
      <c r="E178" s="230"/>
      <c r="F178" s="233"/>
      <c r="G178" s="233"/>
      <c r="H178" s="233"/>
      <c r="I178" s="233"/>
      <c r="J178" s="233"/>
      <c r="K178" s="233"/>
      <c r="L178" s="233"/>
      <c r="M178" s="233"/>
      <c r="N178" s="223"/>
      <c r="O178" s="223"/>
      <c r="P178" s="223"/>
      <c r="Q178" s="223"/>
      <c r="R178" s="223"/>
      <c r="S178" s="223"/>
      <c r="T178" s="224"/>
      <c r="U178" s="223"/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 t="s">
        <v>138</v>
      </c>
      <c r="AF178" s="213">
        <v>0</v>
      </c>
      <c r="AG178" s="213"/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x14ac:dyDescent="0.2">
      <c r="A179" s="215" t="s">
        <v>131</v>
      </c>
      <c r="B179" s="221" t="s">
        <v>94</v>
      </c>
      <c r="C179" s="266" t="s">
        <v>95</v>
      </c>
      <c r="D179" s="226"/>
      <c r="E179" s="231"/>
      <c r="F179" s="234"/>
      <c r="G179" s="234">
        <f>SUMIF(AE180:AE199,"&lt;&gt;NOR",G180:G199)</f>
        <v>0</v>
      </c>
      <c r="H179" s="234"/>
      <c r="I179" s="234">
        <f>SUM(I180:I199)</f>
        <v>0</v>
      </c>
      <c r="J179" s="234"/>
      <c r="K179" s="234">
        <f>SUM(K180:K199)</f>
        <v>0</v>
      </c>
      <c r="L179" s="234"/>
      <c r="M179" s="234">
        <f>SUM(M180:M199)</f>
        <v>0</v>
      </c>
      <c r="N179" s="227"/>
      <c r="O179" s="227">
        <f>SUM(O180:O199)</f>
        <v>0.11248</v>
      </c>
      <c r="P179" s="227"/>
      <c r="Q179" s="227">
        <f>SUM(Q180:Q199)</f>
        <v>0</v>
      </c>
      <c r="R179" s="227"/>
      <c r="S179" s="227"/>
      <c r="T179" s="228"/>
      <c r="U179" s="227">
        <f>SUM(U180:U199)</f>
        <v>28.159999999999997</v>
      </c>
      <c r="AE179" t="s">
        <v>132</v>
      </c>
    </row>
    <row r="180" spans="1:60" ht="22.5" outlineLevel="1" x14ac:dyDescent="0.2">
      <c r="A180" s="214">
        <v>59</v>
      </c>
      <c r="B180" s="220" t="s">
        <v>332</v>
      </c>
      <c r="C180" s="264" t="s">
        <v>333</v>
      </c>
      <c r="D180" s="222" t="s">
        <v>135</v>
      </c>
      <c r="E180" s="229">
        <v>21.72</v>
      </c>
      <c r="F180" s="232">
        <f>H180+J180</f>
        <v>0</v>
      </c>
      <c r="G180" s="233">
        <f>ROUND(E180*F180,2)</f>
        <v>0</v>
      </c>
      <c r="H180" s="233"/>
      <c r="I180" s="233">
        <f>ROUND(E180*H180,2)</f>
        <v>0</v>
      </c>
      <c r="J180" s="233"/>
      <c r="K180" s="233">
        <f>ROUND(E180*J180,2)</f>
        <v>0</v>
      </c>
      <c r="L180" s="233">
        <v>12</v>
      </c>
      <c r="M180" s="233">
        <f>G180*(1+L180/100)</f>
        <v>0</v>
      </c>
      <c r="N180" s="223">
        <v>5.1500000000000001E-3</v>
      </c>
      <c r="O180" s="223">
        <f>ROUND(E180*N180,5)</f>
        <v>0.11186</v>
      </c>
      <c r="P180" s="223">
        <v>0</v>
      </c>
      <c r="Q180" s="223">
        <f>ROUND(E180*P180,5)</f>
        <v>0</v>
      </c>
      <c r="R180" s="223"/>
      <c r="S180" s="223"/>
      <c r="T180" s="224">
        <v>1.27</v>
      </c>
      <c r="U180" s="223">
        <f>ROUND(E180*T180,2)</f>
        <v>27.58</v>
      </c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 t="s">
        <v>136</v>
      </c>
      <c r="AF180" s="213"/>
      <c r="AG180" s="213"/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14"/>
      <c r="B181" s="220"/>
      <c r="C181" s="265" t="s">
        <v>298</v>
      </c>
      <c r="D181" s="225"/>
      <c r="E181" s="230"/>
      <c r="F181" s="233"/>
      <c r="G181" s="233"/>
      <c r="H181" s="233"/>
      <c r="I181" s="233"/>
      <c r="J181" s="233"/>
      <c r="K181" s="233"/>
      <c r="L181" s="233"/>
      <c r="M181" s="233"/>
      <c r="N181" s="223"/>
      <c r="O181" s="223"/>
      <c r="P181" s="223"/>
      <c r="Q181" s="223"/>
      <c r="R181" s="223"/>
      <c r="S181" s="223"/>
      <c r="T181" s="224"/>
      <c r="U181" s="223"/>
      <c r="V181" s="213"/>
      <c r="W181" s="213"/>
      <c r="X181" s="213"/>
      <c r="Y181" s="213"/>
      <c r="Z181" s="213"/>
      <c r="AA181" s="213"/>
      <c r="AB181" s="213"/>
      <c r="AC181" s="213"/>
      <c r="AD181" s="213"/>
      <c r="AE181" s="213" t="s">
        <v>138</v>
      </c>
      <c r="AF181" s="213">
        <v>0</v>
      </c>
      <c r="AG181" s="213"/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14"/>
      <c r="B182" s="220"/>
      <c r="C182" s="265" t="s">
        <v>334</v>
      </c>
      <c r="D182" s="225"/>
      <c r="E182" s="230">
        <v>21.12</v>
      </c>
      <c r="F182" s="233"/>
      <c r="G182" s="233"/>
      <c r="H182" s="233"/>
      <c r="I182" s="233"/>
      <c r="J182" s="233"/>
      <c r="K182" s="233"/>
      <c r="L182" s="233"/>
      <c r="M182" s="233"/>
      <c r="N182" s="223"/>
      <c r="O182" s="223"/>
      <c r="P182" s="223"/>
      <c r="Q182" s="223"/>
      <c r="R182" s="223"/>
      <c r="S182" s="223"/>
      <c r="T182" s="224"/>
      <c r="U182" s="223"/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 t="s">
        <v>138</v>
      </c>
      <c r="AF182" s="213">
        <v>0</v>
      </c>
      <c r="AG182" s="213"/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14"/>
      <c r="B183" s="220"/>
      <c r="C183" s="265" t="s">
        <v>335</v>
      </c>
      <c r="D183" s="225"/>
      <c r="E183" s="230">
        <v>-1.2</v>
      </c>
      <c r="F183" s="233"/>
      <c r="G183" s="233"/>
      <c r="H183" s="233"/>
      <c r="I183" s="233"/>
      <c r="J183" s="233"/>
      <c r="K183" s="233"/>
      <c r="L183" s="233"/>
      <c r="M183" s="233"/>
      <c r="N183" s="223"/>
      <c r="O183" s="223"/>
      <c r="P183" s="223"/>
      <c r="Q183" s="223"/>
      <c r="R183" s="223"/>
      <c r="S183" s="223"/>
      <c r="T183" s="224"/>
      <c r="U183" s="223"/>
      <c r="V183" s="213"/>
      <c r="W183" s="213"/>
      <c r="X183" s="213"/>
      <c r="Y183" s="213"/>
      <c r="Z183" s="213"/>
      <c r="AA183" s="213"/>
      <c r="AB183" s="213"/>
      <c r="AC183" s="213"/>
      <c r="AD183" s="213"/>
      <c r="AE183" s="213" t="s">
        <v>138</v>
      </c>
      <c r="AF183" s="213">
        <v>0</v>
      </c>
      <c r="AG183" s="213"/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14"/>
      <c r="B184" s="220"/>
      <c r="C184" s="265" t="s">
        <v>336</v>
      </c>
      <c r="D184" s="225"/>
      <c r="E184" s="230">
        <v>-0.36</v>
      </c>
      <c r="F184" s="233"/>
      <c r="G184" s="233"/>
      <c r="H184" s="233"/>
      <c r="I184" s="233"/>
      <c r="J184" s="233"/>
      <c r="K184" s="233"/>
      <c r="L184" s="233"/>
      <c r="M184" s="233"/>
      <c r="N184" s="223"/>
      <c r="O184" s="223"/>
      <c r="P184" s="223"/>
      <c r="Q184" s="223"/>
      <c r="R184" s="223"/>
      <c r="S184" s="223"/>
      <c r="T184" s="224"/>
      <c r="U184" s="223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 t="s">
        <v>138</v>
      </c>
      <c r="AF184" s="213">
        <v>0</v>
      </c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14"/>
      <c r="B185" s="220"/>
      <c r="C185" s="265" t="s">
        <v>337</v>
      </c>
      <c r="D185" s="225"/>
      <c r="E185" s="230"/>
      <c r="F185" s="233"/>
      <c r="G185" s="233"/>
      <c r="H185" s="233"/>
      <c r="I185" s="233"/>
      <c r="J185" s="233"/>
      <c r="K185" s="233"/>
      <c r="L185" s="233"/>
      <c r="M185" s="233"/>
      <c r="N185" s="223"/>
      <c r="O185" s="223"/>
      <c r="P185" s="223"/>
      <c r="Q185" s="223"/>
      <c r="R185" s="223"/>
      <c r="S185" s="223"/>
      <c r="T185" s="224"/>
      <c r="U185" s="223"/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 t="s">
        <v>138</v>
      </c>
      <c r="AF185" s="213">
        <v>0</v>
      </c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14"/>
      <c r="B186" s="220"/>
      <c r="C186" s="265" t="s">
        <v>338</v>
      </c>
      <c r="D186" s="225"/>
      <c r="E186" s="230">
        <v>1.8</v>
      </c>
      <c r="F186" s="233"/>
      <c r="G186" s="233"/>
      <c r="H186" s="233"/>
      <c r="I186" s="233"/>
      <c r="J186" s="233"/>
      <c r="K186" s="233"/>
      <c r="L186" s="233"/>
      <c r="M186" s="233"/>
      <c r="N186" s="223"/>
      <c r="O186" s="223"/>
      <c r="P186" s="223"/>
      <c r="Q186" s="223"/>
      <c r="R186" s="223"/>
      <c r="S186" s="223"/>
      <c r="T186" s="224"/>
      <c r="U186" s="223"/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 t="s">
        <v>138</v>
      </c>
      <c r="AF186" s="213">
        <v>0</v>
      </c>
      <c r="AG186" s="213"/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14"/>
      <c r="B187" s="220"/>
      <c r="C187" s="265" t="s">
        <v>339</v>
      </c>
      <c r="D187" s="225"/>
      <c r="E187" s="230">
        <v>0.36</v>
      </c>
      <c r="F187" s="233"/>
      <c r="G187" s="233"/>
      <c r="H187" s="233"/>
      <c r="I187" s="233"/>
      <c r="J187" s="233"/>
      <c r="K187" s="233"/>
      <c r="L187" s="233"/>
      <c r="M187" s="233"/>
      <c r="N187" s="223"/>
      <c r="O187" s="223"/>
      <c r="P187" s="223"/>
      <c r="Q187" s="223"/>
      <c r="R187" s="223"/>
      <c r="S187" s="223"/>
      <c r="T187" s="224"/>
      <c r="U187" s="223"/>
      <c r="V187" s="213"/>
      <c r="W187" s="213"/>
      <c r="X187" s="213"/>
      <c r="Y187" s="213"/>
      <c r="Z187" s="213"/>
      <c r="AA187" s="213"/>
      <c r="AB187" s="213"/>
      <c r="AC187" s="213"/>
      <c r="AD187" s="213"/>
      <c r="AE187" s="213" t="s">
        <v>138</v>
      </c>
      <c r="AF187" s="213">
        <v>0</v>
      </c>
      <c r="AG187" s="213"/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14">
        <v>60</v>
      </c>
      <c r="B188" s="220" t="s">
        <v>199</v>
      </c>
      <c r="C188" s="264" t="s">
        <v>340</v>
      </c>
      <c r="D188" s="222" t="s">
        <v>135</v>
      </c>
      <c r="E188" s="229">
        <v>24.48</v>
      </c>
      <c r="F188" s="232">
        <f>H188+J188</f>
        <v>0</v>
      </c>
      <c r="G188" s="233">
        <f>ROUND(E188*F188,2)</f>
        <v>0</v>
      </c>
      <c r="H188" s="233"/>
      <c r="I188" s="233">
        <f>ROUND(E188*H188,2)</f>
        <v>0</v>
      </c>
      <c r="J188" s="233"/>
      <c r="K188" s="233">
        <f>ROUND(E188*J188,2)</f>
        <v>0</v>
      </c>
      <c r="L188" s="233">
        <v>12</v>
      </c>
      <c r="M188" s="233">
        <f>G188*(1+L188/100)</f>
        <v>0</v>
      </c>
      <c r="N188" s="223">
        <v>0</v>
      </c>
      <c r="O188" s="223">
        <f>ROUND(E188*N188,5)</f>
        <v>0</v>
      </c>
      <c r="P188" s="223">
        <v>0</v>
      </c>
      <c r="Q188" s="223">
        <f>ROUND(E188*P188,5)</f>
        <v>0</v>
      </c>
      <c r="R188" s="223"/>
      <c r="S188" s="223"/>
      <c r="T188" s="224">
        <v>0</v>
      </c>
      <c r="U188" s="223">
        <f>ROUND(E188*T188,2)</f>
        <v>0</v>
      </c>
      <c r="V188" s="213"/>
      <c r="W188" s="213"/>
      <c r="X188" s="213"/>
      <c r="Y188" s="213"/>
      <c r="Z188" s="213"/>
      <c r="AA188" s="213"/>
      <c r="AB188" s="213"/>
      <c r="AC188" s="213"/>
      <c r="AD188" s="213"/>
      <c r="AE188" s="213" t="s">
        <v>136</v>
      </c>
      <c r="AF188" s="213"/>
      <c r="AG188" s="213"/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14"/>
      <c r="B189" s="220"/>
      <c r="C189" s="265" t="s">
        <v>341</v>
      </c>
      <c r="D189" s="225"/>
      <c r="E189" s="230">
        <v>-3.5527136788005001E-15</v>
      </c>
      <c r="F189" s="233"/>
      <c r="G189" s="233"/>
      <c r="H189" s="233"/>
      <c r="I189" s="233"/>
      <c r="J189" s="233"/>
      <c r="K189" s="233"/>
      <c r="L189" s="233"/>
      <c r="M189" s="233"/>
      <c r="N189" s="223"/>
      <c r="O189" s="223"/>
      <c r="P189" s="223"/>
      <c r="Q189" s="223"/>
      <c r="R189" s="223"/>
      <c r="S189" s="223"/>
      <c r="T189" s="224"/>
      <c r="U189" s="223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 t="s">
        <v>138</v>
      </c>
      <c r="AF189" s="213">
        <v>0</v>
      </c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14"/>
      <c r="B190" s="220"/>
      <c r="C190" s="265" t="s">
        <v>342</v>
      </c>
      <c r="D190" s="225"/>
      <c r="E190" s="230"/>
      <c r="F190" s="233"/>
      <c r="G190" s="233"/>
      <c r="H190" s="233"/>
      <c r="I190" s="233"/>
      <c r="J190" s="233"/>
      <c r="K190" s="233"/>
      <c r="L190" s="233"/>
      <c r="M190" s="233"/>
      <c r="N190" s="223"/>
      <c r="O190" s="223"/>
      <c r="P190" s="223"/>
      <c r="Q190" s="223"/>
      <c r="R190" s="223"/>
      <c r="S190" s="223"/>
      <c r="T190" s="224"/>
      <c r="U190" s="223"/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 t="s">
        <v>138</v>
      </c>
      <c r="AF190" s="213">
        <v>0</v>
      </c>
      <c r="AG190" s="213"/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14"/>
      <c r="B191" s="220"/>
      <c r="C191" s="265" t="s">
        <v>343</v>
      </c>
      <c r="D191" s="225"/>
      <c r="E191" s="230"/>
      <c r="F191" s="233"/>
      <c r="G191" s="233"/>
      <c r="H191" s="233"/>
      <c r="I191" s="233"/>
      <c r="J191" s="233"/>
      <c r="K191" s="233"/>
      <c r="L191" s="233"/>
      <c r="M191" s="233"/>
      <c r="N191" s="223"/>
      <c r="O191" s="223"/>
      <c r="P191" s="223"/>
      <c r="Q191" s="223"/>
      <c r="R191" s="223"/>
      <c r="S191" s="223"/>
      <c r="T191" s="224"/>
      <c r="U191" s="223"/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 t="s">
        <v>138</v>
      </c>
      <c r="AF191" s="213">
        <v>0</v>
      </c>
      <c r="AG191" s="213"/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14"/>
      <c r="B192" s="220"/>
      <c r="C192" s="265" t="s">
        <v>344</v>
      </c>
      <c r="D192" s="225"/>
      <c r="E192" s="230">
        <v>24.48</v>
      </c>
      <c r="F192" s="233"/>
      <c r="G192" s="233"/>
      <c r="H192" s="233"/>
      <c r="I192" s="233"/>
      <c r="J192" s="233"/>
      <c r="K192" s="233"/>
      <c r="L192" s="233"/>
      <c r="M192" s="233"/>
      <c r="N192" s="223"/>
      <c r="O192" s="223"/>
      <c r="P192" s="223"/>
      <c r="Q192" s="223"/>
      <c r="R192" s="223"/>
      <c r="S192" s="223"/>
      <c r="T192" s="224"/>
      <c r="U192" s="223"/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 t="s">
        <v>138</v>
      </c>
      <c r="AF192" s="213">
        <v>0</v>
      </c>
      <c r="AG192" s="213"/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ht="22.5" outlineLevel="1" x14ac:dyDescent="0.2">
      <c r="A193" s="214">
        <v>61</v>
      </c>
      <c r="B193" s="220" t="s">
        <v>274</v>
      </c>
      <c r="C193" s="264" t="s">
        <v>301</v>
      </c>
      <c r="D193" s="222" t="s">
        <v>135</v>
      </c>
      <c r="E193" s="229">
        <v>3.24</v>
      </c>
      <c r="F193" s="232">
        <f>H193+J193</f>
        <v>0</v>
      </c>
      <c r="G193" s="233">
        <f>ROUND(E193*F193,2)</f>
        <v>0</v>
      </c>
      <c r="H193" s="233"/>
      <c r="I193" s="233">
        <f>ROUND(E193*H193,2)</f>
        <v>0</v>
      </c>
      <c r="J193" s="233"/>
      <c r="K193" s="233">
        <f>ROUND(E193*J193,2)</f>
        <v>0</v>
      </c>
      <c r="L193" s="233">
        <v>12</v>
      </c>
      <c r="M193" s="233">
        <f>G193*(1+L193/100)</f>
        <v>0</v>
      </c>
      <c r="N193" s="223">
        <v>0</v>
      </c>
      <c r="O193" s="223">
        <f>ROUND(E193*N193,5)</f>
        <v>0</v>
      </c>
      <c r="P193" s="223">
        <v>0</v>
      </c>
      <c r="Q193" s="223">
        <f>ROUND(E193*P193,5)</f>
        <v>0</v>
      </c>
      <c r="R193" s="223"/>
      <c r="S193" s="223"/>
      <c r="T193" s="224">
        <v>0</v>
      </c>
      <c r="U193" s="223">
        <f>ROUND(E193*T193,2)</f>
        <v>0</v>
      </c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 t="s">
        <v>136</v>
      </c>
      <c r="AF193" s="213"/>
      <c r="AG193" s="213"/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14"/>
      <c r="B194" s="220"/>
      <c r="C194" s="265" t="s">
        <v>345</v>
      </c>
      <c r="D194" s="225"/>
      <c r="E194" s="230"/>
      <c r="F194" s="233"/>
      <c r="G194" s="233"/>
      <c r="H194" s="233"/>
      <c r="I194" s="233"/>
      <c r="J194" s="233"/>
      <c r="K194" s="233"/>
      <c r="L194" s="233"/>
      <c r="M194" s="233"/>
      <c r="N194" s="223"/>
      <c r="O194" s="223"/>
      <c r="P194" s="223"/>
      <c r="Q194" s="223"/>
      <c r="R194" s="223"/>
      <c r="S194" s="223"/>
      <c r="T194" s="224"/>
      <c r="U194" s="223"/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 t="s">
        <v>138</v>
      </c>
      <c r="AF194" s="213">
        <v>0</v>
      </c>
      <c r="AG194" s="213"/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14"/>
      <c r="B195" s="220"/>
      <c r="C195" s="265" t="s">
        <v>346</v>
      </c>
      <c r="D195" s="225"/>
      <c r="E195" s="230">
        <v>3.24</v>
      </c>
      <c r="F195" s="233"/>
      <c r="G195" s="233"/>
      <c r="H195" s="233"/>
      <c r="I195" s="233"/>
      <c r="J195" s="233"/>
      <c r="K195" s="233"/>
      <c r="L195" s="233"/>
      <c r="M195" s="233"/>
      <c r="N195" s="223"/>
      <c r="O195" s="223"/>
      <c r="P195" s="223"/>
      <c r="Q195" s="223"/>
      <c r="R195" s="223"/>
      <c r="S195" s="223"/>
      <c r="T195" s="224"/>
      <c r="U195" s="223"/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 t="s">
        <v>138</v>
      </c>
      <c r="AF195" s="213">
        <v>0</v>
      </c>
      <c r="AG195" s="213"/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2.5" outlineLevel="1" x14ac:dyDescent="0.2">
      <c r="A196" s="214">
        <v>62</v>
      </c>
      <c r="B196" s="220" t="s">
        <v>347</v>
      </c>
      <c r="C196" s="264" t="s">
        <v>348</v>
      </c>
      <c r="D196" s="222" t="s">
        <v>183</v>
      </c>
      <c r="E196" s="229">
        <v>4.8</v>
      </c>
      <c r="F196" s="232">
        <f>H196+J196</f>
        <v>0</v>
      </c>
      <c r="G196" s="233">
        <f>ROUND(E196*F196,2)</f>
        <v>0</v>
      </c>
      <c r="H196" s="233"/>
      <c r="I196" s="233">
        <f>ROUND(E196*H196,2)</f>
        <v>0</v>
      </c>
      <c r="J196" s="233"/>
      <c r="K196" s="233">
        <f>ROUND(E196*J196,2)</f>
        <v>0</v>
      </c>
      <c r="L196" s="233">
        <v>12</v>
      </c>
      <c r="M196" s="233">
        <f>G196*(1+L196/100)</f>
        <v>0</v>
      </c>
      <c r="N196" s="223">
        <v>1.2999999999999999E-4</v>
      </c>
      <c r="O196" s="223">
        <f>ROUND(E196*N196,5)</f>
        <v>6.2E-4</v>
      </c>
      <c r="P196" s="223">
        <v>0</v>
      </c>
      <c r="Q196" s="223">
        <f>ROUND(E196*P196,5)</f>
        <v>0</v>
      </c>
      <c r="R196" s="223"/>
      <c r="S196" s="223"/>
      <c r="T196" s="224">
        <v>0.12</v>
      </c>
      <c r="U196" s="223">
        <f>ROUND(E196*T196,2)</f>
        <v>0.57999999999999996</v>
      </c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 t="s">
        <v>136</v>
      </c>
      <c r="AF196" s="213"/>
      <c r="AG196" s="213"/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14"/>
      <c r="B197" s="220"/>
      <c r="C197" s="265" t="s">
        <v>349</v>
      </c>
      <c r="D197" s="225"/>
      <c r="E197" s="230">
        <v>4.8</v>
      </c>
      <c r="F197" s="233"/>
      <c r="G197" s="233"/>
      <c r="H197" s="233"/>
      <c r="I197" s="233"/>
      <c r="J197" s="233"/>
      <c r="K197" s="233"/>
      <c r="L197" s="233"/>
      <c r="M197" s="233"/>
      <c r="N197" s="223"/>
      <c r="O197" s="223"/>
      <c r="P197" s="223"/>
      <c r="Q197" s="223"/>
      <c r="R197" s="223"/>
      <c r="S197" s="223"/>
      <c r="T197" s="224"/>
      <c r="U197" s="223"/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 t="s">
        <v>138</v>
      </c>
      <c r="AF197" s="213">
        <v>0</v>
      </c>
      <c r="AG197" s="213"/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14">
        <v>63</v>
      </c>
      <c r="B198" s="220" t="s">
        <v>350</v>
      </c>
      <c r="C198" s="264" t="s">
        <v>351</v>
      </c>
      <c r="D198" s="222" t="s">
        <v>0</v>
      </c>
      <c r="E198" s="229"/>
      <c r="F198" s="232">
        <f>H198+J198</f>
        <v>0</v>
      </c>
      <c r="G198" s="233">
        <f>ROUND(E198*F198,2)</f>
        <v>0</v>
      </c>
      <c r="H198" s="233"/>
      <c r="I198" s="233">
        <f>ROUND(E198*H198,2)</f>
        <v>0</v>
      </c>
      <c r="J198" s="233"/>
      <c r="K198" s="233">
        <f>ROUND(E198*J198,2)</f>
        <v>0</v>
      </c>
      <c r="L198" s="233">
        <v>12</v>
      </c>
      <c r="M198" s="233">
        <f>G198*(1+L198/100)</f>
        <v>0</v>
      </c>
      <c r="N198" s="223">
        <v>0</v>
      </c>
      <c r="O198" s="223">
        <f>ROUND(E198*N198,5)</f>
        <v>0</v>
      </c>
      <c r="P198" s="223">
        <v>0</v>
      </c>
      <c r="Q198" s="223">
        <f>ROUND(E198*P198,5)</f>
        <v>0</v>
      </c>
      <c r="R198" s="223"/>
      <c r="S198" s="223"/>
      <c r="T198" s="224">
        <v>0</v>
      </c>
      <c r="U198" s="223">
        <f>ROUND(E198*T198,2)</f>
        <v>0</v>
      </c>
      <c r="V198" s="213"/>
      <c r="W198" s="213"/>
      <c r="X198" s="213"/>
      <c r="Y198" s="213"/>
      <c r="Z198" s="213"/>
      <c r="AA198" s="213"/>
      <c r="AB198" s="213"/>
      <c r="AC198" s="213"/>
      <c r="AD198" s="213"/>
      <c r="AE198" s="213" t="s">
        <v>136</v>
      </c>
      <c r="AF198" s="213"/>
      <c r="AG198" s="213"/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14"/>
      <c r="B199" s="220"/>
      <c r="C199" s="265"/>
      <c r="D199" s="225"/>
      <c r="E199" s="230"/>
      <c r="F199" s="233"/>
      <c r="G199" s="233"/>
      <c r="H199" s="233"/>
      <c r="I199" s="233"/>
      <c r="J199" s="233"/>
      <c r="K199" s="233"/>
      <c r="L199" s="233"/>
      <c r="M199" s="233"/>
      <c r="N199" s="223"/>
      <c r="O199" s="223"/>
      <c r="P199" s="223"/>
      <c r="Q199" s="223"/>
      <c r="R199" s="223"/>
      <c r="S199" s="223"/>
      <c r="T199" s="224"/>
      <c r="U199" s="223"/>
      <c r="V199" s="213"/>
      <c r="W199" s="213"/>
      <c r="X199" s="213"/>
      <c r="Y199" s="213"/>
      <c r="Z199" s="213"/>
      <c r="AA199" s="213"/>
      <c r="AB199" s="213"/>
      <c r="AC199" s="213"/>
      <c r="AD199" s="213"/>
      <c r="AE199" s="213" t="s">
        <v>138</v>
      </c>
      <c r="AF199" s="213">
        <v>0</v>
      </c>
      <c r="AG199" s="213"/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x14ac:dyDescent="0.2">
      <c r="A200" s="215" t="s">
        <v>131</v>
      </c>
      <c r="B200" s="221" t="s">
        <v>96</v>
      </c>
      <c r="C200" s="266" t="s">
        <v>97</v>
      </c>
      <c r="D200" s="226"/>
      <c r="E200" s="231"/>
      <c r="F200" s="234"/>
      <c r="G200" s="234">
        <f>SUMIF(AE201:AE205,"&lt;&gt;NOR",G201:G205)</f>
        <v>0</v>
      </c>
      <c r="H200" s="234"/>
      <c r="I200" s="234">
        <f>SUM(I201:I205)</f>
        <v>0</v>
      </c>
      <c r="J200" s="234"/>
      <c r="K200" s="234">
        <f>SUM(K201:K205)</f>
        <v>0</v>
      </c>
      <c r="L200" s="234"/>
      <c r="M200" s="234">
        <f>SUM(M201:M205)</f>
        <v>0</v>
      </c>
      <c r="N200" s="227"/>
      <c r="O200" s="227">
        <f>SUM(O201:O205)</f>
        <v>0</v>
      </c>
      <c r="P200" s="227"/>
      <c r="Q200" s="227">
        <f>SUM(Q201:Q205)</f>
        <v>0</v>
      </c>
      <c r="R200" s="227"/>
      <c r="S200" s="227"/>
      <c r="T200" s="228"/>
      <c r="U200" s="227">
        <f>SUM(U201:U205)</f>
        <v>0</v>
      </c>
      <c r="AE200" t="s">
        <v>132</v>
      </c>
    </row>
    <row r="201" spans="1:60" ht="22.5" outlineLevel="1" x14ac:dyDescent="0.2">
      <c r="A201" s="214">
        <v>64</v>
      </c>
      <c r="B201" s="220" t="s">
        <v>352</v>
      </c>
      <c r="C201" s="264" t="s">
        <v>353</v>
      </c>
      <c r="D201" s="222" t="s">
        <v>188</v>
      </c>
      <c r="E201" s="229">
        <v>1</v>
      </c>
      <c r="F201" s="232">
        <f>H201+J201</f>
        <v>0</v>
      </c>
      <c r="G201" s="233">
        <f>ROUND(E201*F201,2)</f>
        <v>0</v>
      </c>
      <c r="H201" s="233"/>
      <c r="I201" s="233">
        <f>ROUND(E201*H201,2)</f>
        <v>0</v>
      </c>
      <c r="J201" s="233"/>
      <c r="K201" s="233">
        <f>ROUND(E201*J201,2)</f>
        <v>0</v>
      </c>
      <c r="L201" s="233">
        <v>12</v>
      </c>
      <c r="M201" s="233">
        <f>G201*(1+L201/100)</f>
        <v>0</v>
      </c>
      <c r="N201" s="223">
        <v>0</v>
      </c>
      <c r="O201" s="223">
        <f>ROUND(E201*N201,5)</f>
        <v>0</v>
      </c>
      <c r="P201" s="223">
        <v>0</v>
      </c>
      <c r="Q201" s="223">
        <f>ROUND(E201*P201,5)</f>
        <v>0</v>
      </c>
      <c r="R201" s="223"/>
      <c r="S201" s="223"/>
      <c r="T201" s="224">
        <v>0</v>
      </c>
      <c r="U201" s="223">
        <f>ROUND(E201*T201,2)</f>
        <v>0</v>
      </c>
      <c r="V201" s="213"/>
      <c r="W201" s="213"/>
      <c r="X201" s="213"/>
      <c r="Y201" s="213"/>
      <c r="Z201" s="213"/>
      <c r="AA201" s="213"/>
      <c r="AB201" s="213"/>
      <c r="AC201" s="213"/>
      <c r="AD201" s="213"/>
      <c r="AE201" s="213" t="s">
        <v>136</v>
      </c>
      <c r="AF201" s="213"/>
      <c r="AG201" s="213"/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14">
        <v>65</v>
      </c>
      <c r="B202" s="220" t="s">
        <v>274</v>
      </c>
      <c r="C202" s="264" t="s">
        <v>354</v>
      </c>
      <c r="D202" s="222" t="s">
        <v>201</v>
      </c>
      <c r="E202" s="229">
        <v>4</v>
      </c>
      <c r="F202" s="232">
        <f>H202+J202</f>
        <v>0</v>
      </c>
      <c r="G202" s="233">
        <f>ROUND(E202*F202,2)</f>
        <v>0</v>
      </c>
      <c r="H202" s="233"/>
      <c r="I202" s="233">
        <f>ROUND(E202*H202,2)</f>
        <v>0</v>
      </c>
      <c r="J202" s="233"/>
      <c r="K202" s="233">
        <f>ROUND(E202*J202,2)</f>
        <v>0</v>
      </c>
      <c r="L202" s="233">
        <v>12</v>
      </c>
      <c r="M202" s="233">
        <f>G202*(1+L202/100)</f>
        <v>0</v>
      </c>
      <c r="N202" s="223">
        <v>0</v>
      </c>
      <c r="O202" s="223">
        <f>ROUND(E202*N202,5)</f>
        <v>0</v>
      </c>
      <c r="P202" s="223">
        <v>0</v>
      </c>
      <c r="Q202" s="223">
        <f>ROUND(E202*P202,5)</f>
        <v>0</v>
      </c>
      <c r="R202" s="223"/>
      <c r="S202" s="223"/>
      <c r="T202" s="224">
        <v>0</v>
      </c>
      <c r="U202" s="223">
        <f>ROUND(E202*T202,2)</f>
        <v>0</v>
      </c>
      <c r="V202" s="213"/>
      <c r="W202" s="213"/>
      <c r="X202" s="213"/>
      <c r="Y202" s="213"/>
      <c r="Z202" s="213"/>
      <c r="AA202" s="213"/>
      <c r="AB202" s="213"/>
      <c r="AC202" s="213"/>
      <c r="AD202" s="213"/>
      <c r="AE202" s="213" t="s">
        <v>136</v>
      </c>
      <c r="AF202" s="213"/>
      <c r="AG202" s="213"/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14"/>
      <c r="B203" s="220"/>
      <c r="C203" s="265" t="s">
        <v>355</v>
      </c>
      <c r="D203" s="225"/>
      <c r="E203" s="230">
        <v>3</v>
      </c>
      <c r="F203" s="233"/>
      <c r="G203" s="233"/>
      <c r="H203" s="233"/>
      <c r="I203" s="233"/>
      <c r="J203" s="233"/>
      <c r="K203" s="233"/>
      <c r="L203" s="233"/>
      <c r="M203" s="233"/>
      <c r="N203" s="223"/>
      <c r="O203" s="223"/>
      <c r="P203" s="223"/>
      <c r="Q203" s="223"/>
      <c r="R203" s="223"/>
      <c r="S203" s="223"/>
      <c r="T203" s="224"/>
      <c r="U203" s="223"/>
      <c r="V203" s="213"/>
      <c r="W203" s="213"/>
      <c r="X203" s="213"/>
      <c r="Y203" s="213"/>
      <c r="Z203" s="213"/>
      <c r="AA203" s="213"/>
      <c r="AB203" s="213"/>
      <c r="AC203" s="213"/>
      <c r="AD203" s="213"/>
      <c r="AE203" s="213" t="s">
        <v>138</v>
      </c>
      <c r="AF203" s="213">
        <v>0</v>
      </c>
      <c r="AG203" s="213"/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14"/>
      <c r="B204" s="220"/>
      <c r="C204" s="265" t="s">
        <v>356</v>
      </c>
      <c r="D204" s="225"/>
      <c r="E204" s="230">
        <v>1</v>
      </c>
      <c r="F204" s="233"/>
      <c r="G204" s="233"/>
      <c r="H204" s="233"/>
      <c r="I204" s="233"/>
      <c r="J204" s="233"/>
      <c r="K204" s="233"/>
      <c r="L204" s="233"/>
      <c r="M204" s="233"/>
      <c r="N204" s="223"/>
      <c r="O204" s="223"/>
      <c r="P204" s="223"/>
      <c r="Q204" s="223"/>
      <c r="R204" s="223"/>
      <c r="S204" s="223"/>
      <c r="T204" s="224"/>
      <c r="U204" s="223"/>
      <c r="V204" s="213"/>
      <c r="W204" s="213"/>
      <c r="X204" s="213"/>
      <c r="Y204" s="213"/>
      <c r="Z204" s="213"/>
      <c r="AA204" s="213"/>
      <c r="AB204" s="213"/>
      <c r="AC204" s="213"/>
      <c r="AD204" s="213"/>
      <c r="AE204" s="213" t="s">
        <v>138</v>
      </c>
      <c r="AF204" s="213">
        <v>0</v>
      </c>
      <c r="AG204" s="213"/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14">
        <v>66</v>
      </c>
      <c r="B205" s="220" t="s">
        <v>357</v>
      </c>
      <c r="C205" s="264" t="s">
        <v>358</v>
      </c>
      <c r="D205" s="222" t="s">
        <v>188</v>
      </c>
      <c r="E205" s="229">
        <v>1</v>
      </c>
      <c r="F205" s="232">
        <f>H205+J205</f>
        <v>0</v>
      </c>
      <c r="G205" s="233">
        <f>ROUND(E205*F205,2)</f>
        <v>0</v>
      </c>
      <c r="H205" s="233"/>
      <c r="I205" s="233">
        <f>ROUND(E205*H205,2)</f>
        <v>0</v>
      </c>
      <c r="J205" s="233"/>
      <c r="K205" s="233">
        <f>ROUND(E205*J205,2)</f>
        <v>0</v>
      </c>
      <c r="L205" s="233">
        <v>12</v>
      </c>
      <c r="M205" s="233">
        <f>G205*(1+L205/100)</f>
        <v>0</v>
      </c>
      <c r="N205" s="223">
        <v>0</v>
      </c>
      <c r="O205" s="223">
        <f>ROUND(E205*N205,5)</f>
        <v>0</v>
      </c>
      <c r="P205" s="223">
        <v>0</v>
      </c>
      <c r="Q205" s="223">
        <f>ROUND(E205*P205,5)</f>
        <v>0</v>
      </c>
      <c r="R205" s="223"/>
      <c r="S205" s="223"/>
      <c r="T205" s="224">
        <v>0</v>
      </c>
      <c r="U205" s="223">
        <f>ROUND(E205*T205,2)</f>
        <v>0</v>
      </c>
      <c r="V205" s="213"/>
      <c r="W205" s="213"/>
      <c r="X205" s="213"/>
      <c r="Y205" s="213"/>
      <c r="Z205" s="213"/>
      <c r="AA205" s="213"/>
      <c r="AB205" s="213"/>
      <c r="AC205" s="213"/>
      <c r="AD205" s="213"/>
      <c r="AE205" s="213" t="s">
        <v>136</v>
      </c>
      <c r="AF205" s="213"/>
      <c r="AG205" s="213"/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x14ac:dyDescent="0.2">
      <c r="A206" s="215" t="s">
        <v>131</v>
      </c>
      <c r="B206" s="221" t="s">
        <v>98</v>
      </c>
      <c r="C206" s="266" t="s">
        <v>99</v>
      </c>
      <c r="D206" s="226"/>
      <c r="E206" s="231"/>
      <c r="F206" s="234"/>
      <c r="G206" s="234">
        <f>SUMIF(AE207:AE216,"&lt;&gt;NOR",G207:G216)</f>
        <v>0</v>
      </c>
      <c r="H206" s="234"/>
      <c r="I206" s="234">
        <f>SUM(I207:I216)</f>
        <v>0</v>
      </c>
      <c r="J206" s="234"/>
      <c r="K206" s="234">
        <f>SUM(K207:K216)</f>
        <v>0</v>
      </c>
      <c r="L206" s="234"/>
      <c r="M206" s="234">
        <f>SUM(M207:M216)</f>
        <v>0</v>
      </c>
      <c r="N206" s="227"/>
      <c r="O206" s="227">
        <f>SUM(O207:O216)</f>
        <v>5.2150000000000002E-2</v>
      </c>
      <c r="P206" s="227"/>
      <c r="Q206" s="227">
        <f>SUM(Q207:Q216)</f>
        <v>0</v>
      </c>
      <c r="R206" s="227"/>
      <c r="S206" s="227"/>
      <c r="T206" s="228"/>
      <c r="U206" s="227">
        <f>SUM(U207:U216)</f>
        <v>19.47</v>
      </c>
      <c r="AE206" t="s">
        <v>132</v>
      </c>
    </row>
    <row r="207" spans="1:60" outlineLevel="1" x14ac:dyDescent="0.2">
      <c r="A207" s="214">
        <v>67</v>
      </c>
      <c r="B207" s="220" t="s">
        <v>359</v>
      </c>
      <c r="C207" s="264" t="s">
        <v>360</v>
      </c>
      <c r="D207" s="222" t="s">
        <v>135</v>
      </c>
      <c r="E207" s="229">
        <v>144.8784</v>
      </c>
      <c r="F207" s="232">
        <f>H207+J207</f>
        <v>0</v>
      </c>
      <c r="G207" s="233">
        <f>ROUND(E207*F207,2)</f>
        <v>0</v>
      </c>
      <c r="H207" s="233"/>
      <c r="I207" s="233">
        <f>ROUND(E207*H207,2)</f>
        <v>0</v>
      </c>
      <c r="J207" s="233"/>
      <c r="K207" s="233">
        <f>ROUND(E207*J207,2)</f>
        <v>0</v>
      </c>
      <c r="L207" s="233">
        <v>12</v>
      </c>
      <c r="M207" s="233">
        <f>G207*(1+L207/100)</f>
        <v>0</v>
      </c>
      <c r="N207" s="223">
        <v>6.9999999999999994E-5</v>
      </c>
      <c r="O207" s="223">
        <f>ROUND(E207*N207,5)</f>
        <v>1.014E-2</v>
      </c>
      <c r="P207" s="223">
        <v>0</v>
      </c>
      <c r="Q207" s="223">
        <f>ROUND(E207*P207,5)</f>
        <v>0</v>
      </c>
      <c r="R207" s="223"/>
      <c r="S207" s="223"/>
      <c r="T207" s="224">
        <v>3.2480000000000002E-2</v>
      </c>
      <c r="U207" s="223">
        <f>ROUND(E207*T207,2)</f>
        <v>4.71</v>
      </c>
      <c r="V207" s="213"/>
      <c r="W207" s="213"/>
      <c r="X207" s="213"/>
      <c r="Y207" s="213"/>
      <c r="Z207" s="213"/>
      <c r="AA207" s="213"/>
      <c r="AB207" s="213"/>
      <c r="AC207" s="213"/>
      <c r="AD207" s="213"/>
      <c r="AE207" s="213" t="s">
        <v>136</v>
      </c>
      <c r="AF207" s="213"/>
      <c r="AG207" s="213"/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14"/>
      <c r="B208" s="220"/>
      <c r="C208" s="265" t="s">
        <v>361</v>
      </c>
      <c r="D208" s="225"/>
      <c r="E208" s="230">
        <v>36.57</v>
      </c>
      <c r="F208" s="233"/>
      <c r="G208" s="233"/>
      <c r="H208" s="233"/>
      <c r="I208" s="233"/>
      <c r="J208" s="233"/>
      <c r="K208" s="233"/>
      <c r="L208" s="233"/>
      <c r="M208" s="233"/>
      <c r="N208" s="223"/>
      <c r="O208" s="223"/>
      <c r="P208" s="223"/>
      <c r="Q208" s="223"/>
      <c r="R208" s="223"/>
      <c r="S208" s="223"/>
      <c r="T208" s="224"/>
      <c r="U208" s="223"/>
      <c r="V208" s="213"/>
      <c r="W208" s="213"/>
      <c r="X208" s="213"/>
      <c r="Y208" s="213"/>
      <c r="Z208" s="213"/>
      <c r="AA208" s="213"/>
      <c r="AB208" s="213"/>
      <c r="AC208" s="213"/>
      <c r="AD208" s="213"/>
      <c r="AE208" s="213" t="s">
        <v>138</v>
      </c>
      <c r="AF208" s="213">
        <v>0</v>
      </c>
      <c r="AG208" s="213"/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14"/>
      <c r="B209" s="220"/>
      <c r="C209" s="265" t="s">
        <v>167</v>
      </c>
      <c r="D209" s="225"/>
      <c r="E209" s="230">
        <v>70.433999999999997</v>
      </c>
      <c r="F209" s="233"/>
      <c r="G209" s="233"/>
      <c r="H209" s="233"/>
      <c r="I209" s="233"/>
      <c r="J209" s="233"/>
      <c r="K209" s="233"/>
      <c r="L209" s="233"/>
      <c r="M209" s="233"/>
      <c r="N209" s="223"/>
      <c r="O209" s="223"/>
      <c r="P209" s="223"/>
      <c r="Q209" s="223"/>
      <c r="R209" s="223"/>
      <c r="S209" s="223"/>
      <c r="T209" s="224"/>
      <c r="U209" s="223"/>
      <c r="V209" s="213"/>
      <c r="W209" s="213"/>
      <c r="X209" s="213"/>
      <c r="Y209" s="213"/>
      <c r="Z209" s="213"/>
      <c r="AA209" s="213"/>
      <c r="AB209" s="213"/>
      <c r="AC209" s="213"/>
      <c r="AD209" s="213"/>
      <c r="AE209" s="213" t="s">
        <v>138</v>
      </c>
      <c r="AF209" s="213">
        <v>0</v>
      </c>
      <c r="AG209" s="213"/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14"/>
      <c r="B210" s="220"/>
      <c r="C210" s="265" t="s">
        <v>342</v>
      </c>
      <c r="D210" s="225"/>
      <c r="E210" s="230"/>
      <c r="F210" s="233"/>
      <c r="G210" s="233"/>
      <c r="H210" s="233"/>
      <c r="I210" s="233"/>
      <c r="J210" s="233"/>
      <c r="K210" s="233"/>
      <c r="L210" s="233"/>
      <c r="M210" s="233"/>
      <c r="N210" s="223"/>
      <c r="O210" s="223"/>
      <c r="P210" s="223"/>
      <c r="Q210" s="223"/>
      <c r="R210" s="223"/>
      <c r="S210" s="223"/>
      <c r="T210" s="224"/>
      <c r="U210" s="223"/>
      <c r="V210" s="213"/>
      <c r="W210" s="213"/>
      <c r="X210" s="213"/>
      <c r="Y210" s="213"/>
      <c r="Z210" s="213"/>
      <c r="AA210" s="213"/>
      <c r="AB210" s="213"/>
      <c r="AC210" s="213"/>
      <c r="AD210" s="213"/>
      <c r="AE210" s="213" t="s">
        <v>138</v>
      </c>
      <c r="AF210" s="213">
        <v>0</v>
      </c>
      <c r="AG210" s="213"/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14"/>
      <c r="B211" s="220"/>
      <c r="C211" s="265" t="s">
        <v>171</v>
      </c>
      <c r="D211" s="225"/>
      <c r="E211" s="230"/>
      <c r="F211" s="233"/>
      <c r="G211" s="233"/>
      <c r="H211" s="233"/>
      <c r="I211" s="233"/>
      <c r="J211" s="233"/>
      <c r="K211" s="233"/>
      <c r="L211" s="233"/>
      <c r="M211" s="233"/>
      <c r="N211" s="223"/>
      <c r="O211" s="223"/>
      <c r="P211" s="223"/>
      <c r="Q211" s="223"/>
      <c r="R211" s="223"/>
      <c r="S211" s="223"/>
      <c r="T211" s="224"/>
      <c r="U211" s="223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 t="s">
        <v>138</v>
      </c>
      <c r="AF211" s="213">
        <v>0</v>
      </c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14"/>
      <c r="B212" s="220"/>
      <c r="C212" s="265" t="s">
        <v>172</v>
      </c>
      <c r="D212" s="225"/>
      <c r="E212" s="230">
        <v>10.836</v>
      </c>
      <c r="F212" s="233"/>
      <c r="G212" s="233"/>
      <c r="H212" s="233"/>
      <c r="I212" s="233"/>
      <c r="J212" s="233"/>
      <c r="K212" s="233"/>
      <c r="L212" s="233"/>
      <c r="M212" s="233"/>
      <c r="N212" s="223"/>
      <c r="O212" s="223"/>
      <c r="P212" s="223"/>
      <c r="Q212" s="223"/>
      <c r="R212" s="223"/>
      <c r="S212" s="223"/>
      <c r="T212" s="224"/>
      <c r="U212" s="22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 t="s">
        <v>138</v>
      </c>
      <c r="AF212" s="213">
        <v>0</v>
      </c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14"/>
      <c r="B213" s="220"/>
      <c r="C213" s="265" t="s">
        <v>173</v>
      </c>
      <c r="D213" s="225"/>
      <c r="E213" s="230">
        <v>17.776199999999999</v>
      </c>
      <c r="F213" s="233"/>
      <c r="G213" s="233"/>
      <c r="H213" s="233"/>
      <c r="I213" s="233"/>
      <c r="J213" s="233"/>
      <c r="K213" s="233"/>
      <c r="L213" s="233"/>
      <c r="M213" s="233"/>
      <c r="N213" s="223"/>
      <c r="O213" s="223"/>
      <c r="P213" s="223"/>
      <c r="Q213" s="223"/>
      <c r="R213" s="223"/>
      <c r="S213" s="223"/>
      <c r="T213" s="224"/>
      <c r="U213" s="223"/>
      <c r="V213" s="213"/>
      <c r="W213" s="213"/>
      <c r="X213" s="213"/>
      <c r="Y213" s="213"/>
      <c r="Z213" s="213"/>
      <c r="AA213" s="213"/>
      <c r="AB213" s="213"/>
      <c r="AC213" s="213"/>
      <c r="AD213" s="213"/>
      <c r="AE213" s="213" t="s">
        <v>138</v>
      </c>
      <c r="AF213" s="213">
        <v>0</v>
      </c>
      <c r="AG213" s="213"/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14"/>
      <c r="B214" s="220"/>
      <c r="C214" s="265" t="s">
        <v>174</v>
      </c>
      <c r="D214" s="225"/>
      <c r="E214" s="230">
        <v>9.2622</v>
      </c>
      <c r="F214" s="233"/>
      <c r="G214" s="233"/>
      <c r="H214" s="233"/>
      <c r="I214" s="233"/>
      <c r="J214" s="233"/>
      <c r="K214" s="233"/>
      <c r="L214" s="233"/>
      <c r="M214" s="233"/>
      <c r="N214" s="223"/>
      <c r="O214" s="223"/>
      <c r="P214" s="223"/>
      <c r="Q214" s="223"/>
      <c r="R214" s="223"/>
      <c r="S214" s="223"/>
      <c r="T214" s="224"/>
      <c r="U214" s="223"/>
      <c r="V214" s="213"/>
      <c r="W214" s="213"/>
      <c r="X214" s="213"/>
      <c r="Y214" s="213"/>
      <c r="Z214" s="213"/>
      <c r="AA214" s="213"/>
      <c r="AB214" s="213"/>
      <c r="AC214" s="213"/>
      <c r="AD214" s="213"/>
      <c r="AE214" s="213" t="s">
        <v>138</v>
      </c>
      <c r="AF214" s="213">
        <v>0</v>
      </c>
      <c r="AG214" s="213"/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14">
        <v>68</v>
      </c>
      <c r="B215" s="220" t="s">
        <v>362</v>
      </c>
      <c r="C215" s="264" t="s">
        <v>363</v>
      </c>
      <c r="D215" s="222" t="s">
        <v>135</v>
      </c>
      <c r="E215" s="229">
        <v>144.8784</v>
      </c>
      <c r="F215" s="232">
        <f>H215+J215</f>
        <v>0</v>
      </c>
      <c r="G215" s="233">
        <f>ROUND(E215*F215,2)</f>
        <v>0</v>
      </c>
      <c r="H215" s="233"/>
      <c r="I215" s="233">
        <f>ROUND(E215*H215,2)</f>
        <v>0</v>
      </c>
      <c r="J215" s="233"/>
      <c r="K215" s="233">
        <f>ROUND(E215*J215,2)</f>
        <v>0</v>
      </c>
      <c r="L215" s="233">
        <v>12</v>
      </c>
      <c r="M215" s="233">
        <f>G215*(1+L215/100)</f>
        <v>0</v>
      </c>
      <c r="N215" s="223">
        <v>2.9E-4</v>
      </c>
      <c r="O215" s="223">
        <f>ROUND(E215*N215,5)</f>
        <v>4.2009999999999999E-2</v>
      </c>
      <c r="P215" s="223">
        <v>0</v>
      </c>
      <c r="Q215" s="223">
        <f>ROUND(E215*P215,5)</f>
        <v>0</v>
      </c>
      <c r="R215" s="223"/>
      <c r="S215" s="223"/>
      <c r="T215" s="224">
        <v>0.10191</v>
      </c>
      <c r="U215" s="223">
        <f>ROUND(E215*T215,2)</f>
        <v>14.76</v>
      </c>
      <c r="V215" s="213"/>
      <c r="W215" s="213"/>
      <c r="X215" s="213"/>
      <c r="Y215" s="213"/>
      <c r="Z215" s="213"/>
      <c r="AA215" s="213"/>
      <c r="AB215" s="213"/>
      <c r="AC215" s="213"/>
      <c r="AD215" s="213"/>
      <c r="AE215" s="213" t="s">
        <v>136</v>
      </c>
      <c r="AF215" s="213"/>
      <c r="AG215" s="213"/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14">
        <v>69</v>
      </c>
      <c r="B216" s="220" t="s">
        <v>199</v>
      </c>
      <c r="C216" s="264" t="s">
        <v>364</v>
      </c>
      <c r="D216" s="222" t="s">
        <v>188</v>
      </c>
      <c r="E216" s="229">
        <v>1</v>
      </c>
      <c r="F216" s="232">
        <f>H216+J216</f>
        <v>0</v>
      </c>
      <c r="G216" s="233">
        <f>ROUND(E216*F216,2)</f>
        <v>0</v>
      </c>
      <c r="H216" s="233"/>
      <c r="I216" s="233">
        <f>ROUND(E216*H216,2)</f>
        <v>0</v>
      </c>
      <c r="J216" s="233"/>
      <c r="K216" s="233">
        <f>ROUND(E216*J216,2)</f>
        <v>0</v>
      </c>
      <c r="L216" s="233">
        <v>12</v>
      </c>
      <c r="M216" s="233">
        <f>G216*(1+L216/100)</f>
        <v>0</v>
      </c>
      <c r="N216" s="223">
        <v>0</v>
      </c>
      <c r="O216" s="223">
        <f>ROUND(E216*N216,5)</f>
        <v>0</v>
      </c>
      <c r="P216" s="223">
        <v>0</v>
      </c>
      <c r="Q216" s="223">
        <f>ROUND(E216*P216,5)</f>
        <v>0</v>
      </c>
      <c r="R216" s="223"/>
      <c r="S216" s="223"/>
      <c r="T216" s="224">
        <v>0</v>
      </c>
      <c r="U216" s="223">
        <f>ROUND(E216*T216,2)</f>
        <v>0</v>
      </c>
      <c r="V216" s="213"/>
      <c r="W216" s="213"/>
      <c r="X216" s="213"/>
      <c r="Y216" s="213"/>
      <c r="Z216" s="213"/>
      <c r="AA216" s="213"/>
      <c r="AB216" s="213"/>
      <c r="AC216" s="213"/>
      <c r="AD216" s="213"/>
      <c r="AE216" s="213" t="s">
        <v>136</v>
      </c>
      <c r="AF216" s="213"/>
      <c r="AG216" s="213"/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x14ac:dyDescent="0.2">
      <c r="A217" s="215" t="s">
        <v>131</v>
      </c>
      <c r="B217" s="221" t="s">
        <v>100</v>
      </c>
      <c r="C217" s="266" t="s">
        <v>101</v>
      </c>
      <c r="D217" s="226"/>
      <c r="E217" s="231"/>
      <c r="F217" s="234"/>
      <c r="G217" s="234">
        <f>SUMIF(AE218:AE224,"&lt;&gt;NOR",G218:G224)</f>
        <v>0</v>
      </c>
      <c r="H217" s="234"/>
      <c r="I217" s="234">
        <f>SUM(I218:I224)</f>
        <v>0</v>
      </c>
      <c r="J217" s="234"/>
      <c r="K217" s="234">
        <f>SUM(K218:K224)</f>
        <v>0</v>
      </c>
      <c r="L217" s="234"/>
      <c r="M217" s="234">
        <f>SUM(M218:M224)</f>
        <v>0</v>
      </c>
      <c r="N217" s="227"/>
      <c r="O217" s="227">
        <f>SUM(O218:O224)</f>
        <v>0</v>
      </c>
      <c r="P217" s="227"/>
      <c r="Q217" s="227">
        <f>SUM(Q218:Q224)</f>
        <v>0</v>
      </c>
      <c r="R217" s="227"/>
      <c r="S217" s="227"/>
      <c r="T217" s="228"/>
      <c r="U217" s="227">
        <f>SUM(U218:U224)</f>
        <v>0</v>
      </c>
      <c r="AE217" t="s">
        <v>132</v>
      </c>
    </row>
    <row r="218" spans="1:60" outlineLevel="1" x14ac:dyDescent="0.2">
      <c r="A218" s="214">
        <v>70</v>
      </c>
      <c r="B218" s="220" t="s">
        <v>199</v>
      </c>
      <c r="C218" s="264" t="s">
        <v>365</v>
      </c>
      <c r="D218" s="222" t="s">
        <v>188</v>
      </c>
      <c r="E218" s="229">
        <v>1</v>
      </c>
      <c r="F218" s="232">
        <f>H218+J218</f>
        <v>0</v>
      </c>
      <c r="G218" s="233">
        <f>ROUND(E218*F218,2)</f>
        <v>0</v>
      </c>
      <c r="H218" s="233"/>
      <c r="I218" s="233">
        <f>ROUND(E218*H218,2)</f>
        <v>0</v>
      </c>
      <c r="J218" s="233"/>
      <c r="K218" s="233">
        <f>ROUND(E218*J218,2)</f>
        <v>0</v>
      </c>
      <c r="L218" s="233">
        <v>12</v>
      </c>
      <c r="M218" s="233">
        <f>G218*(1+L218/100)</f>
        <v>0</v>
      </c>
      <c r="N218" s="223">
        <v>0</v>
      </c>
      <c r="O218" s="223">
        <f>ROUND(E218*N218,5)</f>
        <v>0</v>
      </c>
      <c r="P218" s="223">
        <v>0</v>
      </c>
      <c r="Q218" s="223">
        <f>ROUND(E218*P218,5)</f>
        <v>0</v>
      </c>
      <c r="R218" s="223"/>
      <c r="S218" s="223"/>
      <c r="T218" s="224">
        <v>0</v>
      </c>
      <c r="U218" s="223">
        <f>ROUND(E218*T218,2)</f>
        <v>0</v>
      </c>
      <c r="V218" s="213"/>
      <c r="W218" s="213"/>
      <c r="X218" s="213"/>
      <c r="Y218" s="213"/>
      <c r="Z218" s="213"/>
      <c r="AA218" s="213"/>
      <c r="AB218" s="213"/>
      <c r="AC218" s="213"/>
      <c r="AD218" s="213"/>
      <c r="AE218" s="213" t="s">
        <v>136</v>
      </c>
      <c r="AF218" s="213"/>
      <c r="AG218" s="213"/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14"/>
      <c r="B219" s="220"/>
      <c r="C219" s="265" t="s">
        <v>278</v>
      </c>
      <c r="D219" s="225"/>
      <c r="E219" s="230">
        <v>1</v>
      </c>
      <c r="F219" s="233"/>
      <c r="G219" s="233"/>
      <c r="H219" s="233"/>
      <c r="I219" s="233"/>
      <c r="J219" s="233"/>
      <c r="K219" s="233"/>
      <c r="L219" s="233"/>
      <c r="M219" s="233"/>
      <c r="N219" s="223"/>
      <c r="O219" s="223"/>
      <c r="P219" s="223"/>
      <c r="Q219" s="223"/>
      <c r="R219" s="223"/>
      <c r="S219" s="223"/>
      <c r="T219" s="224"/>
      <c r="U219" s="223"/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 t="s">
        <v>138</v>
      </c>
      <c r="AF219" s="213">
        <v>0</v>
      </c>
      <c r="AG219" s="213"/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45" outlineLevel="1" x14ac:dyDescent="0.2">
      <c r="A220" s="214"/>
      <c r="B220" s="220"/>
      <c r="C220" s="265" t="s">
        <v>366</v>
      </c>
      <c r="D220" s="225"/>
      <c r="E220" s="230"/>
      <c r="F220" s="233"/>
      <c r="G220" s="233"/>
      <c r="H220" s="233"/>
      <c r="I220" s="233"/>
      <c r="J220" s="233"/>
      <c r="K220" s="233"/>
      <c r="L220" s="233"/>
      <c r="M220" s="233"/>
      <c r="N220" s="223"/>
      <c r="O220" s="223"/>
      <c r="P220" s="223"/>
      <c r="Q220" s="223"/>
      <c r="R220" s="223"/>
      <c r="S220" s="223"/>
      <c r="T220" s="224"/>
      <c r="U220" s="223"/>
      <c r="V220" s="213"/>
      <c r="W220" s="213"/>
      <c r="X220" s="213"/>
      <c r="Y220" s="213"/>
      <c r="Z220" s="213"/>
      <c r="AA220" s="213"/>
      <c r="AB220" s="213"/>
      <c r="AC220" s="213"/>
      <c r="AD220" s="213"/>
      <c r="AE220" s="213" t="s">
        <v>138</v>
      </c>
      <c r="AF220" s="213">
        <v>0</v>
      </c>
      <c r="AG220" s="213"/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ht="22.5" outlineLevel="1" x14ac:dyDescent="0.2">
      <c r="A221" s="214"/>
      <c r="B221" s="220"/>
      <c r="C221" s="265" t="s">
        <v>367</v>
      </c>
      <c r="D221" s="225"/>
      <c r="E221" s="230"/>
      <c r="F221" s="233"/>
      <c r="G221" s="233"/>
      <c r="H221" s="233"/>
      <c r="I221" s="233"/>
      <c r="J221" s="233"/>
      <c r="K221" s="233"/>
      <c r="L221" s="233"/>
      <c r="M221" s="233"/>
      <c r="N221" s="223"/>
      <c r="O221" s="223"/>
      <c r="P221" s="223"/>
      <c r="Q221" s="223"/>
      <c r="R221" s="223"/>
      <c r="S221" s="223"/>
      <c r="T221" s="224"/>
      <c r="U221" s="223"/>
      <c r="V221" s="213"/>
      <c r="W221" s="213"/>
      <c r="X221" s="213"/>
      <c r="Y221" s="213"/>
      <c r="Z221" s="213"/>
      <c r="AA221" s="213"/>
      <c r="AB221" s="213"/>
      <c r="AC221" s="213"/>
      <c r="AD221" s="213"/>
      <c r="AE221" s="213" t="s">
        <v>138</v>
      </c>
      <c r="AF221" s="213">
        <v>0</v>
      </c>
      <c r="AG221" s="213"/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14"/>
      <c r="B222" s="220"/>
      <c r="C222" s="265" t="s">
        <v>368</v>
      </c>
      <c r="D222" s="225"/>
      <c r="E222" s="230"/>
      <c r="F222" s="233"/>
      <c r="G222" s="233"/>
      <c r="H222" s="233"/>
      <c r="I222" s="233"/>
      <c r="J222" s="233"/>
      <c r="K222" s="233"/>
      <c r="L222" s="233"/>
      <c r="M222" s="233"/>
      <c r="N222" s="223"/>
      <c r="O222" s="223"/>
      <c r="P222" s="223"/>
      <c r="Q222" s="223"/>
      <c r="R222" s="223"/>
      <c r="S222" s="223"/>
      <c r="T222" s="224"/>
      <c r="U222" s="223"/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 t="s">
        <v>138</v>
      </c>
      <c r="AF222" s="213">
        <v>0</v>
      </c>
      <c r="AG222" s="213"/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14"/>
      <c r="B223" s="220"/>
      <c r="C223" s="265" t="s">
        <v>369</v>
      </c>
      <c r="D223" s="225"/>
      <c r="E223" s="230"/>
      <c r="F223" s="233"/>
      <c r="G223" s="233"/>
      <c r="H223" s="233"/>
      <c r="I223" s="233"/>
      <c r="J223" s="233"/>
      <c r="K223" s="233"/>
      <c r="L223" s="233"/>
      <c r="M223" s="233"/>
      <c r="N223" s="223"/>
      <c r="O223" s="223"/>
      <c r="P223" s="223"/>
      <c r="Q223" s="223"/>
      <c r="R223" s="223"/>
      <c r="S223" s="223"/>
      <c r="T223" s="224"/>
      <c r="U223" s="223"/>
      <c r="V223" s="213"/>
      <c r="W223" s="213"/>
      <c r="X223" s="213"/>
      <c r="Y223" s="213"/>
      <c r="Z223" s="213"/>
      <c r="AA223" s="213"/>
      <c r="AB223" s="213"/>
      <c r="AC223" s="213"/>
      <c r="AD223" s="213"/>
      <c r="AE223" s="213" t="s">
        <v>138</v>
      </c>
      <c r="AF223" s="213">
        <v>0</v>
      </c>
      <c r="AG223" s="213"/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ht="22.5" outlineLevel="1" x14ac:dyDescent="0.2">
      <c r="A224" s="214"/>
      <c r="B224" s="220"/>
      <c r="C224" s="265" t="s">
        <v>370</v>
      </c>
      <c r="D224" s="225"/>
      <c r="E224" s="230"/>
      <c r="F224" s="233"/>
      <c r="G224" s="233"/>
      <c r="H224" s="233"/>
      <c r="I224" s="233"/>
      <c r="J224" s="233"/>
      <c r="K224" s="233"/>
      <c r="L224" s="233"/>
      <c r="M224" s="233"/>
      <c r="N224" s="223"/>
      <c r="O224" s="223"/>
      <c r="P224" s="223"/>
      <c r="Q224" s="223"/>
      <c r="R224" s="223"/>
      <c r="S224" s="223"/>
      <c r="T224" s="224"/>
      <c r="U224" s="223"/>
      <c r="V224" s="213"/>
      <c r="W224" s="213"/>
      <c r="X224" s="213"/>
      <c r="Y224" s="213"/>
      <c r="Z224" s="213"/>
      <c r="AA224" s="213"/>
      <c r="AB224" s="213"/>
      <c r="AC224" s="213"/>
      <c r="AD224" s="213"/>
      <c r="AE224" s="213" t="s">
        <v>138</v>
      </c>
      <c r="AF224" s="213">
        <v>0</v>
      </c>
      <c r="AG224" s="213"/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x14ac:dyDescent="0.2">
      <c r="A225" s="215" t="s">
        <v>131</v>
      </c>
      <c r="B225" s="221" t="s">
        <v>102</v>
      </c>
      <c r="C225" s="266" t="s">
        <v>103</v>
      </c>
      <c r="D225" s="226"/>
      <c r="E225" s="231"/>
      <c r="F225" s="234"/>
      <c r="G225" s="234">
        <f>SUMIF(AE226:AE235,"&lt;&gt;NOR",G226:G235)</f>
        <v>0</v>
      </c>
      <c r="H225" s="234"/>
      <c r="I225" s="234">
        <f>SUM(I226:I235)</f>
        <v>0</v>
      </c>
      <c r="J225" s="234"/>
      <c r="K225" s="234">
        <f>SUM(K226:K235)</f>
        <v>0</v>
      </c>
      <c r="L225" s="234"/>
      <c r="M225" s="234">
        <f>SUM(M226:M235)</f>
        <v>0</v>
      </c>
      <c r="N225" s="227"/>
      <c r="O225" s="227">
        <f>SUM(O226:O235)</f>
        <v>0</v>
      </c>
      <c r="P225" s="227"/>
      <c r="Q225" s="227">
        <f>SUM(Q226:Q235)</f>
        <v>0</v>
      </c>
      <c r="R225" s="227"/>
      <c r="S225" s="227"/>
      <c r="T225" s="228"/>
      <c r="U225" s="227">
        <f>SUM(U226:U235)</f>
        <v>0</v>
      </c>
      <c r="AE225" t="s">
        <v>132</v>
      </c>
    </row>
    <row r="226" spans="1:60" ht="22.5" outlineLevel="1" x14ac:dyDescent="0.2">
      <c r="A226" s="214">
        <v>71</v>
      </c>
      <c r="B226" s="220" t="s">
        <v>199</v>
      </c>
      <c r="C226" s="264" t="s">
        <v>371</v>
      </c>
      <c r="D226" s="222" t="s">
        <v>188</v>
      </c>
      <c r="E226" s="229">
        <v>1</v>
      </c>
      <c r="F226" s="232">
        <f>H226+J226</f>
        <v>0</v>
      </c>
      <c r="G226" s="233">
        <f>ROUND(E226*F226,2)</f>
        <v>0</v>
      </c>
      <c r="H226" s="233"/>
      <c r="I226" s="233">
        <f>ROUND(E226*H226,2)</f>
        <v>0</v>
      </c>
      <c r="J226" s="233"/>
      <c r="K226" s="233">
        <f>ROUND(E226*J226,2)</f>
        <v>0</v>
      </c>
      <c r="L226" s="233">
        <v>12</v>
      </c>
      <c r="M226" s="233">
        <f>G226*(1+L226/100)</f>
        <v>0</v>
      </c>
      <c r="N226" s="223">
        <v>0</v>
      </c>
      <c r="O226" s="223">
        <f>ROUND(E226*N226,5)</f>
        <v>0</v>
      </c>
      <c r="P226" s="223">
        <v>0</v>
      </c>
      <c r="Q226" s="223">
        <f>ROUND(E226*P226,5)</f>
        <v>0</v>
      </c>
      <c r="R226" s="223"/>
      <c r="S226" s="223"/>
      <c r="T226" s="224">
        <v>0</v>
      </c>
      <c r="U226" s="223">
        <f>ROUND(E226*T226,2)</f>
        <v>0</v>
      </c>
      <c r="V226" s="213"/>
      <c r="W226" s="213"/>
      <c r="X226" s="213"/>
      <c r="Y226" s="213"/>
      <c r="Z226" s="213"/>
      <c r="AA226" s="213"/>
      <c r="AB226" s="213"/>
      <c r="AC226" s="213"/>
      <c r="AD226" s="213"/>
      <c r="AE226" s="213" t="s">
        <v>136</v>
      </c>
      <c r="AF226" s="213"/>
      <c r="AG226" s="213"/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14"/>
      <c r="B227" s="220"/>
      <c r="C227" s="265" t="s">
        <v>278</v>
      </c>
      <c r="D227" s="225"/>
      <c r="E227" s="230">
        <v>1</v>
      </c>
      <c r="F227" s="233"/>
      <c r="G227" s="233"/>
      <c r="H227" s="233"/>
      <c r="I227" s="233"/>
      <c r="J227" s="233"/>
      <c r="K227" s="233"/>
      <c r="L227" s="233"/>
      <c r="M227" s="233"/>
      <c r="N227" s="223"/>
      <c r="O227" s="223"/>
      <c r="P227" s="223"/>
      <c r="Q227" s="223"/>
      <c r="R227" s="223"/>
      <c r="S227" s="223"/>
      <c r="T227" s="224"/>
      <c r="U227" s="223"/>
      <c r="V227" s="213"/>
      <c r="W227" s="213"/>
      <c r="X227" s="213"/>
      <c r="Y227" s="213"/>
      <c r="Z227" s="213"/>
      <c r="AA227" s="213"/>
      <c r="AB227" s="213"/>
      <c r="AC227" s="213"/>
      <c r="AD227" s="213"/>
      <c r="AE227" s="213" t="s">
        <v>138</v>
      </c>
      <c r="AF227" s="213">
        <v>0</v>
      </c>
      <c r="AG227" s="213"/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14"/>
      <c r="B228" s="220"/>
      <c r="C228" s="265" t="s">
        <v>372</v>
      </c>
      <c r="D228" s="225"/>
      <c r="E228" s="230"/>
      <c r="F228" s="233"/>
      <c r="G228" s="233"/>
      <c r="H228" s="233"/>
      <c r="I228" s="233"/>
      <c r="J228" s="233"/>
      <c r="K228" s="233"/>
      <c r="L228" s="233"/>
      <c r="M228" s="233"/>
      <c r="N228" s="223"/>
      <c r="O228" s="223"/>
      <c r="P228" s="223"/>
      <c r="Q228" s="223"/>
      <c r="R228" s="223"/>
      <c r="S228" s="223"/>
      <c r="T228" s="224"/>
      <c r="U228" s="223"/>
      <c r="V228" s="213"/>
      <c r="W228" s="213"/>
      <c r="X228" s="213"/>
      <c r="Y228" s="213"/>
      <c r="Z228" s="213"/>
      <c r="AA228" s="213"/>
      <c r="AB228" s="213"/>
      <c r="AC228" s="213"/>
      <c r="AD228" s="213"/>
      <c r="AE228" s="213" t="s">
        <v>138</v>
      </c>
      <c r="AF228" s="213">
        <v>0</v>
      </c>
      <c r="AG228" s="213"/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ht="22.5" outlineLevel="1" x14ac:dyDescent="0.2">
      <c r="A229" s="214"/>
      <c r="B229" s="220"/>
      <c r="C229" s="265" t="s">
        <v>373</v>
      </c>
      <c r="D229" s="225"/>
      <c r="E229" s="230"/>
      <c r="F229" s="233"/>
      <c r="G229" s="233"/>
      <c r="H229" s="233"/>
      <c r="I229" s="233"/>
      <c r="J229" s="233"/>
      <c r="K229" s="233"/>
      <c r="L229" s="233"/>
      <c r="M229" s="233"/>
      <c r="N229" s="223"/>
      <c r="O229" s="223"/>
      <c r="P229" s="223"/>
      <c r="Q229" s="223"/>
      <c r="R229" s="223"/>
      <c r="S229" s="223"/>
      <c r="T229" s="224"/>
      <c r="U229" s="223"/>
      <c r="V229" s="213"/>
      <c r="W229" s="213"/>
      <c r="X229" s="213"/>
      <c r="Y229" s="213"/>
      <c r="Z229" s="213"/>
      <c r="AA229" s="213"/>
      <c r="AB229" s="213"/>
      <c r="AC229" s="213"/>
      <c r="AD229" s="213"/>
      <c r="AE229" s="213" t="s">
        <v>138</v>
      </c>
      <c r="AF229" s="213">
        <v>0</v>
      </c>
      <c r="AG229" s="213"/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14"/>
      <c r="B230" s="220"/>
      <c r="C230" s="265" t="s">
        <v>374</v>
      </c>
      <c r="D230" s="225"/>
      <c r="E230" s="230"/>
      <c r="F230" s="233"/>
      <c r="G230" s="233"/>
      <c r="H230" s="233"/>
      <c r="I230" s="233"/>
      <c r="J230" s="233"/>
      <c r="K230" s="233"/>
      <c r="L230" s="233"/>
      <c r="M230" s="233"/>
      <c r="N230" s="223"/>
      <c r="O230" s="223"/>
      <c r="P230" s="223"/>
      <c r="Q230" s="223"/>
      <c r="R230" s="223"/>
      <c r="S230" s="223"/>
      <c r="T230" s="224"/>
      <c r="U230" s="223"/>
      <c r="V230" s="213"/>
      <c r="W230" s="213"/>
      <c r="X230" s="213"/>
      <c r="Y230" s="213"/>
      <c r="Z230" s="213"/>
      <c r="AA230" s="213"/>
      <c r="AB230" s="213"/>
      <c r="AC230" s="213"/>
      <c r="AD230" s="213"/>
      <c r="AE230" s="213" t="s">
        <v>138</v>
      </c>
      <c r="AF230" s="213">
        <v>0</v>
      </c>
      <c r="AG230" s="213"/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14"/>
      <c r="B231" s="220"/>
      <c r="C231" s="265" t="s">
        <v>375</v>
      </c>
      <c r="D231" s="225"/>
      <c r="E231" s="230"/>
      <c r="F231" s="233"/>
      <c r="G231" s="233"/>
      <c r="H231" s="233"/>
      <c r="I231" s="233"/>
      <c r="J231" s="233"/>
      <c r="K231" s="233"/>
      <c r="L231" s="233"/>
      <c r="M231" s="233"/>
      <c r="N231" s="223"/>
      <c r="O231" s="223"/>
      <c r="P231" s="223"/>
      <c r="Q231" s="223"/>
      <c r="R231" s="223"/>
      <c r="S231" s="223"/>
      <c r="T231" s="224"/>
      <c r="U231" s="223"/>
      <c r="V231" s="213"/>
      <c r="W231" s="213"/>
      <c r="X231" s="213"/>
      <c r="Y231" s="213"/>
      <c r="Z231" s="213"/>
      <c r="AA231" s="213"/>
      <c r="AB231" s="213"/>
      <c r="AC231" s="213"/>
      <c r="AD231" s="213"/>
      <c r="AE231" s="213" t="s">
        <v>138</v>
      </c>
      <c r="AF231" s="213">
        <v>0</v>
      </c>
      <c r="AG231" s="213"/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14"/>
      <c r="B232" s="220"/>
      <c r="C232" s="265" t="s">
        <v>376</v>
      </c>
      <c r="D232" s="225"/>
      <c r="E232" s="230"/>
      <c r="F232" s="233"/>
      <c r="G232" s="233"/>
      <c r="H232" s="233"/>
      <c r="I232" s="233"/>
      <c r="J232" s="233"/>
      <c r="K232" s="233"/>
      <c r="L232" s="233"/>
      <c r="M232" s="233"/>
      <c r="N232" s="223"/>
      <c r="O232" s="223"/>
      <c r="P232" s="223"/>
      <c r="Q232" s="223"/>
      <c r="R232" s="223"/>
      <c r="S232" s="223"/>
      <c r="T232" s="224"/>
      <c r="U232" s="223"/>
      <c r="V232" s="213"/>
      <c r="W232" s="213"/>
      <c r="X232" s="213"/>
      <c r="Y232" s="213"/>
      <c r="Z232" s="213"/>
      <c r="AA232" s="213"/>
      <c r="AB232" s="213"/>
      <c r="AC232" s="213"/>
      <c r="AD232" s="213"/>
      <c r="AE232" s="213" t="s">
        <v>138</v>
      </c>
      <c r="AF232" s="213">
        <v>0</v>
      </c>
      <c r="AG232" s="213"/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ht="22.5" outlineLevel="1" x14ac:dyDescent="0.2">
      <c r="A233" s="214"/>
      <c r="B233" s="220"/>
      <c r="C233" s="265" t="s">
        <v>377</v>
      </c>
      <c r="D233" s="225"/>
      <c r="E233" s="230"/>
      <c r="F233" s="233"/>
      <c r="G233" s="233"/>
      <c r="H233" s="233"/>
      <c r="I233" s="233"/>
      <c r="J233" s="233"/>
      <c r="K233" s="233"/>
      <c r="L233" s="233"/>
      <c r="M233" s="233"/>
      <c r="N233" s="223"/>
      <c r="O233" s="223"/>
      <c r="P233" s="223"/>
      <c r="Q233" s="223"/>
      <c r="R233" s="223"/>
      <c r="S233" s="223"/>
      <c r="T233" s="224"/>
      <c r="U233" s="223"/>
      <c r="V233" s="213"/>
      <c r="W233" s="213"/>
      <c r="X233" s="213"/>
      <c r="Y233" s="213"/>
      <c r="Z233" s="213"/>
      <c r="AA233" s="213"/>
      <c r="AB233" s="213"/>
      <c r="AC233" s="213"/>
      <c r="AD233" s="213"/>
      <c r="AE233" s="213" t="s">
        <v>138</v>
      </c>
      <c r="AF233" s="213">
        <v>0</v>
      </c>
      <c r="AG233" s="213"/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14">
        <v>72</v>
      </c>
      <c r="B234" s="220" t="s">
        <v>274</v>
      </c>
      <c r="C234" s="264" t="s">
        <v>275</v>
      </c>
      <c r="D234" s="222" t="s">
        <v>0</v>
      </c>
      <c r="E234" s="229"/>
      <c r="F234" s="232">
        <f>H234+J234</f>
        <v>0</v>
      </c>
      <c r="G234" s="233">
        <f>ROUND(E234*F234,2)</f>
        <v>0</v>
      </c>
      <c r="H234" s="233"/>
      <c r="I234" s="233">
        <f>ROUND(E234*H234,2)</f>
        <v>0</v>
      </c>
      <c r="J234" s="233"/>
      <c r="K234" s="233">
        <f>ROUND(E234*J234,2)</f>
        <v>0</v>
      </c>
      <c r="L234" s="233">
        <v>12</v>
      </c>
      <c r="M234" s="233">
        <f>G234*(1+L234/100)</f>
        <v>0</v>
      </c>
      <c r="N234" s="223">
        <v>0</v>
      </c>
      <c r="O234" s="223">
        <f>ROUND(E234*N234,5)</f>
        <v>0</v>
      </c>
      <c r="P234" s="223">
        <v>0</v>
      </c>
      <c r="Q234" s="223">
        <f>ROUND(E234*P234,5)</f>
        <v>0</v>
      </c>
      <c r="R234" s="223"/>
      <c r="S234" s="223"/>
      <c r="T234" s="224">
        <v>0</v>
      </c>
      <c r="U234" s="223">
        <f>ROUND(E234*T234,2)</f>
        <v>0</v>
      </c>
      <c r="V234" s="213"/>
      <c r="W234" s="213"/>
      <c r="X234" s="213"/>
      <c r="Y234" s="213"/>
      <c r="Z234" s="213"/>
      <c r="AA234" s="213"/>
      <c r="AB234" s="213"/>
      <c r="AC234" s="213"/>
      <c r="AD234" s="213"/>
      <c r="AE234" s="213" t="s">
        <v>136</v>
      </c>
      <c r="AF234" s="213"/>
      <c r="AG234" s="213"/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14"/>
      <c r="B235" s="220"/>
      <c r="C235" s="265"/>
      <c r="D235" s="225"/>
      <c r="E235" s="230"/>
      <c r="F235" s="233"/>
      <c r="G235" s="233"/>
      <c r="H235" s="233"/>
      <c r="I235" s="233"/>
      <c r="J235" s="233"/>
      <c r="K235" s="233"/>
      <c r="L235" s="233"/>
      <c r="M235" s="233"/>
      <c r="N235" s="223"/>
      <c r="O235" s="223"/>
      <c r="P235" s="223"/>
      <c r="Q235" s="223"/>
      <c r="R235" s="223"/>
      <c r="S235" s="223"/>
      <c r="T235" s="224"/>
      <c r="U235" s="223"/>
      <c r="V235" s="213"/>
      <c r="W235" s="213"/>
      <c r="X235" s="213"/>
      <c r="Y235" s="213"/>
      <c r="Z235" s="213"/>
      <c r="AA235" s="213"/>
      <c r="AB235" s="213"/>
      <c r="AC235" s="213"/>
      <c r="AD235" s="213"/>
      <c r="AE235" s="213" t="s">
        <v>138</v>
      </c>
      <c r="AF235" s="213">
        <v>0</v>
      </c>
      <c r="AG235" s="213"/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x14ac:dyDescent="0.2">
      <c r="A236" s="215" t="s">
        <v>131</v>
      </c>
      <c r="B236" s="221" t="s">
        <v>104</v>
      </c>
      <c r="C236" s="266" t="s">
        <v>26</v>
      </c>
      <c r="D236" s="226"/>
      <c r="E236" s="231"/>
      <c r="F236" s="234"/>
      <c r="G236" s="234">
        <f>SUMIF(AE237:AE238,"&lt;&gt;NOR",G237:G238)</f>
        <v>0</v>
      </c>
      <c r="H236" s="234"/>
      <c r="I236" s="234">
        <f>SUM(I237:I238)</f>
        <v>0</v>
      </c>
      <c r="J236" s="234"/>
      <c r="K236" s="234">
        <f>SUM(K237:K238)</f>
        <v>0</v>
      </c>
      <c r="L236" s="234"/>
      <c r="M236" s="234">
        <f>SUM(M237:M238)</f>
        <v>0</v>
      </c>
      <c r="N236" s="227"/>
      <c r="O236" s="227">
        <f>SUM(O237:O238)</f>
        <v>0</v>
      </c>
      <c r="P236" s="227"/>
      <c r="Q236" s="227">
        <f>SUM(Q237:Q238)</f>
        <v>0</v>
      </c>
      <c r="R236" s="227"/>
      <c r="S236" s="227"/>
      <c r="T236" s="228"/>
      <c r="U236" s="227">
        <f>SUM(U237:U238)</f>
        <v>0</v>
      </c>
      <c r="AE236" t="s">
        <v>132</v>
      </c>
    </row>
    <row r="237" spans="1:60" outlineLevel="1" x14ac:dyDescent="0.2">
      <c r="A237" s="214">
        <v>73</v>
      </c>
      <c r="B237" s="220" t="s">
        <v>199</v>
      </c>
      <c r="C237" s="264" t="s">
        <v>378</v>
      </c>
      <c r="D237" s="222" t="s">
        <v>0</v>
      </c>
      <c r="E237" s="229"/>
      <c r="F237" s="232">
        <f>H237+J237</f>
        <v>0</v>
      </c>
      <c r="G237" s="233">
        <f>ROUND(E237*F237,2)</f>
        <v>0</v>
      </c>
      <c r="H237" s="233"/>
      <c r="I237" s="233">
        <f>ROUND(E237*H237,2)</f>
        <v>0</v>
      </c>
      <c r="J237" s="233"/>
      <c r="K237" s="233">
        <f>ROUND(E237*J237,2)</f>
        <v>0</v>
      </c>
      <c r="L237" s="233">
        <v>12</v>
      </c>
      <c r="M237" s="233">
        <f>G237*(1+L237/100)</f>
        <v>0</v>
      </c>
      <c r="N237" s="223">
        <v>0</v>
      </c>
      <c r="O237" s="223">
        <f>ROUND(E237*N237,5)</f>
        <v>0</v>
      </c>
      <c r="P237" s="223">
        <v>0</v>
      </c>
      <c r="Q237" s="223">
        <f>ROUND(E237*P237,5)</f>
        <v>0</v>
      </c>
      <c r="R237" s="223"/>
      <c r="S237" s="223"/>
      <c r="T237" s="224">
        <v>0</v>
      </c>
      <c r="U237" s="223">
        <f>ROUND(E237*T237,2)</f>
        <v>0</v>
      </c>
      <c r="V237" s="213"/>
      <c r="W237" s="213"/>
      <c r="X237" s="213"/>
      <c r="Y237" s="213"/>
      <c r="Z237" s="213"/>
      <c r="AA237" s="213"/>
      <c r="AB237" s="213"/>
      <c r="AC237" s="213"/>
      <c r="AD237" s="213"/>
      <c r="AE237" s="213" t="s">
        <v>136</v>
      </c>
      <c r="AF237" s="213"/>
      <c r="AG237" s="213"/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43"/>
      <c r="B238" s="244"/>
      <c r="C238" s="267"/>
      <c r="D238" s="245"/>
      <c r="E238" s="246"/>
      <c r="F238" s="247"/>
      <c r="G238" s="247"/>
      <c r="H238" s="247"/>
      <c r="I238" s="247"/>
      <c r="J238" s="247"/>
      <c r="K238" s="247"/>
      <c r="L238" s="247"/>
      <c r="M238" s="247"/>
      <c r="N238" s="248"/>
      <c r="O238" s="248"/>
      <c r="P238" s="248"/>
      <c r="Q238" s="248"/>
      <c r="R238" s="248"/>
      <c r="S238" s="248"/>
      <c r="T238" s="249"/>
      <c r="U238" s="248"/>
      <c r="V238" s="213"/>
      <c r="W238" s="213"/>
      <c r="X238" s="213"/>
      <c r="Y238" s="213"/>
      <c r="Z238" s="213"/>
      <c r="AA238" s="213"/>
      <c r="AB238" s="213"/>
      <c r="AC238" s="213"/>
      <c r="AD238" s="213"/>
      <c r="AE238" s="213" t="s">
        <v>138</v>
      </c>
      <c r="AF238" s="213">
        <v>0</v>
      </c>
      <c r="AG238" s="213"/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x14ac:dyDescent="0.2">
      <c r="A239" s="6"/>
      <c r="B239" s="7" t="s">
        <v>342</v>
      </c>
      <c r="C239" s="268" t="s">
        <v>342</v>
      </c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AC239">
        <v>12</v>
      </c>
      <c r="AD239">
        <v>21</v>
      </c>
    </row>
    <row r="240" spans="1:60" x14ac:dyDescent="0.2">
      <c r="A240" s="250"/>
      <c r="B240" s="251" t="s">
        <v>28</v>
      </c>
      <c r="C240" s="269" t="s">
        <v>342</v>
      </c>
      <c r="D240" s="252"/>
      <c r="E240" s="252"/>
      <c r="F240" s="252"/>
      <c r="G240" s="263">
        <f>G8+G25+G30+G50+G54+G57+G60+G98+G106+G108+G118+G121+G124+G138+G145+G155+G179+G200+G206+G217+G225+G236</f>
        <v>0</v>
      </c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AC240">
        <f>SUMIF(L7:L238,AC239,G7:G238)</f>
        <v>0</v>
      </c>
      <c r="AD240">
        <f>SUMIF(L7:L238,AD239,G7:G238)</f>
        <v>0</v>
      </c>
      <c r="AE240" t="s">
        <v>379</v>
      </c>
    </row>
    <row r="241" spans="1:31" x14ac:dyDescent="0.2">
      <c r="A241" s="6"/>
      <c r="B241" s="7" t="s">
        <v>342</v>
      </c>
      <c r="C241" s="268" t="s">
        <v>342</v>
      </c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31" x14ac:dyDescent="0.2">
      <c r="A242" s="6"/>
      <c r="B242" s="7" t="s">
        <v>342</v>
      </c>
      <c r="C242" s="268" t="s">
        <v>342</v>
      </c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31" x14ac:dyDescent="0.2">
      <c r="A243" s="253" t="s">
        <v>380</v>
      </c>
      <c r="B243" s="253"/>
      <c r="C243" s="270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 x14ac:dyDescent="0.2">
      <c r="A244" s="254"/>
      <c r="B244" s="255"/>
      <c r="C244" s="271"/>
      <c r="D244" s="255"/>
      <c r="E244" s="255"/>
      <c r="F244" s="255"/>
      <c r="G244" s="25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AE244" t="s">
        <v>381</v>
      </c>
    </row>
    <row r="245" spans="1:31" x14ac:dyDescent="0.2">
      <c r="A245" s="257"/>
      <c r="B245" s="258"/>
      <c r="C245" s="272"/>
      <c r="D245" s="258"/>
      <c r="E245" s="258"/>
      <c r="F245" s="258"/>
      <c r="G245" s="259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31" x14ac:dyDescent="0.2">
      <c r="A246" s="257"/>
      <c r="B246" s="258"/>
      <c r="C246" s="272"/>
      <c r="D246" s="258"/>
      <c r="E246" s="258"/>
      <c r="F246" s="258"/>
      <c r="G246" s="259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31" x14ac:dyDescent="0.2">
      <c r="A247" s="257"/>
      <c r="B247" s="258"/>
      <c r="C247" s="272"/>
      <c r="D247" s="258"/>
      <c r="E247" s="258"/>
      <c r="F247" s="258"/>
      <c r="G247" s="259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31" x14ac:dyDescent="0.2">
      <c r="A248" s="260"/>
      <c r="B248" s="261"/>
      <c r="C248" s="273"/>
      <c r="D248" s="261"/>
      <c r="E248" s="261"/>
      <c r="F248" s="261"/>
      <c r="G248" s="262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 spans="1:31" x14ac:dyDescent="0.2">
      <c r="A249" s="6"/>
      <c r="B249" s="7" t="s">
        <v>342</v>
      </c>
      <c r="C249" s="268" t="s">
        <v>342</v>
      </c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31" x14ac:dyDescent="0.2">
      <c r="C250" s="274"/>
      <c r="AE250" t="s">
        <v>382</v>
      </c>
    </row>
  </sheetData>
  <mergeCells count="6">
    <mergeCell ref="A1:G1"/>
    <mergeCell ref="C2:G2"/>
    <mergeCell ref="C3:G3"/>
    <mergeCell ref="C4:G4"/>
    <mergeCell ref="A243:C243"/>
    <mergeCell ref="A244:G248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Hájek</dc:creator>
  <cp:lastModifiedBy>Jan Hájek</cp:lastModifiedBy>
  <cp:lastPrinted>2014-02-28T09:52:57Z</cp:lastPrinted>
  <dcterms:created xsi:type="dcterms:W3CDTF">2009-04-08T07:15:50Z</dcterms:created>
  <dcterms:modified xsi:type="dcterms:W3CDTF">2025-04-03T07:49:23Z</dcterms:modified>
</cp:coreProperties>
</file>