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SQL\Export\"/>
    </mc:Choice>
  </mc:AlternateContent>
  <bookViews>
    <workbookView xWindow="0" yWindow="0" windowWidth="0" windowHeight="0"/>
  </bookViews>
  <sheets>
    <sheet name="Rekapitulace stavby" sheetId="1" r:id="rId1"/>
    <sheet name="D.1.1 - Stavební" sheetId="2" r:id="rId2"/>
    <sheet name="D.1.4a - Vytápění" sheetId="3" r:id="rId3"/>
    <sheet name="D.1.4c - Vzduchotechnika" sheetId="4" r:id="rId4"/>
    <sheet name="D.1.4e - Vodovod" sheetId="5" r:id="rId5"/>
    <sheet name="D.1.4g - Silnoproudá elek...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'D.1.1 - Stavební'!$C$143:$K$1237</definedName>
    <definedName name="_xlnm.Print_Area" localSheetId="1">'D.1.1 - Stavební'!$C$4:$J$76,'D.1.1 - Stavební'!$C$82:$J$125,'D.1.1 - Stavební'!$C$131:$K$1237</definedName>
    <definedName name="_xlnm.Print_Titles" localSheetId="1">'D.1.1 - Stavební'!$143:$143</definedName>
    <definedName name="_xlnm._FilterDatabase" localSheetId="2" hidden="1">'D.1.4a - Vytápění'!$C$126:$K$273</definedName>
    <definedName name="_xlnm.Print_Area" localSheetId="2">'D.1.4a - Vytápění'!$C$4:$J$76,'D.1.4a - Vytápění'!$C$82:$J$108,'D.1.4a - Vytápění'!$C$114:$K$273</definedName>
    <definedName name="_xlnm.Print_Titles" localSheetId="2">'D.1.4a - Vytápění'!$126:$126</definedName>
    <definedName name="_xlnm._FilterDatabase" localSheetId="3" hidden="1">'D.1.4c - Vzduchotechnika'!$C$118:$K$158</definedName>
    <definedName name="_xlnm.Print_Area" localSheetId="3">'D.1.4c - Vzduchotechnika'!$C$4:$J$76,'D.1.4c - Vzduchotechnika'!$C$82:$J$100,'D.1.4c - Vzduchotechnika'!$C$106:$K$158</definedName>
    <definedName name="_xlnm.Print_Titles" localSheetId="3">'D.1.4c - Vzduchotechnika'!$118:$118</definedName>
    <definedName name="_xlnm._FilterDatabase" localSheetId="4" hidden="1">'D.1.4e - Vodovod'!$C$122:$K$178</definedName>
    <definedName name="_xlnm.Print_Area" localSheetId="4">'D.1.4e - Vodovod'!$C$4:$J$76,'D.1.4e - Vodovod'!$C$82:$J$104,'D.1.4e - Vodovod'!$C$110:$K$178</definedName>
    <definedName name="_xlnm.Print_Titles" localSheetId="4">'D.1.4e - Vodovod'!$122:$122</definedName>
    <definedName name="_xlnm._FilterDatabase" localSheetId="5" hidden="1">'D.1.4g - Silnoproudá elek...'!$C$120:$K$171</definedName>
    <definedName name="_xlnm.Print_Area" localSheetId="5">'D.1.4g - Silnoproudá elek...'!$C$4:$J$76,'D.1.4g - Silnoproudá elek...'!$C$82:$J$102,'D.1.4g - Silnoproudá elek...'!$C$108:$K$171</definedName>
    <definedName name="_xlnm.Print_Titles" localSheetId="5">'D.1.4g - Silnoproudá elek...'!$120:$120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85"/>
  <c i="5" r="J37"/>
  <c r="J36"/>
  <c i="1" r="AY98"/>
  <c i="5" r="J35"/>
  <c i="1" r="AX98"/>
  <c i="5"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120"/>
  <c r="J23"/>
  <c r="J18"/>
  <c r="E18"/>
  <c r="F92"/>
  <c r="J17"/>
  <c r="J12"/>
  <c r="J117"/>
  <c r="E7"/>
  <c r="E113"/>
  <c i="4" r="J37"/>
  <c r="J36"/>
  <c i="1" r="AY97"/>
  <c i="4" r="J35"/>
  <c i="1" r="AX97"/>
  <c i="4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1"/>
  <c r="BH121"/>
  <c r="BG121"/>
  <c r="BF121"/>
  <c r="T121"/>
  <c r="R121"/>
  <c r="P121"/>
  <c r="J115"/>
  <c r="F115"/>
  <c r="F113"/>
  <c r="E111"/>
  <c r="J91"/>
  <c r="F91"/>
  <c r="F89"/>
  <c r="E87"/>
  <c r="J24"/>
  <c r="E24"/>
  <c r="J116"/>
  <c r="J23"/>
  <c r="J18"/>
  <c r="E18"/>
  <c r="F116"/>
  <c r="J17"/>
  <c r="J12"/>
  <c r="J113"/>
  <c r="E7"/>
  <c r="E109"/>
  <c i="3" r="J37"/>
  <c r="J36"/>
  <c i="1" r="AY96"/>
  <c i="3" r="J35"/>
  <c i="1" r="AX96"/>
  <c i="3" r="BI270"/>
  <c r="BH270"/>
  <c r="BG270"/>
  <c r="BF270"/>
  <c r="T270"/>
  <c r="T269"/>
  <c r="R270"/>
  <c r="R269"/>
  <c r="P270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6"/>
  <c r="BH246"/>
  <c r="BG246"/>
  <c r="BF246"/>
  <c r="T246"/>
  <c r="R246"/>
  <c r="P246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0"/>
  <c r="BH210"/>
  <c r="BG210"/>
  <c r="BF210"/>
  <c r="T210"/>
  <c r="R210"/>
  <c r="P210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95"/>
  <c r="BH195"/>
  <c r="BG195"/>
  <c r="BF195"/>
  <c r="T195"/>
  <c r="R195"/>
  <c r="P195"/>
  <c r="BI190"/>
  <c r="BH190"/>
  <c r="BG190"/>
  <c r="BF190"/>
  <c r="T190"/>
  <c r="R190"/>
  <c r="P190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30"/>
  <c r="BH130"/>
  <c r="BG130"/>
  <c r="BF130"/>
  <c r="T130"/>
  <c r="R130"/>
  <c r="P130"/>
  <c r="J123"/>
  <c r="F123"/>
  <c r="F121"/>
  <c r="E119"/>
  <c r="J91"/>
  <c r="F91"/>
  <c r="F89"/>
  <c r="E87"/>
  <c r="J24"/>
  <c r="E24"/>
  <c r="J124"/>
  <c r="J23"/>
  <c r="J18"/>
  <c r="E18"/>
  <c r="F92"/>
  <c r="J17"/>
  <c r="J12"/>
  <c r="J89"/>
  <c r="E7"/>
  <c r="E117"/>
  <c i="2" r="J37"/>
  <c r="J36"/>
  <c i="1" r="AY95"/>
  <c i="2" r="J35"/>
  <c i="1" r="AX95"/>
  <c i="2" r="BI1226"/>
  <c r="BH1226"/>
  <c r="BG1226"/>
  <c r="BF1226"/>
  <c r="T1226"/>
  <c r="T1225"/>
  <c r="R1226"/>
  <c r="R1225"/>
  <c r="P1226"/>
  <c r="P1225"/>
  <c r="BI1219"/>
  <c r="BH1219"/>
  <c r="BG1219"/>
  <c r="BF1219"/>
  <c r="T1219"/>
  <c r="T1218"/>
  <c r="R1219"/>
  <c r="R1218"/>
  <c r="P1219"/>
  <c r="P1218"/>
  <c r="BI1208"/>
  <c r="BH1208"/>
  <c r="BG1208"/>
  <c r="BF1208"/>
  <c r="T1208"/>
  <c r="T1194"/>
  <c r="R1208"/>
  <c r="R1194"/>
  <c r="P1208"/>
  <c r="P1194"/>
  <c r="BI1195"/>
  <c r="BH1195"/>
  <c r="BG1195"/>
  <c r="BF1195"/>
  <c r="T1195"/>
  <c r="R1195"/>
  <c r="P1195"/>
  <c r="BI1191"/>
  <c r="BH1191"/>
  <c r="BG1191"/>
  <c r="BF1191"/>
  <c r="T1191"/>
  <c r="R1191"/>
  <c r="P1191"/>
  <c r="BI1189"/>
  <c r="BH1189"/>
  <c r="BG1189"/>
  <c r="BF1189"/>
  <c r="T1189"/>
  <c r="R1189"/>
  <c r="P1189"/>
  <c r="BI1185"/>
  <c r="BH1185"/>
  <c r="BG1185"/>
  <c r="BF1185"/>
  <c r="T1185"/>
  <c r="R1185"/>
  <c r="P1185"/>
  <c r="BI1153"/>
  <c r="BH1153"/>
  <c r="BG1153"/>
  <c r="BF1153"/>
  <c r="T1153"/>
  <c r="R1153"/>
  <c r="P1153"/>
  <c r="BI1144"/>
  <c r="BH1144"/>
  <c r="BG1144"/>
  <c r="BF1144"/>
  <c r="T1144"/>
  <c r="T1143"/>
  <c r="R1144"/>
  <c r="R1143"/>
  <c r="P1144"/>
  <c r="P1143"/>
  <c r="BI1141"/>
  <c r="BH1141"/>
  <c r="BG1141"/>
  <c r="BF1141"/>
  <c r="T1141"/>
  <c r="R1141"/>
  <c r="P1141"/>
  <c r="BI1138"/>
  <c r="BH1138"/>
  <c r="BG1138"/>
  <c r="BF1138"/>
  <c r="T1138"/>
  <c r="R1138"/>
  <c r="P1138"/>
  <c r="BI1135"/>
  <c r="BH1135"/>
  <c r="BG1135"/>
  <c r="BF1135"/>
  <c r="T1135"/>
  <c r="R1135"/>
  <c r="P1135"/>
  <c r="BI1133"/>
  <c r="BH1133"/>
  <c r="BG1133"/>
  <c r="BF1133"/>
  <c r="T1133"/>
  <c r="R1133"/>
  <c r="P1133"/>
  <c r="BI1122"/>
  <c r="BH1122"/>
  <c r="BG1122"/>
  <c r="BF1122"/>
  <c r="T1122"/>
  <c r="R1122"/>
  <c r="P1122"/>
  <c r="BI1119"/>
  <c r="BH1119"/>
  <c r="BG1119"/>
  <c r="BF1119"/>
  <c r="T1119"/>
  <c r="R1119"/>
  <c r="P1119"/>
  <c r="BI1117"/>
  <c r="BH1117"/>
  <c r="BG1117"/>
  <c r="BF1117"/>
  <c r="T1117"/>
  <c r="R1117"/>
  <c r="P1117"/>
  <c r="BI1106"/>
  <c r="BH1106"/>
  <c r="BG1106"/>
  <c r="BF1106"/>
  <c r="T1106"/>
  <c r="R1106"/>
  <c r="P1106"/>
  <c r="BI1095"/>
  <c r="BH1095"/>
  <c r="BG1095"/>
  <c r="BF1095"/>
  <c r="T1095"/>
  <c r="R1095"/>
  <c r="P1095"/>
  <c r="BI1084"/>
  <c r="BH1084"/>
  <c r="BG1084"/>
  <c r="BF1084"/>
  <c r="T1084"/>
  <c r="R1084"/>
  <c r="P1084"/>
  <c r="BI1081"/>
  <c r="BH1081"/>
  <c r="BG1081"/>
  <c r="BF1081"/>
  <c r="T1081"/>
  <c r="R1081"/>
  <c r="P1081"/>
  <c r="BI1058"/>
  <c r="BH1058"/>
  <c r="BG1058"/>
  <c r="BF1058"/>
  <c r="T1058"/>
  <c r="R1058"/>
  <c r="P1058"/>
  <c r="BI1036"/>
  <c r="BH1036"/>
  <c r="BG1036"/>
  <c r="BF1036"/>
  <c r="T1036"/>
  <c r="R1036"/>
  <c r="P1036"/>
  <c r="BI1034"/>
  <c r="BH1034"/>
  <c r="BG1034"/>
  <c r="BF1034"/>
  <c r="T1034"/>
  <c r="R1034"/>
  <c r="P1034"/>
  <c r="BI1016"/>
  <c r="BH1016"/>
  <c r="BG1016"/>
  <c r="BF1016"/>
  <c r="T1016"/>
  <c r="R1016"/>
  <c r="P1016"/>
  <c r="BI1014"/>
  <c r="BH1014"/>
  <c r="BG1014"/>
  <c r="BF1014"/>
  <c r="T1014"/>
  <c r="R1014"/>
  <c r="P1014"/>
  <c r="BI994"/>
  <c r="BH994"/>
  <c r="BG994"/>
  <c r="BF994"/>
  <c r="T994"/>
  <c r="R994"/>
  <c r="P994"/>
  <c r="BI980"/>
  <c r="BH980"/>
  <c r="BG980"/>
  <c r="BF980"/>
  <c r="T980"/>
  <c r="R980"/>
  <c r="P980"/>
  <c r="BI962"/>
  <c r="BH962"/>
  <c r="BG962"/>
  <c r="BF962"/>
  <c r="T962"/>
  <c r="R962"/>
  <c r="P962"/>
  <c r="BI959"/>
  <c r="BH959"/>
  <c r="BG959"/>
  <c r="BF959"/>
  <c r="T959"/>
  <c r="R959"/>
  <c r="P959"/>
  <c r="BI954"/>
  <c r="BH954"/>
  <c r="BG954"/>
  <c r="BF954"/>
  <c r="T954"/>
  <c r="R954"/>
  <c r="P954"/>
  <c r="BI952"/>
  <c r="BH952"/>
  <c r="BG952"/>
  <c r="BF952"/>
  <c r="T952"/>
  <c r="R952"/>
  <c r="P952"/>
  <c r="BI949"/>
  <c r="BH949"/>
  <c r="BG949"/>
  <c r="BF949"/>
  <c r="T949"/>
  <c r="R949"/>
  <c r="P949"/>
  <c r="BI943"/>
  <c r="BH943"/>
  <c r="BG943"/>
  <c r="BF943"/>
  <c r="T943"/>
  <c r="R943"/>
  <c r="P943"/>
  <c r="BI941"/>
  <c r="BH941"/>
  <c r="BG941"/>
  <c r="BF941"/>
  <c r="T941"/>
  <c r="R941"/>
  <c r="P941"/>
  <c r="BI928"/>
  <c r="BH928"/>
  <c r="BG928"/>
  <c r="BF928"/>
  <c r="T928"/>
  <c r="R928"/>
  <c r="P928"/>
  <c r="BI917"/>
  <c r="BH917"/>
  <c r="BG917"/>
  <c r="BF917"/>
  <c r="T917"/>
  <c r="R917"/>
  <c r="P917"/>
  <c r="BI915"/>
  <c r="BH915"/>
  <c r="BG915"/>
  <c r="BF915"/>
  <c r="T915"/>
  <c r="R915"/>
  <c r="P915"/>
  <c r="BI912"/>
  <c r="BH912"/>
  <c r="BG912"/>
  <c r="BF912"/>
  <c r="T912"/>
  <c r="R912"/>
  <c r="P912"/>
  <c r="BI902"/>
  <c r="BH902"/>
  <c r="BG902"/>
  <c r="BF902"/>
  <c r="T902"/>
  <c r="R902"/>
  <c r="P902"/>
  <c r="BI893"/>
  <c r="BH893"/>
  <c r="BG893"/>
  <c r="BF893"/>
  <c r="T893"/>
  <c r="R893"/>
  <c r="P893"/>
  <c r="BI886"/>
  <c r="BH886"/>
  <c r="BG886"/>
  <c r="BF886"/>
  <c r="T886"/>
  <c r="R886"/>
  <c r="P886"/>
  <c r="BI883"/>
  <c r="BH883"/>
  <c r="BG883"/>
  <c r="BF883"/>
  <c r="T883"/>
  <c r="R883"/>
  <c r="P883"/>
  <c r="BI881"/>
  <c r="BH881"/>
  <c r="BG881"/>
  <c r="BF881"/>
  <c r="T881"/>
  <c r="R881"/>
  <c r="P881"/>
  <c r="BI874"/>
  <c r="BH874"/>
  <c r="BG874"/>
  <c r="BF874"/>
  <c r="T874"/>
  <c r="R874"/>
  <c r="P874"/>
  <c r="BI871"/>
  <c r="BH871"/>
  <c r="BG871"/>
  <c r="BF871"/>
  <c r="T871"/>
  <c r="R871"/>
  <c r="P871"/>
  <c r="BI869"/>
  <c r="BH869"/>
  <c r="BG869"/>
  <c r="BF869"/>
  <c r="T869"/>
  <c r="R869"/>
  <c r="P869"/>
  <c r="BI862"/>
  <c r="BH862"/>
  <c r="BG862"/>
  <c r="BF862"/>
  <c r="T862"/>
  <c r="R862"/>
  <c r="P862"/>
  <c r="BI854"/>
  <c r="BH854"/>
  <c r="BG854"/>
  <c r="BF854"/>
  <c r="T854"/>
  <c r="R854"/>
  <c r="P854"/>
  <c r="BI847"/>
  <c r="BH847"/>
  <c r="BG847"/>
  <c r="BF847"/>
  <c r="T847"/>
  <c r="R847"/>
  <c r="P847"/>
  <c r="BI840"/>
  <c r="BH840"/>
  <c r="BG840"/>
  <c r="BF840"/>
  <c r="T840"/>
  <c r="R840"/>
  <c r="P840"/>
  <c r="BI836"/>
  <c r="BH836"/>
  <c r="BG836"/>
  <c r="BF836"/>
  <c r="T836"/>
  <c r="R836"/>
  <c r="P836"/>
  <c r="BI834"/>
  <c r="BH834"/>
  <c r="BG834"/>
  <c r="BF834"/>
  <c r="T834"/>
  <c r="R834"/>
  <c r="P834"/>
  <c r="BI831"/>
  <c r="BH831"/>
  <c r="BG831"/>
  <c r="BF831"/>
  <c r="T831"/>
  <c r="R831"/>
  <c r="P831"/>
  <c r="BI829"/>
  <c r="BH829"/>
  <c r="BG829"/>
  <c r="BF829"/>
  <c r="T829"/>
  <c r="R829"/>
  <c r="P829"/>
  <c r="BI827"/>
  <c r="BH827"/>
  <c r="BG827"/>
  <c r="BF827"/>
  <c r="T827"/>
  <c r="R827"/>
  <c r="P827"/>
  <c r="BI814"/>
  <c r="BH814"/>
  <c r="BG814"/>
  <c r="BF814"/>
  <c r="T814"/>
  <c r="R814"/>
  <c r="P814"/>
  <c r="BI807"/>
  <c r="BH807"/>
  <c r="BG807"/>
  <c r="BF807"/>
  <c r="T807"/>
  <c r="R807"/>
  <c r="P807"/>
  <c r="BI800"/>
  <c r="BH800"/>
  <c r="BG800"/>
  <c r="BF800"/>
  <c r="T800"/>
  <c r="R800"/>
  <c r="P800"/>
  <c r="BI793"/>
  <c r="BH793"/>
  <c r="BG793"/>
  <c r="BF793"/>
  <c r="T793"/>
  <c r="R793"/>
  <c r="P793"/>
  <c r="BI785"/>
  <c r="BH785"/>
  <c r="BG785"/>
  <c r="BF785"/>
  <c r="T785"/>
  <c r="R785"/>
  <c r="P785"/>
  <c r="BI777"/>
  <c r="BH777"/>
  <c r="BG777"/>
  <c r="BF777"/>
  <c r="T777"/>
  <c r="R777"/>
  <c r="P777"/>
  <c r="BI769"/>
  <c r="BH769"/>
  <c r="BG769"/>
  <c r="BF769"/>
  <c r="T769"/>
  <c r="R769"/>
  <c r="P769"/>
  <c r="BI761"/>
  <c r="BH761"/>
  <c r="BG761"/>
  <c r="BF761"/>
  <c r="T761"/>
  <c r="R761"/>
  <c r="P761"/>
  <c r="BI753"/>
  <c r="BH753"/>
  <c r="BG753"/>
  <c r="BF753"/>
  <c r="T753"/>
  <c r="R753"/>
  <c r="P753"/>
  <c r="BI745"/>
  <c r="BH745"/>
  <c r="BG745"/>
  <c r="BF745"/>
  <c r="T745"/>
  <c r="R745"/>
  <c r="P745"/>
  <c r="BI737"/>
  <c r="BH737"/>
  <c r="BG737"/>
  <c r="BF737"/>
  <c r="T737"/>
  <c r="R737"/>
  <c r="P737"/>
  <c r="BI729"/>
  <c r="BH729"/>
  <c r="BG729"/>
  <c r="BF729"/>
  <c r="T729"/>
  <c r="R729"/>
  <c r="P729"/>
  <c r="BI721"/>
  <c r="BH721"/>
  <c r="BG721"/>
  <c r="BF721"/>
  <c r="T721"/>
  <c r="R721"/>
  <c r="P721"/>
  <c r="BI713"/>
  <c r="BH713"/>
  <c r="BG713"/>
  <c r="BF713"/>
  <c r="T713"/>
  <c r="R713"/>
  <c r="P713"/>
  <c r="BI705"/>
  <c r="BH705"/>
  <c r="BG705"/>
  <c r="BF705"/>
  <c r="T705"/>
  <c r="R705"/>
  <c r="P705"/>
  <c r="BI699"/>
  <c r="BH699"/>
  <c r="BG699"/>
  <c r="BF699"/>
  <c r="T699"/>
  <c r="R699"/>
  <c r="P699"/>
  <c r="BI692"/>
  <c r="BH692"/>
  <c r="BG692"/>
  <c r="BF692"/>
  <c r="T692"/>
  <c r="R692"/>
  <c r="P692"/>
  <c r="BI686"/>
  <c r="BH686"/>
  <c r="BG686"/>
  <c r="BF686"/>
  <c r="T686"/>
  <c r="R686"/>
  <c r="P686"/>
  <c r="BI680"/>
  <c r="BH680"/>
  <c r="BG680"/>
  <c r="BF680"/>
  <c r="T680"/>
  <c r="R680"/>
  <c r="P680"/>
  <c r="BI674"/>
  <c r="BH674"/>
  <c r="BG674"/>
  <c r="BF674"/>
  <c r="T674"/>
  <c r="R674"/>
  <c r="P674"/>
  <c r="BI668"/>
  <c r="BH668"/>
  <c r="BG668"/>
  <c r="BF668"/>
  <c r="T668"/>
  <c r="R668"/>
  <c r="P668"/>
  <c r="BI662"/>
  <c r="BH662"/>
  <c r="BG662"/>
  <c r="BF662"/>
  <c r="T662"/>
  <c r="R662"/>
  <c r="P662"/>
  <c r="BI656"/>
  <c r="BH656"/>
  <c r="BG656"/>
  <c r="BF656"/>
  <c r="T656"/>
  <c r="R656"/>
  <c r="P656"/>
  <c r="BI650"/>
  <c r="BH650"/>
  <c r="BG650"/>
  <c r="BF650"/>
  <c r="T650"/>
  <c r="R650"/>
  <c r="P650"/>
  <c r="BI643"/>
  <c r="BH643"/>
  <c r="BG643"/>
  <c r="BF643"/>
  <c r="T643"/>
  <c r="R643"/>
  <c r="P643"/>
  <c r="BI636"/>
  <c r="BH636"/>
  <c r="BG636"/>
  <c r="BF636"/>
  <c r="T636"/>
  <c r="R636"/>
  <c r="P636"/>
  <c r="BI629"/>
  <c r="BH629"/>
  <c r="BG629"/>
  <c r="BF629"/>
  <c r="T629"/>
  <c r="R629"/>
  <c r="P629"/>
  <c r="BI622"/>
  <c r="BH622"/>
  <c r="BG622"/>
  <c r="BF622"/>
  <c r="T622"/>
  <c r="R622"/>
  <c r="P622"/>
  <c r="BI615"/>
  <c r="BH615"/>
  <c r="BG615"/>
  <c r="BF615"/>
  <c r="T615"/>
  <c r="R615"/>
  <c r="P615"/>
  <c r="BI608"/>
  <c r="BH608"/>
  <c r="BG608"/>
  <c r="BF608"/>
  <c r="T608"/>
  <c r="R608"/>
  <c r="P608"/>
  <c r="BI601"/>
  <c r="BH601"/>
  <c r="BG601"/>
  <c r="BF601"/>
  <c r="T601"/>
  <c r="R601"/>
  <c r="P601"/>
  <c r="BI594"/>
  <c r="BH594"/>
  <c r="BG594"/>
  <c r="BF594"/>
  <c r="T594"/>
  <c r="R594"/>
  <c r="P594"/>
  <c r="BI580"/>
  <c r="BH580"/>
  <c r="BG580"/>
  <c r="BF580"/>
  <c r="T580"/>
  <c r="R580"/>
  <c r="P580"/>
  <c r="BI571"/>
  <c r="BH571"/>
  <c r="BG571"/>
  <c r="BF571"/>
  <c r="T571"/>
  <c r="R571"/>
  <c r="P571"/>
  <c r="BI554"/>
  <c r="BH554"/>
  <c r="BG554"/>
  <c r="BF554"/>
  <c r="T554"/>
  <c r="R554"/>
  <c r="P554"/>
  <c r="BI546"/>
  <c r="BH546"/>
  <c r="BG546"/>
  <c r="BF546"/>
  <c r="T546"/>
  <c r="R546"/>
  <c r="P546"/>
  <c r="BI537"/>
  <c r="BH537"/>
  <c r="BG537"/>
  <c r="BF537"/>
  <c r="T537"/>
  <c r="R537"/>
  <c r="P537"/>
  <c r="BI529"/>
  <c r="BH529"/>
  <c r="BG529"/>
  <c r="BF529"/>
  <c r="T529"/>
  <c r="R529"/>
  <c r="P529"/>
  <c r="BI521"/>
  <c r="BH521"/>
  <c r="BG521"/>
  <c r="BF521"/>
  <c r="T521"/>
  <c r="R521"/>
  <c r="P521"/>
  <c r="BI514"/>
  <c r="BH514"/>
  <c r="BG514"/>
  <c r="BF514"/>
  <c r="T514"/>
  <c r="R514"/>
  <c r="P514"/>
  <c r="BI503"/>
  <c r="BH503"/>
  <c r="BG503"/>
  <c r="BF503"/>
  <c r="T503"/>
  <c r="R503"/>
  <c r="P503"/>
  <c r="BI496"/>
  <c r="BH496"/>
  <c r="BG496"/>
  <c r="BF496"/>
  <c r="T496"/>
  <c r="R496"/>
  <c r="P496"/>
  <c r="BI481"/>
  <c r="BH481"/>
  <c r="BG481"/>
  <c r="BF481"/>
  <c r="T481"/>
  <c r="R481"/>
  <c r="P481"/>
  <c r="BI466"/>
  <c r="BH466"/>
  <c r="BG466"/>
  <c r="BF466"/>
  <c r="T466"/>
  <c r="R466"/>
  <c r="P466"/>
  <c r="BI459"/>
  <c r="BH459"/>
  <c r="BG459"/>
  <c r="BF459"/>
  <c r="T459"/>
  <c r="R459"/>
  <c r="P459"/>
  <c r="BI452"/>
  <c r="BH452"/>
  <c r="BG452"/>
  <c r="BF452"/>
  <c r="T452"/>
  <c r="R452"/>
  <c r="P452"/>
  <c r="BI445"/>
  <c r="BH445"/>
  <c r="BG445"/>
  <c r="BF445"/>
  <c r="T445"/>
  <c r="R445"/>
  <c r="P445"/>
  <c r="BI436"/>
  <c r="BH436"/>
  <c r="BG436"/>
  <c r="BF436"/>
  <c r="T436"/>
  <c r="R436"/>
  <c r="P436"/>
  <c r="BI429"/>
  <c r="BH429"/>
  <c r="BG429"/>
  <c r="BF429"/>
  <c r="T429"/>
  <c r="R429"/>
  <c r="P429"/>
  <c r="BI422"/>
  <c r="BH422"/>
  <c r="BG422"/>
  <c r="BF422"/>
  <c r="T422"/>
  <c r="R422"/>
  <c r="P422"/>
  <c r="BI414"/>
  <c r="BH414"/>
  <c r="BG414"/>
  <c r="BF414"/>
  <c r="T414"/>
  <c r="R414"/>
  <c r="P414"/>
  <c r="BI403"/>
  <c r="BH403"/>
  <c r="BG403"/>
  <c r="BF403"/>
  <c r="T403"/>
  <c r="R403"/>
  <c r="P403"/>
  <c r="BI398"/>
  <c r="BH398"/>
  <c r="BG398"/>
  <c r="BF398"/>
  <c r="T398"/>
  <c r="R398"/>
  <c r="P398"/>
  <c r="BI393"/>
  <c r="BH393"/>
  <c r="BG393"/>
  <c r="BF393"/>
  <c r="T393"/>
  <c r="R393"/>
  <c r="P393"/>
  <c r="BI387"/>
  <c r="BH387"/>
  <c r="BG387"/>
  <c r="BF387"/>
  <c r="T387"/>
  <c r="R387"/>
  <c r="P387"/>
  <c r="BI374"/>
  <c r="BH374"/>
  <c r="BG374"/>
  <c r="BF374"/>
  <c r="T374"/>
  <c r="R374"/>
  <c r="P374"/>
  <c r="BI372"/>
  <c r="BH372"/>
  <c r="BG372"/>
  <c r="BF372"/>
  <c r="T372"/>
  <c r="R372"/>
  <c r="P372"/>
  <c r="BI363"/>
  <c r="BH363"/>
  <c r="BG363"/>
  <c r="BF363"/>
  <c r="T363"/>
  <c r="R363"/>
  <c r="P363"/>
  <c r="BI359"/>
  <c r="BH359"/>
  <c r="BG359"/>
  <c r="BF359"/>
  <c r="T359"/>
  <c r="R359"/>
  <c r="P359"/>
  <c r="BI355"/>
  <c r="BH355"/>
  <c r="BG355"/>
  <c r="BF355"/>
  <c r="T355"/>
  <c r="R355"/>
  <c r="P355"/>
  <c r="BI352"/>
  <c r="BH352"/>
  <c r="BG352"/>
  <c r="BF352"/>
  <c r="T352"/>
  <c r="R352"/>
  <c r="P352"/>
  <c r="BI343"/>
  <c r="BH343"/>
  <c r="BG343"/>
  <c r="BF343"/>
  <c r="T343"/>
  <c r="R343"/>
  <c r="P343"/>
  <c r="BI335"/>
  <c r="BH335"/>
  <c r="BG335"/>
  <c r="BF335"/>
  <c r="T335"/>
  <c r="R335"/>
  <c r="P335"/>
  <c r="BI331"/>
  <c r="BH331"/>
  <c r="BG331"/>
  <c r="BF331"/>
  <c r="T331"/>
  <c r="R331"/>
  <c r="P331"/>
  <c r="BI319"/>
  <c r="BH319"/>
  <c r="BG319"/>
  <c r="BF319"/>
  <c r="T319"/>
  <c r="R319"/>
  <c r="P319"/>
  <c r="BI303"/>
  <c r="BH303"/>
  <c r="BG303"/>
  <c r="BF303"/>
  <c r="T303"/>
  <c r="R303"/>
  <c r="P303"/>
  <c r="BI287"/>
  <c r="BH287"/>
  <c r="BG287"/>
  <c r="BF287"/>
  <c r="T287"/>
  <c r="R287"/>
  <c r="P287"/>
  <c r="BI271"/>
  <c r="BH271"/>
  <c r="BG271"/>
  <c r="BF271"/>
  <c r="T271"/>
  <c r="R271"/>
  <c r="P271"/>
  <c r="BI261"/>
  <c r="BH261"/>
  <c r="BG261"/>
  <c r="BF261"/>
  <c r="T261"/>
  <c r="T253"/>
  <c r="R261"/>
  <c r="R253"/>
  <c r="P261"/>
  <c r="P253"/>
  <c r="BI254"/>
  <c r="BH254"/>
  <c r="BG254"/>
  <c r="BF254"/>
  <c r="T254"/>
  <c r="R254"/>
  <c r="P254"/>
  <c r="BI246"/>
  <c r="BH246"/>
  <c r="BG246"/>
  <c r="BF246"/>
  <c r="T246"/>
  <c r="R246"/>
  <c r="P246"/>
  <c r="BI239"/>
  <c r="BH239"/>
  <c r="BG239"/>
  <c r="BF239"/>
  <c r="T239"/>
  <c r="R239"/>
  <c r="P239"/>
  <c r="BI228"/>
  <c r="BH228"/>
  <c r="BG228"/>
  <c r="BF228"/>
  <c r="T228"/>
  <c r="R228"/>
  <c r="P228"/>
  <c r="BI220"/>
  <c r="BH220"/>
  <c r="BG220"/>
  <c r="BF220"/>
  <c r="T220"/>
  <c r="R220"/>
  <c r="P220"/>
  <c r="BI209"/>
  <c r="BH209"/>
  <c r="BG209"/>
  <c r="BF209"/>
  <c r="T209"/>
  <c r="R209"/>
  <c r="P209"/>
  <c r="BI202"/>
  <c r="BH202"/>
  <c r="BG202"/>
  <c r="BF202"/>
  <c r="T202"/>
  <c r="R202"/>
  <c r="P202"/>
  <c r="BI198"/>
  <c r="BH198"/>
  <c r="BG198"/>
  <c r="BF198"/>
  <c r="T198"/>
  <c r="R198"/>
  <c r="P198"/>
  <c r="BI190"/>
  <c r="BH190"/>
  <c r="BG190"/>
  <c r="BF190"/>
  <c r="T190"/>
  <c r="T189"/>
  <c r="R190"/>
  <c r="R189"/>
  <c r="P190"/>
  <c r="P189"/>
  <c r="BI181"/>
  <c r="BH181"/>
  <c r="BG181"/>
  <c r="BF181"/>
  <c r="T181"/>
  <c r="T180"/>
  <c r="R181"/>
  <c r="R180"/>
  <c r="P181"/>
  <c r="P180"/>
  <c r="BI178"/>
  <c r="BH178"/>
  <c r="BG178"/>
  <c r="BF178"/>
  <c r="T178"/>
  <c r="R178"/>
  <c r="P178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7"/>
  <c r="BH147"/>
  <c r="BG147"/>
  <c r="BF147"/>
  <c r="T147"/>
  <c r="R147"/>
  <c r="P147"/>
  <c r="J141"/>
  <c r="J140"/>
  <c r="F140"/>
  <c r="F138"/>
  <c r="E136"/>
  <c r="J92"/>
  <c r="J91"/>
  <c r="F91"/>
  <c r="F89"/>
  <c r="E87"/>
  <c r="J18"/>
  <c r="E18"/>
  <c r="F92"/>
  <c r="J17"/>
  <c r="J12"/>
  <c r="J138"/>
  <c r="E7"/>
  <c r="E134"/>
  <c i="1" r="L90"/>
  <c r="AM90"/>
  <c r="AM89"/>
  <c r="L89"/>
  <c r="AM87"/>
  <c r="L87"/>
  <c r="L85"/>
  <c r="L84"/>
  <c i="2" r="BK1122"/>
  <c r="J862"/>
  <c r="J699"/>
  <c r="BK481"/>
  <c r="BK303"/>
  <c r="BK1141"/>
  <c r="BK827"/>
  <c r="BK636"/>
  <c r="BK352"/>
  <c r="BK1095"/>
  <c r="J915"/>
  <c r="J546"/>
  <c r="J202"/>
  <c r="J1138"/>
  <c r="BK928"/>
  <c r="BK761"/>
  <c r="BK496"/>
  <c r="BK163"/>
  <c r="J827"/>
  <c r="BK554"/>
  <c r="BK343"/>
  <c r="J1084"/>
  <c r="J636"/>
  <c r="BK331"/>
  <c r="J952"/>
  <c r="BK886"/>
  <c r="J737"/>
  <c r="BK537"/>
  <c r="J335"/>
  <c r="J1226"/>
  <c r="BK1185"/>
  <c r="J1058"/>
  <c r="BK840"/>
  <c r="J656"/>
  <c r="BK387"/>
  <c i="3" r="J220"/>
  <c r="J152"/>
  <c r="J265"/>
  <c r="J210"/>
  <c r="J255"/>
  <c r="BK257"/>
  <c r="J216"/>
  <c r="J141"/>
  <c r="BK250"/>
  <c r="J138"/>
  <c r="BK200"/>
  <c r="J163"/>
  <c i="4" r="BK157"/>
  <c r="BK142"/>
  <c r="J127"/>
  <c r="J148"/>
  <c r="J129"/>
  <c r="J128"/>
  <c r="BK121"/>
  <c i="5" r="J133"/>
  <c r="J138"/>
  <c r="BK141"/>
  <c r="BK177"/>
  <c i="6" r="BK170"/>
  <c r="J138"/>
  <c r="BK129"/>
  <c r="J152"/>
  <c r="J125"/>
  <c r="BK157"/>
  <c r="J166"/>
  <c r="J159"/>
  <c r="J129"/>
  <c r="J153"/>
  <c r="J148"/>
  <c r="BK153"/>
  <c r="BK133"/>
  <c i="2" r="J902"/>
  <c r="BK829"/>
  <c r="J662"/>
  <c r="J529"/>
  <c r="BK374"/>
  <c r="BK190"/>
  <c r="BK962"/>
  <c r="BK753"/>
  <c r="J481"/>
  <c r="BK261"/>
  <c r="J1036"/>
  <c r="J917"/>
  <c r="BK729"/>
  <c r="J496"/>
  <c r="BK220"/>
  <c r="BK1058"/>
  <c r="BK862"/>
  <c r="BK692"/>
  <c r="J414"/>
  <c r="J209"/>
  <c r="J954"/>
  <c r="J785"/>
  <c r="J571"/>
  <c r="J387"/>
  <c r="BK1119"/>
  <c r="J883"/>
  <c r="J580"/>
  <c r="J422"/>
  <c r="J147"/>
  <c r="BK893"/>
  <c r="J777"/>
  <c r="BK643"/>
  <c r="BK359"/>
  <c r="BK157"/>
  <c r="J1208"/>
  <c r="J1191"/>
  <c r="BK994"/>
  <c r="J829"/>
  <c r="J622"/>
  <c r="BK335"/>
  <c i="3" r="BK240"/>
  <c r="J165"/>
  <c r="J253"/>
  <c r="J204"/>
  <c r="J259"/>
  <c r="BK141"/>
  <c r="BK130"/>
  <c r="J228"/>
  <c r="J173"/>
  <c r="BK173"/>
  <c r="BK253"/>
  <c r="J178"/>
  <c r="J146"/>
  <c r="J196"/>
  <c r="J250"/>
  <c r="BK171"/>
  <c i="4" r="J158"/>
  <c r="BK150"/>
  <c r="J135"/>
  <c r="J150"/>
  <c r="BK144"/>
  <c r="BK154"/>
  <c r="BK152"/>
  <c i="5" r="BK170"/>
  <c r="J149"/>
  <c r="J128"/>
  <c r="J126"/>
  <c r="J170"/>
  <c i="6" r="J150"/>
  <c r="J137"/>
  <c r="BK150"/>
  <c r="J130"/>
  <c r="BK141"/>
  <c r="BK146"/>
  <c r="J167"/>
  <c r="BK138"/>
  <c r="BK162"/>
  <c r="J160"/>
  <c r="J144"/>
  <c i="2" r="J1016"/>
  <c r="BK769"/>
  <c r="BK650"/>
  <c r="J445"/>
  <c r="J359"/>
  <c i="1" r="AS94"/>
  <c i="2" r="BK254"/>
  <c r="BK980"/>
  <c r="BK874"/>
  <c r="J331"/>
  <c r="J190"/>
  <c r="J1014"/>
  <c r="BK793"/>
  <c r="BK601"/>
  <c r="BK202"/>
  <c r="BK869"/>
  <c r="J601"/>
  <c r="BK445"/>
  <c r="J228"/>
  <c r="J874"/>
  <c r="BK529"/>
  <c r="BK372"/>
  <c r="J1135"/>
  <c r="BK831"/>
  <c r="J615"/>
  <c r="J393"/>
  <c r="BK1226"/>
  <c r="BK1195"/>
  <c r="J1153"/>
  <c r="BK959"/>
  <c r="J800"/>
  <c r="J398"/>
  <c i="3" r="BK148"/>
  <c r="BK210"/>
  <c r="BK154"/>
  <c r="BK236"/>
  <c r="BK140"/>
  <c r="J224"/>
  <c r="BK142"/>
  <c r="J267"/>
  <c r="BK220"/>
  <c r="J142"/>
  <c r="BK216"/>
  <c r="BK267"/>
  <c r="J180"/>
  <c r="BK138"/>
  <c i="4" r="J154"/>
  <c r="BK129"/>
  <c r="BK135"/>
  <c r="BK128"/>
  <c r="BK151"/>
  <c i="5" r="J160"/>
  <c r="J174"/>
  <c r="BK138"/>
  <c r="BK160"/>
  <c r="BK164"/>
  <c i="6" r="J149"/>
  <c r="BK130"/>
  <c r="BK158"/>
  <c r="BK135"/>
  <c r="J124"/>
  <c r="BK142"/>
  <c r="BK154"/>
  <c r="BK128"/>
  <c r="J151"/>
  <c r="J169"/>
  <c r="BK140"/>
  <c r="J163"/>
  <c r="BK127"/>
  <c i="2" r="J1119"/>
  <c r="BK737"/>
  <c r="BK656"/>
  <c r="BK466"/>
  <c r="BK398"/>
  <c r="J178"/>
  <c r="J881"/>
  <c r="J729"/>
  <c r="J372"/>
  <c r="BK1153"/>
  <c r="BK954"/>
  <c r="J807"/>
  <c r="J403"/>
  <c r="BK178"/>
  <c r="BK1034"/>
  <c r="BK847"/>
  <c r="J686"/>
  <c r="J303"/>
  <c r="J181"/>
  <c r="BK871"/>
  <c r="BK622"/>
  <c r="BK355"/>
  <c r="J941"/>
  <c r="BK785"/>
  <c r="BK436"/>
  <c r="BK167"/>
  <c r="BK941"/>
  <c r="J834"/>
  <c r="BK686"/>
  <c r="BK459"/>
  <c r="BK209"/>
  <c r="BK1208"/>
  <c r="J1189"/>
  <c r="J1081"/>
  <c r="BK883"/>
  <c r="J705"/>
  <c r="BK521"/>
  <c r="J271"/>
  <c i="3" r="BK190"/>
  <c r="BK270"/>
  <c r="BK259"/>
  <c r="J200"/>
  <c r="BK152"/>
  <c r="J157"/>
  <c r="BK232"/>
  <c r="J167"/>
  <c r="J134"/>
  <c r="J161"/>
  <c r="J190"/>
  <c r="J159"/>
  <c i="4" r="J144"/>
  <c r="J143"/>
  <c r="J151"/>
  <c r="J153"/>
  <c r="J156"/>
  <c r="BK143"/>
  <c i="5" r="J164"/>
  <c r="BK143"/>
  <c r="BK158"/>
  <c r="J158"/>
  <c r="J143"/>
  <c i="6" r="BK169"/>
  <c r="J142"/>
  <c r="BK125"/>
  <c r="J146"/>
  <c r="J131"/>
  <c r="J158"/>
  <c r="J157"/>
  <c r="J132"/>
  <c r="BK164"/>
  <c r="J128"/>
  <c r="BK152"/>
  <c r="J141"/>
  <c r="BK136"/>
  <c i="2" r="J869"/>
  <c r="BK800"/>
  <c r="J608"/>
  <c r="J436"/>
  <c r="J220"/>
  <c r="J1095"/>
  <c r="J847"/>
  <c r="J692"/>
  <c r="BK363"/>
  <c r="J1133"/>
  <c r="BK949"/>
  <c r="BK745"/>
  <c r="BK608"/>
  <c r="BK239"/>
  <c r="BK1144"/>
  <c r="J886"/>
  <c r="BK674"/>
  <c r="J374"/>
  <c r="BK198"/>
  <c r="J928"/>
  <c r="BK713"/>
  <c r="J466"/>
  <c r="J959"/>
  <c r="J793"/>
  <c r="J521"/>
  <c r="BK319"/>
  <c r="J1034"/>
  <c r="J840"/>
  <c r="J721"/>
  <c r="BK429"/>
  <c r="J1219"/>
  <c r="BK1084"/>
  <c r="BK854"/>
  <c r="J674"/>
  <c r="J343"/>
  <c i="3" r="J246"/>
  <c r="BK204"/>
  <c r="J257"/>
  <c r="BK165"/>
  <c r="BK169"/>
  <c r="J236"/>
  <c r="BK159"/>
  <c r="BK265"/>
  <c r="J171"/>
  <c r="BK224"/>
  <c r="J148"/>
  <c i="4" r="BK148"/>
  <c r="J155"/>
  <c r="BK126"/>
  <c r="BK127"/>
  <c r="J126"/>
  <c r="BK155"/>
  <c r="BK137"/>
  <c i="5" r="J172"/>
  <c r="BK172"/>
  <c r="BK133"/>
  <c r="J155"/>
  <c i="6" r="BK167"/>
  <c r="J139"/>
  <c r="J133"/>
  <c r="J154"/>
  <c r="BK132"/>
  <c r="J171"/>
  <c r="BK143"/>
  <c r="J162"/>
  <c r="BK131"/>
  <c r="BK145"/>
  <c r="BK160"/>
  <c r="BK124"/>
  <c r="J164"/>
  <c r="BK137"/>
  <c i="2" r="BK1133"/>
  <c r="J854"/>
  <c r="J537"/>
  <c r="J429"/>
  <c r="BK246"/>
  <c r="J157"/>
  <c r="J871"/>
  <c r="J503"/>
  <c r="J154"/>
  <c r="J994"/>
  <c r="J831"/>
  <c r="J668"/>
  <c r="J254"/>
  <c r="J1185"/>
  <c r="BK952"/>
  <c r="BK705"/>
  <c r="BK503"/>
  <c r="BK287"/>
  <c r="BK912"/>
  <c r="J680"/>
  <c r="BK546"/>
  <c r="BK1106"/>
  <c r="J836"/>
  <c r="J514"/>
  <c r="J246"/>
  <c r="J949"/>
  <c r="J761"/>
  <c r="BK594"/>
  <c r="BK181"/>
  <c r="BK1191"/>
  <c r="J1141"/>
  <c r="J893"/>
  <c r="BK807"/>
  <c r="BK514"/>
  <c r="BK228"/>
  <c i="3" r="BK167"/>
  <c r="J139"/>
  <c r="BK146"/>
  <c r="J169"/>
  <c r="BK136"/>
  <c r="J240"/>
  <c r="J195"/>
  <c r="BK180"/>
  <c r="J137"/>
  <c r="BK195"/>
  <c r="BK139"/>
  <c r="J263"/>
  <c r="J136"/>
  <c r="J176"/>
  <c r="J130"/>
  <c i="4" r="BK158"/>
  <c r="J121"/>
  <c r="BK156"/>
  <c r="J157"/>
  <c r="J152"/>
  <c r="BK134"/>
  <c i="5" r="BK149"/>
  <c r="BK126"/>
  <c r="BK155"/>
  <c r="BK174"/>
  <c i="6" r="BK161"/>
  <c r="J135"/>
  <c r="J170"/>
  <c r="J145"/>
  <c r="BK168"/>
  <c r="J168"/>
  <c r="J140"/>
  <c r="J156"/>
  <c r="J123"/>
  <c r="BK148"/>
  <c r="BK149"/>
  <c r="BK151"/>
  <c r="BK123"/>
  <c i="2" r="BK1036"/>
  <c r="BK721"/>
  <c r="J452"/>
  <c r="J363"/>
  <c r="J163"/>
  <c r="BK1016"/>
  <c r="J769"/>
  <c r="BK615"/>
  <c r="J287"/>
  <c r="J1106"/>
  <c r="J943"/>
  <c r="BK662"/>
  <c r="BK271"/>
  <c r="BK1081"/>
  <c r="BK834"/>
  <c r="J650"/>
  <c r="J355"/>
  <c r="BK943"/>
  <c r="BK777"/>
  <c r="BK452"/>
  <c r="J261"/>
  <c r="BK915"/>
  <c r="BK699"/>
  <c r="BK393"/>
  <c r="J1117"/>
  <c r="BK881"/>
  <c r="BK680"/>
  <c r="J352"/>
  <c r="BK1219"/>
  <c r="BK1189"/>
  <c r="J980"/>
  <c r="J643"/>
  <c r="J319"/>
  <c i="3" r="J232"/>
  <c i="2" r="BK1117"/>
  <c r="J753"/>
  <c r="J594"/>
  <c r="BK422"/>
  <c r="J198"/>
  <c r="J1144"/>
  <c r="BK814"/>
  <c r="J459"/>
  <c r="J160"/>
  <c r="BK1014"/>
  <c r="J814"/>
  <c r="J629"/>
  <c r="BK154"/>
  <c r="J962"/>
  <c r="J713"/>
  <c r="J554"/>
  <c r="J239"/>
  <c r="BK160"/>
  <c r="BK668"/>
  <c r="BK414"/>
  <c r="J1122"/>
  <c r="J912"/>
  <c r="BK571"/>
  <c r="BK403"/>
  <c r="BK1138"/>
  <c r="BK902"/>
  <c r="J745"/>
  <c r="BK580"/>
  <c r="J167"/>
  <c r="J1195"/>
  <c r="BK1135"/>
  <c r="BK917"/>
  <c r="BK836"/>
  <c r="BK629"/>
  <c r="BK147"/>
  <c i="3" r="J183"/>
  <c r="BK176"/>
  <c r="BK163"/>
  <c r="BK246"/>
  <c r="BK161"/>
  <c r="BK134"/>
  <c r="BK157"/>
  <c r="BK131"/>
  <c r="BK255"/>
  <c r="BK196"/>
  <c r="BK137"/>
  <c r="J140"/>
  <c r="BK228"/>
  <c r="J154"/>
  <c r="J270"/>
  <c r="BK183"/>
  <c r="BK263"/>
  <c r="BK178"/>
  <c r="J131"/>
  <c i="4" r="J134"/>
  <c r="J137"/>
  <c r="BK133"/>
  <c r="J133"/>
  <c r="BK153"/>
  <c r="J142"/>
  <c i="5" r="J166"/>
  <c r="J141"/>
  <c r="BK166"/>
  <c r="BK128"/>
  <c r="J177"/>
  <c i="6" r="BK156"/>
  <c r="J136"/>
  <c r="BK163"/>
  <c r="J143"/>
  <c r="BK159"/>
  <c r="BK134"/>
  <c r="BK144"/>
  <c r="BK166"/>
  <c r="J134"/>
  <c r="J161"/>
  <c r="J127"/>
  <c r="BK171"/>
  <c r="BK139"/>
  <c i="2" l="1" r="T146"/>
  <c r="P197"/>
  <c r="R270"/>
  <c r="R334"/>
  <c r="P371"/>
  <c r="T839"/>
  <c r="T885"/>
  <c r="BK961"/>
  <c r="J961"/>
  <c r="J116"/>
  <c r="P1152"/>
  <c r="P1188"/>
  <c r="P1187"/>
  <c i="3" r="BK133"/>
  <c r="T156"/>
  <c r="T175"/>
  <c r="T252"/>
  <c i="4" r="BK120"/>
  <c r="J120"/>
  <c r="J97"/>
  <c r="BK149"/>
  <c r="J149"/>
  <c r="J99"/>
  <c i="5" r="R140"/>
  <c r="R169"/>
  <c r="R168"/>
  <c i="2" r="R413"/>
  <c r="R412"/>
  <c r="R826"/>
  <c r="P885"/>
  <c r="T914"/>
  <c r="R951"/>
  <c r="T1083"/>
  <c i="3" r="P133"/>
  <c r="BK156"/>
  <c r="J156"/>
  <c r="J101"/>
  <c r="BK175"/>
  <c r="J175"/>
  <c r="J102"/>
  <c r="BK252"/>
  <c r="J252"/>
  <c r="J104"/>
  <c r="R262"/>
  <c r="R261"/>
  <c i="4" r="BK136"/>
  <c r="J136"/>
  <c r="J98"/>
  <c i="5" r="T125"/>
  <c r="T157"/>
  <c i="2" r="T413"/>
  <c r="T412"/>
  <c r="T826"/>
  <c r="R873"/>
  <c r="BK914"/>
  <c r="J914"/>
  <c r="J114"/>
  <c r="P951"/>
  <c r="R1083"/>
  <c i="3" r="BK129"/>
  <c r="BK128"/>
  <c r="J128"/>
  <c r="J97"/>
  <c r="R182"/>
  <c i="4" r="R120"/>
  <c r="R149"/>
  <c i="5" r="R125"/>
  <c r="R124"/>
  <c r="R123"/>
  <c r="R157"/>
  <c i="6" r="P122"/>
  <c i="2" r="P413"/>
  <c r="P412"/>
  <c r="P826"/>
  <c r="BK885"/>
  <c r="J885"/>
  <c r="J113"/>
  <c r="R914"/>
  <c r="BK951"/>
  <c r="J951"/>
  <c r="J115"/>
  <c r="P1083"/>
  <c i="3" r="P129"/>
  <c r="P128"/>
  <c r="T182"/>
  <c r="T262"/>
  <c r="T261"/>
  <c i="4" r="P136"/>
  <c i="5" r="P125"/>
  <c r="P157"/>
  <c i="6" r="R126"/>
  <c i="2" r="BK413"/>
  <c r="J413"/>
  <c r="J108"/>
  <c r="BK826"/>
  <c r="J826"/>
  <c r="J109"/>
  <c r="R885"/>
  <c r="P961"/>
  <c r="R1152"/>
  <c r="R1188"/>
  <c r="R1187"/>
  <c i="3" r="R129"/>
  <c r="R128"/>
  <c r="P182"/>
  <c r="P262"/>
  <c r="P261"/>
  <c i="4" r="T136"/>
  <c i="5" r="BK140"/>
  <c r="J140"/>
  <c r="J99"/>
  <c r="BK169"/>
  <c r="J169"/>
  <c r="J102"/>
  <c i="6" r="BK126"/>
  <c r="J126"/>
  <c r="J98"/>
  <c r="R147"/>
  <c i="2" r="P146"/>
  <c r="T197"/>
  <c r="BK270"/>
  <c r="T334"/>
  <c r="T371"/>
  <c r="P839"/>
  <c r="T873"/>
  <c r="T961"/>
  <c r="BK1152"/>
  <c r="J1152"/>
  <c r="J119"/>
  <c r="T1188"/>
  <c r="T1187"/>
  <c i="3" r="R133"/>
  <c r="R156"/>
  <c r="P175"/>
  <c r="P252"/>
  <c i="4" r="R136"/>
  <c i="5" r="BK125"/>
  <c r="BK124"/>
  <c r="J124"/>
  <c r="J97"/>
  <c r="BK157"/>
  <c r="J157"/>
  <c r="J100"/>
  <c i="6" r="P126"/>
  <c r="P155"/>
  <c i="2" r="R146"/>
  <c r="R197"/>
  <c r="P270"/>
  <c r="BK334"/>
  <c r="J334"/>
  <c r="J105"/>
  <c r="BK371"/>
  <c r="J371"/>
  <c r="J106"/>
  <c r="R839"/>
  <c r="P873"/>
  <c r="P914"/>
  <c r="T951"/>
  <c r="BK1083"/>
  <c r="J1083"/>
  <c r="J117"/>
  <c i="3" r="T129"/>
  <c r="T128"/>
  <c r="BK182"/>
  <c r="J182"/>
  <c r="J103"/>
  <c r="BK262"/>
  <c r="J262"/>
  <c r="J106"/>
  <c i="4" r="T120"/>
  <c r="P149"/>
  <c i="5" r="P140"/>
  <c r="T169"/>
  <c r="T168"/>
  <c i="6" r="BK122"/>
  <c r="J122"/>
  <c r="J97"/>
  <c r="T126"/>
  <c r="P147"/>
  <c r="T147"/>
  <c r="R155"/>
  <c i="2" r="BK146"/>
  <c r="J146"/>
  <c r="J98"/>
  <c r="BK197"/>
  <c r="J197"/>
  <c r="J101"/>
  <c r="T270"/>
  <c r="T269"/>
  <c r="P334"/>
  <c r="R371"/>
  <c r="BK839"/>
  <c r="BK873"/>
  <c r="J873"/>
  <c r="J112"/>
  <c r="R961"/>
  <c r="T1152"/>
  <c r="BK1188"/>
  <c r="J1188"/>
  <c r="J121"/>
  <c i="3" r="T133"/>
  <c r="T132"/>
  <c r="P156"/>
  <c r="R175"/>
  <c r="R252"/>
  <c i="4" r="P120"/>
  <c r="P119"/>
  <c i="1" r="AU97"/>
  <c i="4" r="T149"/>
  <c i="5" r="T140"/>
  <c r="P169"/>
  <c r="P168"/>
  <c i="6" r="R122"/>
  <c r="T122"/>
  <c r="BK147"/>
  <c r="J147"/>
  <c r="J99"/>
  <c r="BK155"/>
  <c r="J155"/>
  <c r="J100"/>
  <c r="T155"/>
  <c r="BK165"/>
  <c r="J165"/>
  <c r="J101"/>
  <c r="P165"/>
  <c r="R165"/>
  <c r="T165"/>
  <c i="5" r="BK176"/>
  <c r="J176"/>
  <c r="J103"/>
  <c i="2" r="BK1143"/>
  <c r="J1143"/>
  <c r="J118"/>
  <c r="BK1225"/>
  <c r="J1225"/>
  <c r="J124"/>
  <c r="BK253"/>
  <c r="J253"/>
  <c r="J102"/>
  <c r="BK1194"/>
  <c r="J1194"/>
  <c r="J122"/>
  <c r="BK180"/>
  <c r="J180"/>
  <c r="J99"/>
  <c r="BK189"/>
  <c r="J189"/>
  <c r="J100"/>
  <c r="BK1218"/>
  <c r="J1218"/>
  <c r="J123"/>
  <c i="3" r="BK269"/>
  <c r="J269"/>
  <c r="J107"/>
  <c i="6" r="E111"/>
  <c r="BE145"/>
  <c r="BE148"/>
  <c r="BE161"/>
  <c r="BE168"/>
  <c r="BE135"/>
  <c r="BE136"/>
  <c r="BE137"/>
  <c r="BE138"/>
  <c r="BE144"/>
  <c r="BE154"/>
  <c i="5" r="J125"/>
  <c r="J98"/>
  <c i="6" r="J89"/>
  <c r="J92"/>
  <c r="BE170"/>
  <c r="F92"/>
  <c r="BE131"/>
  <c r="BE133"/>
  <c r="BE142"/>
  <c r="BE149"/>
  <c r="BE153"/>
  <c r="BE162"/>
  <c r="BE123"/>
  <c r="BE130"/>
  <c r="BE141"/>
  <c r="BE143"/>
  <c r="BE150"/>
  <c r="BE151"/>
  <c r="BE159"/>
  <c r="BE124"/>
  <c r="BE125"/>
  <c r="BE127"/>
  <c r="BE146"/>
  <c r="BE152"/>
  <c r="BE156"/>
  <c r="BE166"/>
  <c r="BE167"/>
  <c i="5" r="BK168"/>
  <c r="J168"/>
  <c r="J101"/>
  <c i="6" r="BE129"/>
  <c r="BE134"/>
  <c r="BE139"/>
  <c r="BE160"/>
  <c r="BE169"/>
  <c r="BE128"/>
  <c r="BE132"/>
  <c r="BE140"/>
  <c r="BE157"/>
  <c r="BE158"/>
  <c r="BE163"/>
  <c r="BE164"/>
  <c r="BE171"/>
  <c i="5" r="BE133"/>
  <c r="BE138"/>
  <c r="E85"/>
  <c r="F120"/>
  <c r="BE149"/>
  <c r="BE170"/>
  <c r="J89"/>
  <c r="BE126"/>
  <c r="BE143"/>
  <c r="BE128"/>
  <c r="BE158"/>
  <c r="BE160"/>
  <c r="BE164"/>
  <c r="BE166"/>
  <c r="BE172"/>
  <c r="BE174"/>
  <c r="BE177"/>
  <c i="4" r="BK119"/>
  <c r="J119"/>
  <c i="5" r="BE141"/>
  <c r="J92"/>
  <c r="BE155"/>
  <c i="3" r="T127"/>
  <c r="BK261"/>
  <c r="J261"/>
  <c r="J105"/>
  <c i="4" r="BE127"/>
  <c r="BE133"/>
  <c r="BE143"/>
  <c r="BE156"/>
  <c i="3" r="J133"/>
  <c r="J100"/>
  <c i="4" r="BE126"/>
  <c r="BE128"/>
  <c r="BE137"/>
  <c r="BE150"/>
  <c r="BE157"/>
  <c r="E85"/>
  <c r="F92"/>
  <c r="BE134"/>
  <c r="BE142"/>
  <c r="BE144"/>
  <c r="BE151"/>
  <c r="BE155"/>
  <c r="BE158"/>
  <c i="3" r="J129"/>
  <c r="J98"/>
  <c i="4" r="J89"/>
  <c r="J92"/>
  <c r="BE129"/>
  <c r="BE153"/>
  <c r="BE148"/>
  <c r="BE121"/>
  <c r="BE154"/>
  <c r="BE135"/>
  <c r="BE152"/>
  <c i="2" r="J270"/>
  <c r="J104"/>
  <c i="3" r="E85"/>
  <c r="J121"/>
  <c r="BE141"/>
  <c r="BE165"/>
  <c r="BE240"/>
  <c i="2" r="BK412"/>
  <c r="J412"/>
  <c r="J107"/>
  <c r="J839"/>
  <c r="J111"/>
  <c i="3" r="J92"/>
  <c r="BE139"/>
  <c r="BE146"/>
  <c r="BE148"/>
  <c r="BE154"/>
  <c r="BE157"/>
  <c r="BE163"/>
  <c r="BE173"/>
  <c r="BE178"/>
  <c r="BE224"/>
  <c r="F124"/>
  <c r="BE204"/>
  <c r="BE130"/>
  <c r="BE131"/>
  <c r="BE134"/>
  <c r="BE152"/>
  <c r="BE159"/>
  <c r="BE196"/>
  <c r="BE200"/>
  <c r="BE216"/>
  <c r="BE246"/>
  <c r="BE250"/>
  <c r="BE263"/>
  <c r="BE265"/>
  <c r="BE270"/>
  <c r="BE140"/>
  <c r="BE169"/>
  <c r="BE176"/>
  <c r="BE183"/>
  <c r="BE253"/>
  <c r="BE267"/>
  <c r="BE161"/>
  <c r="BE190"/>
  <c r="BE228"/>
  <c r="BE257"/>
  <c r="BE137"/>
  <c r="BE138"/>
  <c r="BE167"/>
  <c r="BE171"/>
  <c r="BE195"/>
  <c r="BE232"/>
  <c r="BE236"/>
  <c r="BE136"/>
  <c r="BE142"/>
  <c r="BE180"/>
  <c r="BE210"/>
  <c r="BE220"/>
  <c r="BE255"/>
  <c r="BE259"/>
  <c i="2" r="E85"/>
  <c r="BE157"/>
  <c r="BE160"/>
  <c r="BE198"/>
  <c r="BE359"/>
  <c r="BE403"/>
  <c r="BE414"/>
  <c r="BE429"/>
  <c r="BE445"/>
  <c r="BE537"/>
  <c r="BE615"/>
  <c r="BE662"/>
  <c r="BE785"/>
  <c r="BE869"/>
  <c r="BE943"/>
  <c r="BE949"/>
  <c r="BE1016"/>
  <c r="BE1095"/>
  <c r="BE1144"/>
  <c r="BE1189"/>
  <c r="BE1191"/>
  <c r="BE1195"/>
  <c r="BE1208"/>
  <c r="BE1219"/>
  <c r="BE1226"/>
  <c r="J89"/>
  <c r="BE254"/>
  <c r="BE303"/>
  <c r="BE363"/>
  <c r="BE372"/>
  <c r="BE521"/>
  <c r="BE656"/>
  <c r="BE814"/>
  <c r="BE883"/>
  <c r="BE915"/>
  <c r="BE980"/>
  <c r="BE1014"/>
  <c r="BE1185"/>
  <c r="BE154"/>
  <c r="BE220"/>
  <c r="BE228"/>
  <c r="BE261"/>
  <c r="BE287"/>
  <c r="BE452"/>
  <c r="BE481"/>
  <c r="BE496"/>
  <c r="BE554"/>
  <c r="BE608"/>
  <c r="BE668"/>
  <c r="BE680"/>
  <c r="BE686"/>
  <c r="BE705"/>
  <c r="BE721"/>
  <c r="BE745"/>
  <c r="BE761"/>
  <c r="BE862"/>
  <c r="BE893"/>
  <c r="BE928"/>
  <c r="BE1034"/>
  <c r="BE1058"/>
  <c r="BE1117"/>
  <c r="BE1133"/>
  <c r="BE209"/>
  <c r="BE246"/>
  <c r="BE331"/>
  <c r="BE436"/>
  <c r="BE503"/>
  <c r="BE529"/>
  <c r="BE643"/>
  <c r="BE692"/>
  <c r="BE729"/>
  <c r="BE769"/>
  <c r="BE881"/>
  <c r="BE959"/>
  <c r="BE1141"/>
  <c r="BE1153"/>
  <c r="BE147"/>
  <c r="BE167"/>
  <c r="BE190"/>
  <c r="BE335"/>
  <c r="BE343"/>
  <c r="BE398"/>
  <c r="BE422"/>
  <c r="BE466"/>
  <c r="BE514"/>
  <c r="BE636"/>
  <c r="BE737"/>
  <c r="BE777"/>
  <c r="BE829"/>
  <c r="BE902"/>
  <c r="BE917"/>
  <c r="F141"/>
  <c r="BE163"/>
  <c r="BE355"/>
  <c r="BE650"/>
  <c r="BE674"/>
  <c r="BE699"/>
  <c r="BE713"/>
  <c r="BE753"/>
  <c r="BE827"/>
  <c r="BE847"/>
  <c r="BE886"/>
  <c r="BE962"/>
  <c r="BE1119"/>
  <c r="BE178"/>
  <c r="BE181"/>
  <c r="BE239"/>
  <c r="BE374"/>
  <c r="BE393"/>
  <c r="BE546"/>
  <c r="BE571"/>
  <c r="BE580"/>
  <c r="BE594"/>
  <c r="BE793"/>
  <c r="BE800"/>
  <c r="BE831"/>
  <c r="BE854"/>
  <c r="BE912"/>
  <c r="BE1036"/>
  <c r="BE1081"/>
  <c r="BE1122"/>
  <c r="BE1135"/>
  <c r="BE202"/>
  <c r="BE271"/>
  <c r="BE319"/>
  <c r="BE352"/>
  <c r="BE387"/>
  <c r="BE459"/>
  <c r="BE601"/>
  <c r="BE622"/>
  <c r="BE629"/>
  <c r="BE807"/>
  <c r="BE834"/>
  <c r="BE836"/>
  <c r="BE840"/>
  <c r="BE871"/>
  <c r="BE874"/>
  <c r="BE941"/>
  <c r="BE952"/>
  <c r="BE954"/>
  <c r="BE994"/>
  <c r="BE1084"/>
  <c r="BE1106"/>
  <c r="BE1138"/>
  <c r="F37"/>
  <c i="1" r="BD95"/>
  <c i="2" r="F35"/>
  <c i="1" r="BB95"/>
  <c i="2" r="J34"/>
  <c i="1" r="AW95"/>
  <c i="3" r="F34"/>
  <c i="1" r="BA96"/>
  <c i="3" r="F37"/>
  <c i="1" r="BD96"/>
  <c i="5" r="F34"/>
  <c i="1" r="BA98"/>
  <c i="6" r="F34"/>
  <c i="1" r="BA99"/>
  <c i="6" r="F35"/>
  <c i="1" r="BB99"/>
  <c i="2" r="F34"/>
  <c i="1" r="BA95"/>
  <c i="2" r="F36"/>
  <c i="1" r="BC95"/>
  <c i="3" r="F36"/>
  <c i="1" r="BC96"/>
  <c i="3" r="J34"/>
  <c i="1" r="AW96"/>
  <c i="4" r="F36"/>
  <c i="1" r="BC97"/>
  <c i="4" r="F37"/>
  <c i="1" r="BD97"/>
  <c i="5" r="F35"/>
  <c i="1" r="BB98"/>
  <c i="4" r="J30"/>
  <c i="5" r="F37"/>
  <c i="1" r="BD98"/>
  <c i="6" r="J34"/>
  <c i="1" r="AW99"/>
  <c i="6" r="F37"/>
  <c i="1" r="BD99"/>
  <c i="3" r="F35"/>
  <c i="1" r="BB96"/>
  <c i="4" r="F34"/>
  <c i="1" r="BA97"/>
  <c i="4" r="J34"/>
  <c i="1" r="AW97"/>
  <c i="4" r="F35"/>
  <c i="1" r="BB97"/>
  <c i="5" r="F36"/>
  <c i="1" r="BC98"/>
  <c i="5" r="J34"/>
  <c i="1" r="AW98"/>
  <c i="6" r="F36"/>
  <c i="1" r="BC99"/>
  <c i="4" l="1" r="T119"/>
  <c i="2" r="P838"/>
  <c i="6" r="P121"/>
  <c i="1" r="AU99"/>
  <c i="2" r="R838"/>
  <c i="4" r="R119"/>
  <c i="3" r="P132"/>
  <c r="P127"/>
  <c i="1" r="AU96"/>
  <c i="6" r="R121"/>
  <c i="2" r="P269"/>
  <c r="P145"/>
  <c r="P144"/>
  <c i="1" r="AU95"/>
  <c i="6" r="T121"/>
  <c i="5" r="T124"/>
  <c r="T123"/>
  <c i="3" r="BK132"/>
  <c r="J132"/>
  <c r="J99"/>
  <c i="2" r="R269"/>
  <c r="BK838"/>
  <c r="J838"/>
  <c r="J110"/>
  <c r="R145"/>
  <c r="R144"/>
  <c i="3" r="R132"/>
  <c r="R127"/>
  <c i="2" r="BK269"/>
  <c r="J269"/>
  <c r="J103"/>
  <c i="5" r="P124"/>
  <c r="P123"/>
  <c i="1" r="AU98"/>
  <c i="2" r="T838"/>
  <c r="T145"/>
  <c r="T144"/>
  <c r="BK1187"/>
  <c r="J1187"/>
  <c r="J120"/>
  <c i="6" r="BK121"/>
  <c r="J121"/>
  <c i="5" r="BK123"/>
  <c r="J123"/>
  <c r="J96"/>
  <c i="1" r="AG97"/>
  <c i="4" r="J96"/>
  <c i="3" r="BK127"/>
  <c r="J127"/>
  <c i="2" r="BK145"/>
  <c r="BK144"/>
  <c r="J144"/>
  <c i="6" r="J30"/>
  <c i="1" r="AG99"/>
  <c i="4" r="J33"/>
  <c i="1" r="AV97"/>
  <c r="AT97"/>
  <c r="AN97"/>
  <c r="BD94"/>
  <c r="W33"/>
  <c i="6" r="J33"/>
  <c i="1" r="AV99"/>
  <c r="AT99"/>
  <c r="AN99"/>
  <c i="3" r="J30"/>
  <c i="1" r="AG96"/>
  <c i="4" r="F33"/>
  <c i="1" r="AZ97"/>
  <c i="5" r="J33"/>
  <c i="1" r="AV98"/>
  <c r="AT98"/>
  <c r="BB94"/>
  <c r="AX94"/>
  <c r="BA94"/>
  <c r="W30"/>
  <c i="2" r="F33"/>
  <c i="1" r="AZ95"/>
  <c i="3" r="J33"/>
  <c i="1" r="AV96"/>
  <c r="AT96"/>
  <c i="2" r="J33"/>
  <c i="1" r="AV95"/>
  <c r="AT95"/>
  <c i="3" r="F33"/>
  <c i="1" r="AZ96"/>
  <c i="5" r="F33"/>
  <c i="1" r="AZ98"/>
  <c r="BC94"/>
  <c r="W32"/>
  <c i="6" r="F33"/>
  <c i="1" r="AZ99"/>
  <c i="2" r="J30"/>
  <c i="1" r="AG95"/>
  <c i="6" l="1" r="J96"/>
  <c r="J39"/>
  <c i="1" r="AN96"/>
  <c i="3" r="J96"/>
  <c i="4" r="J39"/>
  <c i="1" r="AN95"/>
  <c i="2" r="J96"/>
  <c r="J145"/>
  <c r="J97"/>
  <c i="3" r="J39"/>
  <c i="2" r="J39"/>
  <c i="1" r="AU94"/>
  <c r="AY94"/>
  <c r="W31"/>
  <c r="AW94"/>
  <c r="AK30"/>
  <c i="5" r="J30"/>
  <c i="1" r="AG98"/>
  <c r="AN98"/>
  <c r="AZ94"/>
  <c r="AV94"/>
  <c r="AK29"/>
  <c i="5" l="1" r="J39"/>
  <c i="1" r="AG94"/>
  <c r="AK26"/>
  <c r="AK3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<sst xmlns="http://schemas.openxmlformats.org/spreadsheetml/2006/main">
  <si>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</si>
  <si>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</si>
  <si>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</si>
  <si>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</si>
  <si>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</si>
  <si>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{d00b548b-ef12-4eb1-ba43-716da13702a5}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</si>
  <si>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</si>
  <si>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</si>
  <si>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</si>
  <si>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</si>
  <si>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</si>
  <si>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</si>
  <si>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</si>
  <si>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</si>
  <si>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</si>
  <si>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</si>
  <si>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</si>
  <si>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pavilonu MŠ Masarykova 891, na adrese Rimavské Soboty, pozemen č.st.5569 v k.ú Kolín</t>
  </si>
  <si>
    <t>KSO:</t>
  </si>
  <si>
    <t>CC-CZ:</t>
  </si>
  <si>
    <t>Místo:</t>
  </si>
  <si>
    <t>Kolín</t>
  </si>
  <si>
    <t>Datum:</t>
  </si>
  <si>
    <t>31. 3. 2025</t>
  </si>
  <si>
    <t>Zadavatel:</t>
  </si>
  <si>
    <t>IČ:</t>
  </si>
  <si>
    <t>Město Kolín</t>
  </si>
  <si>
    <t>DIČ:</t>
  </si>
  <si>
    <t>Uchazeč:</t>
  </si>
  <si>
    <t>Vyplň údaj</t>
  </si>
  <si>
    <t>Projektant:</t>
  </si>
  <si>
    <t>Gaudia design s.r.o., Humpolec</t>
  </si>
  <si>
    <t>True</t>
  </si>
  <si>
    <t>Zpracovatel:</t>
  </si>
  <si>
    <t>Ing. Avuk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</si>
  <si>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</si>
  <si>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</si>
  <si>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</si>
  <si>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</si>
  <si>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</si>
  <si>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</si>
  <si>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</si>
  <si>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</si>
  <si>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</si>
  <si>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</si>
  <si>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</si>
  <si>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</si>
  <si>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</si>
  <si>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</si>
  <si>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</si>
  <si>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</si>
  <si>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</si>
  <si>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</si>
  <si>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</si>
  <si>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</si>
  <si>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</si>
  <si>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</si>
  <si>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</si>
  <si>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</si>
  <si>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</si>
  <si>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</si>
  <si>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</si>
  <si>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</si>
  <si>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</si>
  <si>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</si>
  <si>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</si>
  <si>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</si>
  <si>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</si>
  <si>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</si>
  <si>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</si>
  <si>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</si>
  <si>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</si>
  <si>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</si>
  <si>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</si>
  <si>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</si>
  <si>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</si>
  <si>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</si>
  <si>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</si>
  <si>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</si>
  <si>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</si>
  <si>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</si>
  <si>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</si>
  <si>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Stavební</t>
  </si>
  <si>
    <t>STA</t>
  </si>
  <si>
    <t>1</t>
  </si>
  <si>
    <t>{00ea8277-bac5-40ea-bb37-f4eba75fade3}</t>
  </si>
  <si>
    <t>2</t>
  </si>
  <si>
    <t>D.1.4a</t>
  </si>
  <si>
    <t>Vytápění</t>
  </si>
  <si>
    <t>{3ff8aaed-a216-498b-ac7b-a3a5d1240758}</t>
  </si>
  <si>
    <t>D.1.4c</t>
  </si>
  <si>
    <t>Vzduchotechnika</t>
  </si>
  <si>
    <t>{3b9ed83b-922c-4750-9c40-293c6a6cb012}</t>
  </si>
  <si>
    <t>D.1.4e</t>
  </si>
  <si>
    <t>Vodovod</t>
  </si>
  <si>
    <t>{af08f079-82e9-4a56-abf7-d6e4f8d5a7c2}</t>
  </si>
  <si>
    <t>D.1.4g</t>
  </si>
  <si>
    <t>Silnoproudá elektrotechnika</t>
  </si>
  <si>
    <t>{eda7c286-0c74-4eec-9251-e9a304662277}</t>
  </si>
  <si>
    <t>KRYCÍ LIST SOUPISU PRACÍ</t>
  </si>
  <si>
    <t>Objekt:</t>
  </si>
  <si>
    <t>D.1.1 - Stavební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</si>
  <si>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</si>
  <si>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</si>
  <si>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</si>
  <si>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</si>
  <si>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</si>
  <si>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</si>
  <si>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</si>
  <si>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Přípravné a přidružené zemní práce</t>
  </si>
  <si>
    <t xml:space="preserve">    2 - Zakládání</t>
  </si>
  <si>
    <t xml:space="preserve">    3 - Svislé a kompletní konstrukce</t>
  </si>
  <si>
    <t xml:space="preserve">    5 - Komunikace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</si>
  <si>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</si>
  <si>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</si>
  <si>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</si>
  <si>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  64 - Osazování výplní otvorů</t>
  </si>
  <si>
    <t xml:space="preserve">    9 - Ostatní konstrukce a práce, bourání</t>
  </si>
  <si>
    <t xml:space="preserve">      96 - Bourání konstrukcí</t>
  </si>
  <si>
    <t xml:space="preserve">      99 - Přesuny hmot a suti</t>
  </si>
  <si>
    <t>PSV - Práce a dodávky PSV</t>
  </si>
  <si>
    <t xml:space="preserve">    711 - Izolace proti vodě, vlhkosti a plynům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</si>
  <si>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</si>
  <si>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</si>
  <si>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</si>
  <si>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</si>
  <si>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</si>
  <si>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</si>
  <si>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</si>
  <si>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</si>
  <si>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</si>
  <si>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</si>
  <si>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</si>
  <si>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</si>
  <si>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</si>
  <si>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</si>
  <si>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</si>
  <si>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</si>
  <si>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</si>
  <si>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</si>
  <si>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</si>
  <si>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</si>
  <si>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</si>
  <si>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</si>
  <si>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</si>
  <si>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</si>
  <si>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</si>
  <si>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</si>
  <si>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</si>
  <si>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</si>
  <si>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</si>
  <si>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</si>
  <si>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</si>
  <si>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132212331</t>
  </si>
  <si>
    <t>Hloubení nezapažených rýh šířky do 2000 mm v soudržných horninách třídy těžitelnosti I skupiny 3 ručně</t>
  </si>
  <si>
    <t>m3</t>
  </si>
  <si>
    <t>CS ÚRS 2025 01</t>
  </si>
  <si>
    <t>4</t>
  </si>
  <si>
    <t>-2064189717</t>
  </si>
  <si>
    <t>Online PSC</t>
  </si>
  <si>
    <t>https://podminky.urs.cz/item/CS_URS_2025_01/132212331</t>
  </si>
  <si>
    <t>VV</t>
  </si>
  <si>
    <t>Viz PD stavební část - výkresy půdorysu, výkresy řezů a Tech.zpr.</t>
  </si>
  <si>
    <t>Změřeno v programu AutoCAD</t>
  </si>
  <si>
    <t>.</t>
  </si>
  <si>
    <t>Kolem objektu</t>
  </si>
  <si>
    <t>12,5*1,0*0,5</t>
  </si>
  <si>
    <t>162751117</t>
  </si>
  <si>
    <t>Vodorovné přemístění přes 9 000 do 10000 m výkopku/sypaniny z horniny třídy těžitelnosti I skupiny 1 až 3</t>
  </si>
  <si>
    <t>1357389351</t>
  </si>
  <si>
    <t>https://podminky.urs.cz/item/CS_URS_2025_01/162751117</t>
  </si>
  <si>
    <t>6,25</t>
  </si>
  <si>
    <t>3</t>
  </si>
  <si>
    <t>162751119</t>
  </si>
  <si>
    <t>Příplatek k vodorovnému přemístění výkopku/sypaniny z horniny třídy těžitelnosti I skupiny 1 až 3 ZKD 1000 m přes 10000 m</t>
  </si>
  <si>
    <t>-2016323410</t>
  </si>
  <si>
    <t>https://podminky.urs.cz/item/CS_URS_2025_01/162751119</t>
  </si>
  <si>
    <t>6,25*10 'Přepočtené koeficientem množství</t>
  </si>
  <si>
    <t>167151101</t>
  </si>
  <si>
    <t>Nakládání výkopku z hornin třídy těžitelnosti I skupiny 1 až 3 do 100 m3</t>
  </si>
  <si>
    <t>-1333734512</t>
  </si>
  <si>
    <t>https://podminky.urs.cz/item/CS_URS_2025_01/167151101</t>
  </si>
  <si>
    <t>5</t>
  </si>
  <si>
    <t>171201221</t>
  </si>
  <si>
    <t>Poplatek za uložení na skládce (skládkovné) zeminy a kamení kód odpadu 17 05 04</t>
  </si>
  <si>
    <t>t</t>
  </si>
  <si>
    <t>-425687264</t>
  </si>
  <si>
    <t>https://podminky.urs.cz/item/CS_URS_2025_01/171201221</t>
  </si>
  <si>
    <t>PSC</t>
  </si>
  <si>
    <t xml:space="preserve">Poznámka k souboru cen:_x000d_
1. Ceny uvedené v souboru cen je doporučeno upravit podle aktuálních cen místně příslušné skládky. 2. V cenách je započítán poplatek za ukládání odpadu dle zákona 185/2001 Sb. </t>
  </si>
  <si>
    <t>6,25*1,9</t>
  </si>
  <si>
    <t>6</t>
  </si>
  <si>
    <t>174101101</t>
  </si>
  <si>
    <t>Zásyp jam, šachet rýh nebo kolem objektů sypaninou se zhutněním</t>
  </si>
  <si>
    <t>-500150489</t>
  </si>
  <si>
    <t>https://podminky.urs.cz/item/CS_URS_2025_01/174101101</t>
  </si>
  <si>
    <t>Skladba P3</t>
  </si>
  <si>
    <t>1.NP</t>
  </si>
  <si>
    <t>"m.č.1.12:" 9,55*0,3</t>
  </si>
  <si>
    <t>12,5*1,0*0,3</t>
  </si>
  <si>
    <t>7</t>
  </si>
  <si>
    <t>M</t>
  </si>
  <si>
    <t>58331200</t>
  </si>
  <si>
    <t>štěrkopísek netříděný</t>
  </si>
  <si>
    <t>8</t>
  </si>
  <si>
    <t>704447202</t>
  </si>
  <si>
    <t>6,615*1,9 'Přepočtené koeficientem množství</t>
  </si>
  <si>
    <t>11</t>
  </si>
  <si>
    <t>Přípravné a přidružené zemní práce</t>
  </si>
  <si>
    <t>113106021</t>
  </si>
  <si>
    <t>Rozebrání dlažeb při překopech komunikací pro pěší z betonových dlaždic ručně</t>
  </si>
  <si>
    <t>m2</t>
  </si>
  <si>
    <t>1042810957</t>
  </si>
  <si>
    <t>https://podminky.urs.cz/item/CS_URS_2025_01/113106021</t>
  </si>
  <si>
    <t>Pro další použití</t>
  </si>
  <si>
    <t>12,5*1,0</t>
  </si>
  <si>
    <t>Zakládání</t>
  </si>
  <si>
    <t>9</t>
  </si>
  <si>
    <t>271532212r</t>
  </si>
  <si>
    <t>Podsyp pod základové konstrukce se zhutněním z hrubého kameniva frakce 0 až 32 mm</t>
  </si>
  <si>
    <t>-1984676642</t>
  </si>
  <si>
    <t>"m.č.1.12:" 9,55*0,15</t>
  </si>
  <si>
    <t>Svislé a kompletní konstrukce</t>
  </si>
  <si>
    <t>10</t>
  </si>
  <si>
    <t>340236212</t>
  </si>
  <si>
    <t>Zazdívka otvorů v příčkách nebo stěnách pl přes 0,0225 do 0,09 m2 cihlami plnými tl přes 100 mm</t>
  </si>
  <si>
    <t>kus</t>
  </si>
  <si>
    <t>-734718527</t>
  </si>
  <si>
    <t>https://podminky.urs.cz/item/CS_URS_2025_01/340236212</t>
  </si>
  <si>
    <t>Zapravení otvorů</t>
  </si>
  <si>
    <t>340238211</t>
  </si>
  <si>
    <t>Zazdívka otvorů v příčkách nebo stěnách pl přes 0,25 do 1 m2 cihlami plnými tl do 100 mm</t>
  </si>
  <si>
    <t>-296251664</t>
  </si>
  <si>
    <t>https://podminky.urs.cz/item/CS_URS_2025_01/340238211</t>
  </si>
  <si>
    <t>2.NP</t>
  </si>
  <si>
    <t>"m.č.2.11:" 0,8*0,8</t>
  </si>
  <si>
    <t>317168012</t>
  </si>
  <si>
    <t>Překlad keramický plochý š 115 mm dl 1250 mm</t>
  </si>
  <si>
    <t>-570376616</t>
  </si>
  <si>
    <t>https://podminky.urs.cz/item/CS_URS_2025_01/317168012</t>
  </si>
  <si>
    <t>"m.č.105:" 1</t>
  </si>
  <si>
    <t>"m.č.112:" 1</t>
  </si>
  <si>
    <t>"m.č.2.13:" 1</t>
  </si>
  <si>
    <t>13</t>
  </si>
  <si>
    <t>317944323</t>
  </si>
  <si>
    <t>Válcované nosníky č.14 až 22 dodatečně osazované do připravených otvorů</t>
  </si>
  <si>
    <t>1427715471</t>
  </si>
  <si>
    <t>https://podminky.urs.cz/item/CS_URS_2025_01/317944323</t>
  </si>
  <si>
    <t>IPE200</t>
  </si>
  <si>
    <t>"m.č.1.05:" 3*1,4*0,0224*1,09</t>
  </si>
  <si>
    <t>14</t>
  </si>
  <si>
    <t>342244211</t>
  </si>
  <si>
    <t>Příčka z cihel broušených na tenkovrstvou maltu tloušťky 115 mm</t>
  </si>
  <si>
    <t>2074257195</t>
  </si>
  <si>
    <t>https://podminky.urs.cz/item/CS_URS_2025_01/342244211</t>
  </si>
  <si>
    <t>"m.č.105:" 4,62*2,96-0,8*1,97</t>
  </si>
  <si>
    <t>"m.č.112:" 1,95*2,96-0,8*1,97</t>
  </si>
  <si>
    <t>"m.č.2.13:" 1,95*2,96-0,8*1,97</t>
  </si>
  <si>
    <t>15</t>
  </si>
  <si>
    <t>346244381</t>
  </si>
  <si>
    <t>Plentování jednostranné v do 200 mm válcovaných nosníků cihlami</t>
  </si>
  <si>
    <t>-1566003770</t>
  </si>
  <si>
    <t>https://podminky.urs.cz/item/CS_URS_2025_01/346244381</t>
  </si>
  <si>
    <t>"m.č.1.05:" 1,4*0,2*2</t>
  </si>
  <si>
    <t>16</t>
  </si>
  <si>
    <t>317234410</t>
  </si>
  <si>
    <t>Vyzdívka mezi nosníky z cihel pálených na MC</t>
  </si>
  <si>
    <t>-143191917</t>
  </si>
  <si>
    <t>https://podminky.urs.cz/item/CS_URS_2025_01/317234410</t>
  </si>
  <si>
    <t>"m.č.1.05:" 1,4*0,3*0,25</t>
  </si>
  <si>
    <t>Komunikace</t>
  </si>
  <si>
    <t>17</t>
  </si>
  <si>
    <t>564760101</t>
  </si>
  <si>
    <t>Podklad z kameniva hrubého drceného vel. 16-32 mm plochy do 100 m2 tl 200 mm</t>
  </si>
  <si>
    <t>1182892541</t>
  </si>
  <si>
    <t>https://podminky.urs.cz/item/CS_URS_2025_01/564760101</t>
  </si>
  <si>
    <t>18</t>
  </si>
  <si>
    <t>596811220</t>
  </si>
  <si>
    <t>Kladení betonové dlažby komunikací pro pěší do lože z kameniva velikosti přes 0,09 do 0,25 m2 pl do 50 m2</t>
  </si>
  <si>
    <t>-391927017</t>
  </si>
  <si>
    <t>https://podminky.urs.cz/item/CS_URS_2025_01/596811220</t>
  </si>
  <si>
    <t>Použitá stávající dlažba</t>
  </si>
  <si>
    <t>Úpravy povrchů, podlahy a osazování výplní</t>
  </si>
  <si>
    <t>61</t>
  </si>
  <si>
    <t>Úprava povrchů vnitřních</t>
  </si>
  <si>
    <t>19</t>
  </si>
  <si>
    <t>612131301</t>
  </si>
  <si>
    <t>Cementový postřik vnitřních stěn nanášený celoplošně strojně</t>
  </si>
  <si>
    <t>-800732065</t>
  </si>
  <si>
    <t>https://podminky.urs.cz/item/CS_URS_2025_01/612131301</t>
  </si>
  <si>
    <t>Nové zdivo</t>
  </si>
  <si>
    <t>"m.č.1.05:" 4,62*2,96-0,8*1,97</t>
  </si>
  <si>
    <t>"m.č.1.11:" 1,95*2,96-0,8*1,97</t>
  </si>
  <si>
    <t>"m.č.1.12:" 1,95*2,96-0,8*1,97</t>
  </si>
  <si>
    <t>"m.č.1.13:" 1,75*2,96</t>
  </si>
  <si>
    <t>"m.č.1.14:" 2,77*2,96-0,8*1,97</t>
  </si>
  <si>
    <t>"m.č.2.09:" 1,95*2,96-0,8*1,97</t>
  </si>
  <si>
    <t>"m.č.2.11:" 1,95*2,96-0,8*1,97</t>
  </si>
  <si>
    <t>20</t>
  </si>
  <si>
    <t>612311131</t>
  </si>
  <si>
    <t>Vápenný štuk vnitřních stěn tloušťky do 3 mm</t>
  </si>
  <si>
    <t>-2024512189</t>
  </si>
  <si>
    <t>https://podminky.urs.cz/item/CS_URS_2025_01/612311131</t>
  </si>
  <si>
    <t>612321341</t>
  </si>
  <si>
    <t>Vápenocementová omítka štuková dvouvrstvá vnitřních stěn nanášená strojně</t>
  </si>
  <si>
    <t>436343222</t>
  </si>
  <si>
    <t>https://podminky.urs.cz/item/CS_URS_2025_01/612321341</t>
  </si>
  <si>
    <t>22</t>
  </si>
  <si>
    <t>612325422</t>
  </si>
  <si>
    <t>Oprava vnitřní vápenocementové štukové omítky tl jádrové omítky do 20 mm a tl štuku do 3 mm stěn v rozsahu plochy přes 10 do 30 %</t>
  </si>
  <si>
    <t>993119239</t>
  </si>
  <si>
    <t>https://podminky.urs.cz/item/CS_URS_2025_01/612325422</t>
  </si>
  <si>
    <t>"m.č.1.05:" (4,62+1,4*2)*2,96-0,8*1,97*2-0,9*1,97-1,18*0,9</t>
  </si>
  <si>
    <t>"m.č.1.11:" (18,4+6,9+0,64*2+1,1)*2*2,96-0,8*1,97*6-5,4*1,96*3</t>
  </si>
  <si>
    <t>"m.č.2.01:" 3,58*2,96+0,15*2*2,1-0,8*1,97</t>
  </si>
  <si>
    <t>"m.č.2.07:" (5,25+4,2+0,4+0,64)*2*2,96-0,8*1,97*3-2,4*1,75</t>
  </si>
  <si>
    <t>23</t>
  </si>
  <si>
    <t>629991012</t>
  </si>
  <si>
    <t>Zakrytí výplní otvorů fólií přilepenou na začišťovací lišty</t>
  </si>
  <si>
    <t>1535690920</t>
  </si>
  <si>
    <t>https://podminky.urs.cz/item/CS_URS_2025_01/629991012</t>
  </si>
  <si>
    <t>2,4*1,75+5,4*1,96*3+1,18*0,9</t>
  </si>
  <si>
    <t>63</t>
  </si>
  <si>
    <t>Podlahy a podlahové konstrukce</t>
  </si>
  <si>
    <t>24</t>
  </si>
  <si>
    <t>631311115</t>
  </si>
  <si>
    <t>Mazanina tl přes 50 do 80 mm z betonu prostého bez zvýšených nároků na prostředí tř. C 20/25</t>
  </si>
  <si>
    <t>-1617111978</t>
  </si>
  <si>
    <t>https://podminky.urs.cz/item/CS_URS_2025_01/631311115</t>
  </si>
  <si>
    <t>Skladba P03</t>
  </si>
  <si>
    <t>"m.č.1.12:" 9,55*0,1</t>
  </si>
  <si>
    <t>25</t>
  </si>
  <si>
    <t>631311125</t>
  </si>
  <si>
    <t>Mazanina tl přes 80 do 120 mm z betonu prostého bez zvýšených nároků na prostředí tř. C 20/25</t>
  </si>
  <si>
    <t>-626723047</t>
  </si>
  <si>
    <t>https://podminky.urs.cz/item/CS_URS_2025_01/631311125</t>
  </si>
  <si>
    <t xml:space="preserve">Poznámka k souboru cen:_x000d_
1. Ceny jsou určeny pro mazaniny krycí (pochůzné i pojízdné), popř. podkladní, plovoucí, vyrovnávací nebo oddělující pod potěry, podlahy, průmyslové podlahy, popř. pro podlévání provizorně podklínovaných patek usazených strojů a technologických zařízení (s náležitým zatemováním hutného betonu). 2. Pro mazaniny tlouštěk větších než 240 mm jsou určeny: a) pro mazaniny ukládané na zeminu (v halách apod.) ceny souborů cen 27* 31- Základy z betonu prostého a 27* 32 - Základy z betonu železového, b) pro mazaniny v nadzemních podlažích ceny souboru cen 411 31- . . Beton kleneb. 3. Ceny lze použít i pro betonový okapový chodníček budovy (včetně tvarování rigolového žlábku) v příslušných tloušťkách. Jeho podloží se oceňuje samostatně. 4. V ceně jsou započteny i náklady na: a) základní stržení povrchu mazaniny s urovnáním vibrační lištou nebo dřevěným hladítkem, b) vytvoření dilatačních spár v mazanině bez zaplnění, pokud jsou dilatační spáry vytvářeny při provádění betonáže. Jestliže jsou dilatační spáry řezány dodatečně, oceňují se cenami souboru cen 634 91-11 Řezání dilatačních nebo smršťovacích spár. </t>
  </si>
  <si>
    <t>"m.č.1.12:" 9,55*0,12</t>
  </si>
  <si>
    <t>26</t>
  </si>
  <si>
    <t>631319011</t>
  </si>
  <si>
    <t>Příplatek k mazanině tl přes 50 do 80 mm za přehlazení povrchu</t>
  </si>
  <si>
    <t>971200810</t>
  </si>
  <si>
    <t>https://podminky.urs.cz/item/CS_URS_2025_01/631319011</t>
  </si>
  <si>
    <t>0,955</t>
  </si>
  <si>
    <t>27</t>
  </si>
  <si>
    <t>631319012</t>
  </si>
  <si>
    <t>Příplatek k mazanině tl přes 80 do 120 mm za přehlazení povrchu</t>
  </si>
  <si>
    <t>-1364858058</t>
  </si>
  <si>
    <t>https://podminky.urs.cz/item/CS_URS_2025_01/631319012</t>
  </si>
  <si>
    <t xml:space="preserve">Poznámka k souboru cen:_x000d_
1. Ceny -9011 až -9023 lze použít pro mazaniny min. tř. C 8/10. 2. V cenách -9011 až -9023 jsou započteny i náklady za přehlazení povrchu mazaniny ocelovým hladítkem. 3. Ceny -9171 až -9175 lze také použít, bude-li do mazaniny vkládána druhá vrstva výztuže nad sebou oddělená vrstvou betonové směsi, kdy se oceňuje druhé stržení povrchu latí rovněž výměrou (m3) celkové tloušťky tří vrstev mazaniny. </t>
  </si>
  <si>
    <t>1,146</t>
  </si>
  <si>
    <t>28</t>
  </si>
  <si>
    <t>631319173</t>
  </si>
  <si>
    <t>Příplatek k mazanině tl přes 80 do 120 mm za stržení povrchu spodní vrstvy před vložením výztuže</t>
  </si>
  <si>
    <t>14346973</t>
  </si>
  <si>
    <t>https://podminky.urs.cz/item/CS_URS_2025_01/631319173</t>
  </si>
  <si>
    <t>29</t>
  </si>
  <si>
    <t>631362021</t>
  </si>
  <si>
    <t>Výztuž mazanin svařovanými sítěmi Kari</t>
  </si>
  <si>
    <t>-1630124803</t>
  </si>
  <si>
    <t>https://podminky.urs.cz/item/CS_URS_2025_01/631362021</t>
  </si>
  <si>
    <t>"m.č.1.12:" 9,55*0,00303*1,3</t>
  </si>
  <si>
    <t>64</t>
  </si>
  <si>
    <t>Osazování výplní otvorů</t>
  </si>
  <si>
    <t>30</t>
  </si>
  <si>
    <t>642944121</t>
  </si>
  <si>
    <t>Osazování ocelových zárubní dodatečné pl do 2,5 m2</t>
  </si>
  <si>
    <t>2117035971</t>
  </si>
  <si>
    <t>https://podminky.urs.cz/item/CS_URS_2025_01/642944121</t>
  </si>
  <si>
    <t>31</t>
  </si>
  <si>
    <t>55331430</t>
  </si>
  <si>
    <t>zárubeň jednokřídlá ocelová pro dodatečnou montáž tl stěny 75-100mm rozměru 600/1970, 2100mm</t>
  </si>
  <si>
    <t>822091343</t>
  </si>
  <si>
    <t>D01</t>
  </si>
  <si>
    <t>"1.NP:" 1</t>
  </si>
  <si>
    <t>"2.NP:" 1</t>
  </si>
  <si>
    <t>D02</t>
  </si>
  <si>
    <t>D03</t>
  </si>
  <si>
    <t>Plechové dveře</t>
  </si>
  <si>
    <t>32</t>
  </si>
  <si>
    <t>55331432</t>
  </si>
  <si>
    <t>zárubeň jednokřídlá ocelová pro dodatečnou montáž tl stěny 75-100mm rozměru 800/1970, 2100mm</t>
  </si>
  <si>
    <t>-1388547665</t>
  </si>
  <si>
    <t>D04</t>
  </si>
  <si>
    <t>"1.NP:" 5+3</t>
  </si>
  <si>
    <t>"2.NP:" 2+4</t>
  </si>
  <si>
    <t>33</t>
  </si>
  <si>
    <t>55331437</t>
  </si>
  <si>
    <t>zárubeň jednokřídlá ocelová pro dodatečnou montáž tl stěny 110-150mm rozměru 800/1970, 2100mm</t>
  </si>
  <si>
    <t>-853041953</t>
  </si>
  <si>
    <t>"1.NP:" 2</t>
  </si>
  <si>
    <t>34</t>
  </si>
  <si>
    <t>55331438</t>
  </si>
  <si>
    <t>zárubeň jednokřídlá ocelová pro dodatečnou montáž tl stěny 110-150mm rozměru 900/1970, 2100mm</t>
  </si>
  <si>
    <t>776928096</t>
  </si>
  <si>
    <t>D08</t>
  </si>
  <si>
    <t>35</t>
  </si>
  <si>
    <t>55331452</t>
  </si>
  <si>
    <t>zárubeň jednokřídlá ocelová pro dodatečnou montáž tl stěny 260-300mm rozměru 800/1970, 2100mm</t>
  </si>
  <si>
    <t>-1727018957</t>
  </si>
  <si>
    <t>D05</t>
  </si>
  <si>
    <t>D06</t>
  </si>
  <si>
    <t>D07</t>
  </si>
  <si>
    <t>Ostatní konstrukce a práce, bourání</t>
  </si>
  <si>
    <t>96</t>
  </si>
  <si>
    <t>Bourání konstrukcí</t>
  </si>
  <si>
    <t>36</t>
  </si>
  <si>
    <t>113152111</t>
  </si>
  <si>
    <t>Odstranění podkladů zpevněných ploch z kameniva těženého</t>
  </si>
  <si>
    <t>551015265</t>
  </si>
  <si>
    <t>https://podminky.urs.cz/item/CS_URS_2025_01/113152111</t>
  </si>
  <si>
    <t>Uvažovaná tloušťka 400 mm</t>
  </si>
  <si>
    <t>"m.č.1.12:" 9,55*0,4</t>
  </si>
  <si>
    <t>37</t>
  </si>
  <si>
    <t>218020691</t>
  </si>
  <si>
    <t>Demontáž dveří plechových pro kobky rozvoden</t>
  </si>
  <si>
    <t>1781544712</t>
  </si>
  <si>
    <t>https://podminky.urs.cz/item/CS_URS_2025_01/218020691</t>
  </si>
  <si>
    <t>"m.č.2.11:" 0,6*1,8+0,8*0,8</t>
  </si>
  <si>
    <t>38</t>
  </si>
  <si>
    <t>711141821</t>
  </si>
  <si>
    <t>Odstranění izolace proti vodě, vlhkosti a plynům z pásů NAIP přitavených dvouvrstvých z plochy vodorovné</t>
  </si>
  <si>
    <t>1968796348</t>
  </si>
  <si>
    <t>https://podminky.urs.cz/item/CS_URS_2025_01/711141821</t>
  </si>
  <si>
    <t>"m.č.1.12:" 9,55</t>
  </si>
  <si>
    <t>39</t>
  </si>
  <si>
    <t>725320821</t>
  </si>
  <si>
    <t>Demontáž dřez dvojitý na ocelové konzole bez výtokových armatur</t>
  </si>
  <si>
    <t>soubor</t>
  </si>
  <si>
    <t>1776430369</t>
  </si>
  <si>
    <t>https://podminky.urs.cz/item/CS_URS_2025_01/725320821</t>
  </si>
  <si>
    <t>"m.č.1.12:" 1</t>
  </si>
  <si>
    <t>40</t>
  </si>
  <si>
    <t>763121812</t>
  </si>
  <si>
    <t>Demontáž SDK předsazené/šachtové stěny s jednoduchou nosnou kcí opláštění dvojité</t>
  </si>
  <si>
    <t>1702131298</t>
  </si>
  <si>
    <t>https://podminky.urs.cz/item/CS_URS_2025_01/763121812</t>
  </si>
  <si>
    <t>"m.č.1.11:" 6,5*2,96</t>
  </si>
  <si>
    <t>41</t>
  </si>
  <si>
    <t>766491851</t>
  </si>
  <si>
    <t>Demontáž prahů dveří jednokřídlových</t>
  </si>
  <si>
    <t>1736517313</t>
  </si>
  <si>
    <t>https://podminky.urs.cz/item/CS_URS_2025_01/766491851</t>
  </si>
  <si>
    <t>"1.NP:" 15</t>
  </si>
  <si>
    <t>"2.NP:" 11</t>
  </si>
  <si>
    <t>42</t>
  </si>
  <si>
    <t>766691914</t>
  </si>
  <si>
    <t>Vyvěšení nebo zavěšení dřevěných křídel dveří pl do 2 m2</t>
  </si>
  <si>
    <t>1535343660</t>
  </si>
  <si>
    <t>https://podminky.urs.cz/item/CS_URS_2025_01/766691914</t>
  </si>
  <si>
    <t>"2.NP:" 10</t>
  </si>
  <si>
    <t>43</t>
  </si>
  <si>
    <t>776201812</t>
  </si>
  <si>
    <t>Demontáž lepených povlakových podlah s podložkou ručně</t>
  </si>
  <si>
    <t>-1609551048</t>
  </si>
  <si>
    <t>https://podminky.urs.cz/item/CS_URS_2025_01/776201812</t>
  </si>
  <si>
    <t>"m.č.1.05:" 5,57+0,8*0,1+0,9*0,15+0,6*0,1*2</t>
  </si>
  <si>
    <t>"m.č.1.06:" 17,56</t>
  </si>
  <si>
    <t>"m.č.1.11:" 120,51+0,8*0,1*4</t>
  </si>
  <si>
    <t>"m.č.2.01:" 23,6+1,0*0,15</t>
  </si>
  <si>
    <t>"m.č.2.02:" 4,95+0,8*0,15+0,6*0,1*2</t>
  </si>
  <si>
    <t>"m.č.2.07:" 21,27+0,8*0,1</t>
  </si>
  <si>
    <t>"m.č.2.09:" 122,68+0,8*0,1*4</t>
  </si>
  <si>
    <t>44</t>
  </si>
  <si>
    <t>776410811</t>
  </si>
  <si>
    <t>Odstranění soklíků a lišt pryžových nebo plastových</t>
  </si>
  <si>
    <t>m</t>
  </si>
  <si>
    <t>-2077515139</t>
  </si>
  <si>
    <t>https://podminky.urs.cz/item/CS_URS_2025_01/776410811</t>
  </si>
  <si>
    <t>"m.č.1.05:" (4,62+1,24+0,3)*2-0,9-0,8-0,6*2</t>
  </si>
  <si>
    <t>"m.č.1.06:" (4,28+4,2+0,64+0,4)*2-0,8*3</t>
  </si>
  <si>
    <t>"m.č.1.11:" (18,075+6,9+0,64*2+1,1)*2-0,8*6</t>
  </si>
  <si>
    <t>"m.č.2.01:" 3,58+0,15*2-0,8</t>
  </si>
  <si>
    <t>"m.č.2.02:" (3,65+1,4)*2-0,8*2-0,6*2</t>
  </si>
  <si>
    <t>"m.č.2.07:" (5,25+4,2+0,4+0,64)*2-0,8*3</t>
  </si>
  <si>
    <t>"m.č.2.09:" (18,4+6,9+0,64*2+1,1)*2-0,8*4</t>
  </si>
  <si>
    <t>45</t>
  </si>
  <si>
    <t>781491831</t>
  </si>
  <si>
    <t>Demontáž zrcadel lepených</t>
  </si>
  <si>
    <t>1207635791</t>
  </si>
  <si>
    <t>https://podminky.urs.cz/item/CS_URS_2025_01/781491831</t>
  </si>
  <si>
    <t>"m.č.1.11:" 6,5*1,5</t>
  </si>
  <si>
    <t>46</t>
  </si>
  <si>
    <t>962031011</t>
  </si>
  <si>
    <t>Bourání příček nebo přizdívek z cihel děrovaných tl do 100 mm</t>
  </si>
  <si>
    <t>-1811759946</t>
  </si>
  <si>
    <t>https://podminky.urs.cz/item/CS_URS_2025_01/962031011</t>
  </si>
  <si>
    <t>"m.č.1.05:" (4,62+0,3)*2,96-0,6*1,97</t>
  </si>
  <si>
    <t>47</t>
  </si>
  <si>
    <t>962032230</t>
  </si>
  <si>
    <t>Bourání zdiva z cihel pálených nebo vápenopískových na MV nebo MVC do 1 m3</t>
  </si>
  <si>
    <t>-2130332169</t>
  </si>
  <si>
    <t>https://podminky.urs.cz/item/CS_URS_2025_01/962032230</t>
  </si>
  <si>
    <t>"m.č.1.05:" 2,1*0,3*0,2</t>
  </si>
  <si>
    <t>48</t>
  </si>
  <si>
    <t>965042141</t>
  </si>
  <si>
    <t>Bourání podkladů pod dlažby nebo mazanin betonových nebo z litého asfaltu tl do 100 mm pl přes 4 m2</t>
  </si>
  <si>
    <t>-1943441988</t>
  </si>
  <si>
    <t>https://podminky.urs.cz/item/CS_URS_2025_01/965042141</t>
  </si>
  <si>
    <t>Podlahový beton</t>
  </si>
  <si>
    <t>49</t>
  </si>
  <si>
    <t>965042231</t>
  </si>
  <si>
    <t>Bourání podkladů pod dlažby nebo mazanin betonových nebo z litého asfaltu tl přes 100 mm pl do 4 m2</t>
  </si>
  <si>
    <t>266097581</t>
  </si>
  <si>
    <t>https://podminky.urs.cz/item/CS_URS_2025_01/965042231</t>
  </si>
  <si>
    <t>Podkladní beton</t>
  </si>
  <si>
    <t>50</t>
  </si>
  <si>
    <t>965081213</t>
  </si>
  <si>
    <t>Bourání podlah z dlaždic keramických nebo xylolitových tl do 10 mm plochy přes 1 m2</t>
  </si>
  <si>
    <t>555971039</t>
  </si>
  <si>
    <t>https://podminky.urs.cz/item/CS_URS_2025_01/965081213</t>
  </si>
  <si>
    <t>"m.č.1.13:" 1,75*0,3</t>
  </si>
  <si>
    <t>"m.č.1.14:" 2,77*0,3</t>
  </si>
  <si>
    <t>51</t>
  </si>
  <si>
    <t>965049112</t>
  </si>
  <si>
    <t>Příplatek k bourání betonových mazanin za bourání mazanin se svařovanou sítí tl přes 100 mm</t>
  </si>
  <si>
    <t>-231619107</t>
  </si>
  <si>
    <t>https://podminky.urs.cz/item/CS_URS_2025_01/965049112</t>
  </si>
  <si>
    <t>52</t>
  </si>
  <si>
    <t>775111116</t>
  </si>
  <si>
    <t>Odstranění zbytků lepidla z podkladu skládaných podlah broušením</t>
  </si>
  <si>
    <t>561560857</t>
  </si>
  <si>
    <t>https://podminky.urs.cz/item/CS_URS_2025_01/775111116</t>
  </si>
  <si>
    <t>53</t>
  </si>
  <si>
    <t>965081611</t>
  </si>
  <si>
    <t>Odsekání soklíků rovných</t>
  </si>
  <si>
    <t>-2022016481</t>
  </si>
  <si>
    <t>https://podminky.urs.cz/item/CS_URS_2025_01/965081611</t>
  </si>
  <si>
    <t>"m.č.1.12:" (2,35+4,2)*2-0,8*2</t>
  </si>
  <si>
    <t>"m.č.1.13:" (1,75+0,3*2)</t>
  </si>
  <si>
    <t>"m.č.1.14:" (2,77+0,3*2)-0,6</t>
  </si>
  <si>
    <t>54</t>
  </si>
  <si>
    <t>968072455</t>
  </si>
  <si>
    <t>Vybourání kovových dveřních zárubní pl do 2 m2</t>
  </si>
  <si>
    <t>937309588</t>
  </si>
  <si>
    <t>https://podminky.urs.cz/item/CS_URS_2025_01/968072455</t>
  </si>
  <si>
    <t>0,6*1,97*4</t>
  </si>
  <si>
    <t>0,8*1,97*10</t>
  </si>
  <si>
    <t>0,9*1,97</t>
  </si>
  <si>
    <t>0,6*1,8</t>
  </si>
  <si>
    <t>0,6*1,97*3</t>
  </si>
  <si>
    <t>0,8*1,97*7</t>
  </si>
  <si>
    <t>55</t>
  </si>
  <si>
    <t>971033131</t>
  </si>
  <si>
    <t>Vybourání otvorů ve zdivu cihelném D do 60 mm na MVC nebo MV tl do 150 mm</t>
  </si>
  <si>
    <t>-1724473925</t>
  </si>
  <si>
    <t>https://podminky.urs.cz/item/CS_URS_2025_01/971033131</t>
  </si>
  <si>
    <t>Viz. PD stavební část - výkresy půdorysů</t>
  </si>
  <si>
    <t>Viz. PD profesí - výkresy půdorysů</t>
  </si>
  <si>
    <t>Profese:</t>
  </si>
  <si>
    <t>56</t>
  </si>
  <si>
    <t>971033141</t>
  </si>
  <si>
    <t>Vybourání otvorů ve zdivu cihelném D do 60 mm na MVC nebo MV tl do 300 mm</t>
  </si>
  <si>
    <t>1200800369</t>
  </si>
  <si>
    <t>https://podminky.urs.cz/item/CS_URS_2025_01/971033141</t>
  </si>
  <si>
    <t>57</t>
  </si>
  <si>
    <t>971033231</t>
  </si>
  <si>
    <t>Vybourání otvorů ve zdivu cihelném pl do 0,0225 m2 na MVC nebo MV tl do 150 mm</t>
  </si>
  <si>
    <t>-1608622569</t>
  </si>
  <si>
    <t>https://podminky.urs.cz/item/CS_URS_2025_01/971033231</t>
  </si>
  <si>
    <t>58</t>
  </si>
  <si>
    <t>971033241</t>
  </si>
  <si>
    <t>Vybourání otvorů ve zdivu cihelném pl do 0,0225 m2 na MVC nebo MV tl do 300 mm</t>
  </si>
  <si>
    <t>-1403026298</t>
  </si>
  <si>
    <t>https://podminky.urs.cz/item/CS_URS_2025_01/971033241</t>
  </si>
  <si>
    <t>59</t>
  </si>
  <si>
    <t>971033331</t>
  </si>
  <si>
    <t>Vybourání otvorů ve zdivu cihelném pl do 0,09 m2 na MVC nebo MV tl do 150 mm</t>
  </si>
  <si>
    <t>1419320901</t>
  </si>
  <si>
    <t>https://podminky.urs.cz/item/CS_URS_2025_01/971033331</t>
  </si>
  <si>
    <t>60</t>
  </si>
  <si>
    <t>971033341</t>
  </si>
  <si>
    <t>Vybourání otvorů ve zdivu cihelném pl do 0,09 m2 na MVC nebo MV tl do 300 mm</t>
  </si>
  <si>
    <t>1232144074</t>
  </si>
  <si>
    <t>https://podminky.urs.cz/item/CS_URS_2025_01/971033341</t>
  </si>
  <si>
    <t>971035431</t>
  </si>
  <si>
    <t>Vybourání otvorů ve zdivu cihelném pl do 0,25 m2 na MC tl do 150 mm</t>
  </si>
  <si>
    <t>417752708</t>
  </si>
  <si>
    <t>https://podminky.urs.cz/item/CS_URS_2025_01/971035431</t>
  </si>
  <si>
    <t>62</t>
  </si>
  <si>
    <t>971035441</t>
  </si>
  <si>
    <t>Vybourání otvorů ve zdivu cihelném pl do 0,25 m2 na MC tl do 300 mm</t>
  </si>
  <si>
    <t>1147490997</t>
  </si>
  <si>
    <t>https://podminky.urs.cz/item/CS_URS_2025_01/971035441</t>
  </si>
  <si>
    <t>974031121</t>
  </si>
  <si>
    <t>Vysekání rýh ve zdivu cihelném hl do 30 mm š do 30 mm</t>
  </si>
  <si>
    <t>-581171036</t>
  </si>
  <si>
    <t>https://podminky.urs.cz/item/CS_URS_2025_01/974031121</t>
  </si>
  <si>
    <t>Profese</t>
  </si>
  <si>
    <t>66</t>
  </si>
  <si>
    <t>974031122</t>
  </si>
  <si>
    <t>Vysekání rýh ve zdivu cihelném hl do 30 mm š do 70 mm</t>
  </si>
  <si>
    <t>485474530</t>
  </si>
  <si>
    <t>https://podminky.urs.cz/item/CS_URS_2025_01/974031122</t>
  </si>
  <si>
    <t>65</t>
  </si>
  <si>
    <t>974031133</t>
  </si>
  <si>
    <t>Vysekání rýh ve zdivu cihelném hl do 50 mm š do 100 mm</t>
  </si>
  <si>
    <t>612924727</t>
  </si>
  <si>
    <t>https://podminky.urs.cz/item/CS_URS_2025_01/974031133</t>
  </si>
  <si>
    <t>974031134</t>
  </si>
  <si>
    <t>Vysekání rýh ve zdivu cihelném hl do 50 mm š do 150 mm</t>
  </si>
  <si>
    <t>1583173454</t>
  </si>
  <si>
    <t>https://podminky.urs.cz/item/CS_URS_2025_01/974031134</t>
  </si>
  <si>
    <t>67</t>
  </si>
  <si>
    <t>974031142</t>
  </si>
  <si>
    <t>Vysekání rýh ve zdivu cihelném hl do 70 mm š do 70 mm</t>
  </si>
  <si>
    <t>184446668</t>
  </si>
  <si>
    <t>https://podminky.urs.cz/item/CS_URS_2025_01/974031142</t>
  </si>
  <si>
    <t>68</t>
  </si>
  <si>
    <t>974031144</t>
  </si>
  <si>
    <t>Vysekání rýh ve zdivu cihelném hl do 70 mm š do 150 mm</t>
  </si>
  <si>
    <t>-1207131433</t>
  </si>
  <si>
    <t>https://podminky.urs.cz/item/CS_URS_2025_01/974031144</t>
  </si>
  <si>
    <t>69</t>
  </si>
  <si>
    <t>974031153</t>
  </si>
  <si>
    <t>Vysekání rýh ve zdivu cihelném hl do 100 mm š do 100 mm</t>
  </si>
  <si>
    <t>1074824405</t>
  </si>
  <si>
    <t>https://podminky.urs.cz/item/CS_URS_2025_01/974031153</t>
  </si>
  <si>
    <t>70</t>
  </si>
  <si>
    <t>974031666</t>
  </si>
  <si>
    <t>Vysekání rýh ve zdivu cihelném pro vtahování nosníků hl do 150 mm v do 250 mm</t>
  </si>
  <si>
    <t>790831730</t>
  </si>
  <si>
    <t>https://podminky.urs.cz/item/CS_URS_2025_01/974031666</t>
  </si>
  <si>
    <t>"m.č.1.05:" 1,4*3</t>
  </si>
  <si>
    <t>71</t>
  </si>
  <si>
    <t>975022241</t>
  </si>
  <si>
    <t>Podchycení nadzákladového zdiva tl do 450 mm dřevěnou výztuhou v do 3 m dl podchycení do 3 m</t>
  </si>
  <si>
    <t>192091401</t>
  </si>
  <si>
    <t>https://podminky.urs.cz/item/CS_URS_2025_01/975022241</t>
  </si>
  <si>
    <t>"m.č.1.05:" 1,4</t>
  </si>
  <si>
    <t>72</t>
  </si>
  <si>
    <t>977151113</t>
  </si>
  <si>
    <t>Jádrové vrty diamantovými korunkami do stavebních materiálů D přes 40 do 50 mm</t>
  </si>
  <si>
    <t>-665243269</t>
  </si>
  <si>
    <t>https://podminky.urs.cz/item/CS_URS_2025_01/977151113</t>
  </si>
  <si>
    <t xml:space="preserve">Poznámka k souboru cen:_x000d_
1. V cenách jsou započteny i náklady na rozměření, ukotvení vrtacího stroje, vrtání, opotřebení diamantových vrtacích korunek a spotřebu vody. 2. V cenách -1211 až -1233 pro dovrchní vrty jsou započteny i náklady na odsátí výplachové vody z vrtu. </t>
  </si>
  <si>
    <t>"Profese:</t>
  </si>
  <si>
    <t>3,5</t>
  </si>
  <si>
    <t>73</t>
  </si>
  <si>
    <t>977151118</t>
  </si>
  <si>
    <t>Jádrové vrty diamantovými korunkami do stavebních materiálů D přes 90 do 100 mm</t>
  </si>
  <si>
    <t>-69573831</t>
  </si>
  <si>
    <t>https://podminky.urs.cz/item/CS_URS_2025_01/977151118</t>
  </si>
  <si>
    <t>1,0</t>
  </si>
  <si>
    <t>74</t>
  </si>
  <si>
    <t>977151123</t>
  </si>
  <si>
    <t>Jádrové vrty diamantovými korunkami do stavebních materiálů D přes 130 do 150 mm</t>
  </si>
  <si>
    <t>-1537397325</t>
  </si>
  <si>
    <t>https://podminky.urs.cz/item/CS_URS_2025_01/977151123</t>
  </si>
  <si>
    <t>0,6</t>
  </si>
  <si>
    <t>75</t>
  </si>
  <si>
    <t>977151125</t>
  </si>
  <si>
    <t>Jádrové vrty diamantovými korunkami do stavebních materiálů D přes 180 do 200 mm</t>
  </si>
  <si>
    <t>-1706284397</t>
  </si>
  <si>
    <t>https://podminky.urs.cz/item/CS_URS_2025_01/977151125</t>
  </si>
  <si>
    <t>1,5</t>
  </si>
  <si>
    <t>76</t>
  </si>
  <si>
    <t>977151128</t>
  </si>
  <si>
    <t>Jádrové vrty diamantovými korunkami do stavebních materiálů D přes 250 do 300 mm</t>
  </si>
  <si>
    <t>2090326063</t>
  </si>
  <si>
    <t>https://podminky.urs.cz/item/CS_URS_2025_01/977151128</t>
  </si>
  <si>
    <t>77</t>
  </si>
  <si>
    <t>977151212</t>
  </si>
  <si>
    <t>Jádrové vrty dovrchní diamantovými korunkami do stavebních materiálů D přes 35 do 40 mm</t>
  </si>
  <si>
    <t>336833230</t>
  </si>
  <si>
    <t>https://podminky.urs.cz/item/CS_URS_2025_01/977151212</t>
  </si>
  <si>
    <t>3,0</t>
  </si>
  <si>
    <t>78</t>
  </si>
  <si>
    <t>977151216</t>
  </si>
  <si>
    <t>Jádrové vrty dovrchní diamantovými korunkami do stavebních materiálů D přes 70 do 80 mm</t>
  </si>
  <si>
    <t>1789568121</t>
  </si>
  <si>
    <t>https://podminky.urs.cz/item/CS_URS_2025_01/977151216</t>
  </si>
  <si>
    <t>79</t>
  </si>
  <si>
    <t>977151218</t>
  </si>
  <si>
    <t>Jádrové vrty dovrchní diamantovými korunkami do stavebních materiálů D přes 90 do 100 mm</t>
  </si>
  <si>
    <t>-366508569</t>
  </si>
  <si>
    <t>https://podminky.urs.cz/item/CS_URS_2025_01/977151218</t>
  </si>
  <si>
    <t>80</t>
  </si>
  <si>
    <t>977151223</t>
  </si>
  <si>
    <t>Jádrové vrty dovrchní diamantovými korunkami do stavebních materiálů D přes 130 do 150 mm</t>
  </si>
  <si>
    <t>-356576613</t>
  </si>
  <si>
    <t>https://podminky.urs.cz/item/CS_URS_2025_01/977151223</t>
  </si>
  <si>
    <t>1,2</t>
  </si>
  <si>
    <t>81</t>
  </si>
  <si>
    <t>977151225</t>
  </si>
  <si>
    <t>Jádrové vrty dovrchní diamantovými korunkami do stavebních materiálů D přes 180 do 200 mm</t>
  </si>
  <si>
    <t>322298413</t>
  </si>
  <si>
    <t>https://podminky.urs.cz/item/CS_URS_2025_01/977151225</t>
  </si>
  <si>
    <t>0,8</t>
  </si>
  <si>
    <t>82</t>
  </si>
  <si>
    <t>977151227</t>
  </si>
  <si>
    <t>Jádrové vrty dovrchní diamantovými korunkami do stavebních materiálů D přes 225 do 250 mm</t>
  </si>
  <si>
    <t>1835737183</t>
  </si>
  <si>
    <t>https://podminky.urs.cz/item/CS_URS_2025_01/977151227</t>
  </si>
  <si>
    <t>0,5</t>
  </si>
  <si>
    <t>83</t>
  </si>
  <si>
    <t>977211122</t>
  </si>
  <si>
    <t>Řezání stěnovou pilou kcí z cihel nebo tvárnic hl přes 200 do 350 mm</t>
  </si>
  <si>
    <t>-1936381756</t>
  </si>
  <si>
    <t>https://podminky.urs.cz/item/CS_URS_2025_01/977211122</t>
  </si>
  <si>
    <t>"m.č.1.05:" 2,1</t>
  </si>
  <si>
    <t>84</t>
  </si>
  <si>
    <t>977311112</t>
  </si>
  <si>
    <t>Řezání stávajících betonových mazanin nevyztužených hl do 100 mm</t>
  </si>
  <si>
    <t>-174709419</t>
  </si>
  <si>
    <t>https://podminky.urs.cz/item/CS_URS_2025_01/977311112</t>
  </si>
  <si>
    <t>"m.č.1.12:" 0,8</t>
  </si>
  <si>
    <t>85</t>
  </si>
  <si>
    <t>977312113</t>
  </si>
  <si>
    <t>Řezání stávajících betonových mazanin vyztužených hl do 150 mm</t>
  </si>
  <si>
    <t>1738032997</t>
  </si>
  <si>
    <t>https://podminky.urs.cz/item/CS_URS_2025_01/977312113</t>
  </si>
  <si>
    <t>"m.č.1.12:" 1,95</t>
  </si>
  <si>
    <t>86</t>
  </si>
  <si>
    <t>978012141</t>
  </si>
  <si>
    <t>Otlučení (osekání) vnitřní vápenné nebo vápenocementové omítky stropů rákosových v rozsahu přes 10 do 30 %</t>
  </si>
  <si>
    <t>2144435080</t>
  </si>
  <si>
    <t>https://podminky.urs.cz/item/CS_URS_2025_01/978012141</t>
  </si>
  <si>
    <t>99</t>
  </si>
  <si>
    <t>Přesuny hmot a suti</t>
  </si>
  <si>
    <t>87</t>
  </si>
  <si>
    <t>997013211</t>
  </si>
  <si>
    <t>Vnitrostaveništní doprava suti a vybouraných hmot pro budovy v do 6 m ručně</t>
  </si>
  <si>
    <t>-319565327</t>
  </si>
  <si>
    <t>https://podminky.urs.cz/item/CS_URS_2025_01/997013211</t>
  </si>
  <si>
    <t>88</t>
  </si>
  <si>
    <t>997013511</t>
  </si>
  <si>
    <t>Odvoz suti a vybouraných hmot z meziskládky na skládku do 1 km s naložením a se složením</t>
  </si>
  <si>
    <t>-972109557</t>
  </si>
  <si>
    <t>https://podminky.urs.cz/item/CS_URS_2025_01/997013511</t>
  </si>
  <si>
    <t>89</t>
  </si>
  <si>
    <t>997013509</t>
  </si>
  <si>
    <t>Příplatek k odvozu suti a vybouraných hmot na skládku ZKD 1 km přes 1 km</t>
  </si>
  <si>
    <t>-635804607</t>
  </si>
  <si>
    <t>https://podminky.urs.cz/item/CS_URS_2025_01/997013509</t>
  </si>
  <si>
    <t>29,799*19 'Přepočtené koeficientem množství</t>
  </si>
  <si>
    <t>90</t>
  </si>
  <si>
    <t>997013631</t>
  </si>
  <si>
    <t>Poplatek za uložení na skládce (skládkovné) stavebního odpadu směsného kód odpadu 17 09 04</t>
  </si>
  <si>
    <t>-1583954952</t>
  </si>
  <si>
    <t>https://podminky.urs.cz/item/CS_URS_2025_01/997013631</t>
  </si>
  <si>
    <t>91</t>
  </si>
  <si>
    <t>998018001</t>
  </si>
  <si>
    <t>Přesun hmot pro budovy ruční pro budovy v do 6 m</t>
  </si>
  <si>
    <t>-949518188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</si>
  <si>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</si>
  <si>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</si>
  <si>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</si>
  <si>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</si>
  <si>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</si>
  <si>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92</t>
  </si>
  <si>
    <t>711161223</t>
  </si>
  <si>
    <t>Izolace proti zemní vlhkosti nopovou fólií s textilií svislá, výška nopu 9,0 mm</t>
  </si>
  <si>
    <t>1252097046</t>
  </si>
  <si>
    <t>https://podminky.urs.cz/item/CS_URS_2025_01/711161223</t>
  </si>
  <si>
    <t>12,5*0,4</t>
  </si>
  <si>
    <t>93</t>
  </si>
  <si>
    <t>711161383</t>
  </si>
  <si>
    <t>Izolace proti zemní vlhkosti nopovou fólií ukončení horní lištou</t>
  </si>
  <si>
    <t>43150228</t>
  </si>
  <si>
    <t>https://podminky.urs.cz/item/CS_URS_2025_01/711161383</t>
  </si>
  <si>
    <t>12,5</t>
  </si>
  <si>
    <t>94</t>
  </si>
  <si>
    <t>711441559</t>
  </si>
  <si>
    <t>Provedení izolace proti tlakové vodě vodorovné přitavením pásu NAIP</t>
  </si>
  <si>
    <t>-175271589</t>
  </si>
  <si>
    <t>https://podminky.urs.cz/item/CS_URS_2025_01/711441559</t>
  </si>
  <si>
    <t>95</t>
  </si>
  <si>
    <t>711442559</t>
  </si>
  <si>
    <t>Provedení izolace proti tlakové vodě svislé přitavením pásu NAIP</t>
  </si>
  <si>
    <t>-295755361</t>
  </si>
  <si>
    <t>https://podminky.urs.cz/item/CS_URS_2025_01/711442559</t>
  </si>
  <si>
    <t>62853004</t>
  </si>
  <si>
    <t>pás asfaltový natavitelný modifikovaný SBS s vložkou ze skleněné tkaniny a spalitelnou PE fólií nebo jemnozrnným minerálním posypem na horním povrchu tl 4,0mm</t>
  </si>
  <si>
    <t>1315118801</t>
  </si>
  <si>
    <t>9,55*1,15+5,0*1,2</t>
  </si>
  <si>
    <t>97</t>
  </si>
  <si>
    <t>998711311</t>
  </si>
  <si>
    <t>Přesun hmot procentní pro izolace proti vodě, vlhkosti a plynům ruční v objektech v do 6 m</t>
  </si>
  <si>
    <t>%</t>
  </si>
  <si>
    <t>-86617164</t>
  </si>
  <si>
    <t>https://podminky.urs.cz/item/CS_URS_2025_01/998711311</t>
  </si>
  <si>
    <t>713</t>
  </si>
  <si>
    <t>Izolace tepelné</t>
  </si>
  <si>
    <t>98</t>
  </si>
  <si>
    <t>713131141</t>
  </si>
  <si>
    <t>Montáž izolace tepelné stěn lepením celoplošně rohoží, pásů, dílců, desek</t>
  </si>
  <si>
    <t>-1342675199</t>
  </si>
  <si>
    <t>https://podminky.urs.cz/item/CS_URS_2025_01/713131141</t>
  </si>
  <si>
    <t>28376414</t>
  </si>
  <si>
    <t>deska XPS hrana polodrážková a hladký povrch 300kPA λ=0,035 tl 20mm</t>
  </si>
  <si>
    <t>169924768</t>
  </si>
  <si>
    <t>5*1,2 'Přepočtené koeficientem množství</t>
  </si>
  <si>
    <t>100</t>
  </si>
  <si>
    <t>998713121</t>
  </si>
  <si>
    <t>Přesun hmot tonážní pro izolace tepelné ruční v objektech v do 6 m</t>
  </si>
  <si>
    <t>1794108746</t>
  </si>
  <si>
    <t>https://podminky.urs.cz/item/CS_URS_2025_01/998713121</t>
  </si>
  <si>
    <t>763</t>
  </si>
  <si>
    <t>Konstrukce suché výstavby</t>
  </si>
  <si>
    <t>101</t>
  </si>
  <si>
    <t>763131411</t>
  </si>
  <si>
    <t>SDK podhled desky 1xA 12,5 bez izolace dvouvrstvá spodní kce profil CD+UD</t>
  </si>
  <si>
    <t>1835016627</t>
  </si>
  <si>
    <t>https://podminky.urs.cz/item/CS_URS_2025_01/763131411</t>
  </si>
  <si>
    <t>"m.č.1.05:" 6,31</t>
  </si>
  <si>
    <t>102</t>
  </si>
  <si>
    <t>763164631</t>
  </si>
  <si>
    <t>SDK obklad kcí tvaru U š do 1,2 m desky 1xA 12,5</t>
  </si>
  <si>
    <t>1087035615</t>
  </si>
  <si>
    <t>https://podminky.urs.cz/item/CS_URS_2025_01/763164631</t>
  </si>
  <si>
    <t>"m.č.1.06:" 4,28*2</t>
  </si>
  <si>
    <t>"m.č.1.07:" 3,2</t>
  </si>
  <si>
    <t>"m.č.1.11:" (6,05+18,26)</t>
  </si>
  <si>
    <t>103</t>
  </si>
  <si>
    <t>763131714</t>
  </si>
  <si>
    <t>SDK podhled základní penetrační nátěr</t>
  </si>
  <si>
    <t>258644277</t>
  </si>
  <si>
    <t>https://podminky.urs.cz/item/CS_URS_2025_01/763131714</t>
  </si>
  <si>
    <t>"m.č.1.06:" 4,28*2*0,72</t>
  </si>
  <si>
    <t>"m.č.1.07:" 3,2*0,72</t>
  </si>
  <si>
    <t>"m.č.1.11:" 6,05*0,9+18,26*0,8</t>
  </si>
  <si>
    <t>104</t>
  </si>
  <si>
    <t>998763331</t>
  </si>
  <si>
    <t>Přesun hmot tonážní pro konstrukce montované z desek ruční v objektech v do 6 m</t>
  </si>
  <si>
    <t>1223878021</t>
  </si>
  <si>
    <t>https://podminky.urs.cz/item/CS_URS_2025_01/998763331</t>
  </si>
  <si>
    <t>766</t>
  </si>
  <si>
    <t>Konstrukce truhlářské</t>
  </si>
  <si>
    <t>105</t>
  </si>
  <si>
    <t>766660001</t>
  </si>
  <si>
    <t>Montáž dveřních křídel otvíravých jednokřídlových š do 0,8 m do ocelové zárubně</t>
  </si>
  <si>
    <t>-1727339898</t>
  </si>
  <si>
    <t>https://podminky.urs.cz/item/CS_URS_2025_01/766660001</t>
  </si>
  <si>
    <t>106</t>
  </si>
  <si>
    <t>61162084r</t>
  </si>
  <si>
    <t>dveře jednokřídlé dřevotřískové povrch laminátový plné 600x1970-2100mm</t>
  </si>
  <si>
    <t>1000629914</t>
  </si>
  <si>
    <t>dveře včetně příslušenství (kování, zarážky...)</t>
  </si>
  <si>
    <t>107</t>
  </si>
  <si>
    <t>61162086r</t>
  </si>
  <si>
    <t>dveře jednokřídlé dřevotřískové povrch laminátový plné 800x1970-2100mm</t>
  </si>
  <si>
    <t>-376095231</t>
  </si>
  <si>
    <t>"1.NP:" 5+3+2</t>
  </si>
  <si>
    <t>108</t>
  </si>
  <si>
    <t>766660002</t>
  </si>
  <si>
    <t>Montáž dveřních křídel otvíravých jednokřídlových š přes 0,8 m do ocelové zárubně</t>
  </si>
  <si>
    <t>1214715350</t>
  </si>
  <si>
    <t>https://podminky.urs.cz/item/CS_URS_2025_01/766660002</t>
  </si>
  <si>
    <t>109</t>
  </si>
  <si>
    <t>61162087r</t>
  </si>
  <si>
    <t>dveře jednokřídlé dřevotřískové povrch laminátový plné 900x1970-2100mm</t>
  </si>
  <si>
    <t>-570507546</t>
  </si>
  <si>
    <t>110</t>
  </si>
  <si>
    <t>998766121</t>
  </si>
  <si>
    <t>Přesun hmot tonážní pro kce truhlářské ruční v objektech v do 6 m</t>
  </si>
  <si>
    <t>-1988943380</t>
  </si>
  <si>
    <t>https://podminky.urs.cz/item/CS_URS_2025_01/998766121</t>
  </si>
  <si>
    <t>767</t>
  </si>
  <si>
    <t>Konstrukce zámečnické</t>
  </si>
  <si>
    <t>111</t>
  </si>
  <si>
    <t>767640311</t>
  </si>
  <si>
    <t>Montáž dveří ocelových nebo hliníkových vnitřních jednokřídlových</t>
  </si>
  <si>
    <t>-519591732</t>
  </si>
  <si>
    <t>https://podminky.urs.cz/item/CS_URS_2025_01/767640311</t>
  </si>
  <si>
    <t>112</t>
  </si>
  <si>
    <t>55341320r</t>
  </si>
  <si>
    <t>dveře jednokřídlé ocelové interierové plné 600x1970mm</t>
  </si>
  <si>
    <t>-421143412</t>
  </si>
  <si>
    <t>113</t>
  </si>
  <si>
    <t>998767121</t>
  </si>
  <si>
    <t>Přesun hmot tonážní pro zámečnické konstrukce ruční v objektech v do 6 m</t>
  </si>
  <si>
    <t>1587455817</t>
  </si>
  <si>
    <t>https://podminky.urs.cz/item/CS_URS_2025_01/998767121</t>
  </si>
  <si>
    <t>771</t>
  </si>
  <si>
    <t>Podlahy z dlaždic</t>
  </si>
  <si>
    <t>114</t>
  </si>
  <si>
    <t>771121011</t>
  </si>
  <si>
    <t>Nátěr penetrační na podlahu</t>
  </si>
  <si>
    <t>-690111416</t>
  </si>
  <si>
    <t>https://podminky.urs.cz/item/CS_URS_2025_01/771121011</t>
  </si>
  <si>
    <t>Skladba P01</t>
  </si>
  <si>
    <t>"m.č.1.05:" 6,31+0,8*0,1+0,9*0,15+0,8*0,15</t>
  </si>
  <si>
    <t>115</t>
  </si>
  <si>
    <t>771151022</t>
  </si>
  <si>
    <t>Samonivelační stěrka podlah pevnosti 30 MPa tl přes 3 do 5 mm</t>
  </si>
  <si>
    <t>-2016411835</t>
  </si>
  <si>
    <t>https://podminky.urs.cz/item/CS_URS_2025_01/771151022</t>
  </si>
  <si>
    <t xml:space="preserve">Poznámka k souboru cen:_x000d_
1. V cenách 771 12-1011 až 771 12-1015 jsou započteny i náklady na dodání nátěru. 2. V cenách 771 15-1011 až 771 15-1026 jsou započteny i náklady na dodání stěrky. 3. V cenách 771 16-1011 až -1023 nejsou započteny náklady na materiál, tyto se oceňují ve specifikaci. </t>
  </si>
  <si>
    <t>116</t>
  </si>
  <si>
    <t>771474112</t>
  </si>
  <si>
    <t>Montáž soklů z dlaždic keramických rovných lepených cementovým flexibilním lepidlem v přes 65 do 90 mm</t>
  </si>
  <si>
    <t>-1694675583</t>
  </si>
  <si>
    <t>https://podminky.urs.cz/item/CS_URS_2025_01/771474112</t>
  </si>
  <si>
    <t>Podlaha P01</t>
  </si>
  <si>
    <t>"m.č.1.05:" (4,62+1,4)*2-0,8*3-0,9</t>
  </si>
  <si>
    <t>"m.č.1.13:" 1,75</t>
  </si>
  <si>
    <t>"m.č.1.14:" 2,77-0,8</t>
  </si>
  <si>
    <t>Podlaha P03</t>
  </si>
  <si>
    <t>117</t>
  </si>
  <si>
    <t>59761187</t>
  </si>
  <si>
    <t>sokl keramický mrazuvzdorný povrch hladký/lapovaný tl do 10mm výšky přes 90 do 120mm</t>
  </si>
  <si>
    <t>-1650610012</t>
  </si>
  <si>
    <t>69,56*1,05 'Přepočtené koeficientem množství</t>
  </si>
  <si>
    <t>118</t>
  </si>
  <si>
    <t>771574112</t>
  </si>
  <si>
    <t>Montáž podlah keramických hladkých lepených cementovým flexibilním lepidlem přes 9 do 12 ks/m2</t>
  </si>
  <si>
    <t>361521514</t>
  </si>
  <si>
    <t>https://podminky.urs.cz/item/CS_URS_2025_01/771574112</t>
  </si>
  <si>
    <t>119</t>
  </si>
  <si>
    <t>59761160</t>
  </si>
  <si>
    <t>dlažba keramická slinutá mrazuvzdorná povrch hladký/matný tl do 10mm přes 9 do 12ks/m2</t>
  </si>
  <si>
    <t>-1110114626</t>
  </si>
  <si>
    <t>84,045*1,15 'Přepočtené koeficientem množství</t>
  </si>
  <si>
    <t>120</t>
  </si>
  <si>
    <t>771591115</t>
  </si>
  <si>
    <t>Podlahy spárování silikonem</t>
  </si>
  <si>
    <t>243401121</t>
  </si>
  <si>
    <t>https://podminky.urs.cz/item/CS_URS_2025_01/771591115</t>
  </si>
  <si>
    <t>Mezi obkladem (soklem) a dlažbou</t>
  </si>
  <si>
    <t>121</t>
  </si>
  <si>
    <t>771591117</t>
  </si>
  <si>
    <t>Podlahy spárování akrylem</t>
  </si>
  <si>
    <t>1092362228</t>
  </si>
  <si>
    <t>https://podminky.urs.cz/item/CS_URS_2025_01/771591117</t>
  </si>
  <si>
    <t xml:space="preserve">Poznámka k souboru cen:_x000d_
1. Množství měrných jednotek u ceny -1185 se stanoví podle počtu řezaných dlaždic, nezávisle na jejich velikosti. 2. Položku -1185 lze použít při nuceném použítí jiného nástroje než řezačky. </t>
  </si>
  <si>
    <t xml:space="preserve">Horní hrana soklu </t>
  </si>
  <si>
    <t>122</t>
  </si>
  <si>
    <t>998771121</t>
  </si>
  <si>
    <t>Přesun hmot tonážní pro podlahy z dlaždic ruční v objektech v do 6 m</t>
  </si>
  <si>
    <t>572254630</t>
  </si>
  <si>
    <t>https://podminky.urs.cz/item/CS_URS_2025_01/998771121</t>
  </si>
  <si>
    <t>776</t>
  </si>
  <si>
    <t>Podlahy povlakové</t>
  </si>
  <si>
    <t>123</t>
  </si>
  <si>
    <t>776121321</t>
  </si>
  <si>
    <t>Neředěná penetrace savého podkladu povlakových podlah</t>
  </si>
  <si>
    <t>-664772761</t>
  </si>
  <si>
    <t>https://podminky.urs.cz/item/CS_URS_2025_01/776121321</t>
  </si>
  <si>
    <t>Skladba P02</t>
  </si>
  <si>
    <t>"m.č.1.11:" 122,53+0,8*0,1*4</t>
  </si>
  <si>
    <t>124</t>
  </si>
  <si>
    <t>776141123</t>
  </si>
  <si>
    <t>Stěrka podlahová nivelační pro vyrovnání podkladu povlakových podlah pevnosti 30 MPa tl přes 5 do 8 mm</t>
  </si>
  <si>
    <t>2037447932</t>
  </si>
  <si>
    <t>https://podminky.urs.cz/item/CS_URS_2025_01/776141123</t>
  </si>
  <si>
    <t>125</t>
  </si>
  <si>
    <t>776221111</t>
  </si>
  <si>
    <t>Lepení pásů z PVC standardním lepidlem</t>
  </si>
  <si>
    <t>-1777661315</t>
  </si>
  <si>
    <t>https://podminky.urs.cz/item/CS_URS_2025_01/776221111</t>
  </si>
  <si>
    <t>126</t>
  </si>
  <si>
    <t>28411017</t>
  </si>
  <si>
    <t>podlahovina vinylová heterogenní zátěžová třída zátěže 34/43, hořlavost Bfl S1, nášlapná vrstva 0,70mm tl 2,00mm</t>
  </si>
  <si>
    <t>120235515</t>
  </si>
  <si>
    <t>245,85*1,05 'Přepočtené koeficientem množství</t>
  </si>
  <si>
    <t>127</t>
  </si>
  <si>
    <t>776223111</t>
  </si>
  <si>
    <t>Spoj povlakových podlahovin z PVC svařováním za tepla</t>
  </si>
  <si>
    <t>-1654399782</t>
  </si>
  <si>
    <t>https://podminky.urs.cz/item/CS_URS_2025_01/776223111</t>
  </si>
  <si>
    <t>245,85*1,6</t>
  </si>
  <si>
    <t>128</t>
  </si>
  <si>
    <t>776411111</t>
  </si>
  <si>
    <t>Montáž obvodových soklíků výšky do 80 mm</t>
  </si>
  <si>
    <t>1433417491</t>
  </si>
  <si>
    <t>https://podminky.urs.cz/item/CS_URS_2025_01/776411111</t>
  </si>
  <si>
    <t>"m.č.1.11:" (18,4+6,9+0,64*2+1,1)*2-0,8*6</t>
  </si>
  <si>
    <t>129</t>
  </si>
  <si>
    <t>61418101</t>
  </si>
  <si>
    <t>lišta podlahová dřevěná dub 8x35mm</t>
  </si>
  <si>
    <t>-2069182368</t>
  </si>
  <si>
    <t>102,72*1,1 'Přepočtené koeficientem množství</t>
  </si>
  <si>
    <t>130</t>
  </si>
  <si>
    <t>776991121</t>
  </si>
  <si>
    <t>Základní čištění nově položených podlahovin vysátím a setřením vlhkým mopem</t>
  </si>
  <si>
    <t>1804947339</t>
  </si>
  <si>
    <t>https://podminky.urs.cz/item/CS_URS_2025_01/776991121</t>
  </si>
  <si>
    <t>245,85</t>
  </si>
  <si>
    <t>131</t>
  </si>
  <si>
    <t>776991141</t>
  </si>
  <si>
    <t>Pastování a leštění podlahovin ručně</t>
  </si>
  <si>
    <t>1556674689</t>
  </si>
  <si>
    <t>https://podminky.urs.cz/item/CS_URS_2025_01/776991141</t>
  </si>
  <si>
    <t>132</t>
  </si>
  <si>
    <t>998776121</t>
  </si>
  <si>
    <t>Přesun hmot tonážní pro podlahy povlakové ruční v objektech v do 6 m</t>
  </si>
  <si>
    <t>660856117</t>
  </si>
  <si>
    <t>https://podminky.urs.cz/item/CS_URS_2025_01/998776121</t>
  </si>
  <si>
    <t>783</t>
  </si>
  <si>
    <t>Dokončovací práce - nátěry</t>
  </si>
  <si>
    <t>133</t>
  </si>
  <si>
    <t>783314101</t>
  </si>
  <si>
    <t>Základní jednonásobný syntetický nátěr zámečnických konstrukcí</t>
  </si>
  <si>
    <t>1016903574</t>
  </si>
  <si>
    <t>https://podminky.urs.cz/item/CS_URS_2025_01/783314101</t>
  </si>
  <si>
    <t>"m.č.1.05:" 0,768*1,4*3</t>
  </si>
  <si>
    <t>784</t>
  </si>
  <si>
    <t>Dokončovací práce - malby a tapety</t>
  </si>
  <si>
    <t>134</t>
  </si>
  <si>
    <t>784181121</t>
  </si>
  <si>
    <t>Hloubková jednonásobná bezbarvá penetrace podkladu v místnostech v do 3,80 m</t>
  </si>
  <si>
    <t>968366391</t>
  </si>
  <si>
    <t>https://podminky.urs.cz/item/CS_URS_2025_01/784181121</t>
  </si>
  <si>
    <t>"m.č.1.05:" 4,62*2,96</t>
  </si>
  <si>
    <t>"m.č.1.11:" 1,95*2,96</t>
  </si>
  <si>
    <t>"m.č.1.12:" 1,95*2,96</t>
  </si>
  <si>
    <t>"m.č.1.14:" 2,77*2,96</t>
  </si>
  <si>
    <t>"m.č.2.09:" 1,95*2,96</t>
  </si>
  <si>
    <t>"m.č.2.11:" 1,95*2,96</t>
  </si>
  <si>
    <t>Opravovaná omítka</t>
  </si>
  <si>
    <t>"m.č.1.05:" (4,62+1,4*2)*2,96</t>
  </si>
  <si>
    <t>"m.č.1.11:" (18,4+6,9+0,64*2+1,1)*2*2,96-5,4*1,96*3+4,0*3</t>
  </si>
  <si>
    <t>"m.č.2.01:" 3,58*2,96+0,15*2*2,1</t>
  </si>
  <si>
    <t>"m.č.2.07:" (5,25+4,2+0,4+0,64)*2*2,96</t>
  </si>
  <si>
    <t>SDK desky</t>
  </si>
  <si>
    <t>135</t>
  </si>
  <si>
    <t>784211121</t>
  </si>
  <si>
    <t>Dvojnásobné bílé malby ze směsí za mokra středně oděruvzdorných v místnostech v do 3,80 m</t>
  </si>
  <si>
    <t>491793279</t>
  </si>
  <si>
    <t>https://podminky.urs.cz/item/CS_URS_2025_01/784211121</t>
  </si>
  <si>
    <t>VRN</t>
  </si>
  <si>
    <t>Vedlejší rozpočtové náklady</t>
  </si>
  <si>
    <t>VRN1</t>
  </si>
  <si>
    <t>Průzkumné, geodetické a projektové práce</t>
  </si>
  <si>
    <t>136</t>
  </si>
  <si>
    <t>013254000</t>
  </si>
  <si>
    <t>Dokumentace skutečného provedení stavby</t>
  </si>
  <si>
    <t>Soubor</t>
  </si>
  <si>
    <t>1024</t>
  </si>
  <si>
    <t>-5333518</t>
  </si>
  <si>
    <t>https://podminky.urs.cz/item/CS_URS_2025_01/013254000</t>
  </si>
  <si>
    <t>137</t>
  </si>
  <si>
    <t>R1501</t>
  </si>
  <si>
    <t>Výrobní a dílenská dokumentace</t>
  </si>
  <si>
    <t>-1883290530</t>
  </si>
  <si>
    <t>klempířské, zámečnické a truhlářské prvky a otvorové výplně…</t>
  </si>
  <si>
    <t>VRN3</t>
  </si>
  <si>
    <t>Zařízení staveniště</t>
  </si>
  <si>
    <t>138</t>
  </si>
  <si>
    <t>VRN3003-R</t>
  </si>
  <si>
    <t>473034088</t>
  </si>
  <si>
    <t xml:space="preserve">"- Vybudování, provoz a odstranění zařízení staveniště, včetně </t>
  </si>
  <si>
    <t>"zřízení připojení na energie a zajištění měření jejich spotřeby,</t>
  </si>
  <si>
    <t xml:space="preserve">"včetně zřízení sociálních zařízení. </t>
  </si>
  <si>
    <t xml:space="preserve">"- Zhotovitel zajistí na vlastní náklady veškerá potřebná povolení </t>
  </si>
  <si>
    <t xml:space="preserve">"k užívání veřejných ploch, včetně záboru veřejného prostranství </t>
  </si>
  <si>
    <t>"na náklady zhotovitele, bude-li stavba vyžadovat.</t>
  </si>
  <si>
    <t xml:space="preserve">"- Zhotovitel zajistí na vlastní náklady zabezpečení provádění díla tak, </t>
  </si>
  <si>
    <t xml:space="preserve">"aby v souvislosti s prováděním díla nedošlo ke zranění osob </t>
  </si>
  <si>
    <t xml:space="preserve">"a škodám na majetku osob a subjektů užívajících objekty a </t>
  </si>
  <si>
    <t xml:space="preserve">"pozemky dotčené stavbou, k poškození stávajících staveb, </t>
  </si>
  <si>
    <t>"jejich součástí, zařízení a přilehlých nemovitostí.</t>
  </si>
  <si>
    <t>139</t>
  </si>
  <si>
    <t>VRN3009-R</t>
  </si>
  <si>
    <t>Vyklizení prostoru staveniště</t>
  </si>
  <si>
    <t>-1572739408</t>
  </si>
  <si>
    <t xml:space="preserve">"- Vystěhování, vyklizení a vyčištění místností a komunikačních tras </t>
  </si>
  <si>
    <t xml:space="preserve">"ve všech podlažích dotčených navrženými stavebními úpravami, </t>
  </si>
  <si>
    <t xml:space="preserve">"demontáž a zpětné nastěhování, montáž a seřízení vystěhovaného </t>
  </si>
  <si>
    <t>"zařízení, vybavení a dekorací, včetně zajištění jejich ochrany před</t>
  </si>
  <si>
    <t xml:space="preserve">"včetně zajištění jejich ochrany před poškozením, které nelze </t>
  </si>
  <si>
    <t xml:space="preserve">"demontovat nebo vystěhovat. </t>
  </si>
  <si>
    <t xml:space="preserve">"- Odpojení technologických celků a spotřebičů energií v dotčených </t>
  </si>
  <si>
    <t>"místnostech objektu, případně jejich přemístění.</t>
  </si>
  <si>
    <t>VRN4</t>
  </si>
  <si>
    <t>Inženýrská činnost</t>
  </si>
  <si>
    <t>140</t>
  </si>
  <si>
    <t>VRN4001-R</t>
  </si>
  <si>
    <t>Kompletační a koordinační činnost</t>
  </si>
  <si>
    <t>1823482267</t>
  </si>
  <si>
    <t xml:space="preserve">"- Kompletace atestů, certifikátů, revizních zpráv a ostatních dokladů </t>
  </si>
  <si>
    <t xml:space="preserve">"potřebných k předání a kolaudaci stavby vyplývajících z SOD. </t>
  </si>
  <si>
    <t xml:space="preserve">"3 x v tištěné formě. 1 x v digitální formě na CD nosiči, v obecně </t>
  </si>
  <si>
    <t xml:space="preserve">"dostupných formátech. </t>
  </si>
  <si>
    <t>VRN7</t>
  </si>
  <si>
    <t>Provozní vlivy</t>
  </si>
  <si>
    <t>141</t>
  </si>
  <si>
    <t>VRN7002-R</t>
  </si>
  <si>
    <t>-549562223</t>
  </si>
  <si>
    <t xml:space="preserve">"- Tato kategorie nákladů vyjadřuje ztížené podmínky provádění tam, </t>
  </si>
  <si>
    <t xml:space="preserve">"kde jsou stavební práce zcela nebo zčásti omezovány </t>
  </si>
  <si>
    <t xml:space="preserve">"provozem jiných osob. Jde zejména o zvýšené náklady související s </t>
  </si>
  <si>
    <t xml:space="preserve">"omezeným provozem v areálu objednatele nebo o náklady v důsledku </t>
  </si>
  <si>
    <t xml:space="preserve">"nezbytného respektování stávající dopravy v okolí stavby ovlivňující </t>
  </si>
  <si>
    <t>"stavební práce.</t>
  </si>
  <si>
    <t xml:space="preserve">"- Do této položky patří dále náklady na ztížené provádění stavebních prací </t>
  </si>
  <si>
    <t xml:space="preserve">"v důsledku provozu zařízení </t>
  </si>
  <si>
    <t xml:space="preserve">"(nutnost ochranných konstrukcí, ochranných zábradlí a hrazení, </t>
  </si>
  <si>
    <t>"záchytných sítí mimo sítě na lešení, stříšek, apod.)</t>
  </si>
  <si>
    <t>D.1.4a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</si>
  <si>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</si>
  <si>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</si>
  <si>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</si>
  <si>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HZS - Hodinové zúčtovací sazby</t>
  </si>
  <si>
    <t>970051020</t>
  </si>
  <si>
    <t>Vrtání jádrové do ŽB d 20 mm</t>
  </si>
  <si>
    <t>1157343377</t>
  </si>
  <si>
    <t>970051035</t>
  </si>
  <si>
    <t xml:space="preserve">Vrtání jádrové do ŽB d 35-39 mm  </t>
  </si>
  <si>
    <t>581212114</t>
  </si>
  <si>
    <t>713463211</t>
  </si>
  <si>
    <t>Montáž izolace tepelné potrubí potrubními pouzdry s Al fólií staženými Al páskou 1x D do 50 mm</t>
  </si>
  <si>
    <t>840534421</t>
  </si>
  <si>
    <t>https://podminky.urs.cz/item/CS_URS_2025_01/713463211</t>
  </si>
  <si>
    <t>63154012</t>
  </si>
  <si>
    <t>pouzdro izolační potrubní z minerální vlny s Al fólií max. 250/100°C 15/30mm</t>
  </si>
  <si>
    <t>183832450</t>
  </si>
  <si>
    <t>63154013</t>
  </si>
  <si>
    <t>pouzdro izolační potrubní z minerální vlny s Al fólií max. 250/100°C 18/30mm</t>
  </si>
  <si>
    <t>-130521169</t>
  </si>
  <si>
    <t>63154530</t>
  </si>
  <si>
    <t>pouzdro izolační potrubní z minerální vlny s Al fólií max. 250/100°C 22/30mm</t>
  </si>
  <si>
    <t>-1663368823</t>
  </si>
  <si>
    <t>63154571</t>
  </si>
  <si>
    <t>pouzdro izolační potrubní z minerální vlny s Al fólií max. 250/100°C 28/40mm</t>
  </si>
  <si>
    <t>-1671326508</t>
  </si>
  <si>
    <t>63154572</t>
  </si>
  <si>
    <t>pouzdro izolační potrubní z minerální vlny s Al fólií max. 250/100°C 35/40mm</t>
  </si>
  <si>
    <t>-498075223</t>
  </si>
  <si>
    <t>63154603</t>
  </si>
  <si>
    <t>pouzdro izolační potrubní z minerální vlny s Al fólií max. 250/100°C 42/50mm</t>
  </si>
  <si>
    <t>269246439</t>
  </si>
  <si>
    <t>783604550</t>
  </si>
  <si>
    <t>Provedení základního jednonásobného nátěru potrubí DN do 50 mm</t>
  </si>
  <si>
    <t>1320197910</t>
  </si>
  <si>
    <t>https://podminky.urs.cz/item/CS_URS_2025_01/783604550</t>
  </si>
  <si>
    <t xml:space="preserve">Nátěr přiznaného měděnéo potrubí </t>
  </si>
  <si>
    <t>24623010</t>
  </si>
  <si>
    <t>hmota nátěrová epoxidová základní na kovy</t>
  </si>
  <si>
    <t>kg</t>
  </si>
  <si>
    <t>-195751828</t>
  </si>
  <si>
    <t>100*0,018 'Přepočtené koeficientem množství</t>
  </si>
  <si>
    <t>783607750</t>
  </si>
  <si>
    <t>Provedení krycího dvojnásobného nátěru potrubí DN do 50 mm</t>
  </si>
  <si>
    <t>415934485</t>
  </si>
  <si>
    <t>https://podminky.urs.cz/item/CS_URS_2025_01/783607750</t>
  </si>
  <si>
    <t>24623055</t>
  </si>
  <si>
    <t>hmota nátěrová epoxidová vrchní (email) odstín bílý</t>
  </si>
  <si>
    <t>-1749129493</t>
  </si>
  <si>
    <t>100*0,054 'Přepočtené koeficientem množství</t>
  </si>
  <si>
    <t>998713112</t>
  </si>
  <si>
    <t>Přesun hmot tonážní pro izolace tepelné s omezením mechanizace v objektech v přes 6 do 12 m</t>
  </si>
  <si>
    <t>1521908134</t>
  </si>
  <si>
    <t>https://podminky.urs.cz/item/CS_URS_2025_01/998713112</t>
  </si>
  <si>
    <t>733</t>
  </si>
  <si>
    <t>Ústřední vytápění - rozvodné potrubí</t>
  </si>
  <si>
    <t>733120815</t>
  </si>
  <si>
    <t>Demontáž potrubí ocelového hladkého D do 38</t>
  </si>
  <si>
    <t>1790885260</t>
  </si>
  <si>
    <t>https://podminky.urs.cz/item/CS_URS_2025_01/733120815</t>
  </si>
  <si>
    <t>733120819</t>
  </si>
  <si>
    <t>Demontáž potrubí ocelového hladkého D přes 38 do 60,3</t>
  </si>
  <si>
    <t>291997568</t>
  </si>
  <si>
    <t>https://podminky.urs.cz/item/CS_URS_2025_01/733120819</t>
  </si>
  <si>
    <t>733222302</t>
  </si>
  <si>
    <t>Potrubí měděné polotvrdé spojované lisováním D 15x1 mm</t>
  </si>
  <si>
    <t>-871652197</t>
  </si>
  <si>
    <t>https://podminky.urs.cz/item/CS_URS_2025_01/733222302</t>
  </si>
  <si>
    <t>733222303</t>
  </si>
  <si>
    <t>Potrubí měděné polotvrdé spojované lisováním D 18x1 mm</t>
  </si>
  <si>
    <t>-1298481879</t>
  </si>
  <si>
    <t>https://podminky.urs.cz/item/CS_URS_2025_01/733222303</t>
  </si>
  <si>
    <t>733222304</t>
  </si>
  <si>
    <t>Potrubí měděné polotvrdé spojované lisováním D 22x1 mm</t>
  </si>
  <si>
    <t>-2009307946</t>
  </si>
  <si>
    <t>https://podminky.urs.cz/item/CS_URS_2025_01/733222304</t>
  </si>
  <si>
    <t>733223304</t>
  </si>
  <si>
    <t>Potrubí měděné tvrdé spojované lisováním D 28x1,5 mm</t>
  </si>
  <si>
    <t>-1154402624</t>
  </si>
  <si>
    <t>https://podminky.urs.cz/item/CS_URS_2025_01/733223304</t>
  </si>
  <si>
    <t>733223305</t>
  </si>
  <si>
    <t>Potrubí měděné tvrdé spojované lisováním D 35x1,5 mm</t>
  </si>
  <si>
    <t>-1099965110</t>
  </si>
  <si>
    <t>https://podminky.urs.cz/item/CS_URS_2025_01/733223305</t>
  </si>
  <si>
    <t>733223306</t>
  </si>
  <si>
    <t>Potrubí měděné tvrdé spojované lisováním D 42x1,5 mm</t>
  </si>
  <si>
    <t>1983954331</t>
  </si>
  <si>
    <t>https://podminky.urs.cz/item/CS_URS_2025_01/733223306</t>
  </si>
  <si>
    <t>998733112</t>
  </si>
  <si>
    <t>Přesun hmot tonážní pro rozvody potrubí s omezením mechanizace v objektech v přes 6 do 12 m</t>
  </si>
  <si>
    <t>169196071</t>
  </si>
  <si>
    <t>https://podminky.urs.cz/item/CS_URS_2025_01/998733112</t>
  </si>
  <si>
    <t>734</t>
  </si>
  <si>
    <t>Ústřední vytápění - armatury</t>
  </si>
  <si>
    <t>734221682</t>
  </si>
  <si>
    <t>Termostatická hlavice kapalinová PN 10 do 110°C otopných těles</t>
  </si>
  <si>
    <t>110159552</t>
  </si>
  <si>
    <t>https://podminky.urs.cz/item/CS_URS_2025_01/734221682</t>
  </si>
  <si>
    <t>734261406</t>
  </si>
  <si>
    <t>Armatura připojovací přímá G 1/2x18 PN 10 do 110°C radiátorů typu</t>
  </si>
  <si>
    <t>-12397338</t>
  </si>
  <si>
    <t>https://podminky.urs.cz/item/CS_URS_2025_01/734261406</t>
  </si>
  <si>
    <t>998734102</t>
  </si>
  <si>
    <t>Přesun hmot tonážní pro armatury v objektech v přes 6 do 12 m</t>
  </si>
  <si>
    <t>-1982522616</t>
  </si>
  <si>
    <t>https://podminky.urs.cz/item/CS_URS_2025_01/998734102</t>
  </si>
  <si>
    <t>735</t>
  </si>
  <si>
    <t>Ústřední vytápění - otopná tělesa</t>
  </si>
  <si>
    <t>735111810</t>
  </si>
  <si>
    <t>Demontáž otopného tělesa litinového článkového</t>
  </si>
  <si>
    <t>-1323222247</t>
  </si>
  <si>
    <t>https://podminky.urs.cz/item/CS_URS_2025_01/735111810</t>
  </si>
  <si>
    <t>V 1.NP</t>
  </si>
  <si>
    <t>V 2.NP</t>
  </si>
  <si>
    <t>Součet</t>
  </si>
  <si>
    <t>735151811</t>
  </si>
  <si>
    <t>Demontáž otopného tělesa panelového jednořadého dl do 1500 mm</t>
  </si>
  <si>
    <t>-1655040637</t>
  </si>
  <si>
    <t>https://podminky.urs.cz/item/CS_URS_2025_01/735151811</t>
  </si>
  <si>
    <t>735152253.R1</t>
  </si>
  <si>
    <t>Otopné těleso panelové jednodeskové 1 přídavná přestupní plocha o výšce 500mm a délce 600mm se spodním levým připojením</t>
  </si>
  <si>
    <t>-2093708812</t>
  </si>
  <si>
    <t>735152551.R1</t>
  </si>
  <si>
    <t>Otopné těleso panelové dvoudeskové 2 přídavné přestupní plochy výška/délka 500/400 mm se spodním levým připojením</t>
  </si>
  <si>
    <t>-942855755</t>
  </si>
  <si>
    <t>735152551.R10</t>
  </si>
  <si>
    <t>Otopné těleso panelové dvoudeskové 2 přídavné přestupní plochy výška/délka 600/1400 mm se spodním pravým připojením</t>
  </si>
  <si>
    <t>-321011772</t>
  </si>
  <si>
    <t>735152551.R11</t>
  </si>
  <si>
    <t>Otopné těleso panelové dvoudeskové 2 přídavné přestupní plochy výška/délka 600/1600 mm se spodním pravým připojením</t>
  </si>
  <si>
    <t>1600913883</t>
  </si>
  <si>
    <t>735152551.R12</t>
  </si>
  <si>
    <t>Otopné těleso panelové dvoudeskové 2 přídavné přestupní plochy výška/délka 600/1600 mm se spodním levým připojením</t>
  </si>
  <si>
    <t>1505045366</t>
  </si>
  <si>
    <t>735152551.R13</t>
  </si>
  <si>
    <t>Otopné těleso panelové dvoudeskové 2 přídavné přestupní plochy výška/délka 900/1400 mm se spodním pravým připojením</t>
  </si>
  <si>
    <t>-382265229</t>
  </si>
  <si>
    <t>735152551.R2</t>
  </si>
  <si>
    <t>Otopné těleso panelové dvoudeskové 2 přídavné přestupní plochy výška/délka 500/500 mm se spodním levým připojením</t>
  </si>
  <si>
    <t>-1714433035</t>
  </si>
  <si>
    <t>735152551.R3</t>
  </si>
  <si>
    <t>Otopné těleso panelové dvoudeskové 2 přídavné přestupní plochy výška/délka 500/800 mm se spodním levým připojením</t>
  </si>
  <si>
    <t>1460907736</t>
  </si>
  <si>
    <t>735152551.R5</t>
  </si>
  <si>
    <t>Otopné těleso panelové dvoudeskové 2 přídavné přestupní plochy výška/délka 600/400 mm se spodním pravým připojením</t>
  </si>
  <si>
    <t>1917668545</t>
  </si>
  <si>
    <t>735152551.R6</t>
  </si>
  <si>
    <t>Otopné těleso panelové dvoudeskové 2 přídavné přestupní plochy výška/délka 600/600 mm se spodním pravým připojením</t>
  </si>
  <si>
    <t>1837190589</t>
  </si>
  <si>
    <t>735152551.R7</t>
  </si>
  <si>
    <t>Otopné těleso panelové dvoudeskové 2 přídavné přestupní plochy výška/délka 600/600 mm se spodním levým připojením</t>
  </si>
  <si>
    <t>2076013896</t>
  </si>
  <si>
    <t>735152551.R8</t>
  </si>
  <si>
    <t>Otopné těleso panelové třídeskovádeskové 3 přídavné přestupní plochy výška/délka 900/500 mm se spodním levým připojením</t>
  </si>
  <si>
    <t>777826155</t>
  </si>
  <si>
    <t>735152551.R9</t>
  </si>
  <si>
    <t>Otopné těleso panelové dvoudeskové 2 přídavné přestupní plochy výška/délka 600/1000 mm se spodním pravým připojením</t>
  </si>
  <si>
    <t>1483493854</t>
  </si>
  <si>
    <t>998735102</t>
  </si>
  <si>
    <t>Přesun hmot tonážní pro otopná tělesa v objektech v přes 6 do 12 m</t>
  </si>
  <si>
    <t>-489125840</t>
  </si>
  <si>
    <t>https://podminky.urs.cz/item/CS_URS_2025_01/998735102</t>
  </si>
  <si>
    <t>HZS</t>
  </si>
  <si>
    <t>Hodinové zúčtovací sazby</t>
  </si>
  <si>
    <t>HZS2172</t>
  </si>
  <si>
    <t>Hodinová zúčtovací sazba sádrokartonář odborný</t>
  </si>
  <si>
    <t>hod</t>
  </si>
  <si>
    <t>512</t>
  </si>
  <si>
    <t>396663668</t>
  </si>
  <si>
    <t>https://podminky.urs.cz/item/CS_URS_2025_01/HZS2172</t>
  </si>
  <si>
    <t>HZS2221</t>
  </si>
  <si>
    <t>Hodinová zúčtovací sazba topenář</t>
  </si>
  <si>
    <t>1121863880</t>
  </si>
  <si>
    <t>https://podminky.urs.cz/item/CS_URS_2025_01/HZS2221</t>
  </si>
  <si>
    <t>HZS2232</t>
  </si>
  <si>
    <t>Hodinová zúčtovací sazba elektrikář odborný</t>
  </si>
  <si>
    <t>-1472606091</t>
  </si>
  <si>
    <t>https://podminky.urs.cz/item/CS_URS_2025_01/HZS2232</t>
  </si>
  <si>
    <t>HZS2491</t>
  </si>
  <si>
    <t>Hodinová zúčtovací sazba dělník zednických výpomocí</t>
  </si>
  <si>
    <t>2106143263</t>
  </si>
  <si>
    <t>https://podminky.urs.cz/item/CS_URS_2025_01/HZS2491</t>
  </si>
  <si>
    <t>sou…</t>
  </si>
  <si>
    <t>589375445</t>
  </si>
  <si>
    <t>041103000</t>
  </si>
  <si>
    <t>Autorský dozor projektanta</t>
  </si>
  <si>
    <t>-1346346381</t>
  </si>
  <si>
    <t>https://podminky.urs.cz/item/CS_URS_2025_01/041103000</t>
  </si>
  <si>
    <t>041203000</t>
  </si>
  <si>
    <t>Technický dozor investora</t>
  </si>
  <si>
    <t>333303781</t>
  </si>
  <si>
    <t>https://podminky.urs.cz/item/CS_URS_2025_01/041203000</t>
  </si>
  <si>
    <t>043194000</t>
  </si>
  <si>
    <t>Zkoušky ostatní</t>
  </si>
  <si>
    <t>1316748225</t>
  </si>
  <si>
    <t>https://podminky.urs.cz/item/CS_URS_2025_01/043194000</t>
  </si>
  <si>
    <t>Topná zkouška</t>
  </si>
  <si>
    <t>D.1.4c - Vzduchotechnika</t>
  </si>
  <si>
    <t>D1 - Zařízení č. 1: Odvětrání soc. zázemí</t>
  </si>
  <si>
    <t>D2 - Zařízení č. 2: Odvětrání skladu a úklidové místnosti</t>
  </si>
  <si>
    <t>D3 - Ostatní položky</t>
  </si>
  <si>
    <t>D1</t>
  </si>
  <si>
    <t>Zařízení č. 1: Odvětrání soc. zázemí</t>
  </si>
  <si>
    <t>1.01a</t>
  </si>
  <si>
    <t>Malý odvodní ventilátor do kruhového potrubí, s integrovaným doběhem a regulátorem otáček 490 m3/h, 150 Pa</t>
  </si>
  <si>
    <t>ks</t>
  </si>
  <si>
    <t>Včetně montážního materiálu a pružných manžet</t>
  </si>
  <si>
    <t>Typ: TD-EVO 200 VAR</t>
  </si>
  <si>
    <t>1.07a</t>
  </si>
  <si>
    <t>Talířový ventil univerzální pr. 160</t>
  </si>
  <si>
    <t>1.07b</t>
  </si>
  <si>
    <t>Talířový ventil univerzální pr. 125</t>
  </si>
  <si>
    <t>1.08a</t>
  </si>
  <si>
    <t>Výfuková hlavice na potrubí pr. 200</t>
  </si>
  <si>
    <t>1.10a</t>
  </si>
  <si>
    <t>Tlumič hluku kruhový pr. 200, l = 600 mm</t>
  </si>
  <si>
    <t>Typ: MAA 200-600</t>
  </si>
  <si>
    <t>1.16a</t>
  </si>
  <si>
    <t>pr. 200 - Spiro potrubí z pozink. plechu, včetně závěsů, tvarovek a montážního materiálu</t>
  </si>
  <si>
    <t>bm</t>
  </si>
  <si>
    <t>1.16b</t>
  </si>
  <si>
    <t>pr. 160 - Spiro potrubí z pozink. plechu, včetně závěsů, tvarovek a montážního materiálu</t>
  </si>
  <si>
    <t>1.16c</t>
  </si>
  <si>
    <t>pr. 125 - Spiro potrubí z pozink. plechu, včetně závěsů, tvarovek a montážního materiálu</t>
  </si>
  <si>
    <t>D2</t>
  </si>
  <si>
    <t>Zařízení č. 2: Odvětrání skladu a úklidové místnosti</t>
  </si>
  <si>
    <t>2.01a</t>
  </si>
  <si>
    <t>Malý odvodní ventilátor do kruhového potrubí, s integrovaným doběhem a regulátorem otáček 60 m3/h, 100 Pa</t>
  </si>
  <si>
    <t>Typ: TD-EVO 100 VAR</t>
  </si>
  <si>
    <t>2.07a</t>
  </si>
  <si>
    <t>Talířový ventil univerzální pr. 100</t>
  </si>
  <si>
    <t>2.08a</t>
  </si>
  <si>
    <t>Výfuková hlavice na potrubí pr. 100</t>
  </si>
  <si>
    <t>2.10a</t>
  </si>
  <si>
    <t>Tlumič hluku kruhový pr. 100, l = 300 mm</t>
  </si>
  <si>
    <t>Typ: MAA 100-300</t>
  </si>
  <si>
    <t>2,16</t>
  </si>
  <si>
    <t>pr. 100 - Spiro potrubí z pozink. plechu, včetně závěsů, tvarovek a montážního materiálu</t>
  </si>
  <si>
    <t>D3</t>
  </si>
  <si>
    <t>Ostatní položky</t>
  </si>
  <si>
    <t>N.1</t>
  </si>
  <si>
    <t>Konstrukční a dílenská dokumentace dle zvyklostí dodavatele</t>
  </si>
  <si>
    <t>kpl</t>
  </si>
  <si>
    <t>N.2</t>
  </si>
  <si>
    <t>Provozní a komplexní zkoušky, revize</t>
  </si>
  <si>
    <t>N.3</t>
  </si>
  <si>
    <t>Jemné zaregulování</t>
  </si>
  <si>
    <t>N.4</t>
  </si>
  <si>
    <t>Zaškolení obsluhy</t>
  </si>
  <si>
    <t>N.5</t>
  </si>
  <si>
    <t>Provozní přepisy a řády</t>
  </si>
  <si>
    <t>N.6</t>
  </si>
  <si>
    <t>Montáž</t>
  </si>
  <si>
    <t>N.7</t>
  </si>
  <si>
    <t>Štítky a označení potrubí</t>
  </si>
  <si>
    <t>N.8</t>
  </si>
  <si>
    <t>Koordinace se skutečným stavem stavby a instalací včetně úprav návrhu</t>
  </si>
  <si>
    <t>N.9</t>
  </si>
  <si>
    <t>Demontáž, odvoz a likvidace stávajících tras zařízení pro odvětrání soc. zázemí - viz. popis v TZ</t>
  </si>
  <si>
    <t>D.1.4e - Vodovod</t>
  </si>
  <si>
    <t xml:space="preserve">    722 - Zdravotechnika - vnitřní vodovod</t>
  </si>
  <si>
    <t>713463131</t>
  </si>
  <si>
    <t>Montáž izolace tepelné potrubí potrubními pouzdry bez úpravy slepenými 1x tl izolace do 25 mm</t>
  </si>
  <si>
    <t>1761267835</t>
  </si>
  <si>
    <t>https://podminky.urs.cz/item/CS_URS_2025_01/713463131</t>
  </si>
  <si>
    <t>28377052</t>
  </si>
  <si>
    <t>pouzdro izolační potrubní z pěnového polyetylenu 32/13mm</t>
  </si>
  <si>
    <t>-659417979</t>
  </si>
  <si>
    <t>Rozvod vodovodu v 1.NP</t>
  </si>
  <si>
    <t xml:space="preserve">1*1,2 </t>
  </si>
  <si>
    <t>20%prořez</t>
  </si>
  <si>
    <t>28377058</t>
  </si>
  <si>
    <t>pouzdro izolační potrubní z pěnového polyetylenu 40/13mm</t>
  </si>
  <si>
    <t>-1768225376</t>
  </si>
  <si>
    <t>16*1,2</t>
  </si>
  <si>
    <t>1716032790</t>
  </si>
  <si>
    <t>722</t>
  </si>
  <si>
    <t>Zdravotechnika - vnitřní vodovod</t>
  </si>
  <si>
    <t>722170804</t>
  </si>
  <si>
    <t>Demontáž rozvodů vody z plastů D přes 25 do 50</t>
  </si>
  <si>
    <t>-2077321311</t>
  </si>
  <si>
    <t>https://podminky.urs.cz/item/CS_URS_2025_01/722170804</t>
  </si>
  <si>
    <t>722175004</t>
  </si>
  <si>
    <t>Potrubí vodovodní plastové PP-RCT svar polyfúze D 32x4,4 mm</t>
  </si>
  <si>
    <t>-294655393</t>
  </si>
  <si>
    <t>https://podminky.urs.cz/item/CS_URS_2025_01/722175004</t>
  </si>
  <si>
    <t>1*1,2</t>
  </si>
  <si>
    <t>722175005</t>
  </si>
  <si>
    <t>Potrubí vodovodní plastové PP-RCT svar polyfúze D 40x5,5 mm</t>
  </si>
  <si>
    <t>-950869441</t>
  </si>
  <si>
    <t>https://podminky.urs.cz/item/CS_URS_2025_01/722175005</t>
  </si>
  <si>
    <t>998722113</t>
  </si>
  <si>
    <t>Přesun hmot tonážní pro vnitřní vodovod s omezením mechanizace v objektech v přes 12 do 24 m</t>
  </si>
  <si>
    <t>1603102399</t>
  </si>
  <si>
    <t>https://podminky.urs.cz/item/CS_URS_2025_01/998722113</t>
  </si>
  <si>
    <t>-1506073942</t>
  </si>
  <si>
    <t>HZS2211</t>
  </si>
  <si>
    <t>Hodinová zúčtovací sazba instalatér</t>
  </si>
  <si>
    <t>-615383511</t>
  </si>
  <si>
    <t>https://podminky.urs.cz/item/CS_URS_2025_01/HZS2211</t>
  </si>
  <si>
    <t>Proplach a napuštění systému</t>
  </si>
  <si>
    <t>-1310109173</t>
  </si>
  <si>
    <t>1111261898</t>
  </si>
  <si>
    <t>-128161570</t>
  </si>
  <si>
    <t>-1412802054</t>
  </si>
  <si>
    <t>-1634255594</t>
  </si>
  <si>
    <t>043114000</t>
  </si>
  <si>
    <t>Zkoušky tlakové</t>
  </si>
  <si>
    <t>314076624</t>
  </si>
  <si>
    <t>https://podminky.urs.cz/item/CS_URS_2025_01/043114000</t>
  </si>
  <si>
    <t>D.1.4g - Silnoproudá elektrotechnika</t>
  </si>
  <si>
    <t>SIL 01 - Rozvaděče, hlavní prvky elektro</t>
  </si>
  <si>
    <t>SIL 02 - Koncové prvky</t>
  </si>
  <si>
    <t>SIL 03 - SIL 03</t>
  </si>
  <si>
    <t>SIL 04 - Nosné a úložné konstrukce</t>
  </si>
  <si>
    <t>SIL 05 - Ostaní</t>
  </si>
  <si>
    <t>SIL 01</t>
  </si>
  <si>
    <t>Rozvaděče, hlavní prvky elektro</t>
  </si>
  <si>
    <t>SIL 01.001a</t>
  </si>
  <si>
    <t xml:space="preserve">Rozvaděče R1 Patrová rozvodnice  vestavná - 168 Modulů, rozměr 590x1195x250mm vybavení dle výkresu rozvaděče</t>
  </si>
  <si>
    <t>SIL 01.001b</t>
  </si>
  <si>
    <t xml:space="preserve">Rozvaděče R2 Patrová rozvodnice  vestavná - 168 Modulů, rozměr 590x1195x250mm  vybavení dle výkresu rozvaděče</t>
  </si>
  <si>
    <t>SIL 01.003</t>
  </si>
  <si>
    <t xml:space="preserve">RACK Datový rack velikosti 42U, 600x600mm  vybavení dle výkresu rozvaděče</t>
  </si>
  <si>
    <t>SIL 02</t>
  </si>
  <si>
    <t>Koncové prvky</t>
  </si>
  <si>
    <t>SIL 02.001</t>
  </si>
  <si>
    <t>Svítidlo S1 přisazený LED Svítidlo CLEVER- Q UNI 4300/840 MPR</t>
  </si>
  <si>
    <t>SIL 02.002</t>
  </si>
  <si>
    <t>Svítidlo S2 přisazený LED Svítidlo kruhové LENTIL- R410 2000/840 OP IP 44</t>
  </si>
  <si>
    <t>SIL 02.003</t>
  </si>
  <si>
    <t>Svítidlo S3 přisazený LED Svítidlo kruhové LENTIL- R410 3000/840 OP IP 44</t>
  </si>
  <si>
    <t>SIL 02.004</t>
  </si>
  <si>
    <t>Svítidlo S4 přisazený LED Svítidlo SPIRIT- 72 1.4ft PCc 6500/ 840 5S</t>
  </si>
  <si>
    <t>SIL 02.005</t>
  </si>
  <si>
    <t xml:space="preserve">Svítidlo S5 přisazený LED Svítidlo CLEVER -M  2400/840 OP</t>
  </si>
  <si>
    <t>SIL 02.006</t>
  </si>
  <si>
    <t>Svítidlo S6 přisazený LED Svítidlo CLEVER -Q UNI 2900/840 OP</t>
  </si>
  <si>
    <t>SIL 02.007</t>
  </si>
  <si>
    <t>Nouzové osvětlení N1 přisazený LED Nouzové osvětlení EMELI-P65 500/750 MT 1H SE</t>
  </si>
  <si>
    <t>SIL 02.008</t>
  </si>
  <si>
    <t>Nouzové osvětlení N2 přisazený LED Nouzové osvětlení EMELI-P20 500/750 MT 1H SE</t>
  </si>
  <si>
    <t>SIL 02.009</t>
  </si>
  <si>
    <t>Spínač r.1 Zapuštený 230V/10A, IP20, pod omítku, včetne krabice, rámečku a příslušenství</t>
  </si>
  <si>
    <t>SIL 02.010</t>
  </si>
  <si>
    <t>Spínač r.6 Zapuštený 230V/10A, IP20, pod omítku, včetne krabice, rámečku a příslušenství</t>
  </si>
  <si>
    <t>SIL 02.011</t>
  </si>
  <si>
    <t>Spínač r.7 Zapuštený 230V/10A, IP20, pod omítku, včetne krabice, rámečku a příslušenství</t>
  </si>
  <si>
    <t>SIL 02.012</t>
  </si>
  <si>
    <t>Tlačítko Zapuštený 230V/10A, IP20, pod omítku, včetne krabice, rámečku a příslušenství</t>
  </si>
  <si>
    <t>SIL 02.013</t>
  </si>
  <si>
    <t>Pohybové čidlo 360° Na povrch Dosah 9m, reléový výstup, časový doběh 1-10min</t>
  </si>
  <si>
    <t>SIL 02.014</t>
  </si>
  <si>
    <t>Zásuvka 16A/230V, IP20 Zapuštěná Zásuvka 16A/230V pro instalaci pod omítku, vč.rámečku, instalační krabice a příslušenství - komplet / včetně clonek</t>
  </si>
  <si>
    <t>SIL 02.015</t>
  </si>
  <si>
    <t>Dvojzásuvka 16A/230V, IP20 Zapuštěná Zásuvka 16A/230V pro instalaci pod omítku, vč.rámečku, instalační krabice a příslušenství - komplet / včetně clonek</t>
  </si>
  <si>
    <t>SIL 02.016</t>
  </si>
  <si>
    <t>DATA dvojzásuvka Zapuštěná Datová zásuvka 2xRJ45, do zdi, včetně instalační krabice, rámečku, meřícího protokolu a příslušenství</t>
  </si>
  <si>
    <t>SIL 02.017</t>
  </si>
  <si>
    <t xml:space="preserve">Kabelový vývod 230V VZT  Kabelový vývod ukončen v krabici nebo na svorkovnici zařízení, rezerva +2m</t>
  </si>
  <si>
    <t>SIL 02.018</t>
  </si>
  <si>
    <t xml:space="preserve">Kabelový vývod 230V žaluzie  Kabelový vývod ukončen v krabici nebo na svorkovnici zařízení, rezerva +2m</t>
  </si>
  <si>
    <t>SIL 02.019</t>
  </si>
  <si>
    <t xml:space="preserve">Kabelový vývod 400V  Kabelový vývod ukončen v krabici nebo na svorkovnici zařízení, rezerva +2m</t>
  </si>
  <si>
    <t>SIL 02.020</t>
  </si>
  <si>
    <t xml:space="preserve">Ukončovací/rozbočovací krabice  Krabice se svorkovnicí pro ukončení/rozbočení kabelů</t>
  </si>
  <si>
    <t>SIL 03</t>
  </si>
  <si>
    <t>SIL 03.001</t>
  </si>
  <si>
    <t xml:space="preserve">Kabel CXKH-R 3x1,5 mm2  Osvětlení, vývody, VZT</t>
  </si>
  <si>
    <t>SIL 03.002</t>
  </si>
  <si>
    <t xml:space="preserve">Kabel CXKH-R 3x2,5 mm2  Zásuvky, vývody</t>
  </si>
  <si>
    <t>SIL 03.003</t>
  </si>
  <si>
    <t xml:space="preserve">Kabel CXKH-R 5x1,5 mm2  Vývody žaluzie</t>
  </si>
  <si>
    <t>SIL 03.004</t>
  </si>
  <si>
    <t xml:space="preserve">Kabel CXKH-R 5x4 mm2  Vývod výtah</t>
  </si>
  <si>
    <t>SIL 03.005</t>
  </si>
  <si>
    <t xml:space="preserve">Kabel UTP CAT5E  DATA zásuvky</t>
  </si>
  <si>
    <t>SIL 03.007</t>
  </si>
  <si>
    <t>Kabelové štítky</t>
  </si>
  <si>
    <t>SIL 03.008</t>
  </si>
  <si>
    <t>Ukončení vodičů a označení</t>
  </si>
  <si>
    <t>SIL 04</t>
  </si>
  <si>
    <t>Nosné a úložné konstrukce</t>
  </si>
  <si>
    <t>SIL 04.001</t>
  </si>
  <si>
    <t xml:space="preserve">Instalační plastová trubka ohebná,  ø20 mm Včetně příchytek</t>
  </si>
  <si>
    <t>SIL 04.002</t>
  </si>
  <si>
    <t xml:space="preserve">Instalační plastová trubka ohebná,  ø25 mm Včetně příchytek</t>
  </si>
  <si>
    <t>SIL 04.003</t>
  </si>
  <si>
    <t xml:space="preserve">Instalační plastová trubka ohebná,  ø40 mm Včetně příchytek</t>
  </si>
  <si>
    <t>SIL 04.004</t>
  </si>
  <si>
    <t xml:space="preserve">Kabelový žlab 100x50  plechový, včetně příslušenství, zavěšení a ostatního pomocného materiálu Včetně příchytek</t>
  </si>
  <si>
    <t>SIL 04.005</t>
  </si>
  <si>
    <t>Prostupy, průrazy</t>
  </si>
  <si>
    <t>SIL 04.006</t>
  </si>
  <si>
    <t xml:space="preserve">WAGO svorka 5x2,5  Do instalační krabice</t>
  </si>
  <si>
    <t>bal</t>
  </si>
  <si>
    <t>SIL 04.007</t>
  </si>
  <si>
    <t xml:space="preserve">WAGO svorka 3x2,5  Do instalační krabice</t>
  </si>
  <si>
    <t>SIL 04.008</t>
  </si>
  <si>
    <t>Drobný instalační materiál</t>
  </si>
  <si>
    <t>SIL 04.009</t>
  </si>
  <si>
    <t>Pomocný materiál / sádra , montážní pěna</t>
  </si>
  <si>
    <t>SIL 05</t>
  </si>
  <si>
    <t>Ostaní</t>
  </si>
  <si>
    <t>SIL 05.001</t>
  </si>
  <si>
    <t>Dodavatelská výrobní dokumentace</t>
  </si>
  <si>
    <t>SIL 05.002</t>
  </si>
  <si>
    <t>SIL 05.003</t>
  </si>
  <si>
    <t>Výchozí revize, oživení, uvedení do provozu</t>
  </si>
  <si>
    <t>SIL 05.004</t>
  </si>
  <si>
    <t>Pomocní, stavební či jiný materiál a práce</t>
  </si>
  <si>
    <t>SIL 05.005</t>
  </si>
  <si>
    <t>Podíl prací jiných profesí a koordinace s profesemi</t>
  </si>
  <si>
    <t>SIL 05.005.1</t>
  </si>
  <si>
    <t>Bezpečnostní tabulky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</si>
</sst>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212331" TargetMode="External" /><Relationship Id="rId2" Type="http://schemas.openxmlformats.org/officeDocument/2006/relationships/hyperlink" Target="https://podminky.urs.cz/item/CS_URS_2025_01/162751117" TargetMode="External" /><Relationship Id="rId3" Type="http://schemas.openxmlformats.org/officeDocument/2006/relationships/hyperlink" Target="https://podminky.urs.cz/item/CS_URS_2025_01/162751119" TargetMode="External" /><Relationship Id="rId4" Type="http://schemas.openxmlformats.org/officeDocument/2006/relationships/hyperlink" Target="https://podminky.urs.cz/item/CS_URS_2025_01/167151101" TargetMode="External" /><Relationship Id="rId5" Type="http://schemas.openxmlformats.org/officeDocument/2006/relationships/hyperlink" Target="https://podminky.urs.cz/item/CS_URS_2025_01/171201221" TargetMode="External" /><Relationship Id="rId6" Type="http://schemas.openxmlformats.org/officeDocument/2006/relationships/hyperlink" Target="https://podminky.urs.cz/item/CS_URS_2025_01/174101101" TargetMode="External" /><Relationship Id="rId7" Type="http://schemas.openxmlformats.org/officeDocument/2006/relationships/hyperlink" Target="https://podminky.urs.cz/item/CS_URS_2025_01/113106021" TargetMode="External" /><Relationship Id="rId8" Type="http://schemas.openxmlformats.org/officeDocument/2006/relationships/hyperlink" Target="https://podminky.urs.cz/item/CS_URS_2025_01/340236212" TargetMode="External" /><Relationship Id="rId9" Type="http://schemas.openxmlformats.org/officeDocument/2006/relationships/hyperlink" Target="https://podminky.urs.cz/item/CS_URS_2025_01/340238211" TargetMode="External" /><Relationship Id="rId10" Type="http://schemas.openxmlformats.org/officeDocument/2006/relationships/hyperlink" Target="https://podminky.urs.cz/item/CS_URS_2025_01/317168012" TargetMode="External" /><Relationship Id="rId11" Type="http://schemas.openxmlformats.org/officeDocument/2006/relationships/hyperlink" Target="https://podminky.urs.cz/item/CS_URS_2025_01/317944323" TargetMode="External" /><Relationship Id="rId12" Type="http://schemas.openxmlformats.org/officeDocument/2006/relationships/hyperlink" Target="https://podminky.urs.cz/item/CS_URS_2025_01/342244211" TargetMode="External" /><Relationship Id="rId13" Type="http://schemas.openxmlformats.org/officeDocument/2006/relationships/hyperlink" Target="https://podminky.urs.cz/item/CS_URS_2025_01/346244381" TargetMode="External" /><Relationship Id="rId14" Type="http://schemas.openxmlformats.org/officeDocument/2006/relationships/hyperlink" Target="https://podminky.urs.cz/item/CS_URS_2025_01/317234410" TargetMode="External" /><Relationship Id="rId15" Type="http://schemas.openxmlformats.org/officeDocument/2006/relationships/hyperlink" Target="https://podminky.urs.cz/item/CS_URS_2025_01/564760101" TargetMode="External" /><Relationship Id="rId16" Type="http://schemas.openxmlformats.org/officeDocument/2006/relationships/hyperlink" Target="https://podminky.urs.cz/item/CS_URS_2025_01/596811220" TargetMode="External" /><Relationship Id="rId17" Type="http://schemas.openxmlformats.org/officeDocument/2006/relationships/hyperlink" Target="https://podminky.urs.cz/item/CS_URS_2025_01/612131301" TargetMode="External" /><Relationship Id="rId18" Type="http://schemas.openxmlformats.org/officeDocument/2006/relationships/hyperlink" Target="https://podminky.urs.cz/item/CS_URS_2025_01/612311131" TargetMode="External" /><Relationship Id="rId19" Type="http://schemas.openxmlformats.org/officeDocument/2006/relationships/hyperlink" Target="https://podminky.urs.cz/item/CS_URS_2025_01/612321341" TargetMode="External" /><Relationship Id="rId20" Type="http://schemas.openxmlformats.org/officeDocument/2006/relationships/hyperlink" Target="https://podminky.urs.cz/item/CS_URS_2025_01/612325422" TargetMode="External" /><Relationship Id="rId21" Type="http://schemas.openxmlformats.org/officeDocument/2006/relationships/hyperlink" Target="https://podminky.urs.cz/item/CS_URS_2025_01/629991012" TargetMode="External" /><Relationship Id="rId22" Type="http://schemas.openxmlformats.org/officeDocument/2006/relationships/hyperlink" Target="https://podminky.urs.cz/item/CS_URS_2025_01/631311115" TargetMode="External" /><Relationship Id="rId23" Type="http://schemas.openxmlformats.org/officeDocument/2006/relationships/hyperlink" Target="https://podminky.urs.cz/item/CS_URS_2025_01/631311125" TargetMode="External" /><Relationship Id="rId24" Type="http://schemas.openxmlformats.org/officeDocument/2006/relationships/hyperlink" Target="https://podminky.urs.cz/item/CS_URS_2025_01/631319011" TargetMode="External" /><Relationship Id="rId25" Type="http://schemas.openxmlformats.org/officeDocument/2006/relationships/hyperlink" Target="https://podminky.urs.cz/item/CS_URS_2025_01/631319012" TargetMode="External" /><Relationship Id="rId26" Type="http://schemas.openxmlformats.org/officeDocument/2006/relationships/hyperlink" Target="https://podminky.urs.cz/item/CS_URS_2025_01/631319173" TargetMode="External" /><Relationship Id="rId27" Type="http://schemas.openxmlformats.org/officeDocument/2006/relationships/hyperlink" Target="https://podminky.urs.cz/item/CS_URS_2025_01/631362021" TargetMode="External" /><Relationship Id="rId28" Type="http://schemas.openxmlformats.org/officeDocument/2006/relationships/hyperlink" Target="https://podminky.urs.cz/item/CS_URS_2025_01/642944121" TargetMode="External" /><Relationship Id="rId29" Type="http://schemas.openxmlformats.org/officeDocument/2006/relationships/hyperlink" Target="https://podminky.urs.cz/item/CS_URS_2025_01/113152111" TargetMode="External" /><Relationship Id="rId30" Type="http://schemas.openxmlformats.org/officeDocument/2006/relationships/hyperlink" Target="https://podminky.urs.cz/item/CS_URS_2025_01/218020691" TargetMode="External" /><Relationship Id="rId31" Type="http://schemas.openxmlformats.org/officeDocument/2006/relationships/hyperlink" Target="https://podminky.urs.cz/item/CS_URS_2025_01/711141821" TargetMode="External" /><Relationship Id="rId32" Type="http://schemas.openxmlformats.org/officeDocument/2006/relationships/hyperlink" Target="https://podminky.urs.cz/item/CS_URS_2025_01/725320821" TargetMode="External" /><Relationship Id="rId33" Type="http://schemas.openxmlformats.org/officeDocument/2006/relationships/hyperlink" Target="https://podminky.urs.cz/item/CS_URS_2025_01/763121812" TargetMode="External" /><Relationship Id="rId34" Type="http://schemas.openxmlformats.org/officeDocument/2006/relationships/hyperlink" Target="https://podminky.urs.cz/item/CS_URS_2025_01/766491851" TargetMode="External" /><Relationship Id="rId35" Type="http://schemas.openxmlformats.org/officeDocument/2006/relationships/hyperlink" Target="https://podminky.urs.cz/item/CS_URS_2025_01/766691914" TargetMode="External" /><Relationship Id="rId36" Type="http://schemas.openxmlformats.org/officeDocument/2006/relationships/hyperlink" Target="https://podminky.urs.cz/item/CS_URS_2025_01/776201812" TargetMode="External" /><Relationship Id="rId37" Type="http://schemas.openxmlformats.org/officeDocument/2006/relationships/hyperlink" Target="https://podminky.urs.cz/item/CS_URS_2025_01/776410811" TargetMode="External" /><Relationship Id="rId38" Type="http://schemas.openxmlformats.org/officeDocument/2006/relationships/hyperlink" Target="https://podminky.urs.cz/item/CS_URS_2025_01/781491831" TargetMode="External" /><Relationship Id="rId39" Type="http://schemas.openxmlformats.org/officeDocument/2006/relationships/hyperlink" Target="https://podminky.urs.cz/item/CS_URS_2025_01/962031011" TargetMode="External" /><Relationship Id="rId40" Type="http://schemas.openxmlformats.org/officeDocument/2006/relationships/hyperlink" Target="https://podminky.urs.cz/item/CS_URS_2025_01/962032230" TargetMode="External" /><Relationship Id="rId41" Type="http://schemas.openxmlformats.org/officeDocument/2006/relationships/hyperlink" Target="https://podminky.urs.cz/item/CS_URS_2025_01/965042141" TargetMode="External" /><Relationship Id="rId42" Type="http://schemas.openxmlformats.org/officeDocument/2006/relationships/hyperlink" Target="https://podminky.urs.cz/item/CS_URS_2025_01/965042231" TargetMode="External" /><Relationship Id="rId43" Type="http://schemas.openxmlformats.org/officeDocument/2006/relationships/hyperlink" Target="https://podminky.urs.cz/item/CS_URS_2025_01/965081213" TargetMode="External" /><Relationship Id="rId44" Type="http://schemas.openxmlformats.org/officeDocument/2006/relationships/hyperlink" Target="https://podminky.urs.cz/item/CS_URS_2025_01/965049112" TargetMode="External" /><Relationship Id="rId45" Type="http://schemas.openxmlformats.org/officeDocument/2006/relationships/hyperlink" Target="https://podminky.urs.cz/item/CS_URS_2025_01/775111116" TargetMode="External" /><Relationship Id="rId46" Type="http://schemas.openxmlformats.org/officeDocument/2006/relationships/hyperlink" Target="https://podminky.urs.cz/item/CS_URS_2025_01/965081611" TargetMode="External" /><Relationship Id="rId47" Type="http://schemas.openxmlformats.org/officeDocument/2006/relationships/hyperlink" Target="https://podminky.urs.cz/item/CS_URS_2025_01/968072455" TargetMode="External" /><Relationship Id="rId48" Type="http://schemas.openxmlformats.org/officeDocument/2006/relationships/hyperlink" Target="https://podminky.urs.cz/item/CS_URS_2025_01/971033131" TargetMode="External" /><Relationship Id="rId49" Type="http://schemas.openxmlformats.org/officeDocument/2006/relationships/hyperlink" Target="https://podminky.urs.cz/item/CS_URS_2025_01/971033141" TargetMode="External" /><Relationship Id="rId50" Type="http://schemas.openxmlformats.org/officeDocument/2006/relationships/hyperlink" Target="https://podminky.urs.cz/item/CS_URS_2025_01/971033231" TargetMode="External" /><Relationship Id="rId51" Type="http://schemas.openxmlformats.org/officeDocument/2006/relationships/hyperlink" Target="https://podminky.urs.cz/item/CS_URS_2025_01/971033241" TargetMode="External" /><Relationship Id="rId52" Type="http://schemas.openxmlformats.org/officeDocument/2006/relationships/hyperlink" Target="https://podminky.urs.cz/item/CS_URS_2025_01/971033331" TargetMode="External" /><Relationship Id="rId53" Type="http://schemas.openxmlformats.org/officeDocument/2006/relationships/hyperlink" Target="https://podminky.urs.cz/item/CS_URS_2025_01/971033341" TargetMode="External" /><Relationship Id="rId54" Type="http://schemas.openxmlformats.org/officeDocument/2006/relationships/hyperlink" Target="https://podminky.urs.cz/item/CS_URS_2025_01/971035431" TargetMode="External" /><Relationship Id="rId55" Type="http://schemas.openxmlformats.org/officeDocument/2006/relationships/hyperlink" Target="https://podminky.urs.cz/item/CS_URS_2025_01/971035441" TargetMode="External" /><Relationship Id="rId56" Type="http://schemas.openxmlformats.org/officeDocument/2006/relationships/hyperlink" Target="https://podminky.urs.cz/item/CS_URS_2025_01/974031121" TargetMode="External" /><Relationship Id="rId57" Type="http://schemas.openxmlformats.org/officeDocument/2006/relationships/hyperlink" Target="https://podminky.urs.cz/item/CS_URS_2025_01/974031122" TargetMode="External" /><Relationship Id="rId58" Type="http://schemas.openxmlformats.org/officeDocument/2006/relationships/hyperlink" Target="https://podminky.urs.cz/item/CS_URS_2025_01/974031133" TargetMode="External" /><Relationship Id="rId59" Type="http://schemas.openxmlformats.org/officeDocument/2006/relationships/hyperlink" Target="https://podminky.urs.cz/item/CS_URS_2025_01/974031134" TargetMode="External" /><Relationship Id="rId60" Type="http://schemas.openxmlformats.org/officeDocument/2006/relationships/hyperlink" Target="https://podminky.urs.cz/item/CS_URS_2025_01/974031142" TargetMode="External" /><Relationship Id="rId61" Type="http://schemas.openxmlformats.org/officeDocument/2006/relationships/hyperlink" Target="https://podminky.urs.cz/item/CS_URS_2025_01/974031144" TargetMode="External" /><Relationship Id="rId62" Type="http://schemas.openxmlformats.org/officeDocument/2006/relationships/hyperlink" Target="https://podminky.urs.cz/item/CS_URS_2025_01/974031153" TargetMode="External" /><Relationship Id="rId63" Type="http://schemas.openxmlformats.org/officeDocument/2006/relationships/hyperlink" Target="https://podminky.urs.cz/item/CS_URS_2025_01/974031666" TargetMode="External" /><Relationship Id="rId64" Type="http://schemas.openxmlformats.org/officeDocument/2006/relationships/hyperlink" Target="https://podminky.urs.cz/item/CS_URS_2025_01/975022241" TargetMode="External" /><Relationship Id="rId65" Type="http://schemas.openxmlformats.org/officeDocument/2006/relationships/hyperlink" Target="https://podminky.urs.cz/item/CS_URS_2025_01/977151113" TargetMode="External" /><Relationship Id="rId66" Type="http://schemas.openxmlformats.org/officeDocument/2006/relationships/hyperlink" Target="https://podminky.urs.cz/item/CS_URS_2025_01/977151118" TargetMode="External" /><Relationship Id="rId67" Type="http://schemas.openxmlformats.org/officeDocument/2006/relationships/hyperlink" Target="https://podminky.urs.cz/item/CS_URS_2025_01/977151123" TargetMode="External" /><Relationship Id="rId68" Type="http://schemas.openxmlformats.org/officeDocument/2006/relationships/hyperlink" Target="https://podminky.urs.cz/item/CS_URS_2025_01/977151125" TargetMode="External" /><Relationship Id="rId69" Type="http://schemas.openxmlformats.org/officeDocument/2006/relationships/hyperlink" Target="https://podminky.urs.cz/item/CS_URS_2025_01/977151128" TargetMode="External" /><Relationship Id="rId70" Type="http://schemas.openxmlformats.org/officeDocument/2006/relationships/hyperlink" Target="https://podminky.urs.cz/item/CS_URS_2025_01/977151212" TargetMode="External" /><Relationship Id="rId71" Type="http://schemas.openxmlformats.org/officeDocument/2006/relationships/hyperlink" Target="https://podminky.urs.cz/item/CS_URS_2025_01/977151216" TargetMode="External" /><Relationship Id="rId72" Type="http://schemas.openxmlformats.org/officeDocument/2006/relationships/hyperlink" Target="https://podminky.urs.cz/item/CS_URS_2025_01/977151218" TargetMode="External" /><Relationship Id="rId73" Type="http://schemas.openxmlformats.org/officeDocument/2006/relationships/hyperlink" Target="https://podminky.urs.cz/item/CS_URS_2025_01/977151223" TargetMode="External" /><Relationship Id="rId74" Type="http://schemas.openxmlformats.org/officeDocument/2006/relationships/hyperlink" Target="https://podminky.urs.cz/item/CS_URS_2025_01/977151225" TargetMode="External" /><Relationship Id="rId75" Type="http://schemas.openxmlformats.org/officeDocument/2006/relationships/hyperlink" Target="https://podminky.urs.cz/item/CS_URS_2025_01/977151227" TargetMode="External" /><Relationship Id="rId76" Type="http://schemas.openxmlformats.org/officeDocument/2006/relationships/hyperlink" Target="https://podminky.urs.cz/item/CS_URS_2025_01/977211122" TargetMode="External" /><Relationship Id="rId77" Type="http://schemas.openxmlformats.org/officeDocument/2006/relationships/hyperlink" Target="https://podminky.urs.cz/item/CS_URS_2025_01/977311112" TargetMode="External" /><Relationship Id="rId78" Type="http://schemas.openxmlformats.org/officeDocument/2006/relationships/hyperlink" Target="https://podminky.urs.cz/item/CS_URS_2025_01/977312113" TargetMode="External" /><Relationship Id="rId79" Type="http://schemas.openxmlformats.org/officeDocument/2006/relationships/hyperlink" Target="https://podminky.urs.cz/item/CS_URS_2025_01/978012141" TargetMode="External" /><Relationship Id="rId80" Type="http://schemas.openxmlformats.org/officeDocument/2006/relationships/hyperlink" Target="https://podminky.urs.cz/item/CS_URS_2025_01/997013211" TargetMode="External" /><Relationship Id="rId81" Type="http://schemas.openxmlformats.org/officeDocument/2006/relationships/hyperlink" Target="https://podminky.urs.cz/item/CS_URS_2025_01/997013511" TargetMode="External" /><Relationship Id="rId82" Type="http://schemas.openxmlformats.org/officeDocument/2006/relationships/hyperlink" Target="https://podminky.urs.cz/item/CS_URS_2025_01/997013509" TargetMode="External" /><Relationship Id="rId83" Type="http://schemas.openxmlformats.org/officeDocument/2006/relationships/hyperlink" Target="https://podminky.urs.cz/item/CS_URS_2025_01/997013631" TargetMode="External" /><Relationship Id="rId84" Type="http://schemas.openxmlformats.org/officeDocument/2006/relationships/hyperlink" Target="https://podminky.urs.cz/item/CS_URS_2025_01/998018001" TargetMode="External" /><Relationship Id="rId85" Type="http://schemas.openxmlformats.org/officeDocument/2006/relationships/hyperlink" Target="https://podminky.urs.cz/item/CS_URS_2025_01/711161223" TargetMode="External" /><Relationship Id="rId86" Type="http://schemas.openxmlformats.org/officeDocument/2006/relationships/hyperlink" Target="https://podminky.urs.cz/item/CS_URS_2025_01/711161383" TargetMode="External" /><Relationship Id="rId87" Type="http://schemas.openxmlformats.org/officeDocument/2006/relationships/hyperlink" Target="https://podminky.urs.cz/item/CS_URS_2025_01/711441559" TargetMode="External" /><Relationship Id="rId88" Type="http://schemas.openxmlformats.org/officeDocument/2006/relationships/hyperlink" Target="https://podminky.urs.cz/item/CS_URS_2025_01/711442559" TargetMode="External" /><Relationship Id="rId89" Type="http://schemas.openxmlformats.org/officeDocument/2006/relationships/hyperlink" Target="https://podminky.urs.cz/item/CS_URS_2025_01/998711311" TargetMode="External" /><Relationship Id="rId90" Type="http://schemas.openxmlformats.org/officeDocument/2006/relationships/hyperlink" Target="https://podminky.urs.cz/item/CS_URS_2025_01/713131141" TargetMode="External" /><Relationship Id="rId91" Type="http://schemas.openxmlformats.org/officeDocument/2006/relationships/hyperlink" Target="https://podminky.urs.cz/item/CS_URS_2025_01/998713121" TargetMode="External" /><Relationship Id="rId92" Type="http://schemas.openxmlformats.org/officeDocument/2006/relationships/hyperlink" Target="https://podminky.urs.cz/item/CS_URS_2025_01/763131411" TargetMode="External" /><Relationship Id="rId93" Type="http://schemas.openxmlformats.org/officeDocument/2006/relationships/hyperlink" Target="https://podminky.urs.cz/item/CS_URS_2025_01/763164631" TargetMode="External" /><Relationship Id="rId94" Type="http://schemas.openxmlformats.org/officeDocument/2006/relationships/hyperlink" Target="https://podminky.urs.cz/item/CS_URS_2025_01/763131714" TargetMode="External" /><Relationship Id="rId95" Type="http://schemas.openxmlformats.org/officeDocument/2006/relationships/hyperlink" Target="https://podminky.urs.cz/item/CS_URS_2025_01/998763331" TargetMode="External" /><Relationship Id="rId96" Type="http://schemas.openxmlformats.org/officeDocument/2006/relationships/hyperlink" Target="https://podminky.urs.cz/item/CS_URS_2025_01/766660001" TargetMode="External" /><Relationship Id="rId97" Type="http://schemas.openxmlformats.org/officeDocument/2006/relationships/hyperlink" Target="https://podminky.urs.cz/item/CS_URS_2025_01/766660002" TargetMode="External" /><Relationship Id="rId98" Type="http://schemas.openxmlformats.org/officeDocument/2006/relationships/hyperlink" Target="https://podminky.urs.cz/item/CS_URS_2025_01/998766121" TargetMode="External" /><Relationship Id="rId99" Type="http://schemas.openxmlformats.org/officeDocument/2006/relationships/hyperlink" Target="https://podminky.urs.cz/item/CS_URS_2025_01/767640311" TargetMode="External" /><Relationship Id="rId100" Type="http://schemas.openxmlformats.org/officeDocument/2006/relationships/hyperlink" Target="https://podminky.urs.cz/item/CS_URS_2025_01/998767121" TargetMode="External" /><Relationship Id="rId101" Type="http://schemas.openxmlformats.org/officeDocument/2006/relationships/hyperlink" Target="https://podminky.urs.cz/item/CS_URS_2025_01/771121011" TargetMode="External" /><Relationship Id="rId102" Type="http://schemas.openxmlformats.org/officeDocument/2006/relationships/hyperlink" Target="https://podminky.urs.cz/item/CS_URS_2025_01/771151022" TargetMode="External" /><Relationship Id="rId103" Type="http://schemas.openxmlformats.org/officeDocument/2006/relationships/hyperlink" Target="https://podminky.urs.cz/item/CS_URS_2025_01/771474112" TargetMode="External" /><Relationship Id="rId104" Type="http://schemas.openxmlformats.org/officeDocument/2006/relationships/hyperlink" Target="https://podminky.urs.cz/item/CS_URS_2025_01/771574112" TargetMode="External" /><Relationship Id="rId105" Type="http://schemas.openxmlformats.org/officeDocument/2006/relationships/hyperlink" Target="https://podminky.urs.cz/item/CS_URS_2025_01/771591115" TargetMode="External" /><Relationship Id="rId106" Type="http://schemas.openxmlformats.org/officeDocument/2006/relationships/hyperlink" Target="https://podminky.urs.cz/item/CS_URS_2025_01/771591117" TargetMode="External" /><Relationship Id="rId107" Type="http://schemas.openxmlformats.org/officeDocument/2006/relationships/hyperlink" Target="https://podminky.urs.cz/item/CS_URS_2025_01/998771121" TargetMode="External" /><Relationship Id="rId108" Type="http://schemas.openxmlformats.org/officeDocument/2006/relationships/hyperlink" Target="https://podminky.urs.cz/item/CS_URS_2025_01/776121321" TargetMode="External" /><Relationship Id="rId109" Type="http://schemas.openxmlformats.org/officeDocument/2006/relationships/hyperlink" Target="https://podminky.urs.cz/item/CS_URS_2025_01/776141123" TargetMode="External" /><Relationship Id="rId110" Type="http://schemas.openxmlformats.org/officeDocument/2006/relationships/hyperlink" Target="https://podminky.urs.cz/item/CS_URS_2025_01/776221111" TargetMode="External" /><Relationship Id="rId111" Type="http://schemas.openxmlformats.org/officeDocument/2006/relationships/hyperlink" Target="https://podminky.urs.cz/item/CS_URS_2025_01/776223111" TargetMode="External" /><Relationship Id="rId112" Type="http://schemas.openxmlformats.org/officeDocument/2006/relationships/hyperlink" Target="https://podminky.urs.cz/item/CS_URS_2025_01/776411111" TargetMode="External" /><Relationship Id="rId113" Type="http://schemas.openxmlformats.org/officeDocument/2006/relationships/hyperlink" Target="https://podminky.urs.cz/item/CS_URS_2025_01/776991121" TargetMode="External" /><Relationship Id="rId114" Type="http://schemas.openxmlformats.org/officeDocument/2006/relationships/hyperlink" Target="https://podminky.urs.cz/item/CS_URS_2025_01/776991141" TargetMode="External" /><Relationship Id="rId115" Type="http://schemas.openxmlformats.org/officeDocument/2006/relationships/hyperlink" Target="https://podminky.urs.cz/item/CS_URS_2025_01/998776121" TargetMode="External" /><Relationship Id="rId116" Type="http://schemas.openxmlformats.org/officeDocument/2006/relationships/hyperlink" Target="https://podminky.urs.cz/item/CS_URS_2025_01/783314101" TargetMode="External" /><Relationship Id="rId117" Type="http://schemas.openxmlformats.org/officeDocument/2006/relationships/hyperlink" Target="https://podminky.urs.cz/item/CS_URS_2025_01/784181121" TargetMode="External" /><Relationship Id="rId118" Type="http://schemas.openxmlformats.org/officeDocument/2006/relationships/hyperlink" Target="https://podminky.urs.cz/item/CS_URS_2025_01/784211121" TargetMode="External" /><Relationship Id="rId119" Type="http://schemas.openxmlformats.org/officeDocument/2006/relationships/hyperlink" Target="https://podminky.urs.cz/item/CS_URS_2025_01/013254000" TargetMode="External" /><Relationship Id="rId1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463211" TargetMode="External" /><Relationship Id="rId2" Type="http://schemas.openxmlformats.org/officeDocument/2006/relationships/hyperlink" Target="https://podminky.urs.cz/item/CS_URS_2025_01/783604550" TargetMode="External" /><Relationship Id="rId3" Type="http://schemas.openxmlformats.org/officeDocument/2006/relationships/hyperlink" Target="https://podminky.urs.cz/item/CS_URS_2025_01/783607750" TargetMode="External" /><Relationship Id="rId4" Type="http://schemas.openxmlformats.org/officeDocument/2006/relationships/hyperlink" Target="https://podminky.urs.cz/item/CS_URS_2025_01/998713112" TargetMode="External" /><Relationship Id="rId5" Type="http://schemas.openxmlformats.org/officeDocument/2006/relationships/hyperlink" Target="https://podminky.urs.cz/item/CS_URS_2025_01/733120815" TargetMode="External" /><Relationship Id="rId6" Type="http://schemas.openxmlformats.org/officeDocument/2006/relationships/hyperlink" Target="https://podminky.urs.cz/item/CS_URS_2025_01/733120819" TargetMode="External" /><Relationship Id="rId7" Type="http://schemas.openxmlformats.org/officeDocument/2006/relationships/hyperlink" Target="https://podminky.urs.cz/item/CS_URS_2025_01/733222302" TargetMode="External" /><Relationship Id="rId8" Type="http://schemas.openxmlformats.org/officeDocument/2006/relationships/hyperlink" Target="https://podminky.urs.cz/item/CS_URS_2025_01/733222303" TargetMode="External" /><Relationship Id="rId9" Type="http://schemas.openxmlformats.org/officeDocument/2006/relationships/hyperlink" Target="https://podminky.urs.cz/item/CS_URS_2025_01/733222304" TargetMode="External" /><Relationship Id="rId10" Type="http://schemas.openxmlformats.org/officeDocument/2006/relationships/hyperlink" Target="https://podminky.urs.cz/item/CS_URS_2025_01/733223304" TargetMode="External" /><Relationship Id="rId11" Type="http://schemas.openxmlformats.org/officeDocument/2006/relationships/hyperlink" Target="https://podminky.urs.cz/item/CS_URS_2025_01/733223305" TargetMode="External" /><Relationship Id="rId12" Type="http://schemas.openxmlformats.org/officeDocument/2006/relationships/hyperlink" Target="https://podminky.urs.cz/item/CS_URS_2025_01/733223306" TargetMode="External" /><Relationship Id="rId13" Type="http://schemas.openxmlformats.org/officeDocument/2006/relationships/hyperlink" Target="https://podminky.urs.cz/item/CS_URS_2025_01/998733112" TargetMode="External" /><Relationship Id="rId14" Type="http://schemas.openxmlformats.org/officeDocument/2006/relationships/hyperlink" Target="https://podminky.urs.cz/item/CS_URS_2025_01/734221682" TargetMode="External" /><Relationship Id="rId15" Type="http://schemas.openxmlformats.org/officeDocument/2006/relationships/hyperlink" Target="https://podminky.urs.cz/item/CS_URS_2025_01/734261406" TargetMode="External" /><Relationship Id="rId16" Type="http://schemas.openxmlformats.org/officeDocument/2006/relationships/hyperlink" Target="https://podminky.urs.cz/item/CS_URS_2025_01/998734102" TargetMode="External" /><Relationship Id="rId17" Type="http://schemas.openxmlformats.org/officeDocument/2006/relationships/hyperlink" Target="https://podminky.urs.cz/item/CS_URS_2025_01/735111810" TargetMode="External" /><Relationship Id="rId18" Type="http://schemas.openxmlformats.org/officeDocument/2006/relationships/hyperlink" Target="https://podminky.urs.cz/item/CS_URS_2025_01/735151811" TargetMode="External" /><Relationship Id="rId19" Type="http://schemas.openxmlformats.org/officeDocument/2006/relationships/hyperlink" Target="https://podminky.urs.cz/item/CS_URS_2025_01/998735102" TargetMode="External" /><Relationship Id="rId20" Type="http://schemas.openxmlformats.org/officeDocument/2006/relationships/hyperlink" Target="https://podminky.urs.cz/item/CS_URS_2025_01/HZS2172" TargetMode="External" /><Relationship Id="rId21" Type="http://schemas.openxmlformats.org/officeDocument/2006/relationships/hyperlink" Target="https://podminky.urs.cz/item/CS_URS_2025_01/HZS2221" TargetMode="External" /><Relationship Id="rId22" Type="http://schemas.openxmlformats.org/officeDocument/2006/relationships/hyperlink" Target="https://podminky.urs.cz/item/CS_URS_2025_01/HZS2232" TargetMode="External" /><Relationship Id="rId23" Type="http://schemas.openxmlformats.org/officeDocument/2006/relationships/hyperlink" Target="https://podminky.urs.cz/item/CS_URS_2025_01/HZS2491" TargetMode="External" /><Relationship Id="rId24" Type="http://schemas.openxmlformats.org/officeDocument/2006/relationships/hyperlink" Target="https://podminky.urs.cz/item/CS_URS_2025_01/013254000" TargetMode="External" /><Relationship Id="rId25" Type="http://schemas.openxmlformats.org/officeDocument/2006/relationships/hyperlink" Target="https://podminky.urs.cz/item/CS_URS_2025_01/041103000" TargetMode="External" /><Relationship Id="rId26" Type="http://schemas.openxmlformats.org/officeDocument/2006/relationships/hyperlink" Target="https://podminky.urs.cz/item/CS_URS_2025_01/041203000" TargetMode="External" /><Relationship Id="rId27" Type="http://schemas.openxmlformats.org/officeDocument/2006/relationships/hyperlink" Target="https://podminky.urs.cz/item/CS_URS_2025_01/043194000" TargetMode="External" /><Relationship Id="rId2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3463131" TargetMode="External" /><Relationship Id="rId2" Type="http://schemas.openxmlformats.org/officeDocument/2006/relationships/hyperlink" Target="https://podminky.urs.cz/item/CS_URS_2025_01/998713112" TargetMode="External" /><Relationship Id="rId3" Type="http://schemas.openxmlformats.org/officeDocument/2006/relationships/hyperlink" Target="https://podminky.urs.cz/item/CS_URS_2025_01/722170804" TargetMode="External" /><Relationship Id="rId4" Type="http://schemas.openxmlformats.org/officeDocument/2006/relationships/hyperlink" Target="https://podminky.urs.cz/item/CS_URS_2025_01/722175004" TargetMode="External" /><Relationship Id="rId5" Type="http://schemas.openxmlformats.org/officeDocument/2006/relationships/hyperlink" Target="https://podminky.urs.cz/item/CS_URS_2025_01/722175005" TargetMode="External" /><Relationship Id="rId6" Type="http://schemas.openxmlformats.org/officeDocument/2006/relationships/hyperlink" Target="https://podminky.urs.cz/item/CS_URS_2025_01/998722113" TargetMode="External" /><Relationship Id="rId7" Type="http://schemas.openxmlformats.org/officeDocument/2006/relationships/hyperlink" Target="https://podminky.urs.cz/item/CS_URS_2025_01/HZS2172" TargetMode="External" /><Relationship Id="rId8" Type="http://schemas.openxmlformats.org/officeDocument/2006/relationships/hyperlink" Target="https://podminky.urs.cz/item/CS_URS_2025_01/HZS2211" TargetMode="External" /><Relationship Id="rId9" Type="http://schemas.openxmlformats.org/officeDocument/2006/relationships/hyperlink" Target="https://podminky.urs.cz/item/CS_URS_2025_01/HZS2232" TargetMode="External" /><Relationship Id="rId10" Type="http://schemas.openxmlformats.org/officeDocument/2006/relationships/hyperlink" Target="https://podminky.urs.cz/item/CS_URS_2025_01/HZS2491" TargetMode="External" /><Relationship Id="rId11" Type="http://schemas.openxmlformats.org/officeDocument/2006/relationships/hyperlink" Target="https://podminky.urs.cz/item/CS_URS_2025_01/013254000" TargetMode="External" /><Relationship Id="rId12" Type="http://schemas.openxmlformats.org/officeDocument/2006/relationships/hyperlink" Target="https://podminky.urs.cz/item/CS_URS_2025_01/041103000" TargetMode="External" /><Relationship Id="rId13" Type="http://schemas.openxmlformats.org/officeDocument/2006/relationships/hyperlink" Target="https://podminky.urs.cz/item/CS_URS_2025_01/041203000" TargetMode="External" /><Relationship Id="rId14" Type="http://schemas.openxmlformats.org/officeDocument/2006/relationships/hyperlink" Target="https://podminky.urs.cz/item/CS_URS_2025_01/043114000" TargetMode="External" /><Relationship Id="rId1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pavilonu MŠ Masarykova 891, na adrese Rimavské Soboty, pozemen č.st.5569 v k.ú Kolín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Kolín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7.9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Kolín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Gaudia design s.r.o., Humpolec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Avuk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'D.1.1 - Stavební'!J30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'D.1.1 - Stavební'!P144</f>
        <v>0</v>
      </c>
      <c r="AV95" s="128">
        <f>'D.1.1 - Stavební'!J33</f>
        <v>0</v>
      </c>
      <c r="AW95" s="128">
        <f>'D.1.1 - Stavební'!J34</f>
        <v>0</v>
      </c>
      <c r="AX95" s="128">
        <f>'D.1.1 - Stavební'!J35</f>
        <v>0</v>
      </c>
      <c r="AY95" s="128">
        <f>'D.1.1 - Stavební'!J36</f>
        <v>0</v>
      </c>
      <c r="AZ95" s="128">
        <f>'D.1.1 - Stavební'!F33</f>
        <v>0</v>
      </c>
      <c r="BA95" s="128">
        <f>'D.1.1 - Stavební'!F34</f>
        <v>0</v>
      </c>
      <c r="BB95" s="128">
        <f>'D.1.1 - Stavební'!F35</f>
        <v>0</v>
      </c>
      <c r="BC95" s="128">
        <f>'D.1.1 - Stavební'!F36</f>
        <v>0</v>
      </c>
      <c r="BD95" s="130">
        <f>'D.1.1 - Stavební'!F37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'D.1.4a - Vytápění'!J30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'D.1.4a - Vytápění'!P127</f>
        <v>0</v>
      </c>
      <c r="AV96" s="128">
        <f>'D.1.4a - Vytápění'!J33</f>
        <v>0</v>
      </c>
      <c r="AW96" s="128">
        <f>'D.1.4a - Vytápění'!J34</f>
        <v>0</v>
      </c>
      <c r="AX96" s="128">
        <f>'D.1.4a - Vytápění'!J35</f>
        <v>0</v>
      </c>
      <c r="AY96" s="128">
        <f>'D.1.4a - Vytápění'!J36</f>
        <v>0</v>
      </c>
      <c r="AZ96" s="128">
        <f>'D.1.4a - Vytápění'!F33</f>
        <v>0</v>
      </c>
      <c r="BA96" s="128">
        <f>'D.1.4a - Vytápění'!F34</f>
        <v>0</v>
      </c>
      <c r="BB96" s="128">
        <f>'D.1.4a - Vytápění'!F35</f>
        <v>0</v>
      </c>
      <c r="BC96" s="128">
        <f>'D.1.4a - Vytápění'!F36</f>
        <v>0</v>
      </c>
      <c r="BD96" s="130">
        <f>'D.1.4a - Vytápění'!F37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'D.1.4c - Vzduchotechnika'!J30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'D.1.4c - Vzduchotechnika'!P119</f>
        <v>0</v>
      </c>
      <c r="AV97" s="128">
        <f>'D.1.4c - Vzduchotechnika'!J33</f>
        <v>0</v>
      </c>
      <c r="AW97" s="128">
        <f>'D.1.4c - Vzduchotechnika'!J34</f>
        <v>0</v>
      </c>
      <c r="AX97" s="128">
        <f>'D.1.4c - Vzduchotechnika'!J35</f>
        <v>0</v>
      </c>
      <c r="AY97" s="128">
        <f>'D.1.4c - Vzduchotechnika'!J36</f>
        <v>0</v>
      </c>
      <c r="AZ97" s="128">
        <f>'D.1.4c - Vzduchotechnika'!F33</f>
        <v>0</v>
      </c>
      <c r="BA97" s="128">
        <f>'D.1.4c - Vzduchotechnika'!F34</f>
        <v>0</v>
      </c>
      <c r="BB97" s="128">
        <f>'D.1.4c - Vzduchotechnika'!F35</f>
        <v>0</v>
      </c>
      <c r="BC97" s="128">
        <f>'D.1.4c - Vzduchotechnika'!F36</f>
        <v>0</v>
      </c>
      <c r="BD97" s="130">
        <f>'D.1.4c - Vzduchotechnika'!F37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'D.1.4e - Vodovod'!J30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'D.1.4e - Vodovod'!P123</f>
        <v>0</v>
      </c>
      <c r="AV98" s="128">
        <f>'D.1.4e - Vodovod'!J33</f>
        <v>0</v>
      </c>
      <c r="AW98" s="128">
        <f>'D.1.4e - Vodovod'!J34</f>
        <v>0</v>
      </c>
      <c r="AX98" s="128">
        <f>'D.1.4e - Vodovod'!J35</f>
        <v>0</v>
      </c>
      <c r="AY98" s="128">
        <f>'D.1.4e - Vodovod'!J36</f>
        <v>0</v>
      </c>
      <c r="AZ98" s="128">
        <f>'D.1.4e - Vodovod'!F33</f>
        <v>0</v>
      </c>
      <c r="BA98" s="128">
        <f>'D.1.4e - Vodovod'!F34</f>
        <v>0</v>
      </c>
      <c r="BB98" s="128">
        <f>'D.1.4e - Vodovod'!F35</f>
        <v>0</v>
      </c>
      <c r="BC98" s="128">
        <f>'D.1.4e - Vodovod'!F36</f>
        <v>0</v>
      </c>
      <c r="BD98" s="130">
        <f>'D.1.4e - Vodovod'!F37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'D.1.4g - Silnoproudá elek...'!J30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32">
        <v>0</v>
      </c>
      <c r="AT99" s="133">
        <f>ROUND(SUM(AV99:AW99),2)</f>
        <v>0</v>
      </c>
      <c r="AU99" s="134">
        <f>'D.1.4g - Silnoproudá elek...'!P121</f>
        <v>0</v>
      </c>
      <c r="AV99" s="133">
        <f>'D.1.4g - Silnoproudá elek...'!J33</f>
        <v>0</v>
      </c>
      <c r="AW99" s="133">
        <f>'D.1.4g - Silnoproudá elek...'!J34</f>
        <v>0</v>
      </c>
      <c r="AX99" s="133">
        <f>'D.1.4g - Silnoproudá elek...'!J35</f>
        <v>0</v>
      </c>
      <c r="AY99" s="133">
        <f>'D.1.4g - Silnoproudá elek...'!J36</f>
        <v>0</v>
      </c>
      <c r="AZ99" s="133">
        <f>'D.1.4g - Silnoproudá elek...'!F33</f>
        <v>0</v>
      </c>
      <c r="BA99" s="133">
        <f>'D.1.4g - Silnoproudá elek...'!F34</f>
        <v>0</v>
      </c>
      <c r="BB99" s="133">
        <f>'D.1.4g - Silnoproudá elek...'!F35</f>
        <v>0</v>
      </c>
      <c r="BC99" s="133">
        <f>'D.1.4g - Silnoproudá elek...'!F36</f>
        <v>0</v>
      </c>
      <c r="BD99" s="135">
        <f>'D.1.4g - Silnoproudá elek...'!F37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FByOf4lVuuGbEQIlqSk3U1SfQCOaLtKgQu8MfUeAe5MPnhbpMpiInsreEcWdc8EV8cYDwEUvgEZoSrLPYi+01w==" hashValue="JqUucYSwKnyuNhQn1w5fuX2GeJWKNYRf74BNVRfyIap9brH3E3SoyH7Frjs+dqW/32MvU0PnuQ4ZLi4itqH5HQ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 - Stavební'!C2" display="/"/>
    <hyperlink ref="A96" location="'D.1.4a - Vytápění'!C2" display="/"/>
    <hyperlink ref="A97" location="'D.1.4c - Vzduchotechnika'!C2" display="/"/>
    <hyperlink ref="A98" location="'D.1.4e - Vodovod'!C2" display="/"/>
    <hyperlink ref="A99" location="'D.1.4g - Silnoproudá ele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8.5" customHeight="1">
      <c r="B7" s="20"/>
      <c r="E7" s="141" t="str">
        <f>'Rekapitulace stavby'!K6</f>
        <v>Rekonstrukce pavilonu MŠ Masarykova 891, na adrese Rimavské Soboty, pozemen č.st.5569 v k.ú Kolín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ROUND(J144,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ROUND((SUM(BE144:BE1237)),  2)</f>
        <v>0</v>
      </c>
      <c r="G33" s="38"/>
      <c r="H33" s="38"/>
      <c r="I33" s="155">
        <v>0.20999999999999999</v>
      </c>
      <c r="J33" s="154">
        <f>ROUND(((SUM(BE144:BE1237))*I33),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ROUND((SUM(BF144:BF1237)),  2)</f>
        <v>0</v>
      </c>
      <c r="G34" s="38"/>
      <c r="H34" s="38"/>
      <c r="I34" s="155">
        <v>0.12</v>
      </c>
      <c r="J34" s="154">
        <f>ROUND(((SUM(BF144:BF1237))*I34),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ROUND((SUM(BG144:BG1237)),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ROUND((SUM(BH144:BH1237)),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ROUND((SUM(BI144:BI1237)),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8.5" customHeight="1">
      <c r="A85" s="38"/>
      <c r="B85" s="39"/>
      <c r="C85" s="40"/>
      <c r="D85" s="40"/>
      <c r="E85" s="174" t="str">
        <f>E7</f>
        <v>Rekonstrukce pavilonu MŠ Masarykova 891, na adrese Rimavské Soboty, pozemen č.st.5569 v k.ú Kolín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D.1.1 - Stavební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Kolín</v>
      </c>
      <c r="G89" s="40"/>
      <c r="H89" s="40"/>
      <c r="I89" s="32" t="s">
        <v>22</v>
      </c>
      <c r="J89" s="79" t="str">
        <f>IF(J12="","",J12)</f>
        <v>31. 3. 2025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7.9" customHeight="1">
      <c r="A91" s="38"/>
      <c r="B91" s="39"/>
      <c r="C91" s="32" t="s">
        <v>24</v>
      </c>
      <c r="D91" s="40"/>
      <c r="E91" s="40"/>
      <c r="F91" s="27" t="str">
        <f>E15</f>
        <v>Město Kolín</v>
      </c>
      <c r="G91" s="40"/>
      <c r="H91" s="40"/>
      <c r="I91" s="32" t="s">
        <v>30</v>
      </c>
      <c r="J91" s="36" t="str">
        <f>E21</f>
        <v>Gaudia design s.r.o., Humpolec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J144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J145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108</v>
      </c>
      <c r="E98" s="188"/>
      <c r="F98" s="188"/>
      <c r="G98" s="188"/>
      <c r="H98" s="188"/>
      <c r="I98" s="188"/>
      <c r="J98" s="189">
        <f>J146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109</v>
      </c>
      <c r="E99" s="188"/>
      <c r="F99" s="188"/>
      <c r="G99" s="188"/>
      <c r="H99" s="188"/>
      <c r="I99" s="188"/>
      <c r="J99" s="189">
        <f>J180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</v>
      </c>
      <c r="E100" s="188"/>
      <c r="F100" s="188"/>
      <c r="G100" s="188"/>
      <c r="H100" s="188"/>
      <c r="I100" s="188"/>
      <c r="J100" s="189">
        <f>J189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J197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112</v>
      </c>
      <c r="E102" s="188"/>
      <c r="F102" s="188"/>
      <c r="G102" s="188"/>
      <c r="H102" s="188"/>
      <c r="I102" s="188"/>
      <c r="J102" s="189">
        <f>J253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113</v>
      </c>
      <c r="E103" s="188"/>
      <c r="F103" s="188"/>
      <c r="G103" s="188"/>
      <c r="H103" s="188"/>
      <c r="I103" s="188"/>
      <c r="J103" s="189">
        <f>J269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5"/>
      <c r="C104" s="186"/>
      <c r="D104" s="187" t="s">
        <v>114</v>
      </c>
      <c r="E104" s="188"/>
      <c r="F104" s="188"/>
      <c r="G104" s="188"/>
      <c r="H104" s="188"/>
      <c r="I104" s="188"/>
      <c r="J104" s="189">
        <f>J270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5"/>
      <c r="C105" s="186"/>
      <c r="D105" s="187" t="s">
        <v>115</v>
      </c>
      <c r="E105" s="188"/>
      <c r="F105" s="188"/>
      <c r="G105" s="188"/>
      <c r="H105" s="188"/>
      <c r="I105" s="188"/>
      <c r="J105" s="189">
        <f>J334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5"/>
      <c r="C106" s="186"/>
      <c r="D106" s="187" t="s">
        <v>116</v>
      </c>
      <c r="E106" s="188"/>
      <c r="F106" s="188"/>
      <c r="G106" s="188"/>
      <c r="H106" s="188"/>
      <c r="I106" s="188"/>
      <c r="J106" s="189">
        <f>J371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J412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5"/>
      <c r="C108" s="186"/>
      <c r="D108" s="187" t="s">
        <v>118</v>
      </c>
      <c r="E108" s="188"/>
      <c r="F108" s="188"/>
      <c r="G108" s="188"/>
      <c r="H108" s="188"/>
      <c r="I108" s="188"/>
      <c r="J108" s="189">
        <f>J413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85"/>
      <c r="C109" s="186"/>
      <c r="D109" s="187" t="s">
        <v>119</v>
      </c>
      <c r="E109" s="188"/>
      <c r="F109" s="188"/>
      <c r="G109" s="188"/>
      <c r="H109" s="188"/>
      <c r="I109" s="188"/>
      <c r="J109" s="189">
        <f>J826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9"/>
      <c r="C110" s="180"/>
      <c r="D110" s="181" t="s">
        <v>120</v>
      </c>
      <c r="E110" s="182"/>
      <c r="F110" s="182"/>
      <c r="G110" s="182"/>
      <c r="H110" s="182"/>
      <c r="I110" s="182"/>
      <c r="J110" s="183">
        <f>J838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5"/>
      <c r="C111" s="186"/>
      <c r="D111" s="187" t="s">
        <v>121</v>
      </c>
      <c r="E111" s="188"/>
      <c r="F111" s="188"/>
      <c r="G111" s="188"/>
      <c r="H111" s="188"/>
      <c r="I111" s="188"/>
      <c r="J111" s="189">
        <f>J839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122</v>
      </c>
      <c r="E112" s="188"/>
      <c r="F112" s="188"/>
      <c r="G112" s="188"/>
      <c r="H112" s="188"/>
      <c r="I112" s="188"/>
      <c r="J112" s="189">
        <f>J873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123</v>
      </c>
      <c r="E113" s="188"/>
      <c r="F113" s="188"/>
      <c r="G113" s="188"/>
      <c r="H113" s="188"/>
      <c r="I113" s="188"/>
      <c r="J113" s="189">
        <f>J885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124</v>
      </c>
      <c r="E114" s="188"/>
      <c r="F114" s="188"/>
      <c r="G114" s="188"/>
      <c r="H114" s="188"/>
      <c r="I114" s="188"/>
      <c r="J114" s="189">
        <f>J914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125</v>
      </c>
      <c r="E115" s="188"/>
      <c r="F115" s="188"/>
      <c r="G115" s="188"/>
      <c r="H115" s="188"/>
      <c r="I115" s="188"/>
      <c r="J115" s="189">
        <f>J951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126</v>
      </c>
      <c r="E116" s="188"/>
      <c r="F116" s="188"/>
      <c r="G116" s="188"/>
      <c r="H116" s="188"/>
      <c r="I116" s="188"/>
      <c r="J116" s="189">
        <f>J961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127</v>
      </c>
      <c r="E117" s="188"/>
      <c r="F117" s="188"/>
      <c r="G117" s="188"/>
      <c r="H117" s="188"/>
      <c r="I117" s="188"/>
      <c r="J117" s="189">
        <f>J1083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128</v>
      </c>
      <c r="E118" s="188"/>
      <c r="F118" s="188"/>
      <c r="G118" s="188"/>
      <c r="H118" s="188"/>
      <c r="I118" s="188"/>
      <c r="J118" s="189">
        <f>J1143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129</v>
      </c>
      <c r="E119" s="188"/>
      <c r="F119" s="188"/>
      <c r="G119" s="188"/>
      <c r="H119" s="188"/>
      <c r="I119" s="188"/>
      <c r="J119" s="189">
        <f>J1152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79"/>
      <c r="C120" s="180"/>
      <c r="D120" s="181" t="s">
        <v>130</v>
      </c>
      <c r="E120" s="182"/>
      <c r="F120" s="182"/>
      <c r="G120" s="182"/>
      <c r="H120" s="182"/>
      <c r="I120" s="182"/>
      <c r="J120" s="183">
        <f>J1187</f>
        <v>0</v>
      </c>
      <c r="K120" s="180"/>
      <c r="L120" s="184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5"/>
      <c r="C121" s="186"/>
      <c r="D121" s="187" t="s">
        <v>131</v>
      </c>
      <c r="E121" s="188"/>
      <c r="F121" s="188"/>
      <c r="G121" s="188"/>
      <c r="H121" s="188"/>
      <c r="I121" s="188"/>
      <c r="J121" s="189">
        <f>J1188</f>
        <v>0</v>
      </c>
      <c r="K121" s="186"/>
      <c r="L121" s="19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5"/>
      <c r="C122" s="186"/>
      <c r="D122" s="187" t="s">
        <v>132</v>
      </c>
      <c r="E122" s="188"/>
      <c r="F122" s="188"/>
      <c r="G122" s="188"/>
      <c r="H122" s="188"/>
      <c r="I122" s="188"/>
      <c r="J122" s="189">
        <f>J1194</f>
        <v>0</v>
      </c>
      <c r="K122" s="186"/>
      <c r="L122" s="19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5"/>
      <c r="C123" s="186"/>
      <c r="D123" s="187" t="s">
        <v>133</v>
      </c>
      <c r="E123" s="188"/>
      <c r="F123" s="188"/>
      <c r="G123" s="188"/>
      <c r="H123" s="188"/>
      <c r="I123" s="188"/>
      <c r="J123" s="189">
        <f>J1218</f>
        <v>0</v>
      </c>
      <c r="K123" s="186"/>
      <c r="L123" s="19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5"/>
      <c r="C124" s="186"/>
      <c r="D124" s="187" t="s">
        <v>134</v>
      </c>
      <c r="E124" s="188"/>
      <c r="F124" s="188"/>
      <c r="G124" s="188"/>
      <c r="H124" s="188"/>
      <c r="I124" s="188"/>
      <c r="J124" s="189">
        <f>J1225</f>
        <v>0</v>
      </c>
      <c r="K124" s="186"/>
      <c r="L124" s="19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2" customFormat="1" ht="21.84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30" s="2" customFormat="1" ht="6.96" customHeight="1">
      <c r="A130" s="38"/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4.96" customHeight="1">
      <c r="A131" s="38"/>
      <c r="B131" s="39"/>
      <c r="C131" s="23" t="s">
        <v>135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16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28.5" customHeight="1">
      <c r="A134" s="38"/>
      <c r="B134" s="39"/>
      <c r="C134" s="40"/>
      <c r="D134" s="40"/>
      <c r="E134" s="174" t="str">
        <f>E7</f>
        <v>Rekonstrukce pavilonu MŠ Masarykova 891, na adrese Rimavské Soboty, pozemen č.st.5569 v k.ú Kolín</v>
      </c>
      <c r="F134" s="32"/>
      <c r="G134" s="32"/>
      <c r="H134" s="32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100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40"/>
      <c r="D136" s="40"/>
      <c r="E136" s="76" t="str">
        <f>E9</f>
        <v>D.1.1 - Stavební</v>
      </c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20</v>
      </c>
      <c r="D138" s="40"/>
      <c r="E138" s="40"/>
      <c r="F138" s="27" t="str">
        <f>F12</f>
        <v>Kolín</v>
      </c>
      <c r="G138" s="40"/>
      <c r="H138" s="40"/>
      <c r="I138" s="32" t="s">
        <v>22</v>
      </c>
      <c r="J138" s="79" t="str">
        <f>IF(J12="","",J12)</f>
        <v>31. 3. 2025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27.9" customHeight="1">
      <c r="A140" s="38"/>
      <c r="B140" s="39"/>
      <c r="C140" s="32" t="s">
        <v>24</v>
      </c>
      <c r="D140" s="40"/>
      <c r="E140" s="40"/>
      <c r="F140" s="27" t="str">
        <f>E15</f>
        <v>Město Kolín</v>
      </c>
      <c r="G140" s="40"/>
      <c r="H140" s="40"/>
      <c r="I140" s="32" t="s">
        <v>30</v>
      </c>
      <c r="J140" s="36" t="str">
        <f>E21</f>
        <v>Gaudia design s.r.o., Humpolec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5.15" customHeight="1">
      <c r="A141" s="38"/>
      <c r="B141" s="39"/>
      <c r="C141" s="32" t="s">
        <v>28</v>
      </c>
      <c r="D141" s="40"/>
      <c r="E141" s="40"/>
      <c r="F141" s="27" t="str">
        <f>IF(E18="","",E18)</f>
        <v>Vyplň údaj</v>
      </c>
      <c r="G141" s="40"/>
      <c r="H141" s="40"/>
      <c r="I141" s="32" t="s">
        <v>33</v>
      </c>
      <c r="J141" s="36" t="str">
        <f>E24</f>
        <v>Ing. Avuk</v>
      </c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0.32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11" customFormat="1" ht="29.28" customHeight="1">
      <c r="A143" s="191"/>
      <c r="B143" s="192"/>
      <c r="C143" s="193" t="s">
        <v>136</v>
      </c>
      <c r="D143" s="194" t="s">
        <v>61</v>
      </c>
      <c r="E143" s="194" t="s">
        <v>57</v>
      </c>
      <c r="F143" s="194" t="s">
        <v>58</v>
      </c>
      <c r="G143" s="194" t="s">
        <v>137</v>
      </c>
      <c r="H143" s="194" t="s">
        <v>138</v>
      </c>
      <c r="I143" s="194" t="s">
        <v>139</v>
      </c>
      <c r="J143" s="194" t="s">
        <v>104</v>
      </c>
      <c r="K143" s="195" t="s">
        <v>140</v>
      </c>
      <c r="L143" s="196"/>
      <c r="M143" s="100" t="s">
        <v>1</v>
      </c>
      <c r="N143" s="101" t="s">
        <v>40</v>
      </c>
      <c r="O143" s="101" t="s">
        <v>141</v>
      </c>
      <c r="P143" s="101" t="s">
        <v>142</v>
      </c>
      <c r="Q143" s="101" t="s">
        <v>143</v>
      </c>
      <c r="R143" s="101" t="s">
        <v>144</v>
      </c>
      <c r="S143" s="101" t="s">
        <v>145</v>
      </c>
      <c r="T143" s="102" t="s">
        <v>146</v>
      </c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</row>
    <row r="144" s="2" customFormat="1" ht="22.8" customHeight="1">
      <c r="A144" s="38"/>
      <c r="B144" s="39"/>
      <c r="C144" s="107" t="s">
        <v>147</v>
      </c>
      <c r="D144" s="40"/>
      <c r="E144" s="40"/>
      <c r="F144" s="40"/>
      <c r="G144" s="40"/>
      <c r="H144" s="40"/>
      <c r="I144" s="40"/>
      <c r="J144" s="197">
        <f>BK144</f>
        <v>0</v>
      </c>
      <c r="K144" s="40"/>
      <c r="L144" s="44"/>
      <c r="M144" s="103"/>
      <c r="N144" s="198"/>
      <c r="O144" s="104"/>
      <c r="P144" s="199">
        <f>P145+P838+P1187</f>
        <v>0</v>
      </c>
      <c r="Q144" s="104"/>
      <c r="R144" s="199">
        <f>R145+R838+R1187</f>
        <v>39.569070419999996</v>
      </c>
      <c r="S144" s="104"/>
      <c r="T144" s="200">
        <f>T145+T838+T1187</f>
        <v>29.798946139999998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75</v>
      </c>
      <c r="AU144" s="17" t="s">
        <v>106</v>
      </c>
      <c r="BK144" s="201">
        <f>BK145+BK838+BK1187</f>
        <v>0</v>
      </c>
    </row>
    <row r="145" s="12" customFormat="1" ht="25.92" customHeight="1">
      <c r="A145" s="12"/>
      <c r="B145" s="202"/>
      <c r="C145" s="203"/>
      <c r="D145" s="204" t="s">
        <v>75</v>
      </c>
      <c r="E145" s="205" t="s">
        <v>148</v>
      </c>
      <c r="F145" s="205" t="s">
        <v>149</v>
      </c>
      <c r="G145" s="203"/>
      <c r="H145" s="203"/>
      <c r="I145" s="206"/>
      <c r="J145" s="207">
        <f>BK145</f>
        <v>0</v>
      </c>
      <c r="K145" s="203"/>
      <c r="L145" s="208"/>
      <c r="M145" s="209"/>
      <c r="N145" s="210"/>
      <c r="O145" s="210"/>
      <c r="P145" s="211">
        <f>P146+P180+P189+P197+P253+P269+P412</f>
        <v>0</v>
      </c>
      <c r="Q145" s="210"/>
      <c r="R145" s="211">
        <f>R146+R180+R189+R197+R253+R269+R412</f>
        <v>31.355996569999999</v>
      </c>
      <c r="S145" s="210"/>
      <c r="T145" s="212">
        <f>T146+T180+T189+T197+T253+T269+T412</f>
        <v>29.798946139999998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84</v>
      </c>
      <c r="AT145" s="214" t="s">
        <v>75</v>
      </c>
      <c r="AU145" s="214" t="s">
        <v>76</v>
      </c>
      <c r="AY145" s="213" t="s">
        <v>150</v>
      </c>
      <c r="BK145" s="215">
        <f>BK146+BK180+BK189+BK197+BK253+BK269+BK412</f>
        <v>0</v>
      </c>
    </row>
    <row r="146" s="12" customFormat="1" ht="22.8" customHeight="1">
      <c r="A146" s="12"/>
      <c r="B146" s="202"/>
      <c r="C146" s="203"/>
      <c r="D146" s="204" t="s">
        <v>75</v>
      </c>
      <c r="E146" s="216" t="s">
        <v>84</v>
      </c>
      <c r="F146" s="216" t="s">
        <v>151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SUM(P147:P179)</f>
        <v>0</v>
      </c>
      <c r="Q146" s="210"/>
      <c r="R146" s="211">
        <f>SUM(R147:R179)</f>
        <v>12.569000000000001</v>
      </c>
      <c r="S146" s="210"/>
      <c r="T146" s="212">
        <f>SUM(T147:T179)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84</v>
      </c>
      <c r="AT146" s="214" t="s">
        <v>75</v>
      </c>
      <c r="AU146" s="214" t="s">
        <v>84</v>
      </c>
      <c r="AY146" s="213" t="s">
        <v>150</v>
      </c>
      <c r="BK146" s="215">
        <f>SUM(BK147:BK179)</f>
        <v>0</v>
      </c>
    </row>
    <row r="147" s="2" customFormat="1" ht="40.8" customHeight="1">
      <c r="A147" s="38"/>
      <c r="B147" s="39"/>
      <c r="C147" s="218" t="s">
        <v>84</v>
      </c>
      <c r="D147" s="218" t="s">
        <v>152</v>
      </c>
      <c r="E147" s="219" t="s">
        <v>153</v>
      </c>
      <c r="F147" s="220" t="s">
        <v>154</v>
      </c>
      <c r="G147" s="221" t="s">
        <v>155</v>
      </c>
      <c r="H147" s="222">
        <v>6.25</v>
      </c>
      <c r="I147" s="223"/>
      <c r="J147" s="224">
        <f>ROUND(I147*H147,2)</f>
        <v>0</v>
      </c>
      <c r="K147" s="220" t="s">
        <v>156</v>
      </c>
      <c r="L147" s="44"/>
      <c r="M147" s="225" t="s">
        <v>1</v>
      </c>
      <c r="N147" s="226" t="s">
        <v>41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157</v>
      </c>
      <c r="AT147" s="229" t="s">
        <v>152</v>
      </c>
      <c r="AU147" s="229" t="s">
        <v>86</v>
      </c>
      <c r="AY147" s="17" t="s">
        <v>150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84</v>
      </c>
      <c r="BK147" s="230">
        <f>ROUND(I147*H147,2)</f>
        <v>0</v>
      </c>
      <c r="BL147" s="17" t="s">
        <v>157</v>
      </c>
      <c r="BM147" s="229" t="s">
        <v>158</v>
      </c>
    </row>
    <row r="148" s="2" customFormat="1">
      <c r="A148" s="38"/>
      <c r="B148" s="39"/>
      <c r="C148" s="40"/>
      <c r="D148" s="231" t="s">
        <v>159</v>
      </c>
      <c r="E148" s="40"/>
      <c r="F148" s="232" t="s">
        <v>160</v>
      </c>
      <c r="G148" s="40"/>
      <c r="H148" s="40"/>
      <c r="I148" s="233"/>
      <c r="J148" s="40"/>
      <c r="K148" s="40"/>
      <c r="L148" s="44"/>
      <c r="M148" s="234"/>
      <c r="N148" s="235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159</v>
      </c>
      <c r="AU148" s="17" t="s">
        <v>86</v>
      </c>
    </row>
    <row r="149" s="13" customFormat="1">
      <c r="A149" s="13"/>
      <c r="B149" s="236"/>
      <c r="C149" s="237"/>
      <c r="D149" s="238" t="s">
        <v>161</v>
      </c>
      <c r="E149" s="239" t="s">
        <v>1</v>
      </c>
      <c r="F149" s="240" t="s">
        <v>162</v>
      </c>
      <c r="G149" s="237"/>
      <c r="H149" s="239" t="s">
        <v>1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6" t="s">
        <v>161</v>
      </c>
      <c r="AU149" s="246" t="s">
        <v>86</v>
      </c>
      <c r="AV149" s="13" t="s">
        <v>84</v>
      </c>
      <c r="AW149" s="13" t="s">
        <v>32</v>
      </c>
      <c r="AX149" s="13" t="s">
        <v>76</v>
      </c>
      <c r="AY149" s="246" t="s">
        <v>150</v>
      </c>
    </row>
    <row r="150" s="13" customFormat="1">
      <c r="A150" s="13"/>
      <c r="B150" s="236"/>
      <c r="C150" s="237"/>
      <c r="D150" s="238" t="s">
        <v>161</v>
      </c>
      <c r="E150" s="239" t="s">
        <v>1</v>
      </c>
      <c r="F150" s="240" t="s">
        <v>163</v>
      </c>
      <c r="G150" s="237"/>
      <c r="H150" s="239" t="s">
        <v>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161</v>
      </c>
      <c r="AU150" s="246" t="s">
        <v>86</v>
      </c>
      <c r="AV150" s="13" t="s">
        <v>84</v>
      </c>
      <c r="AW150" s="13" t="s">
        <v>32</v>
      </c>
      <c r="AX150" s="13" t="s">
        <v>76</v>
      </c>
      <c r="AY150" s="246" t="s">
        <v>150</v>
      </c>
    </row>
    <row r="151" s="13" customFormat="1">
      <c r="A151" s="13"/>
      <c r="B151" s="236"/>
      <c r="C151" s="237"/>
      <c r="D151" s="238" t="s">
        <v>161</v>
      </c>
      <c r="E151" s="239" t="s">
        <v>1</v>
      </c>
      <c r="F151" s="240" t="s">
        <v>164</v>
      </c>
      <c r="G151" s="237"/>
      <c r="H151" s="239" t="s">
        <v>1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161</v>
      </c>
      <c r="AU151" s="246" t="s">
        <v>86</v>
      </c>
      <c r="AV151" s="13" t="s">
        <v>84</v>
      </c>
      <c r="AW151" s="13" t="s">
        <v>32</v>
      </c>
      <c r="AX151" s="13" t="s">
        <v>76</v>
      </c>
      <c r="AY151" s="246" t="s">
        <v>150</v>
      </c>
    </row>
    <row r="152" s="13" customFormat="1">
      <c r="A152" s="13"/>
      <c r="B152" s="236"/>
      <c r="C152" s="237"/>
      <c r="D152" s="238" t="s">
        <v>161</v>
      </c>
      <c r="E152" s="239" t="s">
        <v>1</v>
      </c>
      <c r="F152" s="240" t="s">
        <v>165</v>
      </c>
      <c r="G152" s="237"/>
      <c r="H152" s="239" t="s">
        <v>1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161</v>
      </c>
      <c r="AU152" s="246" t="s">
        <v>86</v>
      </c>
      <c r="AV152" s="13" t="s">
        <v>84</v>
      </c>
      <c r="AW152" s="13" t="s">
        <v>32</v>
      </c>
      <c r="AX152" s="13" t="s">
        <v>76</v>
      </c>
      <c r="AY152" s="246" t="s">
        <v>150</v>
      </c>
    </row>
    <row r="153" s="14" customFormat="1">
      <c r="A153" s="14"/>
      <c r="B153" s="247"/>
      <c r="C153" s="248"/>
      <c r="D153" s="238" t="s">
        <v>161</v>
      </c>
      <c r="E153" s="249" t="s">
        <v>1</v>
      </c>
      <c r="F153" s="250" t="s">
        <v>166</v>
      </c>
      <c r="G153" s="248"/>
      <c r="H153" s="251">
        <v>6.25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161</v>
      </c>
      <c r="AU153" s="257" t="s">
        <v>86</v>
      </c>
      <c r="AV153" s="14" t="s">
        <v>86</v>
      </c>
      <c r="AW153" s="14" t="s">
        <v>32</v>
      </c>
      <c r="AX153" s="14" t="s">
        <v>76</v>
      </c>
      <c r="AY153" s="257" t="s">
        <v>150</v>
      </c>
    </row>
    <row r="154" s="2" customFormat="1" ht="40.8" customHeight="1">
      <c r="A154" s="38"/>
      <c r="B154" s="39"/>
      <c r="C154" s="218" t="s">
        <v>86</v>
      </c>
      <c r="D154" s="218" t="s">
        <v>152</v>
      </c>
      <c r="E154" s="219" t="s">
        <v>167</v>
      </c>
      <c r="F154" s="220" t="s">
        <v>168</v>
      </c>
      <c r="G154" s="221" t="s">
        <v>155</v>
      </c>
      <c r="H154" s="222">
        <v>6.25</v>
      </c>
      <c r="I154" s="223"/>
      <c r="J154" s="224">
        <f>ROUND(I154*H154,2)</f>
        <v>0</v>
      </c>
      <c r="K154" s="220" t="s">
        <v>156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157</v>
      </c>
      <c r="AT154" s="229" t="s">
        <v>152</v>
      </c>
      <c r="AU154" s="229" t="s">
        <v>86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157</v>
      </c>
      <c r="BM154" s="229" t="s">
        <v>169</v>
      </c>
    </row>
    <row r="155" s="2" customFormat="1">
      <c r="A155" s="38"/>
      <c r="B155" s="39"/>
      <c r="C155" s="40"/>
      <c r="D155" s="231" t="s">
        <v>159</v>
      </c>
      <c r="E155" s="40"/>
      <c r="F155" s="232" t="s">
        <v>170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159</v>
      </c>
      <c r="AU155" s="17" t="s">
        <v>86</v>
      </c>
    </row>
    <row r="156" s="14" customFormat="1">
      <c r="A156" s="14"/>
      <c r="B156" s="247"/>
      <c r="C156" s="248"/>
      <c r="D156" s="238" t="s">
        <v>161</v>
      </c>
      <c r="E156" s="249" t="s">
        <v>1</v>
      </c>
      <c r="F156" s="250" t="s">
        <v>171</v>
      </c>
      <c r="G156" s="248"/>
      <c r="H156" s="251">
        <v>6.25</v>
      </c>
      <c r="I156" s="252"/>
      <c r="J156" s="248"/>
      <c r="K156" s="248"/>
      <c r="L156" s="253"/>
      <c r="M156" s="254"/>
      <c r="N156" s="255"/>
      <c r="O156" s="255"/>
      <c r="P156" s="255"/>
      <c r="Q156" s="255"/>
      <c r="R156" s="255"/>
      <c r="S156" s="255"/>
      <c r="T156" s="25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7" t="s">
        <v>161</v>
      </c>
      <c r="AU156" s="257" t="s">
        <v>86</v>
      </c>
      <c r="AV156" s="14" t="s">
        <v>86</v>
      </c>
      <c r="AW156" s="14" t="s">
        <v>32</v>
      </c>
      <c r="AX156" s="14" t="s">
        <v>76</v>
      </c>
      <c r="AY156" s="257" t="s">
        <v>150</v>
      </c>
    </row>
    <row r="157" s="2" customFormat="1" ht="40.8" customHeight="1">
      <c r="A157" s="38"/>
      <c r="B157" s="39"/>
      <c r="C157" s="218" t="s">
        <v>172</v>
      </c>
      <c r="D157" s="218" t="s">
        <v>152</v>
      </c>
      <c r="E157" s="219" t="s">
        <v>173</v>
      </c>
      <c r="F157" s="220" t="s">
        <v>174</v>
      </c>
      <c r="G157" s="221" t="s">
        <v>155</v>
      </c>
      <c r="H157" s="222">
        <v>62.5</v>
      </c>
      <c r="I157" s="223"/>
      <c r="J157" s="224">
        <f>ROUND(I157*H157,2)</f>
        <v>0</v>
      </c>
      <c r="K157" s="220" t="s">
        <v>156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157</v>
      </c>
      <c r="AT157" s="229" t="s">
        <v>152</v>
      </c>
      <c r="AU157" s="229" t="s">
        <v>86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157</v>
      </c>
      <c r="BM157" s="229" t="s">
        <v>175</v>
      </c>
    </row>
    <row r="158" s="2" customFormat="1">
      <c r="A158" s="38"/>
      <c r="B158" s="39"/>
      <c r="C158" s="40"/>
      <c r="D158" s="231" t="s">
        <v>159</v>
      </c>
      <c r="E158" s="40"/>
      <c r="F158" s="232" t="s">
        <v>176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159</v>
      </c>
      <c r="AU158" s="17" t="s">
        <v>86</v>
      </c>
    </row>
    <row r="159" s="14" customFormat="1">
      <c r="A159" s="14"/>
      <c r="B159" s="247"/>
      <c r="C159" s="248"/>
      <c r="D159" s="238" t="s">
        <v>161</v>
      </c>
      <c r="E159" s="248"/>
      <c r="F159" s="250" t="s">
        <v>177</v>
      </c>
      <c r="G159" s="248"/>
      <c r="H159" s="251">
        <v>62.5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161</v>
      </c>
      <c r="AU159" s="257" t="s">
        <v>86</v>
      </c>
      <c r="AV159" s="14" t="s">
        <v>86</v>
      </c>
      <c r="AW159" s="14" t="s">
        <v>4</v>
      </c>
      <c r="AX159" s="14" t="s">
        <v>84</v>
      </c>
      <c r="AY159" s="257" t="s">
        <v>150</v>
      </c>
    </row>
    <row r="160" s="2" customFormat="1" ht="26.4" customHeight="1">
      <c r="A160" s="38"/>
      <c r="B160" s="39"/>
      <c r="C160" s="218" t="s">
        <v>157</v>
      </c>
      <c r="D160" s="218" t="s">
        <v>152</v>
      </c>
      <c r="E160" s="219" t="s">
        <v>178</v>
      </c>
      <c r="F160" s="220" t="s">
        <v>179</v>
      </c>
      <c r="G160" s="221" t="s">
        <v>155</v>
      </c>
      <c r="H160" s="222">
        <v>6.25</v>
      </c>
      <c r="I160" s="223"/>
      <c r="J160" s="224">
        <f>ROUND(I160*H160,2)</f>
        <v>0</v>
      </c>
      <c r="K160" s="220" t="s">
        <v>156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157</v>
      </c>
      <c r="AT160" s="229" t="s">
        <v>152</v>
      </c>
      <c r="AU160" s="229" t="s">
        <v>86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157</v>
      </c>
      <c r="BM160" s="229" t="s">
        <v>180</v>
      </c>
    </row>
    <row r="161" s="2" customFormat="1">
      <c r="A161" s="38"/>
      <c r="B161" s="39"/>
      <c r="C161" s="40"/>
      <c r="D161" s="231" t="s">
        <v>159</v>
      </c>
      <c r="E161" s="40"/>
      <c r="F161" s="232" t="s">
        <v>181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159</v>
      </c>
      <c r="AU161" s="17" t="s">
        <v>86</v>
      </c>
    </row>
    <row r="162" s="14" customFormat="1">
      <c r="A162" s="14"/>
      <c r="B162" s="247"/>
      <c r="C162" s="248"/>
      <c r="D162" s="238" t="s">
        <v>161</v>
      </c>
      <c r="E162" s="249" t="s">
        <v>1</v>
      </c>
      <c r="F162" s="250" t="s">
        <v>171</v>
      </c>
      <c r="G162" s="248"/>
      <c r="H162" s="251">
        <v>6.25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161</v>
      </c>
      <c r="AU162" s="257" t="s">
        <v>86</v>
      </c>
      <c r="AV162" s="14" t="s">
        <v>86</v>
      </c>
      <c r="AW162" s="14" t="s">
        <v>32</v>
      </c>
      <c r="AX162" s="14" t="s">
        <v>76</v>
      </c>
      <c r="AY162" s="257" t="s">
        <v>150</v>
      </c>
    </row>
    <row r="163" s="2" customFormat="1" ht="26.4" customHeight="1">
      <c r="A163" s="38"/>
      <c r="B163" s="39"/>
      <c r="C163" s="218" t="s">
        <v>182</v>
      </c>
      <c r="D163" s="218" t="s">
        <v>152</v>
      </c>
      <c r="E163" s="219" t="s">
        <v>183</v>
      </c>
      <c r="F163" s="220" t="s">
        <v>184</v>
      </c>
      <c r="G163" s="221" t="s">
        <v>185</v>
      </c>
      <c r="H163" s="222">
        <v>11.875</v>
      </c>
      <c r="I163" s="223"/>
      <c r="J163" s="224">
        <f>ROUND(I163*H163,2)</f>
        <v>0</v>
      </c>
      <c r="K163" s="220" t="s">
        <v>156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157</v>
      </c>
      <c r="AT163" s="229" t="s">
        <v>152</v>
      </c>
      <c r="AU163" s="229" t="s">
        <v>86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157</v>
      </c>
      <c r="BM163" s="229" t="s">
        <v>186</v>
      </c>
    </row>
    <row r="164" s="2" customFormat="1">
      <c r="A164" s="38"/>
      <c r="B164" s="39"/>
      <c r="C164" s="40"/>
      <c r="D164" s="231" t="s">
        <v>159</v>
      </c>
      <c r="E164" s="40"/>
      <c r="F164" s="232" t="s">
        <v>187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159</v>
      </c>
      <c r="AU164" s="17" t="s">
        <v>86</v>
      </c>
    </row>
    <row r="165" s="2" customFormat="1">
      <c r="A165" s="38"/>
      <c r="B165" s="39"/>
      <c r="C165" s="40"/>
      <c r="D165" s="238" t="s">
        <v>188</v>
      </c>
      <c r="E165" s="40"/>
      <c r="F165" s="258" t="s">
        <v>189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188</v>
      </c>
      <c r="AU165" s="17" t="s">
        <v>86</v>
      </c>
    </row>
    <row r="166" s="14" customFormat="1">
      <c r="A166" s="14"/>
      <c r="B166" s="247"/>
      <c r="C166" s="248"/>
      <c r="D166" s="238" t="s">
        <v>161</v>
      </c>
      <c r="E166" s="249" t="s">
        <v>1</v>
      </c>
      <c r="F166" s="250" t="s">
        <v>190</v>
      </c>
      <c r="G166" s="248"/>
      <c r="H166" s="251">
        <v>11.875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161</v>
      </c>
      <c r="AU166" s="257" t="s">
        <v>86</v>
      </c>
      <c r="AV166" s="14" t="s">
        <v>86</v>
      </c>
      <c r="AW166" s="14" t="s">
        <v>32</v>
      </c>
      <c r="AX166" s="14" t="s">
        <v>76</v>
      </c>
      <c r="AY166" s="257" t="s">
        <v>150</v>
      </c>
    </row>
    <row r="167" s="2" customFormat="1" ht="26.4" customHeight="1">
      <c r="A167" s="38"/>
      <c r="B167" s="39"/>
      <c r="C167" s="218" t="s">
        <v>191</v>
      </c>
      <c r="D167" s="218" t="s">
        <v>152</v>
      </c>
      <c r="E167" s="219" t="s">
        <v>192</v>
      </c>
      <c r="F167" s="220" t="s">
        <v>193</v>
      </c>
      <c r="G167" s="221" t="s">
        <v>155</v>
      </c>
      <c r="H167" s="222">
        <v>6.6150000000000002</v>
      </c>
      <c r="I167" s="223"/>
      <c r="J167" s="224">
        <f>ROUND(I167*H167,2)</f>
        <v>0</v>
      </c>
      <c r="K167" s="220" t="s">
        <v>156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157</v>
      </c>
      <c r="AT167" s="229" t="s">
        <v>152</v>
      </c>
      <c r="AU167" s="229" t="s">
        <v>86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157</v>
      </c>
      <c r="BM167" s="229" t="s">
        <v>194</v>
      </c>
    </row>
    <row r="168" s="2" customFormat="1">
      <c r="A168" s="38"/>
      <c r="B168" s="39"/>
      <c r="C168" s="40"/>
      <c r="D168" s="231" t="s">
        <v>159</v>
      </c>
      <c r="E168" s="40"/>
      <c r="F168" s="232" t="s">
        <v>195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159</v>
      </c>
      <c r="AU168" s="17" t="s">
        <v>86</v>
      </c>
    </row>
    <row r="169" s="13" customFormat="1">
      <c r="A169" s="13"/>
      <c r="B169" s="236"/>
      <c r="C169" s="237"/>
      <c r="D169" s="238" t="s">
        <v>161</v>
      </c>
      <c r="E169" s="239" t="s">
        <v>1</v>
      </c>
      <c r="F169" s="240" t="s">
        <v>162</v>
      </c>
      <c r="G169" s="237"/>
      <c r="H169" s="239" t="s">
        <v>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161</v>
      </c>
      <c r="AU169" s="246" t="s">
        <v>86</v>
      </c>
      <c r="AV169" s="13" t="s">
        <v>84</v>
      </c>
      <c r="AW169" s="13" t="s">
        <v>32</v>
      </c>
      <c r="AX169" s="13" t="s">
        <v>76</v>
      </c>
      <c r="AY169" s="246" t="s">
        <v>150</v>
      </c>
    </row>
    <row r="170" s="13" customFormat="1">
      <c r="A170" s="13"/>
      <c r="B170" s="236"/>
      <c r="C170" s="237"/>
      <c r="D170" s="238" t="s">
        <v>161</v>
      </c>
      <c r="E170" s="239" t="s">
        <v>1</v>
      </c>
      <c r="F170" s="240" t="s">
        <v>163</v>
      </c>
      <c r="G170" s="237"/>
      <c r="H170" s="239" t="s">
        <v>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6" t="s">
        <v>161</v>
      </c>
      <c r="AU170" s="246" t="s">
        <v>86</v>
      </c>
      <c r="AV170" s="13" t="s">
        <v>84</v>
      </c>
      <c r="AW170" s="13" t="s">
        <v>32</v>
      </c>
      <c r="AX170" s="13" t="s">
        <v>76</v>
      </c>
      <c r="AY170" s="246" t="s">
        <v>150</v>
      </c>
    </row>
    <row r="171" s="13" customFormat="1">
      <c r="A171" s="13"/>
      <c r="B171" s="236"/>
      <c r="C171" s="237"/>
      <c r="D171" s="238" t="s">
        <v>161</v>
      </c>
      <c r="E171" s="239" t="s">
        <v>1</v>
      </c>
      <c r="F171" s="240" t="s">
        <v>164</v>
      </c>
      <c r="G171" s="237"/>
      <c r="H171" s="239" t="s">
        <v>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161</v>
      </c>
      <c r="AU171" s="246" t="s">
        <v>86</v>
      </c>
      <c r="AV171" s="13" t="s">
        <v>84</v>
      </c>
      <c r="AW171" s="13" t="s">
        <v>32</v>
      </c>
      <c r="AX171" s="13" t="s">
        <v>76</v>
      </c>
      <c r="AY171" s="246" t="s">
        <v>150</v>
      </c>
    </row>
    <row r="172" s="13" customFormat="1">
      <c r="A172" s="13"/>
      <c r="B172" s="236"/>
      <c r="C172" s="237"/>
      <c r="D172" s="238" t="s">
        <v>161</v>
      </c>
      <c r="E172" s="239" t="s">
        <v>1</v>
      </c>
      <c r="F172" s="240" t="s">
        <v>196</v>
      </c>
      <c r="G172" s="237"/>
      <c r="H172" s="239" t="s">
        <v>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6" t="s">
        <v>161</v>
      </c>
      <c r="AU172" s="246" t="s">
        <v>86</v>
      </c>
      <c r="AV172" s="13" t="s">
        <v>84</v>
      </c>
      <c r="AW172" s="13" t="s">
        <v>32</v>
      </c>
      <c r="AX172" s="13" t="s">
        <v>76</v>
      </c>
      <c r="AY172" s="246" t="s">
        <v>150</v>
      </c>
    </row>
    <row r="173" s="13" customFormat="1">
      <c r="A173" s="13"/>
      <c r="B173" s="236"/>
      <c r="C173" s="237"/>
      <c r="D173" s="238" t="s">
        <v>161</v>
      </c>
      <c r="E173" s="239" t="s">
        <v>1</v>
      </c>
      <c r="F173" s="240" t="s">
        <v>197</v>
      </c>
      <c r="G173" s="237"/>
      <c r="H173" s="239" t="s">
        <v>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6" t="s">
        <v>161</v>
      </c>
      <c r="AU173" s="246" t="s">
        <v>86</v>
      </c>
      <c r="AV173" s="13" t="s">
        <v>84</v>
      </c>
      <c r="AW173" s="13" t="s">
        <v>32</v>
      </c>
      <c r="AX173" s="13" t="s">
        <v>76</v>
      </c>
      <c r="AY173" s="246" t="s">
        <v>150</v>
      </c>
    </row>
    <row r="174" s="14" customFormat="1">
      <c r="A174" s="14"/>
      <c r="B174" s="247"/>
      <c r="C174" s="248"/>
      <c r="D174" s="238" t="s">
        <v>161</v>
      </c>
      <c r="E174" s="249" t="s">
        <v>1</v>
      </c>
      <c r="F174" s="250" t="s">
        <v>198</v>
      </c>
      <c r="G174" s="248"/>
      <c r="H174" s="251">
        <v>2.8650000000000002</v>
      </c>
      <c r="I174" s="252"/>
      <c r="J174" s="248"/>
      <c r="K174" s="248"/>
      <c r="L174" s="253"/>
      <c r="M174" s="254"/>
      <c r="N174" s="255"/>
      <c r="O174" s="255"/>
      <c r="P174" s="255"/>
      <c r="Q174" s="255"/>
      <c r="R174" s="255"/>
      <c r="S174" s="255"/>
      <c r="T174" s="25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7" t="s">
        <v>161</v>
      </c>
      <c r="AU174" s="257" t="s">
        <v>86</v>
      </c>
      <c r="AV174" s="14" t="s">
        <v>86</v>
      </c>
      <c r="AW174" s="14" t="s">
        <v>32</v>
      </c>
      <c r="AX174" s="14" t="s">
        <v>76</v>
      </c>
      <c r="AY174" s="257" t="s">
        <v>150</v>
      </c>
    </row>
    <row r="175" s="13" customFormat="1">
      <c r="A175" s="13"/>
      <c r="B175" s="236"/>
      <c r="C175" s="237"/>
      <c r="D175" s="238" t="s">
        <v>161</v>
      </c>
      <c r="E175" s="239" t="s">
        <v>1</v>
      </c>
      <c r="F175" s="240" t="s">
        <v>164</v>
      </c>
      <c r="G175" s="237"/>
      <c r="H175" s="239" t="s">
        <v>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161</v>
      </c>
      <c r="AU175" s="246" t="s">
        <v>86</v>
      </c>
      <c r="AV175" s="13" t="s">
        <v>84</v>
      </c>
      <c r="AW175" s="13" t="s">
        <v>32</v>
      </c>
      <c r="AX175" s="13" t="s">
        <v>76</v>
      </c>
      <c r="AY175" s="246" t="s">
        <v>150</v>
      </c>
    </row>
    <row r="176" s="13" customFormat="1">
      <c r="A176" s="13"/>
      <c r="B176" s="236"/>
      <c r="C176" s="237"/>
      <c r="D176" s="238" t="s">
        <v>161</v>
      </c>
      <c r="E176" s="239" t="s">
        <v>1</v>
      </c>
      <c r="F176" s="240" t="s">
        <v>165</v>
      </c>
      <c r="G176" s="237"/>
      <c r="H176" s="239" t="s">
        <v>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161</v>
      </c>
      <c r="AU176" s="246" t="s">
        <v>86</v>
      </c>
      <c r="AV176" s="13" t="s">
        <v>84</v>
      </c>
      <c r="AW176" s="13" t="s">
        <v>32</v>
      </c>
      <c r="AX176" s="13" t="s">
        <v>76</v>
      </c>
      <c r="AY176" s="246" t="s">
        <v>150</v>
      </c>
    </row>
    <row r="177" s="14" customFormat="1">
      <c r="A177" s="14"/>
      <c r="B177" s="247"/>
      <c r="C177" s="248"/>
      <c r="D177" s="238" t="s">
        <v>161</v>
      </c>
      <c r="E177" s="249" t="s">
        <v>1</v>
      </c>
      <c r="F177" s="250" t="s">
        <v>199</v>
      </c>
      <c r="G177" s="248"/>
      <c r="H177" s="251">
        <v>3.75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161</v>
      </c>
      <c r="AU177" s="257" t="s">
        <v>86</v>
      </c>
      <c r="AV177" s="14" t="s">
        <v>86</v>
      </c>
      <c r="AW177" s="14" t="s">
        <v>32</v>
      </c>
      <c r="AX177" s="14" t="s">
        <v>76</v>
      </c>
      <c r="AY177" s="257" t="s">
        <v>150</v>
      </c>
    </row>
    <row r="178" s="2" customFormat="1" ht="16.5" customHeight="1">
      <c r="A178" s="38"/>
      <c r="B178" s="39"/>
      <c r="C178" s="259" t="s">
        <v>200</v>
      </c>
      <c r="D178" s="259" t="s">
        <v>201</v>
      </c>
      <c r="E178" s="260" t="s">
        <v>202</v>
      </c>
      <c r="F178" s="261" t="s">
        <v>203</v>
      </c>
      <c r="G178" s="262" t="s">
        <v>185</v>
      </c>
      <c r="H178" s="263">
        <v>12.569000000000001</v>
      </c>
      <c r="I178" s="264"/>
      <c r="J178" s="265">
        <f>ROUND(I178*H178,2)</f>
        <v>0</v>
      </c>
      <c r="K178" s="261" t="s">
        <v>156</v>
      </c>
      <c r="L178" s="266"/>
      <c r="M178" s="267" t="s">
        <v>1</v>
      </c>
      <c r="N178" s="268" t="s">
        <v>41</v>
      </c>
      <c r="O178" s="91"/>
      <c r="P178" s="227">
        <f>O178*H178</f>
        <v>0</v>
      </c>
      <c r="Q178" s="227">
        <v>1</v>
      </c>
      <c r="R178" s="227">
        <f>Q178*H178</f>
        <v>12.569000000000001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204</v>
      </c>
      <c r="AT178" s="229" t="s">
        <v>201</v>
      </c>
      <c r="AU178" s="229" t="s">
        <v>86</v>
      </c>
      <c r="AY178" s="17" t="s">
        <v>150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157</v>
      </c>
      <c r="BM178" s="229" t="s">
        <v>205</v>
      </c>
    </row>
    <row r="179" s="14" customFormat="1">
      <c r="A179" s="14"/>
      <c r="B179" s="247"/>
      <c r="C179" s="248"/>
      <c r="D179" s="238" t="s">
        <v>161</v>
      </c>
      <c r="E179" s="248"/>
      <c r="F179" s="250" t="s">
        <v>206</v>
      </c>
      <c r="G179" s="248"/>
      <c r="H179" s="251">
        <v>12.569000000000001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161</v>
      </c>
      <c r="AU179" s="257" t="s">
        <v>86</v>
      </c>
      <c r="AV179" s="14" t="s">
        <v>86</v>
      </c>
      <c r="AW179" s="14" t="s">
        <v>4</v>
      </c>
      <c r="AX179" s="14" t="s">
        <v>84</v>
      </c>
      <c r="AY179" s="257" t="s">
        <v>150</v>
      </c>
    </row>
    <row r="180" s="12" customFormat="1" ht="22.8" customHeight="1">
      <c r="A180" s="12"/>
      <c r="B180" s="202"/>
      <c r="C180" s="203"/>
      <c r="D180" s="204" t="s">
        <v>75</v>
      </c>
      <c r="E180" s="216" t="s">
        <v>207</v>
      </c>
      <c r="F180" s="216" t="s">
        <v>208</v>
      </c>
      <c r="G180" s="203"/>
      <c r="H180" s="203"/>
      <c r="I180" s="206"/>
      <c r="J180" s="217">
        <f>BK180</f>
        <v>0</v>
      </c>
      <c r="K180" s="203"/>
      <c r="L180" s="208"/>
      <c r="M180" s="209"/>
      <c r="N180" s="210"/>
      <c r="O180" s="210"/>
      <c r="P180" s="211">
        <f>SUM(P181:P188)</f>
        <v>0</v>
      </c>
      <c r="Q180" s="210"/>
      <c r="R180" s="211">
        <f>SUM(R181:R188)</f>
        <v>0</v>
      </c>
      <c r="S180" s="210"/>
      <c r="T180" s="212">
        <f>SUM(T181:T188)</f>
        <v>3.1875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3" t="s">
        <v>84</v>
      </c>
      <c r="AT180" s="214" t="s">
        <v>75</v>
      </c>
      <c r="AU180" s="214" t="s">
        <v>84</v>
      </c>
      <c r="AY180" s="213" t="s">
        <v>150</v>
      </c>
      <c r="BK180" s="215">
        <f>SUM(BK181:BK188)</f>
        <v>0</v>
      </c>
    </row>
    <row r="181" s="2" customFormat="1" ht="26.4" customHeight="1">
      <c r="A181" s="38"/>
      <c r="B181" s="39"/>
      <c r="C181" s="218" t="s">
        <v>204</v>
      </c>
      <c r="D181" s="218" t="s">
        <v>152</v>
      </c>
      <c r="E181" s="219" t="s">
        <v>209</v>
      </c>
      <c r="F181" s="220" t="s">
        <v>210</v>
      </c>
      <c r="G181" s="221" t="s">
        <v>211</v>
      </c>
      <c r="H181" s="222">
        <v>12.5</v>
      </c>
      <c r="I181" s="223"/>
      <c r="J181" s="224">
        <f>ROUND(I181*H181,2)</f>
        <v>0</v>
      </c>
      <c r="K181" s="220" t="s">
        <v>156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0.255</v>
      </c>
      <c r="T181" s="228">
        <f>S181*H181</f>
        <v>3.1875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157</v>
      </c>
      <c r="AT181" s="229" t="s">
        <v>152</v>
      </c>
      <c r="AU181" s="229" t="s">
        <v>86</v>
      </c>
      <c r="AY181" s="17" t="s">
        <v>150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157</v>
      </c>
      <c r="BM181" s="229" t="s">
        <v>212</v>
      </c>
    </row>
    <row r="182" s="2" customFormat="1">
      <c r="A182" s="38"/>
      <c r="B182" s="39"/>
      <c r="C182" s="40"/>
      <c r="D182" s="231" t="s">
        <v>159</v>
      </c>
      <c r="E182" s="40"/>
      <c r="F182" s="232" t="s">
        <v>213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159</v>
      </c>
      <c r="AU182" s="17" t="s">
        <v>86</v>
      </c>
    </row>
    <row r="183" s="13" customFormat="1">
      <c r="A183" s="13"/>
      <c r="B183" s="236"/>
      <c r="C183" s="237"/>
      <c r="D183" s="238" t="s">
        <v>161</v>
      </c>
      <c r="E183" s="239" t="s">
        <v>1</v>
      </c>
      <c r="F183" s="240" t="s">
        <v>162</v>
      </c>
      <c r="G183" s="237"/>
      <c r="H183" s="239" t="s">
        <v>1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161</v>
      </c>
      <c r="AU183" s="246" t="s">
        <v>86</v>
      </c>
      <c r="AV183" s="13" t="s">
        <v>84</v>
      </c>
      <c r="AW183" s="13" t="s">
        <v>32</v>
      </c>
      <c r="AX183" s="13" t="s">
        <v>76</v>
      </c>
      <c r="AY183" s="246" t="s">
        <v>150</v>
      </c>
    </row>
    <row r="184" s="13" customFormat="1">
      <c r="A184" s="13"/>
      <c r="B184" s="236"/>
      <c r="C184" s="237"/>
      <c r="D184" s="238" t="s">
        <v>161</v>
      </c>
      <c r="E184" s="239" t="s">
        <v>1</v>
      </c>
      <c r="F184" s="240" t="s">
        <v>163</v>
      </c>
      <c r="G184" s="237"/>
      <c r="H184" s="239" t="s">
        <v>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6" t="s">
        <v>161</v>
      </c>
      <c r="AU184" s="246" t="s">
        <v>86</v>
      </c>
      <c r="AV184" s="13" t="s">
        <v>84</v>
      </c>
      <c r="AW184" s="13" t="s">
        <v>32</v>
      </c>
      <c r="AX184" s="13" t="s">
        <v>76</v>
      </c>
      <c r="AY184" s="246" t="s">
        <v>150</v>
      </c>
    </row>
    <row r="185" s="13" customFormat="1">
      <c r="A185" s="13"/>
      <c r="B185" s="236"/>
      <c r="C185" s="237"/>
      <c r="D185" s="238" t="s">
        <v>161</v>
      </c>
      <c r="E185" s="239" t="s">
        <v>1</v>
      </c>
      <c r="F185" s="240" t="s">
        <v>164</v>
      </c>
      <c r="G185" s="237"/>
      <c r="H185" s="239" t="s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161</v>
      </c>
      <c r="AU185" s="246" t="s">
        <v>86</v>
      </c>
      <c r="AV185" s="13" t="s">
        <v>84</v>
      </c>
      <c r="AW185" s="13" t="s">
        <v>32</v>
      </c>
      <c r="AX185" s="13" t="s">
        <v>76</v>
      </c>
      <c r="AY185" s="246" t="s">
        <v>150</v>
      </c>
    </row>
    <row r="186" s="13" customFormat="1">
      <c r="A186" s="13"/>
      <c r="B186" s="236"/>
      <c r="C186" s="237"/>
      <c r="D186" s="238" t="s">
        <v>161</v>
      </c>
      <c r="E186" s="239" t="s">
        <v>1</v>
      </c>
      <c r="F186" s="240" t="s">
        <v>165</v>
      </c>
      <c r="G186" s="237"/>
      <c r="H186" s="239" t="s">
        <v>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6" t="s">
        <v>161</v>
      </c>
      <c r="AU186" s="246" t="s">
        <v>86</v>
      </c>
      <c r="AV186" s="13" t="s">
        <v>84</v>
      </c>
      <c r="AW186" s="13" t="s">
        <v>32</v>
      </c>
      <c r="AX186" s="13" t="s">
        <v>76</v>
      </c>
      <c r="AY186" s="246" t="s">
        <v>150</v>
      </c>
    </row>
    <row r="187" s="13" customFormat="1">
      <c r="A187" s="13"/>
      <c r="B187" s="236"/>
      <c r="C187" s="237"/>
      <c r="D187" s="238" t="s">
        <v>161</v>
      </c>
      <c r="E187" s="239" t="s">
        <v>1</v>
      </c>
      <c r="F187" s="240" t="s">
        <v>214</v>
      </c>
      <c r="G187" s="237"/>
      <c r="H187" s="239" t="s">
        <v>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161</v>
      </c>
      <c r="AU187" s="246" t="s">
        <v>86</v>
      </c>
      <c r="AV187" s="13" t="s">
        <v>84</v>
      </c>
      <c r="AW187" s="13" t="s">
        <v>32</v>
      </c>
      <c r="AX187" s="13" t="s">
        <v>76</v>
      </c>
      <c r="AY187" s="246" t="s">
        <v>150</v>
      </c>
    </row>
    <row r="188" s="14" customFormat="1">
      <c r="A188" s="14"/>
      <c r="B188" s="247"/>
      <c r="C188" s="248"/>
      <c r="D188" s="238" t="s">
        <v>161</v>
      </c>
      <c r="E188" s="249" t="s">
        <v>1</v>
      </c>
      <c r="F188" s="250" t="s">
        <v>215</v>
      </c>
      <c r="G188" s="248"/>
      <c r="H188" s="251">
        <v>12.5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161</v>
      </c>
      <c r="AU188" s="257" t="s">
        <v>86</v>
      </c>
      <c r="AV188" s="14" t="s">
        <v>86</v>
      </c>
      <c r="AW188" s="14" t="s">
        <v>32</v>
      </c>
      <c r="AX188" s="14" t="s">
        <v>76</v>
      </c>
      <c r="AY188" s="257" t="s">
        <v>150</v>
      </c>
    </row>
    <row r="189" s="12" customFormat="1" ht="22.8" customHeight="1">
      <c r="A189" s="12"/>
      <c r="B189" s="202"/>
      <c r="C189" s="203"/>
      <c r="D189" s="204" t="s">
        <v>75</v>
      </c>
      <c r="E189" s="216" t="s">
        <v>86</v>
      </c>
      <c r="F189" s="216" t="s">
        <v>216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SUM(P190:P196)</f>
        <v>0</v>
      </c>
      <c r="Q189" s="210"/>
      <c r="R189" s="211">
        <f>SUM(R190:R196)</f>
        <v>3.0952800000000003</v>
      </c>
      <c r="S189" s="210"/>
      <c r="T189" s="212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84</v>
      </c>
      <c r="AT189" s="214" t="s">
        <v>75</v>
      </c>
      <c r="AU189" s="214" t="s">
        <v>84</v>
      </c>
      <c r="AY189" s="213" t="s">
        <v>150</v>
      </c>
      <c r="BK189" s="215">
        <f>SUM(BK190:BK196)</f>
        <v>0</v>
      </c>
    </row>
    <row r="190" s="2" customFormat="1" ht="26.4" customHeight="1">
      <c r="A190" s="38"/>
      <c r="B190" s="39"/>
      <c r="C190" s="218" t="s">
        <v>217</v>
      </c>
      <c r="D190" s="218" t="s">
        <v>152</v>
      </c>
      <c r="E190" s="219" t="s">
        <v>218</v>
      </c>
      <c r="F190" s="220" t="s">
        <v>219</v>
      </c>
      <c r="G190" s="221" t="s">
        <v>155</v>
      </c>
      <c r="H190" s="222">
        <v>1.4330000000000001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2.1600000000000001</v>
      </c>
      <c r="R190" s="227">
        <f>Q190*H190</f>
        <v>3.0952800000000003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157</v>
      </c>
      <c r="AT190" s="229" t="s">
        <v>152</v>
      </c>
      <c r="AU190" s="229" t="s">
        <v>86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157</v>
      </c>
      <c r="BM190" s="229" t="s">
        <v>220</v>
      </c>
    </row>
    <row r="191" s="13" customFormat="1">
      <c r="A191" s="13"/>
      <c r="B191" s="236"/>
      <c r="C191" s="237"/>
      <c r="D191" s="238" t="s">
        <v>161</v>
      </c>
      <c r="E191" s="239" t="s">
        <v>1</v>
      </c>
      <c r="F191" s="240" t="s">
        <v>162</v>
      </c>
      <c r="G191" s="237"/>
      <c r="H191" s="239" t="s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6" t="s">
        <v>161</v>
      </c>
      <c r="AU191" s="246" t="s">
        <v>86</v>
      </c>
      <c r="AV191" s="13" t="s">
        <v>84</v>
      </c>
      <c r="AW191" s="13" t="s">
        <v>32</v>
      </c>
      <c r="AX191" s="13" t="s">
        <v>76</v>
      </c>
      <c r="AY191" s="246" t="s">
        <v>150</v>
      </c>
    </row>
    <row r="192" s="13" customFormat="1">
      <c r="A192" s="13"/>
      <c r="B192" s="236"/>
      <c r="C192" s="237"/>
      <c r="D192" s="238" t="s">
        <v>161</v>
      </c>
      <c r="E192" s="239" t="s">
        <v>1</v>
      </c>
      <c r="F192" s="240" t="s">
        <v>163</v>
      </c>
      <c r="G192" s="237"/>
      <c r="H192" s="239" t="s">
        <v>1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161</v>
      </c>
      <c r="AU192" s="246" t="s">
        <v>86</v>
      </c>
      <c r="AV192" s="13" t="s">
        <v>84</v>
      </c>
      <c r="AW192" s="13" t="s">
        <v>32</v>
      </c>
      <c r="AX192" s="13" t="s">
        <v>76</v>
      </c>
      <c r="AY192" s="246" t="s">
        <v>150</v>
      </c>
    </row>
    <row r="193" s="13" customFormat="1">
      <c r="A193" s="13"/>
      <c r="B193" s="236"/>
      <c r="C193" s="237"/>
      <c r="D193" s="238" t="s">
        <v>161</v>
      </c>
      <c r="E193" s="239" t="s">
        <v>1</v>
      </c>
      <c r="F193" s="240" t="s">
        <v>164</v>
      </c>
      <c r="G193" s="237"/>
      <c r="H193" s="239" t="s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6" t="s">
        <v>161</v>
      </c>
      <c r="AU193" s="246" t="s">
        <v>86</v>
      </c>
      <c r="AV193" s="13" t="s">
        <v>84</v>
      </c>
      <c r="AW193" s="13" t="s">
        <v>32</v>
      </c>
      <c r="AX193" s="13" t="s">
        <v>76</v>
      </c>
      <c r="AY193" s="246" t="s">
        <v>150</v>
      </c>
    </row>
    <row r="194" s="13" customFormat="1">
      <c r="A194" s="13"/>
      <c r="B194" s="236"/>
      <c r="C194" s="237"/>
      <c r="D194" s="238" t="s">
        <v>161</v>
      </c>
      <c r="E194" s="239" t="s">
        <v>1</v>
      </c>
      <c r="F194" s="240" t="s">
        <v>196</v>
      </c>
      <c r="G194" s="237"/>
      <c r="H194" s="239" t="s">
        <v>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6" t="s">
        <v>161</v>
      </c>
      <c r="AU194" s="246" t="s">
        <v>86</v>
      </c>
      <c r="AV194" s="13" t="s">
        <v>84</v>
      </c>
      <c r="AW194" s="13" t="s">
        <v>32</v>
      </c>
      <c r="AX194" s="13" t="s">
        <v>76</v>
      </c>
      <c r="AY194" s="246" t="s">
        <v>150</v>
      </c>
    </row>
    <row r="195" s="13" customFormat="1">
      <c r="A195" s="13"/>
      <c r="B195" s="236"/>
      <c r="C195" s="237"/>
      <c r="D195" s="238" t="s">
        <v>161</v>
      </c>
      <c r="E195" s="239" t="s">
        <v>1</v>
      </c>
      <c r="F195" s="240" t="s">
        <v>197</v>
      </c>
      <c r="G195" s="237"/>
      <c r="H195" s="239" t="s">
        <v>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6" t="s">
        <v>161</v>
      </c>
      <c r="AU195" s="246" t="s">
        <v>86</v>
      </c>
      <c r="AV195" s="13" t="s">
        <v>84</v>
      </c>
      <c r="AW195" s="13" t="s">
        <v>32</v>
      </c>
      <c r="AX195" s="13" t="s">
        <v>76</v>
      </c>
      <c r="AY195" s="246" t="s">
        <v>150</v>
      </c>
    </row>
    <row r="196" s="14" customFormat="1">
      <c r="A196" s="14"/>
      <c r="B196" s="247"/>
      <c r="C196" s="248"/>
      <c r="D196" s="238" t="s">
        <v>161</v>
      </c>
      <c r="E196" s="249" t="s">
        <v>1</v>
      </c>
      <c r="F196" s="250" t="s">
        <v>221</v>
      </c>
      <c r="G196" s="248"/>
      <c r="H196" s="251">
        <v>1.4330000000000001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161</v>
      </c>
      <c r="AU196" s="257" t="s">
        <v>86</v>
      </c>
      <c r="AV196" s="14" t="s">
        <v>86</v>
      </c>
      <c r="AW196" s="14" t="s">
        <v>32</v>
      </c>
      <c r="AX196" s="14" t="s">
        <v>76</v>
      </c>
      <c r="AY196" s="257" t="s">
        <v>150</v>
      </c>
    </row>
    <row r="197" s="12" customFormat="1" ht="22.8" customHeight="1">
      <c r="A197" s="12"/>
      <c r="B197" s="202"/>
      <c r="C197" s="203"/>
      <c r="D197" s="204" t="s">
        <v>75</v>
      </c>
      <c r="E197" s="216" t="s">
        <v>172</v>
      </c>
      <c r="F197" s="216" t="s">
        <v>222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SUM(P198:P252)</f>
        <v>0</v>
      </c>
      <c r="Q197" s="210"/>
      <c r="R197" s="211">
        <f>SUM(R198:R252)</f>
        <v>2.60783918</v>
      </c>
      <c r="S197" s="210"/>
      <c r="T197" s="212">
        <f>SUM(T198:T252)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84</v>
      </c>
      <c r="AT197" s="214" t="s">
        <v>75</v>
      </c>
      <c r="AU197" s="214" t="s">
        <v>84</v>
      </c>
      <c r="AY197" s="213" t="s">
        <v>150</v>
      </c>
      <c r="BK197" s="215">
        <f>SUM(BK198:BK252)</f>
        <v>0</v>
      </c>
    </row>
    <row r="198" s="2" customFormat="1" ht="36" customHeight="1">
      <c r="A198" s="38"/>
      <c r="B198" s="39"/>
      <c r="C198" s="218" t="s">
        <v>223</v>
      </c>
      <c r="D198" s="218" t="s">
        <v>152</v>
      </c>
      <c r="E198" s="219" t="s">
        <v>224</v>
      </c>
      <c r="F198" s="220" t="s">
        <v>225</v>
      </c>
      <c r="G198" s="221" t="s">
        <v>226</v>
      </c>
      <c r="H198" s="222">
        <v>4</v>
      </c>
      <c r="I198" s="223"/>
      <c r="J198" s="224">
        <f>ROUND(I198*H198,2)</f>
        <v>0</v>
      </c>
      <c r="K198" s="220" t="s">
        <v>156</v>
      </c>
      <c r="L198" s="44"/>
      <c r="M198" s="225" t="s">
        <v>1</v>
      </c>
      <c r="N198" s="226" t="s">
        <v>41</v>
      </c>
      <c r="O198" s="91"/>
      <c r="P198" s="227">
        <f>O198*H198</f>
        <v>0</v>
      </c>
      <c r="Q198" s="227">
        <v>0.02555</v>
      </c>
      <c r="R198" s="227">
        <f>Q198*H198</f>
        <v>0.1022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157</v>
      </c>
      <c r="AT198" s="229" t="s">
        <v>152</v>
      </c>
      <c r="AU198" s="229" t="s">
        <v>86</v>
      </c>
      <c r="AY198" s="17" t="s">
        <v>150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84</v>
      </c>
      <c r="BK198" s="230">
        <f>ROUND(I198*H198,2)</f>
        <v>0</v>
      </c>
      <c r="BL198" s="17" t="s">
        <v>157</v>
      </c>
      <c r="BM198" s="229" t="s">
        <v>227</v>
      </c>
    </row>
    <row r="199" s="2" customFormat="1">
      <c r="A199" s="38"/>
      <c r="B199" s="39"/>
      <c r="C199" s="40"/>
      <c r="D199" s="231" t="s">
        <v>159</v>
      </c>
      <c r="E199" s="40"/>
      <c r="F199" s="232" t="s">
        <v>228</v>
      </c>
      <c r="G199" s="40"/>
      <c r="H199" s="40"/>
      <c r="I199" s="233"/>
      <c r="J199" s="40"/>
      <c r="K199" s="40"/>
      <c r="L199" s="44"/>
      <c r="M199" s="234"/>
      <c r="N199" s="235"/>
      <c r="O199" s="91"/>
      <c r="P199" s="91"/>
      <c r="Q199" s="91"/>
      <c r="R199" s="91"/>
      <c r="S199" s="91"/>
      <c r="T199" s="92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159</v>
      </c>
      <c r="AU199" s="17" t="s">
        <v>86</v>
      </c>
    </row>
    <row r="200" s="13" customFormat="1">
      <c r="A200" s="13"/>
      <c r="B200" s="236"/>
      <c r="C200" s="237"/>
      <c r="D200" s="238" t="s">
        <v>161</v>
      </c>
      <c r="E200" s="239" t="s">
        <v>1</v>
      </c>
      <c r="F200" s="240" t="s">
        <v>229</v>
      </c>
      <c r="G200" s="237"/>
      <c r="H200" s="239" t="s">
        <v>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6" t="s">
        <v>161</v>
      </c>
      <c r="AU200" s="246" t="s">
        <v>86</v>
      </c>
      <c r="AV200" s="13" t="s">
        <v>84</v>
      </c>
      <c r="AW200" s="13" t="s">
        <v>32</v>
      </c>
      <c r="AX200" s="13" t="s">
        <v>76</v>
      </c>
      <c r="AY200" s="246" t="s">
        <v>150</v>
      </c>
    </row>
    <row r="201" s="14" customFormat="1">
      <c r="A201" s="14"/>
      <c r="B201" s="247"/>
      <c r="C201" s="248"/>
      <c r="D201" s="238" t="s">
        <v>161</v>
      </c>
      <c r="E201" s="249" t="s">
        <v>1</v>
      </c>
      <c r="F201" s="250" t="s">
        <v>157</v>
      </c>
      <c r="G201" s="248"/>
      <c r="H201" s="251">
        <v>4</v>
      </c>
      <c r="I201" s="252"/>
      <c r="J201" s="248"/>
      <c r="K201" s="248"/>
      <c r="L201" s="253"/>
      <c r="M201" s="254"/>
      <c r="N201" s="255"/>
      <c r="O201" s="255"/>
      <c r="P201" s="255"/>
      <c r="Q201" s="255"/>
      <c r="R201" s="255"/>
      <c r="S201" s="255"/>
      <c r="T201" s="25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7" t="s">
        <v>161</v>
      </c>
      <c r="AU201" s="257" t="s">
        <v>86</v>
      </c>
      <c r="AV201" s="14" t="s">
        <v>86</v>
      </c>
      <c r="AW201" s="14" t="s">
        <v>32</v>
      </c>
      <c r="AX201" s="14" t="s">
        <v>76</v>
      </c>
      <c r="AY201" s="257" t="s">
        <v>150</v>
      </c>
    </row>
    <row r="202" s="2" customFormat="1" ht="36" customHeight="1">
      <c r="A202" s="38"/>
      <c r="B202" s="39"/>
      <c r="C202" s="218" t="s">
        <v>207</v>
      </c>
      <c r="D202" s="218" t="s">
        <v>152</v>
      </c>
      <c r="E202" s="219" t="s">
        <v>230</v>
      </c>
      <c r="F202" s="220" t="s">
        <v>231</v>
      </c>
      <c r="G202" s="221" t="s">
        <v>211</v>
      </c>
      <c r="H202" s="222">
        <v>0.64000000000000001</v>
      </c>
      <c r="I202" s="223"/>
      <c r="J202" s="224">
        <f>ROUND(I202*H202,2)</f>
        <v>0</v>
      </c>
      <c r="K202" s="220" t="s">
        <v>156</v>
      </c>
      <c r="L202" s="44"/>
      <c r="M202" s="225" t="s">
        <v>1</v>
      </c>
      <c r="N202" s="226" t="s">
        <v>41</v>
      </c>
      <c r="O202" s="91"/>
      <c r="P202" s="227">
        <f>O202*H202</f>
        <v>0</v>
      </c>
      <c r="Q202" s="227">
        <v>0.13319</v>
      </c>
      <c r="R202" s="227">
        <f>Q202*H202</f>
        <v>0.085241600000000001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157</v>
      </c>
      <c r="AT202" s="229" t="s">
        <v>152</v>
      </c>
      <c r="AU202" s="229" t="s">
        <v>86</v>
      </c>
      <c r="AY202" s="17" t="s">
        <v>150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84</v>
      </c>
      <c r="BK202" s="230">
        <f>ROUND(I202*H202,2)</f>
        <v>0</v>
      </c>
      <c r="BL202" s="17" t="s">
        <v>157</v>
      </c>
      <c r="BM202" s="229" t="s">
        <v>232</v>
      </c>
    </row>
    <row r="203" s="2" customFormat="1">
      <c r="A203" s="38"/>
      <c r="B203" s="39"/>
      <c r="C203" s="40"/>
      <c r="D203" s="231" t="s">
        <v>159</v>
      </c>
      <c r="E203" s="40"/>
      <c r="F203" s="232" t="s">
        <v>233</v>
      </c>
      <c r="G203" s="40"/>
      <c r="H203" s="40"/>
      <c r="I203" s="233"/>
      <c r="J203" s="40"/>
      <c r="K203" s="40"/>
      <c r="L203" s="44"/>
      <c r="M203" s="234"/>
      <c r="N203" s="235"/>
      <c r="O203" s="91"/>
      <c r="P203" s="91"/>
      <c r="Q203" s="91"/>
      <c r="R203" s="91"/>
      <c r="S203" s="91"/>
      <c r="T203" s="92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159</v>
      </c>
      <c r="AU203" s="17" t="s">
        <v>86</v>
      </c>
    </row>
    <row r="204" s="13" customFormat="1">
      <c r="A204" s="13"/>
      <c r="B204" s="236"/>
      <c r="C204" s="237"/>
      <c r="D204" s="238" t="s">
        <v>161</v>
      </c>
      <c r="E204" s="239" t="s">
        <v>1</v>
      </c>
      <c r="F204" s="240" t="s">
        <v>162</v>
      </c>
      <c r="G204" s="237"/>
      <c r="H204" s="239" t="s">
        <v>1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6" t="s">
        <v>161</v>
      </c>
      <c r="AU204" s="246" t="s">
        <v>86</v>
      </c>
      <c r="AV204" s="13" t="s">
        <v>84</v>
      </c>
      <c r="AW204" s="13" t="s">
        <v>32</v>
      </c>
      <c r="AX204" s="13" t="s">
        <v>76</v>
      </c>
      <c r="AY204" s="246" t="s">
        <v>150</v>
      </c>
    </row>
    <row r="205" s="13" customFormat="1">
      <c r="A205" s="13"/>
      <c r="B205" s="236"/>
      <c r="C205" s="237"/>
      <c r="D205" s="238" t="s">
        <v>161</v>
      </c>
      <c r="E205" s="239" t="s">
        <v>1</v>
      </c>
      <c r="F205" s="240" t="s">
        <v>163</v>
      </c>
      <c r="G205" s="237"/>
      <c r="H205" s="239" t="s">
        <v>1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161</v>
      </c>
      <c r="AU205" s="246" t="s">
        <v>86</v>
      </c>
      <c r="AV205" s="13" t="s">
        <v>84</v>
      </c>
      <c r="AW205" s="13" t="s">
        <v>32</v>
      </c>
      <c r="AX205" s="13" t="s">
        <v>76</v>
      </c>
      <c r="AY205" s="246" t="s">
        <v>150</v>
      </c>
    </row>
    <row r="206" s="13" customFormat="1">
      <c r="A206" s="13"/>
      <c r="B206" s="236"/>
      <c r="C206" s="237"/>
      <c r="D206" s="238" t="s">
        <v>161</v>
      </c>
      <c r="E206" s="239" t="s">
        <v>1</v>
      </c>
      <c r="F206" s="240" t="s">
        <v>164</v>
      </c>
      <c r="G206" s="237"/>
      <c r="H206" s="239" t="s">
        <v>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6" t="s">
        <v>161</v>
      </c>
      <c r="AU206" s="246" t="s">
        <v>86</v>
      </c>
      <c r="AV206" s="13" t="s">
        <v>84</v>
      </c>
      <c r="AW206" s="13" t="s">
        <v>32</v>
      </c>
      <c r="AX206" s="13" t="s">
        <v>76</v>
      </c>
      <c r="AY206" s="246" t="s">
        <v>150</v>
      </c>
    </row>
    <row r="207" s="13" customFormat="1">
      <c r="A207" s="13"/>
      <c r="B207" s="236"/>
      <c r="C207" s="237"/>
      <c r="D207" s="238" t="s">
        <v>161</v>
      </c>
      <c r="E207" s="239" t="s">
        <v>1</v>
      </c>
      <c r="F207" s="240" t="s">
        <v>234</v>
      </c>
      <c r="G207" s="237"/>
      <c r="H207" s="239" t="s">
        <v>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161</v>
      </c>
      <c r="AU207" s="246" t="s">
        <v>86</v>
      </c>
      <c r="AV207" s="13" t="s">
        <v>84</v>
      </c>
      <c r="AW207" s="13" t="s">
        <v>32</v>
      </c>
      <c r="AX207" s="13" t="s">
        <v>76</v>
      </c>
      <c r="AY207" s="246" t="s">
        <v>150</v>
      </c>
    </row>
    <row r="208" s="14" customFormat="1">
      <c r="A208" s="14"/>
      <c r="B208" s="247"/>
      <c r="C208" s="248"/>
      <c r="D208" s="238" t="s">
        <v>161</v>
      </c>
      <c r="E208" s="249" t="s">
        <v>1</v>
      </c>
      <c r="F208" s="250" t="s">
        <v>235</v>
      </c>
      <c r="G208" s="248"/>
      <c r="H208" s="251">
        <v>0.64000000000000001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161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150</v>
      </c>
    </row>
    <row r="209" s="2" customFormat="1" ht="24" customHeight="1">
      <c r="A209" s="38"/>
      <c r="B209" s="39"/>
      <c r="C209" s="218" t="s">
        <v>8</v>
      </c>
      <c r="D209" s="218" t="s">
        <v>152</v>
      </c>
      <c r="E209" s="219" t="s">
        <v>236</v>
      </c>
      <c r="F209" s="220" t="s">
        <v>237</v>
      </c>
      <c r="G209" s="221" t="s">
        <v>226</v>
      </c>
      <c r="H209" s="222">
        <v>3</v>
      </c>
      <c r="I209" s="223"/>
      <c r="J209" s="224">
        <f>ROUND(I209*H209,2)</f>
        <v>0</v>
      </c>
      <c r="K209" s="220" t="s">
        <v>156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0.022780000000000002</v>
      </c>
      <c r="R209" s="227">
        <f>Q209*H209</f>
        <v>0.068340000000000012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157</v>
      </c>
      <c r="AT209" s="229" t="s">
        <v>152</v>
      </c>
      <c r="AU209" s="229" t="s">
        <v>86</v>
      </c>
      <c r="AY209" s="17" t="s">
        <v>150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157</v>
      </c>
      <c r="BM209" s="229" t="s">
        <v>238</v>
      </c>
    </row>
    <row r="210" s="2" customFormat="1">
      <c r="A210" s="38"/>
      <c r="B210" s="39"/>
      <c r="C210" s="40"/>
      <c r="D210" s="231" t="s">
        <v>159</v>
      </c>
      <c r="E210" s="40"/>
      <c r="F210" s="232" t="s">
        <v>239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159</v>
      </c>
      <c r="AU210" s="17" t="s">
        <v>86</v>
      </c>
    </row>
    <row r="211" s="13" customFormat="1">
      <c r="A211" s="13"/>
      <c r="B211" s="236"/>
      <c r="C211" s="237"/>
      <c r="D211" s="238" t="s">
        <v>161</v>
      </c>
      <c r="E211" s="239" t="s">
        <v>1</v>
      </c>
      <c r="F211" s="240" t="s">
        <v>162</v>
      </c>
      <c r="G211" s="237"/>
      <c r="H211" s="239" t="s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161</v>
      </c>
      <c r="AU211" s="246" t="s">
        <v>86</v>
      </c>
      <c r="AV211" s="13" t="s">
        <v>84</v>
      </c>
      <c r="AW211" s="13" t="s">
        <v>32</v>
      </c>
      <c r="AX211" s="13" t="s">
        <v>76</v>
      </c>
      <c r="AY211" s="246" t="s">
        <v>150</v>
      </c>
    </row>
    <row r="212" s="13" customFormat="1">
      <c r="A212" s="13"/>
      <c r="B212" s="236"/>
      <c r="C212" s="237"/>
      <c r="D212" s="238" t="s">
        <v>161</v>
      </c>
      <c r="E212" s="239" t="s">
        <v>1</v>
      </c>
      <c r="F212" s="240" t="s">
        <v>163</v>
      </c>
      <c r="G212" s="237"/>
      <c r="H212" s="239" t="s">
        <v>1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6" t="s">
        <v>161</v>
      </c>
      <c r="AU212" s="246" t="s">
        <v>86</v>
      </c>
      <c r="AV212" s="13" t="s">
        <v>84</v>
      </c>
      <c r="AW212" s="13" t="s">
        <v>32</v>
      </c>
      <c r="AX212" s="13" t="s">
        <v>76</v>
      </c>
      <c r="AY212" s="246" t="s">
        <v>150</v>
      </c>
    </row>
    <row r="213" s="13" customFormat="1">
      <c r="A213" s="13"/>
      <c r="B213" s="236"/>
      <c r="C213" s="237"/>
      <c r="D213" s="238" t="s">
        <v>161</v>
      </c>
      <c r="E213" s="239" t="s">
        <v>1</v>
      </c>
      <c r="F213" s="240" t="s">
        <v>164</v>
      </c>
      <c r="G213" s="237"/>
      <c r="H213" s="239" t="s">
        <v>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161</v>
      </c>
      <c r="AU213" s="246" t="s">
        <v>86</v>
      </c>
      <c r="AV213" s="13" t="s">
        <v>84</v>
      </c>
      <c r="AW213" s="13" t="s">
        <v>32</v>
      </c>
      <c r="AX213" s="13" t="s">
        <v>76</v>
      </c>
      <c r="AY213" s="246" t="s">
        <v>150</v>
      </c>
    </row>
    <row r="214" s="13" customFormat="1">
      <c r="A214" s="13"/>
      <c r="B214" s="236"/>
      <c r="C214" s="237"/>
      <c r="D214" s="238" t="s">
        <v>161</v>
      </c>
      <c r="E214" s="239" t="s">
        <v>1</v>
      </c>
      <c r="F214" s="240" t="s">
        <v>197</v>
      </c>
      <c r="G214" s="237"/>
      <c r="H214" s="239" t="s">
        <v>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161</v>
      </c>
      <c r="AU214" s="246" t="s">
        <v>86</v>
      </c>
      <c r="AV214" s="13" t="s">
        <v>84</v>
      </c>
      <c r="AW214" s="13" t="s">
        <v>32</v>
      </c>
      <c r="AX214" s="13" t="s">
        <v>76</v>
      </c>
      <c r="AY214" s="246" t="s">
        <v>150</v>
      </c>
    </row>
    <row r="215" s="14" customFormat="1">
      <c r="A215" s="14"/>
      <c r="B215" s="247"/>
      <c r="C215" s="248"/>
      <c r="D215" s="238" t="s">
        <v>161</v>
      </c>
      <c r="E215" s="249" t="s">
        <v>1</v>
      </c>
      <c r="F215" s="250" t="s">
        <v>240</v>
      </c>
      <c r="G215" s="248"/>
      <c r="H215" s="251">
        <v>1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161</v>
      </c>
      <c r="AU215" s="257" t="s">
        <v>86</v>
      </c>
      <c r="AV215" s="14" t="s">
        <v>86</v>
      </c>
      <c r="AW215" s="14" t="s">
        <v>32</v>
      </c>
      <c r="AX215" s="14" t="s">
        <v>76</v>
      </c>
      <c r="AY215" s="257" t="s">
        <v>150</v>
      </c>
    </row>
    <row r="216" s="14" customFormat="1">
      <c r="A216" s="14"/>
      <c r="B216" s="247"/>
      <c r="C216" s="248"/>
      <c r="D216" s="238" t="s">
        <v>161</v>
      </c>
      <c r="E216" s="249" t="s">
        <v>1</v>
      </c>
      <c r="F216" s="250" t="s">
        <v>241</v>
      </c>
      <c r="G216" s="248"/>
      <c r="H216" s="251">
        <v>1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161</v>
      </c>
      <c r="AU216" s="257" t="s">
        <v>86</v>
      </c>
      <c r="AV216" s="14" t="s">
        <v>86</v>
      </c>
      <c r="AW216" s="14" t="s">
        <v>32</v>
      </c>
      <c r="AX216" s="14" t="s">
        <v>76</v>
      </c>
      <c r="AY216" s="257" t="s">
        <v>150</v>
      </c>
    </row>
    <row r="217" s="13" customFormat="1">
      <c r="A217" s="13"/>
      <c r="B217" s="236"/>
      <c r="C217" s="237"/>
      <c r="D217" s="238" t="s">
        <v>161</v>
      </c>
      <c r="E217" s="239" t="s">
        <v>1</v>
      </c>
      <c r="F217" s="240" t="s">
        <v>164</v>
      </c>
      <c r="G217" s="237"/>
      <c r="H217" s="239" t="s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161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150</v>
      </c>
    </row>
    <row r="218" s="13" customFormat="1">
      <c r="A218" s="13"/>
      <c r="B218" s="236"/>
      <c r="C218" s="237"/>
      <c r="D218" s="238" t="s">
        <v>161</v>
      </c>
      <c r="E218" s="239" t="s">
        <v>1</v>
      </c>
      <c r="F218" s="240" t="s">
        <v>234</v>
      </c>
      <c r="G218" s="237"/>
      <c r="H218" s="239" t="s">
        <v>1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6" t="s">
        <v>161</v>
      </c>
      <c r="AU218" s="246" t="s">
        <v>86</v>
      </c>
      <c r="AV218" s="13" t="s">
        <v>84</v>
      </c>
      <c r="AW218" s="13" t="s">
        <v>32</v>
      </c>
      <c r="AX218" s="13" t="s">
        <v>76</v>
      </c>
      <c r="AY218" s="246" t="s">
        <v>150</v>
      </c>
    </row>
    <row r="219" s="14" customFormat="1">
      <c r="A219" s="14"/>
      <c r="B219" s="247"/>
      <c r="C219" s="248"/>
      <c r="D219" s="238" t="s">
        <v>161</v>
      </c>
      <c r="E219" s="249" t="s">
        <v>1</v>
      </c>
      <c r="F219" s="250" t="s">
        <v>242</v>
      </c>
      <c r="G219" s="248"/>
      <c r="H219" s="251">
        <v>1</v>
      </c>
      <c r="I219" s="252"/>
      <c r="J219" s="248"/>
      <c r="K219" s="248"/>
      <c r="L219" s="253"/>
      <c r="M219" s="254"/>
      <c r="N219" s="255"/>
      <c r="O219" s="255"/>
      <c r="P219" s="255"/>
      <c r="Q219" s="255"/>
      <c r="R219" s="255"/>
      <c r="S219" s="255"/>
      <c r="T219" s="25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7" t="s">
        <v>161</v>
      </c>
      <c r="AU219" s="257" t="s">
        <v>86</v>
      </c>
      <c r="AV219" s="14" t="s">
        <v>86</v>
      </c>
      <c r="AW219" s="14" t="s">
        <v>32</v>
      </c>
      <c r="AX219" s="14" t="s">
        <v>76</v>
      </c>
      <c r="AY219" s="257" t="s">
        <v>150</v>
      </c>
    </row>
    <row r="220" s="2" customFormat="1" ht="26.4" customHeight="1">
      <c r="A220" s="38"/>
      <c r="B220" s="39"/>
      <c r="C220" s="218" t="s">
        <v>243</v>
      </c>
      <c r="D220" s="218" t="s">
        <v>152</v>
      </c>
      <c r="E220" s="219" t="s">
        <v>244</v>
      </c>
      <c r="F220" s="220" t="s">
        <v>245</v>
      </c>
      <c r="G220" s="221" t="s">
        <v>185</v>
      </c>
      <c r="H220" s="222">
        <v>0.10299999999999999</v>
      </c>
      <c r="I220" s="223"/>
      <c r="J220" s="224">
        <f>ROUND(I220*H220,2)</f>
        <v>0</v>
      </c>
      <c r="K220" s="220" t="s">
        <v>156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1.0900000000000001</v>
      </c>
      <c r="R220" s="227">
        <f>Q220*H220</f>
        <v>0.11227000000000001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157</v>
      </c>
      <c r="AT220" s="229" t="s">
        <v>152</v>
      </c>
      <c r="AU220" s="229" t="s">
        <v>86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157</v>
      </c>
      <c r="BM220" s="229" t="s">
        <v>246</v>
      </c>
    </row>
    <row r="221" s="2" customFormat="1">
      <c r="A221" s="38"/>
      <c r="B221" s="39"/>
      <c r="C221" s="40"/>
      <c r="D221" s="231" t="s">
        <v>159</v>
      </c>
      <c r="E221" s="40"/>
      <c r="F221" s="232" t="s">
        <v>247</v>
      </c>
      <c r="G221" s="40"/>
      <c r="H221" s="40"/>
      <c r="I221" s="233"/>
      <c r="J221" s="40"/>
      <c r="K221" s="40"/>
      <c r="L221" s="44"/>
      <c r="M221" s="234"/>
      <c r="N221" s="235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159</v>
      </c>
      <c r="AU221" s="17" t="s">
        <v>86</v>
      </c>
    </row>
    <row r="222" s="13" customFormat="1">
      <c r="A222" s="13"/>
      <c r="B222" s="236"/>
      <c r="C222" s="237"/>
      <c r="D222" s="238" t="s">
        <v>161</v>
      </c>
      <c r="E222" s="239" t="s">
        <v>1</v>
      </c>
      <c r="F222" s="240" t="s">
        <v>162</v>
      </c>
      <c r="G222" s="237"/>
      <c r="H222" s="239" t="s">
        <v>1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161</v>
      </c>
      <c r="AU222" s="246" t="s">
        <v>86</v>
      </c>
      <c r="AV222" s="13" t="s">
        <v>84</v>
      </c>
      <c r="AW222" s="13" t="s">
        <v>32</v>
      </c>
      <c r="AX222" s="13" t="s">
        <v>76</v>
      </c>
      <c r="AY222" s="246" t="s">
        <v>150</v>
      </c>
    </row>
    <row r="223" s="13" customFormat="1">
      <c r="A223" s="13"/>
      <c r="B223" s="236"/>
      <c r="C223" s="237"/>
      <c r="D223" s="238" t="s">
        <v>161</v>
      </c>
      <c r="E223" s="239" t="s">
        <v>1</v>
      </c>
      <c r="F223" s="240" t="s">
        <v>163</v>
      </c>
      <c r="G223" s="237"/>
      <c r="H223" s="239" t="s">
        <v>1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6" t="s">
        <v>161</v>
      </c>
      <c r="AU223" s="246" t="s">
        <v>86</v>
      </c>
      <c r="AV223" s="13" t="s">
        <v>84</v>
      </c>
      <c r="AW223" s="13" t="s">
        <v>32</v>
      </c>
      <c r="AX223" s="13" t="s">
        <v>76</v>
      </c>
      <c r="AY223" s="246" t="s">
        <v>150</v>
      </c>
    </row>
    <row r="224" s="13" customFormat="1">
      <c r="A224" s="13"/>
      <c r="B224" s="236"/>
      <c r="C224" s="237"/>
      <c r="D224" s="238" t="s">
        <v>161</v>
      </c>
      <c r="E224" s="239" t="s">
        <v>1</v>
      </c>
      <c r="F224" s="240" t="s">
        <v>164</v>
      </c>
      <c r="G224" s="237"/>
      <c r="H224" s="239" t="s">
        <v>1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161</v>
      </c>
      <c r="AU224" s="246" t="s">
        <v>86</v>
      </c>
      <c r="AV224" s="13" t="s">
        <v>84</v>
      </c>
      <c r="AW224" s="13" t="s">
        <v>32</v>
      </c>
      <c r="AX224" s="13" t="s">
        <v>76</v>
      </c>
      <c r="AY224" s="246" t="s">
        <v>150</v>
      </c>
    </row>
    <row r="225" s="13" customFormat="1">
      <c r="A225" s="13"/>
      <c r="B225" s="236"/>
      <c r="C225" s="237"/>
      <c r="D225" s="238" t="s">
        <v>161</v>
      </c>
      <c r="E225" s="239" t="s">
        <v>1</v>
      </c>
      <c r="F225" s="240" t="s">
        <v>248</v>
      </c>
      <c r="G225" s="237"/>
      <c r="H225" s="239" t="s">
        <v>1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161</v>
      </c>
      <c r="AU225" s="246" t="s">
        <v>86</v>
      </c>
      <c r="AV225" s="13" t="s">
        <v>84</v>
      </c>
      <c r="AW225" s="13" t="s">
        <v>32</v>
      </c>
      <c r="AX225" s="13" t="s">
        <v>76</v>
      </c>
      <c r="AY225" s="246" t="s">
        <v>150</v>
      </c>
    </row>
    <row r="226" s="13" customFormat="1">
      <c r="A226" s="13"/>
      <c r="B226" s="236"/>
      <c r="C226" s="237"/>
      <c r="D226" s="238" t="s">
        <v>161</v>
      </c>
      <c r="E226" s="239" t="s">
        <v>1</v>
      </c>
      <c r="F226" s="240" t="s">
        <v>197</v>
      </c>
      <c r="G226" s="237"/>
      <c r="H226" s="239" t="s">
        <v>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6" t="s">
        <v>161</v>
      </c>
      <c r="AU226" s="246" t="s">
        <v>86</v>
      </c>
      <c r="AV226" s="13" t="s">
        <v>84</v>
      </c>
      <c r="AW226" s="13" t="s">
        <v>32</v>
      </c>
      <c r="AX226" s="13" t="s">
        <v>76</v>
      </c>
      <c r="AY226" s="246" t="s">
        <v>150</v>
      </c>
    </row>
    <row r="227" s="14" customFormat="1">
      <c r="A227" s="14"/>
      <c r="B227" s="247"/>
      <c r="C227" s="248"/>
      <c r="D227" s="238" t="s">
        <v>161</v>
      </c>
      <c r="E227" s="249" t="s">
        <v>1</v>
      </c>
      <c r="F227" s="250" t="s">
        <v>249</v>
      </c>
      <c r="G227" s="248"/>
      <c r="H227" s="251">
        <v>0.10299999999999999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161</v>
      </c>
      <c r="AU227" s="257" t="s">
        <v>86</v>
      </c>
      <c r="AV227" s="14" t="s">
        <v>86</v>
      </c>
      <c r="AW227" s="14" t="s">
        <v>32</v>
      </c>
      <c r="AX227" s="14" t="s">
        <v>76</v>
      </c>
      <c r="AY227" s="257" t="s">
        <v>150</v>
      </c>
    </row>
    <row r="228" s="2" customFormat="1" ht="26.4" customHeight="1">
      <c r="A228" s="38"/>
      <c r="B228" s="39"/>
      <c r="C228" s="218" t="s">
        <v>250</v>
      </c>
      <c r="D228" s="218" t="s">
        <v>152</v>
      </c>
      <c r="E228" s="219" t="s">
        <v>251</v>
      </c>
      <c r="F228" s="220" t="s">
        <v>252</v>
      </c>
      <c r="G228" s="221" t="s">
        <v>211</v>
      </c>
      <c r="H228" s="222">
        <v>20.491</v>
      </c>
      <c r="I228" s="223"/>
      <c r="J228" s="224">
        <f>ROUND(I228*H228,2)</f>
        <v>0</v>
      </c>
      <c r="K228" s="220" t="s">
        <v>156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0.094479999999999995</v>
      </c>
      <c r="R228" s="227">
        <f>Q228*H228</f>
        <v>1.9359896799999998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157</v>
      </c>
      <c r="AT228" s="229" t="s">
        <v>152</v>
      </c>
      <c r="AU228" s="229" t="s">
        <v>86</v>
      </c>
      <c r="AY228" s="17" t="s">
        <v>150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157</v>
      </c>
      <c r="BM228" s="229" t="s">
        <v>253</v>
      </c>
    </row>
    <row r="229" s="2" customFormat="1">
      <c r="A229" s="38"/>
      <c r="B229" s="39"/>
      <c r="C229" s="40"/>
      <c r="D229" s="231" t="s">
        <v>159</v>
      </c>
      <c r="E229" s="40"/>
      <c r="F229" s="232" t="s">
        <v>254</v>
      </c>
      <c r="G229" s="40"/>
      <c r="H229" s="40"/>
      <c r="I229" s="233"/>
      <c r="J229" s="40"/>
      <c r="K229" s="40"/>
      <c r="L229" s="44"/>
      <c r="M229" s="234"/>
      <c r="N229" s="235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159</v>
      </c>
      <c r="AU229" s="17" t="s">
        <v>86</v>
      </c>
    </row>
    <row r="230" s="13" customFormat="1">
      <c r="A230" s="13"/>
      <c r="B230" s="236"/>
      <c r="C230" s="237"/>
      <c r="D230" s="238" t="s">
        <v>161</v>
      </c>
      <c r="E230" s="239" t="s">
        <v>1</v>
      </c>
      <c r="F230" s="240" t="s">
        <v>162</v>
      </c>
      <c r="G230" s="237"/>
      <c r="H230" s="239" t="s">
        <v>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6" t="s">
        <v>161</v>
      </c>
      <c r="AU230" s="246" t="s">
        <v>86</v>
      </c>
      <c r="AV230" s="13" t="s">
        <v>84</v>
      </c>
      <c r="AW230" s="13" t="s">
        <v>32</v>
      </c>
      <c r="AX230" s="13" t="s">
        <v>76</v>
      </c>
      <c r="AY230" s="246" t="s">
        <v>150</v>
      </c>
    </row>
    <row r="231" s="13" customFormat="1">
      <c r="A231" s="13"/>
      <c r="B231" s="236"/>
      <c r="C231" s="237"/>
      <c r="D231" s="238" t="s">
        <v>161</v>
      </c>
      <c r="E231" s="239" t="s">
        <v>1</v>
      </c>
      <c r="F231" s="240" t="s">
        <v>163</v>
      </c>
      <c r="G231" s="237"/>
      <c r="H231" s="239" t="s">
        <v>1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161</v>
      </c>
      <c r="AU231" s="246" t="s">
        <v>86</v>
      </c>
      <c r="AV231" s="13" t="s">
        <v>84</v>
      </c>
      <c r="AW231" s="13" t="s">
        <v>32</v>
      </c>
      <c r="AX231" s="13" t="s">
        <v>76</v>
      </c>
      <c r="AY231" s="246" t="s">
        <v>150</v>
      </c>
    </row>
    <row r="232" s="13" customFormat="1">
      <c r="A232" s="13"/>
      <c r="B232" s="236"/>
      <c r="C232" s="237"/>
      <c r="D232" s="238" t="s">
        <v>161</v>
      </c>
      <c r="E232" s="239" t="s">
        <v>1</v>
      </c>
      <c r="F232" s="240" t="s">
        <v>164</v>
      </c>
      <c r="G232" s="237"/>
      <c r="H232" s="239" t="s">
        <v>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6" t="s">
        <v>161</v>
      </c>
      <c r="AU232" s="246" t="s">
        <v>86</v>
      </c>
      <c r="AV232" s="13" t="s">
        <v>84</v>
      </c>
      <c r="AW232" s="13" t="s">
        <v>32</v>
      </c>
      <c r="AX232" s="13" t="s">
        <v>76</v>
      </c>
      <c r="AY232" s="246" t="s">
        <v>150</v>
      </c>
    </row>
    <row r="233" s="13" customFormat="1">
      <c r="A233" s="13"/>
      <c r="B233" s="236"/>
      <c r="C233" s="237"/>
      <c r="D233" s="238" t="s">
        <v>161</v>
      </c>
      <c r="E233" s="239" t="s">
        <v>1</v>
      </c>
      <c r="F233" s="240" t="s">
        <v>197</v>
      </c>
      <c r="G233" s="237"/>
      <c r="H233" s="239" t="s">
        <v>1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161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150</v>
      </c>
    </row>
    <row r="234" s="14" customFormat="1">
      <c r="A234" s="14"/>
      <c r="B234" s="247"/>
      <c r="C234" s="248"/>
      <c r="D234" s="238" t="s">
        <v>161</v>
      </c>
      <c r="E234" s="249" t="s">
        <v>1</v>
      </c>
      <c r="F234" s="250" t="s">
        <v>255</v>
      </c>
      <c r="G234" s="248"/>
      <c r="H234" s="251">
        <v>12.099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161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150</v>
      </c>
    </row>
    <row r="235" s="14" customFormat="1">
      <c r="A235" s="14"/>
      <c r="B235" s="247"/>
      <c r="C235" s="248"/>
      <c r="D235" s="238" t="s">
        <v>161</v>
      </c>
      <c r="E235" s="249" t="s">
        <v>1</v>
      </c>
      <c r="F235" s="250" t="s">
        <v>256</v>
      </c>
      <c r="G235" s="248"/>
      <c r="H235" s="251">
        <v>4.1959999999999997</v>
      </c>
      <c r="I235" s="252"/>
      <c r="J235" s="248"/>
      <c r="K235" s="248"/>
      <c r="L235" s="253"/>
      <c r="M235" s="254"/>
      <c r="N235" s="255"/>
      <c r="O235" s="255"/>
      <c r="P235" s="255"/>
      <c r="Q235" s="255"/>
      <c r="R235" s="255"/>
      <c r="S235" s="255"/>
      <c r="T235" s="25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7" t="s">
        <v>161</v>
      </c>
      <c r="AU235" s="257" t="s">
        <v>86</v>
      </c>
      <c r="AV235" s="14" t="s">
        <v>86</v>
      </c>
      <c r="AW235" s="14" t="s">
        <v>32</v>
      </c>
      <c r="AX235" s="14" t="s">
        <v>76</v>
      </c>
      <c r="AY235" s="257" t="s">
        <v>150</v>
      </c>
    </row>
    <row r="236" s="13" customFormat="1">
      <c r="A236" s="13"/>
      <c r="B236" s="236"/>
      <c r="C236" s="237"/>
      <c r="D236" s="238" t="s">
        <v>161</v>
      </c>
      <c r="E236" s="239" t="s">
        <v>1</v>
      </c>
      <c r="F236" s="240" t="s">
        <v>164</v>
      </c>
      <c r="G236" s="237"/>
      <c r="H236" s="239" t="s">
        <v>1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6" t="s">
        <v>161</v>
      </c>
      <c r="AU236" s="246" t="s">
        <v>86</v>
      </c>
      <c r="AV236" s="13" t="s">
        <v>84</v>
      </c>
      <c r="AW236" s="13" t="s">
        <v>32</v>
      </c>
      <c r="AX236" s="13" t="s">
        <v>76</v>
      </c>
      <c r="AY236" s="246" t="s">
        <v>150</v>
      </c>
    </row>
    <row r="237" s="13" customFormat="1">
      <c r="A237" s="13"/>
      <c r="B237" s="236"/>
      <c r="C237" s="237"/>
      <c r="D237" s="238" t="s">
        <v>161</v>
      </c>
      <c r="E237" s="239" t="s">
        <v>1</v>
      </c>
      <c r="F237" s="240" t="s">
        <v>234</v>
      </c>
      <c r="G237" s="237"/>
      <c r="H237" s="239" t="s">
        <v>1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161</v>
      </c>
      <c r="AU237" s="246" t="s">
        <v>86</v>
      </c>
      <c r="AV237" s="13" t="s">
        <v>84</v>
      </c>
      <c r="AW237" s="13" t="s">
        <v>32</v>
      </c>
      <c r="AX237" s="13" t="s">
        <v>76</v>
      </c>
      <c r="AY237" s="246" t="s">
        <v>150</v>
      </c>
    </row>
    <row r="238" s="14" customFormat="1">
      <c r="A238" s="14"/>
      <c r="B238" s="247"/>
      <c r="C238" s="248"/>
      <c r="D238" s="238" t="s">
        <v>161</v>
      </c>
      <c r="E238" s="249" t="s">
        <v>1</v>
      </c>
      <c r="F238" s="250" t="s">
        <v>257</v>
      </c>
      <c r="G238" s="248"/>
      <c r="H238" s="251">
        <v>4.1959999999999997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161</v>
      </c>
      <c r="AU238" s="257" t="s">
        <v>86</v>
      </c>
      <c r="AV238" s="14" t="s">
        <v>86</v>
      </c>
      <c r="AW238" s="14" t="s">
        <v>32</v>
      </c>
      <c r="AX238" s="14" t="s">
        <v>76</v>
      </c>
      <c r="AY238" s="257" t="s">
        <v>150</v>
      </c>
    </row>
    <row r="239" s="2" customFormat="1" ht="26.4" customHeight="1">
      <c r="A239" s="38"/>
      <c r="B239" s="39"/>
      <c r="C239" s="218" t="s">
        <v>258</v>
      </c>
      <c r="D239" s="218" t="s">
        <v>152</v>
      </c>
      <c r="E239" s="219" t="s">
        <v>259</v>
      </c>
      <c r="F239" s="220" t="s">
        <v>260</v>
      </c>
      <c r="G239" s="221" t="s">
        <v>211</v>
      </c>
      <c r="H239" s="222">
        <v>0.56000000000000005</v>
      </c>
      <c r="I239" s="223"/>
      <c r="J239" s="224">
        <f>ROUND(I239*H239,2)</f>
        <v>0</v>
      </c>
      <c r="K239" s="220" t="s">
        <v>156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0.17818000000000001</v>
      </c>
      <c r="R239" s="227">
        <f>Q239*H239</f>
        <v>0.099780800000000017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157</v>
      </c>
      <c r="AT239" s="229" t="s">
        <v>152</v>
      </c>
      <c r="AU239" s="229" t="s">
        <v>86</v>
      </c>
      <c r="AY239" s="17" t="s">
        <v>150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157</v>
      </c>
      <c r="BM239" s="229" t="s">
        <v>261</v>
      </c>
    </row>
    <row r="240" s="2" customFormat="1">
      <c r="A240" s="38"/>
      <c r="B240" s="39"/>
      <c r="C240" s="40"/>
      <c r="D240" s="231" t="s">
        <v>159</v>
      </c>
      <c r="E240" s="40"/>
      <c r="F240" s="232" t="s">
        <v>262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159</v>
      </c>
      <c r="AU240" s="17" t="s">
        <v>86</v>
      </c>
    </row>
    <row r="241" s="13" customFormat="1">
      <c r="A241" s="13"/>
      <c r="B241" s="236"/>
      <c r="C241" s="237"/>
      <c r="D241" s="238" t="s">
        <v>161</v>
      </c>
      <c r="E241" s="239" t="s">
        <v>1</v>
      </c>
      <c r="F241" s="240" t="s">
        <v>162</v>
      </c>
      <c r="G241" s="237"/>
      <c r="H241" s="239" t="s">
        <v>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161</v>
      </c>
      <c r="AU241" s="246" t="s">
        <v>86</v>
      </c>
      <c r="AV241" s="13" t="s">
        <v>84</v>
      </c>
      <c r="AW241" s="13" t="s">
        <v>32</v>
      </c>
      <c r="AX241" s="13" t="s">
        <v>76</v>
      </c>
      <c r="AY241" s="246" t="s">
        <v>150</v>
      </c>
    </row>
    <row r="242" s="13" customFormat="1">
      <c r="A242" s="13"/>
      <c r="B242" s="236"/>
      <c r="C242" s="237"/>
      <c r="D242" s="238" t="s">
        <v>161</v>
      </c>
      <c r="E242" s="239" t="s">
        <v>1</v>
      </c>
      <c r="F242" s="240" t="s">
        <v>163</v>
      </c>
      <c r="G242" s="237"/>
      <c r="H242" s="239" t="s">
        <v>1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161</v>
      </c>
      <c r="AU242" s="246" t="s">
        <v>86</v>
      </c>
      <c r="AV242" s="13" t="s">
        <v>84</v>
      </c>
      <c r="AW242" s="13" t="s">
        <v>32</v>
      </c>
      <c r="AX242" s="13" t="s">
        <v>76</v>
      </c>
      <c r="AY242" s="246" t="s">
        <v>150</v>
      </c>
    </row>
    <row r="243" s="13" customFormat="1">
      <c r="A243" s="13"/>
      <c r="B243" s="236"/>
      <c r="C243" s="237"/>
      <c r="D243" s="238" t="s">
        <v>161</v>
      </c>
      <c r="E243" s="239" t="s">
        <v>1</v>
      </c>
      <c r="F243" s="240" t="s">
        <v>164</v>
      </c>
      <c r="G243" s="237"/>
      <c r="H243" s="239" t="s">
        <v>1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161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150</v>
      </c>
    </row>
    <row r="244" s="13" customFormat="1">
      <c r="A244" s="13"/>
      <c r="B244" s="236"/>
      <c r="C244" s="237"/>
      <c r="D244" s="238" t="s">
        <v>161</v>
      </c>
      <c r="E244" s="239" t="s">
        <v>1</v>
      </c>
      <c r="F244" s="240" t="s">
        <v>197</v>
      </c>
      <c r="G244" s="237"/>
      <c r="H244" s="239" t="s">
        <v>1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6" t="s">
        <v>161</v>
      </c>
      <c r="AU244" s="246" t="s">
        <v>86</v>
      </c>
      <c r="AV244" s="13" t="s">
        <v>84</v>
      </c>
      <c r="AW244" s="13" t="s">
        <v>32</v>
      </c>
      <c r="AX244" s="13" t="s">
        <v>76</v>
      </c>
      <c r="AY244" s="246" t="s">
        <v>150</v>
      </c>
    </row>
    <row r="245" s="14" customFormat="1">
      <c r="A245" s="14"/>
      <c r="B245" s="247"/>
      <c r="C245" s="248"/>
      <c r="D245" s="238" t="s">
        <v>161</v>
      </c>
      <c r="E245" s="249" t="s">
        <v>1</v>
      </c>
      <c r="F245" s="250" t="s">
        <v>263</v>
      </c>
      <c r="G245" s="248"/>
      <c r="H245" s="251">
        <v>0.56000000000000005</v>
      </c>
      <c r="I245" s="252"/>
      <c r="J245" s="248"/>
      <c r="K245" s="248"/>
      <c r="L245" s="253"/>
      <c r="M245" s="254"/>
      <c r="N245" s="255"/>
      <c r="O245" s="255"/>
      <c r="P245" s="255"/>
      <c r="Q245" s="255"/>
      <c r="R245" s="255"/>
      <c r="S245" s="255"/>
      <c r="T245" s="25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7" t="s">
        <v>161</v>
      </c>
      <c r="AU245" s="257" t="s">
        <v>86</v>
      </c>
      <c r="AV245" s="14" t="s">
        <v>86</v>
      </c>
      <c r="AW245" s="14" t="s">
        <v>32</v>
      </c>
      <c r="AX245" s="14" t="s">
        <v>76</v>
      </c>
      <c r="AY245" s="257" t="s">
        <v>150</v>
      </c>
    </row>
    <row r="246" s="2" customFormat="1" ht="16.5" customHeight="1">
      <c r="A246" s="38"/>
      <c r="B246" s="39"/>
      <c r="C246" s="218" t="s">
        <v>264</v>
      </c>
      <c r="D246" s="218" t="s">
        <v>152</v>
      </c>
      <c r="E246" s="219" t="s">
        <v>265</v>
      </c>
      <c r="F246" s="220" t="s">
        <v>266</v>
      </c>
      <c r="G246" s="221" t="s">
        <v>155</v>
      </c>
      <c r="H246" s="222">
        <v>0.105</v>
      </c>
      <c r="I246" s="223"/>
      <c r="J246" s="224">
        <f>ROUND(I246*H246,2)</f>
        <v>0</v>
      </c>
      <c r="K246" s="220" t="s">
        <v>156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1.94302</v>
      </c>
      <c r="R246" s="227">
        <f>Q246*H246</f>
        <v>0.20401709999999998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157</v>
      </c>
      <c r="AT246" s="229" t="s">
        <v>152</v>
      </c>
      <c r="AU246" s="229" t="s">
        <v>86</v>
      </c>
      <c r="AY246" s="17" t="s">
        <v>150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157</v>
      </c>
      <c r="BM246" s="229" t="s">
        <v>267</v>
      </c>
    </row>
    <row r="247" s="2" customFormat="1">
      <c r="A247" s="38"/>
      <c r="B247" s="39"/>
      <c r="C247" s="40"/>
      <c r="D247" s="231" t="s">
        <v>159</v>
      </c>
      <c r="E247" s="40"/>
      <c r="F247" s="232" t="s">
        <v>268</v>
      </c>
      <c r="G247" s="40"/>
      <c r="H247" s="40"/>
      <c r="I247" s="233"/>
      <c r="J247" s="40"/>
      <c r="K247" s="40"/>
      <c r="L247" s="44"/>
      <c r="M247" s="234"/>
      <c r="N247" s="235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159</v>
      </c>
      <c r="AU247" s="17" t="s">
        <v>86</v>
      </c>
    </row>
    <row r="248" s="13" customFormat="1">
      <c r="A248" s="13"/>
      <c r="B248" s="236"/>
      <c r="C248" s="237"/>
      <c r="D248" s="238" t="s">
        <v>161</v>
      </c>
      <c r="E248" s="239" t="s">
        <v>1</v>
      </c>
      <c r="F248" s="240" t="s">
        <v>162</v>
      </c>
      <c r="G248" s="237"/>
      <c r="H248" s="239" t="s">
        <v>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161</v>
      </c>
      <c r="AU248" s="246" t="s">
        <v>86</v>
      </c>
      <c r="AV248" s="13" t="s">
        <v>84</v>
      </c>
      <c r="AW248" s="13" t="s">
        <v>32</v>
      </c>
      <c r="AX248" s="13" t="s">
        <v>76</v>
      </c>
      <c r="AY248" s="246" t="s">
        <v>150</v>
      </c>
    </row>
    <row r="249" s="13" customFormat="1">
      <c r="A249" s="13"/>
      <c r="B249" s="236"/>
      <c r="C249" s="237"/>
      <c r="D249" s="238" t="s">
        <v>161</v>
      </c>
      <c r="E249" s="239" t="s">
        <v>1</v>
      </c>
      <c r="F249" s="240" t="s">
        <v>163</v>
      </c>
      <c r="G249" s="237"/>
      <c r="H249" s="239" t="s">
        <v>1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6" t="s">
        <v>161</v>
      </c>
      <c r="AU249" s="246" t="s">
        <v>86</v>
      </c>
      <c r="AV249" s="13" t="s">
        <v>84</v>
      </c>
      <c r="AW249" s="13" t="s">
        <v>32</v>
      </c>
      <c r="AX249" s="13" t="s">
        <v>76</v>
      </c>
      <c r="AY249" s="246" t="s">
        <v>150</v>
      </c>
    </row>
    <row r="250" s="13" customFormat="1">
      <c r="A250" s="13"/>
      <c r="B250" s="236"/>
      <c r="C250" s="237"/>
      <c r="D250" s="238" t="s">
        <v>161</v>
      </c>
      <c r="E250" s="239" t="s">
        <v>1</v>
      </c>
      <c r="F250" s="240" t="s">
        <v>164</v>
      </c>
      <c r="G250" s="237"/>
      <c r="H250" s="239" t="s">
        <v>1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161</v>
      </c>
      <c r="AU250" s="246" t="s">
        <v>86</v>
      </c>
      <c r="AV250" s="13" t="s">
        <v>84</v>
      </c>
      <c r="AW250" s="13" t="s">
        <v>32</v>
      </c>
      <c r="AX250" s="13" t="s">
        <v>76</v>
      </c>
      <c r="AY250" s="246" t="s">
        <v>150</v>
      </c>
    </row>
    <row r="251" s="13" customFormat="1">
      <c r="A251" s="13"/>
      <c r="B251" s="236"/>
      <c r="C251" s="237"/>
      <c r="D251" s="238" t="s">
        <v>161</v>
      </c>
      <c r="E251" s="239" t="s">
        <v>1</v>
      </c>
      <c r="F251" s="240" t="s">
        <v>197</v>
      </c>
      <c r="G251" s="237"/>
      <c r="H251" s="239" t="s">
        <v>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6" t="s">
        <v>161</v>
      </c>
      <c r="AU251" s="246" t="s">
        <v>86</v>
      </c>
      <c r="AV251" s="13" t="s">
        <v>84</v>
      </c>
      <c r="AW251" s="13" t="s">
        <v>32</v>
      </c>
      <c r="AX251" s="13" t="s">
        <v>76</v>
      </c>
      <c r="AY251" s="246" t="s">
        <v>150</v>
      </c>
    </row>
    <row r="252" s="14" customFormat="1">
      <c r="A252" s="14"/>
      <c r="B252" s="247"/>
      <c r="C252" s="248"/>
      <c r="D252" s="238" t="s">
        <v>161</v>
      </c>
      <c r="E252" s="249" t="s">
        <v>1</v>
      </c>
      <c r="F252" s="250" t="s">
        <v>269</v>
      </c>
      <c r="G252" s="248"/>
      <c r="H252" s="251">
        <v>0.105</v>
      </c>
      <c r="I252" s="252"/>
      <c r="J252" s="248"/>
      <c r="K252" s="248"/>
      <c r="L252" s="253"/>
      <c r="M252" s="254"/>
      <c r="N252" s="255"/>
      <c r="O252" s="255"/>
      <c r="P252" s="255"/>
      <c r="Q252" s="255"/>
      <c r="R252" s="255"/>
      <c r="S252" s="255"/>
      <c r="T252" s="25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7" t="s">
        <v>161</v>
      </c>
      <c r="AU252" s="257" t="s">
        <v>86</v>
      </c>
      <c r="AV252" s="14" t="s">
        <v>86</v>
      </c>
      <c r="AW252" s="14" t="s">
        <v>32</v>
      </c>
      <c r="AX252" s="14" t="s">
        <v>76</v>
      </c>
      <c r="AY252" s="257" t="s">
        <v>150</v>
      </c>
    </row>
    <row r="253" s="12" customFormat="1" ht="22.8" customHeight="1">
      <c r="A253" s="12"/>
      <c r="B253" s="202"/>
      <c r="C253" s="203"/>
      <c r="D253" s="204" t="s">
        <v>75</v>
      </c>
      <c r="E253" s="216" t="s">
        <v>182</v>
      </c>
      <c r="F253" s="216" t="s">
        <v>270</v>
      </c>
      <c r="G253" s="203"/>
      <c r="H253" s="203"/>
      <c r="I253" s="206"/>
      <c r="J253" s="217">
        <f>BK253</f>
        <v>0</v>
      </c>
      <c r="K253" s="203"/>
      <c r="L253" s="208"/>
      <c r="M253" s="209"/>
      <c r="N253" s="210"/>
      <c r="O253" s="210"/>
      <c r="P253" s="211">
        <f>SUM(P254:P268)</f>
        <v>0</v>
      </c>
      <c r="Q253" s="210"/>
      <c r="R253" s="211">
        <f>SUM(R254:R268)</f>
        <v>1.2625000000000002</v>
      </c>
      <c r="S253" s="210"/>
      <c r="T253" s="212">
        <f>SUM(T254:T268)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3" t="s">
        <v>84</v>
      </c>
      <c r="AT253" s="214" t="s">
        <v>75</v>
      </c>
      <c r="AU253" s="214" t="s">
        <v>84</v>
      </c>
      <c r="AY253" s="213" t="s">
        <v>150</v>
      </c>
      <c r="BK253" s="215">
        <f>SUM(BK254:BK268)</f>
        <v>0</v>
      </c>
    </row>
    <row r="254" s="2" customFormat="1" ht="26.4" customHeight="1">
      <c r="A254" s="38"/>
      <c r="B254" s="39"/>
      <c r="C254" s="218" t="s">
        <v>271</v>
      </c>
      <c r="D254" s="218" t="s">
        <v>152</v>
      </c>
      <c r="E254" s="219" t="s">
        <v>272</v>
      </c>
      <c r="F254" s="220" t="s">
        <v>273</v>
      </c>
      <c r="G254" s="221" t="s">
        <v>211</v>
      </c>
      <c r="H254" s="222">
        <v>12.5</v>
      </c>
      <c r="I254" s="223"/>
      <c r="J254" s="224">
        <f>ROUND(I254*H254,2)</f>
        <v>0</v>
      </c>
      <c r="K254" s="220" t="s">
        <v>156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157</v>
      </c>
      <c r="AT254" s="229" t="s">
        <v>152</v>
      </c>
      <c r="AU254" s="229" t="s">
        <v>86</v>
      </c>
      <c r="AY254" s="17" t="s">
        <v>150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157</v>
      </c>
      <c r="BM254" s="229" t="s">
        <v>274</v>
      </c>
    </row>
    <row r="255" s="2" customFormat="1">
      <c r="A255" s="38"/>
      <c r="B255" s="39"/>
      <c r="C255" s="40"/>
      <c r="D255" s="231" t="s">
        <v>159</v>
      </c>
      <c r="E255" s="40"/>
      <c r="F255" s="232" t="s">
        <v>275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159</v>
      </c>
      <c r="AU255" s="17" t="s">
        <v>86</v>
      </c>
    </row>
    <row r="256" s="13" customFormat="1">
      <c r="A256" s="13"/>
      <c r="B256" s="236"/>
      <c r="C256" s="237"/>
      <c r="D256" s="238" t="s">
        <v>161</v>
      </c>
      <c r="E256" s="239" t="s">
        <v>1</v>
      </c>
      <c r="F256" s="240" t="s">
        <v>162</v>
      </c>
      <c r="G256" s="237"/>
      <c r="H256" s="239" t="s">
        <v>1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161</v>
      </c>
      <c r="AU256" s="246" t="s">
        <v>86</v>
      </c>
      <c r="AV256" s="13" t="s">
        <v>84</v>
      </c>
      <c r="AW256" s="13" t="s">
        <v>32</v>
      </c>
      <c r="AX256" s="13" t="s">
        <v>76</v>
      </c>
      <c r="AY256" s="246" t="s">
        <v>150</v>
      </c>
    </row>
    <row r="257" s="13" customFormat="1">
      <c r="A257" s="13"/>
      <c r="B257" s="236"/>
      <c r="C257" s="237"/>
      <c r="D257" s="238" t="s">
        <v>161</v>
      </c>
      <c r="E257" s="239" t="s">
        <v>1</v>
      </c>
      <c r="F257" s="240" t="s">
        <v>163</v>
      </c>
      <c r="G257" s="237"/>
      <c r="H257" s="239" t="s">
        <v>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6" t="s">
        <v>161</v>
      </c>
      <c r="AU257" s="246" t="s">
        <v>86</v>
      </c>
      <c r="AV257" s="13" t="s">
        <v>84</v>
      </c>
      <c r="AW257" s="13" t="s">
        <v>32</v>
      </c>
      <c r="AX257" s="13" t="s">
        <v>76</v>
      </c>
      <c r="AY257" s="246" t="s">
        <v>150</v>
      </c>
    </row>
    <row r="258" s="13" customFormat="1">
      <c r="A258" s="13"/>
      <c r="B258" s="236"/>
      <c r="C258" s="237"/>
      <c r="D258" s="238" t="s">
        <v>161</v>
      </c>
      <c r="E258" s="239" t="s">
        <v>1</v>
      </c>
      <c r="F258" s="240" t="s">
        <v>164</v>
      </c>
      <c r="G258" s="237"/>
      <c r="H258" s="239" t="s">
        <v>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6" t="s">
        <v>161</v>
      </c>
      <c r="AU258" s="246" t="s">
        <v>86</v>
      </c>
      <c r="AV258" s="13" t="s">
        <v>84</v>
      </c>
      <c r="AW258" s="13" t="s">
        <v>32</v>
      </c>
      <c r="AX258" s="13" t="s">
        <v>76</v>
      </c>
      <c r="AY258" s="246" t="s">
        <v>150</v>
      </c>
    </row>
    <row r="259" s="13" customFormat="1">
      <c r="A259" s="13"/>
      <c r="B259" s="236"/>
      <c r="C259" s="237"/>
      <c r="D259" s="238" t="s">
        <v>161</v>
      </c>
      <c r="E259" s="239" t="s">
        <v>1</v>
      </c>
      <c r="F259" s="240" t="s">
        <v>165</v>
      </c>
      <c r="G259" s="237"/>
      <c r="H259" s="239" t="s">
        <v>1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6" t="s">
        <v>161</v>
      </c>
      <c r="AU259" s="246" t="s">
        <v>86</v>
      </c>
      <c r="AV259" s="13" t="s">
        <v>84</v>
      </c>
      <c r="AW259" s="13" t="s">
        <v>32</v>
      </c>
      <c r="AX259" s="13" t="s">
        <v>76</v>
      </c>
      <c r="AY259" s="246" t="s">
        <v>150</v>
      </c>
    </row>
    <row r="260" s="14" customFormat="1">
      <c r="A260" s="14"/>
      <c r="B260" s="247"/>
      <c r="C260" s="248"/>
      <c r="D260" s="238" t="s">
        <v>161</v>
      </c>
      <c r="E260" s="249" t="s">
        <v>1</v>
      </c>
      <c r="F260" s="250" t="s">
        <v>215</v>
      </c>
      <c r="G260" s="248"/>
      <c r="H260" s="251">
        <v>12.5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7" t="s">
        <v>161</v>
      </c>
      <c r="AU260" s="257" t="s">
        <v>86</v>
      </c>
      <c r="AV260" s="14" t="s">
        <v>86</v>
      </c>
      <c r="AW260" s="14" t="s">
        <v>32</v>
      </c>
      <c r="AX260" s="14" t="s">
        <v>76</v>
      </c>
      <c r="AY260" s="257" t="s">
        <v>150</v>
      </c>
    </row>
    <row r="261" s="2" customFormat="1" ht="36" customHeight="1">
      <c r="A261" s="38"/>
      <c r="B261" s="39"/>
      <c r="C261" s="218" t="s">
        <v>276</v>
      </c>
      <c r="D261" s="218" t="s">
        <v>152</v>
      </c>
      <c r="E261" s="219" t="s">
        <v>277</v>
      </c>
      <c r="F261" s="220" t="s">
        <v>278</v>
      </c>
      <c r="G261" s="221" t="s">
        <v>211</v>
      </c>
      <c r="H261" s="222">
        <v>12.5</v>
      </c>
      <c r="I261" s="223"/>
      <c r="J261" s="224">
        <f>ROUND(I261*H261,2)</f>
        <v>0</v>
      </c>
      <c r="K261" s="220" t="s">
        <v>156</v>
      </c>
      <c r="L261" s="44"/>
      <c r="M261" s="225" t="s">
        <v>1</v>
      </c>
      <c r="N261" s="226" t="s">
        <v>41</v>
      </c>
      <c r="O261" s="91"/>
      <c r="P261" s="227">
        <f>O261*H261</f>
        <v>0</v>
      </c>
      <c r="Q261" s="227">
        <v>0.10100000000000001</v>
      </c>
      <c r="R261" s="227">
        <f>Q261*H261</f>
        <v>1.2625000000000002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157</v>
      </c>
      <c r="AT261" s="229" t="s">
        <v>152</v>
      </c>
      <c r="AU261" s="229" t="s">
        <v>86</v>
      </c>
      <c r="AY261" s="17" t="s">
        <v>150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84</v>
      </c>
      <c r="BK261" s="230">
        <f>ROUND(I261*H261,2)</f>
        <v>0</v>
      </c>
      <c r="BL261" s="17" t="s">
        <v>157</v>
      </c>
      <c r="BM261" s="229" t="s">
        <v>279</v>
      </c>
    </row>
    <row r="262" s="2" customFormat="1">
      <c r="A262" s="38"/>
      <c r="B262" s="39"/>
      <c r="C262" s="40"/>
      <c r="D262" s="231" t="s">
        <v>159</v>
      </c>
      <c r="E262" s="40"/>
      <c r="F262" s="232" t="s">
        <v>280</v>
      </c>
      <c r="G262" s="40"/>
      <c r="H262" s="40"/>
      <c r="I262" s="233"/>
      <c r="J262" s="40"/>
      <c r="K262" s="40"/>
      <c r="L262" s="44"/>
      <c r="M262" s="234"/>
      <c r="N262" s="235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159</v>
      </c>
      <c r="AU262" s="17" t="s">
        <v>86</v>
      </c>
    </row>
    <row r="263" s="13" customFormat="1">
      <c r="A263" s="13"/>
      <c r="B263" s="236"/>
      <c r="C263" s="237"/>
      <c r="D263" s="238" t="s">
        <v>161</v>
      </c>
      <c r="E263" s="239" t="s">
        <v>1</v>
      </c>
      <c r="F263" s="240" t="s">
        <v>162</v>
      </c>
      <c r="G263" s="237"/>
      <c r="H263" s="239" t="s">
        <v>1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6" t="s">
        <v>161</v>
      </c>
      <c r="AU263" s="246" t="s">
        <v>86</v>
      </c>
      <c r="AV263" s="13" t="s">
        <v>84</v>
      </c>
      <c r="AW263" s="13" t="s">
        <v>32</v>
      </c>
      <c r="AX263" s="13" t="s">
        <v>76</v>
      </c>
      <c r="AY263" s="246" t="s">
        <v>150</v>
      </c>
    </row>
    <row r="264" s="13" customFormat="1">
      <c r="A264" s="13"/>
      <c r="B264" s="236"/>
      <c r="C264" s="237"/>
      <c r="D264" s="238" t="s">
        <v>161</v>
      </c>
      <c r="E264" s="239" t="s">
        <v>1</v>
      </c>
      <c r="F264" s="240" t="s">
        <v>163</v>
      </c>
      <c r="G264" s="237"/>
      <c r="H264" s="239" t="s">
        <v>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6" t="s">
        <v>161</v>
      </c>
      <c r="AU264" s="246" t="s">
        <v>86</v>
      </c>
      <c r="AV264" s="13" t="s">
        <v>84</v>
      </c>
      <c r="AW264" s="13" t="s">
        <v>32</v>
      </c>
      <c r="AX264" s="13" t="s">
        <v>76</v>
      </c>
      <c r="AY264" s="246" t="s">
        <v>150</v>
      </c>
    </row>
    <row r="265" s="13" customFormat="1">
      <c r="A265" s="13"/>
      <c r="B265" s="236"/>
      <c r="C265" s="237"/>
      <c r="D265" s="238" t="s">
        <v>161</v>
      </c>
      <c r="E265" s="239" t="s">
        <v>1</v>
      </c>
      <c r="F265" s="240" t="s">
        <v>164</v>
      </c>
      <c r="G265" s="237"/>
      <c r="H265" s="239" t="s">
        <v>1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161</v>
      </c>
      <c r="AU265" s="246" t="s">
        <v>86</v>
      </c>
      <c r="AV265" s="13" t="s">
        <v>84</v>
      </c>
      <c r="AW265" s="13" t="s">
        <v>32</v>
      </c>
      <c r="AX265" s="13" t="s">
        <v>76</v>
      </c>
      <c r="AY265" s="246" t="s">
        <v>150</v>
      </c>
    </row>
    <row r="266" s="13" customFormat="1">
      <c r="A266" s="13"/>
      <c r="B266" s="236"/>
      <c r="C266" s="237"/>
      <c r="D266" s="238" t="s">
        <v>161</v>
      </c>
      <c r="E266" s="239" t="s">
        <v>1</v>
      </c>
      <c r="F266" s="240" t="s">
        <v>165</v>
      </c>
      <c r="G266" s="237"/>
      <c r="H266" s="239" t="s">
        <v>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6" t="s">
        <v>161</v>
      </c>
      <c r="AU266" s="246" t="s">
        <v>86</v>
      </c>
      <c r="AV266" s="13" t="s">
        <v>84</v>
      </c>
      <c r="AW266" s="13" t="s">
        <v>32</v>
      </c>
      <c r="AX266" s="13" t="s">
        <v>76</v>
      </c>
      <c r="AY266" s="246" t="s">
        <v>150</v>
      </c>
    </row>
    <row r="267" s="13" customFormat="1">
      <c r="A267" s="13"/>
      <c r="B267" s="236"/>
      <c r="C267" s="237"/>
      <c r="D267" s="238" t="s">
        <v>161</v>
      </c>
      <c r="E267" s="239" t="s">
        <v>1</v>
      </c>
      <c r="F267" s="240" t="s">
        <v>281</v>
      </c>
      <c r="G267" s="237"/>
      <c r="H267" s="239" t="s">
        <v>1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161</v>
      </c>
      <c r="AU267" s="246" t="s">
        <v>86</v>
      </c>
      <c r="AV267" s="13" t="s">
        <v>84</v>
      </c>
      <c r="AW267" s="13" t="s">
        <v>32</v>
      </c>
      <c r="AX267" s="13" t="s">
        <v>76</v>
      </c>
      <c r="AY267" s="246" t="s">
        <v>150</v>
      </c>
    </row>
    <row r="268" s="14" customFormat="1">
      <c r="A268" s="14"/>
      <c r="B268" s="247"/>
      <c r="C268" s="248"/>
      <c r="D268" s="238" t="s">
        <v>161</v>
      </c>
      <c r="E268" s="249" t="s">
        <v>1</v>
      </c>
      <c r="F268" s="250" t="s">
        <v>215</v>
      </c>
      <c r="G268" s="248"/>
      <c r="H268" s="251">
        <v>12.5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161</v>
      </c>
      <c r="AU268" s="257" t="s">
        <v>86</v>
      </c>
      <c r="AV268" s="14" t="s">
        <v>86</v>
      </c>
      <c r="AW268" s="14" t="s">
        <v>32</v>
      </c>
      <c r="AX268" s="14" t="s">
        <v>76</v>
      </c>
      <c r="AY268" s="257" t="s">
        <v>150</v>
      </c>
    </row>
    <row r="269" s="12" customFormat="1" ht="22.8" customHeight="1">
      <c r="A269" s="12"/>
      <c r="B269" s="202"/>
      <c r="C269" s="203"/>
      <c r="D269" s="204" t="s">
        <v>75</v>
      </c>
      <c r="E269" s="216" t="s">
        <v>191</v>
      </c>
      <c r="F269" s="216" t="s">
        <v>282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P270+P334+P371</f>
        <v>0</v>
      </c>
      <c r="Q269" s="210"/>
      <c r="R269" s="211">
        <f>R270+R334+R371</f>
        <v>11.72933939</v>
      </c>
      <c r="S269" s="210"/>
      <c r="T269" s="212">
        <f>T270+T334+T371</f>
        <v>0.00037014000000000008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84</v>
      </c>
      <c r="AT269" s="214" t="s">
        <v>75</v>
      </c>
      <c r="AU269" s="214" t="s">
        <v>84</v>
      </c>
      <c r="AY269" s="213" t="s">
        <v>150</v>
      </c>
      <c r="BK269" s="215">
        <f>BK270+BK334+BK371</f>
        <v>0</v>
      </c>
    </row>
    <row r="270" s="12" customFormat="1" ht="20.88" customHeight="1">
      <c r="A270" s="12"/>
      <c r="B270" s="202"/>
      <c r="C270" s="203"/>
      <c r="D270" s="204" t="s">
        <v>75</v>
      </c>
      <c r="E270" s="216" t="s">
        <v>283</v>
      </c>
      <c r="F270" s="216" t="s">
        <v>284</v>
      </c>
      <c r="G270" s="203"/>
      <c r="H270" s="203"/>
      <c r="I270" s="206"/>
      <c r="J270" s="217">
        <f>BK270</f>
        <v>0</v>
      </c>
      <c r="K270" s="203"/>
      <c r="L270" s="208"/>
      <c r="M270" s="209"/>
      <c r="N270" s="210"/>
      <c r="O270" s="210"/>
      <c r="P270" s="211">
        <f>SUM(P271:P333)</f>
        <v>0</v>
      </c>
      <c r="Q270" s="210"/>
      <c r="R270" s="211">
        <f>SUM(R271:R333)</f>
        <v>4.6705552600000004</v>
      </c>
      <c r="S270" s="210"/>
      <c r="T270" s="212">
        <f>SUM(T271:T333)</f>
        <v>0.00037014000000000008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3" t="s">
        <v>84</v>
      </c>
      <c r="AT270" s="214" t="s">
        <v>75</v>
      </c>
      <c r="AU270" s="214" t="s">
        <v>86</v>
      </c>
      <c r="AY270" s="213" t="s">
        <v>150</v>
      </c>
      <c r="BK270" s="215">
        <f>SUM(BK271:BK333)</f>
        <v>0</v>
      </c>
    </row>
    <row r="271" s="2" customFormat="1" ht="26.4" customHeight="1">
      <c r="A271" s="38"/>
      <c r="B271" s="39"/>
      <c r="C271" s="218" t="s">
        <v>285</v>
      </c>
      <c r="D271" s="218" t="s">
        <v>152</v>
      </c>
      <c r="E271" s="219" t="s">
        <v>286</v>
      </c>
      <c r="F271" s="220" t="s">
        <v>287</v>
      </c>
      <c r="G271" s="221" t="s">
        <v>211</v>
      </c>
      <c r="H271" s="222">
        <v>40.686</v>
      </c>
      <c r="I271" s="223"/>
      <c r="J271" s="224">
        <f>ROUND(I271*H271,2)</f>
        <v>0</v>
      </c>
      <c r="K271" s="220" t="s">
        <v>156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0.0073499999999999998</v>
      </c>
      <c r="R271" s="227">
        <f>Q271*H271</f>
        <v>0.29904209999999998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157</v>
      </c>
      <c r="AT271" s="229" t="s">
        <v>152</v>
      </c>
      <c r="AU271" s="229" t="s">
        <v>172</v>
      </c>
      <c r="AY271" s="17" t="s">
        <v>150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157</v>
      </c>
      <c r="BM271" s="229" t="s">
        <v>288</v>
      </c>
    </row>
    <row r="272" s="2" customFormat="1">
      <c r="A272" s="38"/>
      <c r="B272" s="39"/>
      <c r="C272" s="40"/>
      <c r="D272" s="231" t="s">
        <v>159</v>
      </c>
      <c r="E272" s="40"/>
      <c r="F272" s="232" t="s">
        <v>289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159</v>
      </c>
      <c r="AU272" s="17" t="s">
        <v>172</v>
      </c>
    </row>
    <row r="273" s="13" customFormat="1">
      <c r="A273" s="13"/>
      <c r="B273" s="236"/>
      <c r="C273" s="237"/>
      <c r="D273" s="238" t="s">
        <v>161</v>
      </c>
      <c r="E273" s="239" t="s">
        <v>1</v>
      </c>
      <c r="F273" s="240" t="s">
        <v>162</v>
      </c>
      <c r="G273" s="237"/>
      <c r="H273" s="239" t="s">
        <v>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161</v>
      </c>
      <c r="AU273" s="246" t="s">
        <v>172</v>
      </c>
      <c r="AV273" s="13" t="s">
        <v>84</v>
      </c>
      <c r="AW273" s="13" t="s">
        <v>32</v>
      </c>
      <c r="AX273" s="13" t="s">
        <v>76</v>
      </c>
      <c r="AY273" s="246" t="s">
        <v>150</v>
      </c>
    </row>
    <row r="274" s="13" customFormat="1">
      <c r="A274" s="13"/>
      <c r="B274" s="236"/>
      <c r="C274" s="237"/>
      <c r="D274" s="238" t="s">
        <v>161</v>
      </c>
      <c r="E274" s="239" t="s">
        <v>1</v>
      </c>
      <c r="F274" s="240" t="s">
        <v>163</v>
      </c>
      <c r="G274" s="237"/>
      <c r="H274" s="239" t="s">
        <v>1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161</v>
      </c>
      <c r="AU274" s="246" t="s">
        <v>172</v>
      </c>
      <c r="AV274" s="13" t="s">
        <v>84</v>
      </c>
      <c r="AW274" s="13" t="s">
        <v>32</v>
      </c>
      <c r="AX274" s="13" t="s">
        <v>76</v>
      </c>
      <c r="AY274" s="246" t="s">
        <v>150</v>
      </c>
    </row>
    <row r="275" s="13" customFormat="1">
      <c r="A275" s="13"/>
      <c r="B275" s="236"/>
      <c r="C275" s="237"/>
      <c r="D275" s="238" t="s">
        <v>161</v>
      </c>
      <c r="E275" s="239" t="s">
        <v>1</v>
      </c>
      <c r="F275" s="240" t="s">
        <v>164</v>
      </c>
      <c r="G275" s="237"/>
      <c r="H275" s="239" t="s">
        <v>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6" t="s">
        <v>161</v>
      </c>
      <c r="AU275" s="246" t="s">
        <v>172</v>
      </c>
      <c r="AV275" s="13" t="s">
        <v>84</v>
      </c>
      <c r="AW275" s="13" t="s">
        <v>32</v>
      </c>
      <c r="AX275" s="13" t="s">
        <v>76</v>
      </c>
      <c r="AY275" s="246" t="s">
        <v>150</v>
      </c>
    </row>
    <row r="276" s="13" customFormat="1">
      <c r="A276" s="13"/>
      <c r="B276" s="236"/>
      <c r="C276" s="237"/>
      <c r="D276" s="238" t="s">
        <v>161</v>
      </c>
      <c r="E276" s="239" t="s">
        <v>1</v>
      </c>
      <c r="F276" s="240" t="s">
        <v>290</v>
      </c>
      <c r="G276" s="237"/>
      <c r="H276" s="239" t="s">
        <v>1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6" t="s">
        <v>161</v>
      </c>
      <c r="AU276" s="246" t="s">
        <v>172</v>
      </c>
      <c r="AV276" s="13" t="s">
        <v>84</v>
      </c>
      <c r="AW276" s="13" t="s">
        <v>32</v>
      </c>
      <c r="AX276" s="13" t="s">
        <v>76</v>
      </c>
      <c r="AY276" s="246" t="s">
        <v>150</v>
      </c>
    </row>
    <row r="277" s="13" customFormat="1">
      <c r="A277" s="13"/>
      <c r="B277" s="236"/>
      <c r="C277" s="237"/>
      <c r="D277" s="238" t="s">
        <v>161</v>
      </c>
      <c r="E277" s="239" t="s">
        <v>1</v>
      </c>
      <c r="F277" s="240" t="s">
        <v>197</v>
      </c>
      <c r="G277" s="237"/>
      <c r="H277" s="239" t="s">
        <v>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161</v>
      </c>
      <c r="AU277" s="246" t="s">
        <v>172</v>
      </c>
      <c r="AV277" s="13" t="s">
        <v>84</v>
      </c>
      <c r="AW277" s="13" t="s">
        <v>32</v>
      </c>
      <c r="AX277" s="13" t="s">
        <v>76</v>
      </c>
      <c r="AY277" s="246" t="s">
        <v>150</v>
      </c>
    </row>
    <row r="278" s="14" customFormat="1">
      <c r="A278" s="14"/>
      <c r="B278" s="247"/>
      <c r="C278" s="248"/>
      <c r="D278" s="238" t="s">
        <v>161</v>
      </c>
      <c r="E278" s="249" t="s">
        <v>1</v>
      </c>
      <c r="F278" s="250" t="s">
        <v>291</v>
      </c>
      <c r="G278" s="248"/>
      <c r="H278" s="251">
        <v>12.099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161</v>
      </c>
      <c r="AU278" s="257" t="s">
        <v>172</v>
      </c>
      <c r="AV278" s="14" t="s">
        <v>86</v>
      </c>
      <c r="AW278" s="14" t="s">
        <v>32</v>
      </c>
      <c r="AX278" s="14" t="s">
        <v>76</v>
      </c>
      <c r="AY278" s="257" t="s">
        <v>150</v>
      </c>
    </row>
    <row r="279" s="14" customFormat="1">
      <c r="A279" s="14"/>
      <c r="B279" s="247"/>
      <c r="C279" s="248"/>
      <c r="D279" s="238" t="s">
        <v>161</v>
      </c>
      <c r="E279" s="249" t="s">
        <v>1</v>
      </c>
      <c r="F279" s="250" t="s">
        <v>292</v>
      </c>
      <c r="G279" s="248"/>
      <c r="H279" s="251">
        <v>4.1959999999999997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7" t="s">
        <v>161</v>
      </c>
      <c r="AU279" s="257" t="s">
        <v>172</v>
      </c>
      <c r="AV279" s="14" t="s">
        <v>86</v>
      </c>
      <c r="AW279" s="14" t="s">
        <v>32</v>
      </c>
      <c r="AX279" s="14" t="s">
        <v>76</v>
      </c>
      <c r="AY279" s="257" t="s">
        <v>150</v>
      </c>
    </row>
    <row r="280" s="14" customFormat="1">
      <c r="A280" s="14"/>
      <c r="B280" s="247"/>
      <c r="C280" s="248"/>
      <c r="D280" s="238" t="s">
        <v>161</v>
      </c>
      <c r="E280" s="249" t="s">
        <v>1</v>
      </c>
      <c r="F280" s="250" t="s">
        <v>293</v>
      </c>
      <c r="G280" s="248"/>
      <c r="H280" s="251">
        <v>4.1959999999999997</v>
      </c>
      <c r="I280" s="252"/>
      <c r="J280" s="248"/>
      <c r="K280" s="248"/>
      <c r="L280" s="253"/>
      <c r="M280" s="254"/>
      <c r="N280" s="255"/>
      <c r="O280" s="255"/>
      <c r="P280" s="255"/>
      <c r="Q280" s="255"/>
      <c r="R280" s="255"/>
      <c r="S280" s="255"/>
      <c r="T280" s="25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7" t="s">
        <v>161</v>
      </c>
      <c r="AU280" s="257" t="s">
        <v>172</v>
      </c>
      <c r="AV280" s="14" t="s">
        <v>86</v>
      </c>
      <c r="AW280" s="14" t="s">
        <v>32</v>
      </c>
      <c r="AX280" s="14" t="s">
        <v>76</v>
      </c>
      <c r="AY280" s="257" t="s">
        <v>150</v>
      </c>
    </row>
    <row r="281" s="14" customFormat="1">
      <c r="A281" s="14"/>
      <c r="B281" s="247"/>
      <c r="C281" s="248"/>
      <c r="D281" s="238" t="s">
        <v>161</v>
      </c>
      <c r="E281" s="249" t="s">
        <v>1</v>
      </c>
      <c r="F281" s="250" t="s">
        <v>294</v>
      </c>
      <c r="G281" s="248"/>
      <c r="H281" s="251">
        <v>5.1799999999999997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161</v>
      </c>
      <c r="AU281" s="257" t="s">
        <v>172</v>
      </c>
      <c r="AV281" s="14" t="s">
        <v>86</v>
      </c>
      <c r="AW281" s="14" t="s">
        <v>32</v>
      </c>
      <c r="AX281" s="14" t="s">
        <v>76</v>
      </c>
      <c r="AY281" s="257" t="s">
        <v>150</v>
      </c>
    </row>
    <row r="282" s="14" customFormat="1">
      <c r="A282" s="14"/>
      <c r="B282" s="247"/>
      <c r="C282" s="248"/>
      <c r="D282" s="238" t="s">
        <v>161</v>
      </c>
      <c r="E282" s="249" t="s">
        <v>1</v>
      </c>
      <c r="F282" s="250" t="s">
        <v>295</v>
      </c>
      <c r="G282" s="248"/>
      <c r="H282" s="251">
        <v>6.6230000000000002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161</v>
      </c>
      <c r="AU282" s="257" t="s">
        <v>172</v>
      </c>
      <c r="AV282" s="14" t="s">
        <v>86</v>
      </c>
      <c r="AW282" s="14" t="s">
        <v>32</v>
      </c>
      <c r="AX282" s="14" t="s">
        <v>76</v>
      </c>
      <c r="AY282" s="257" t="s">
        <v>150</v>
      </c>
    </row>
    <row r="283" s="13" customFormat="1">
      <c r="A283" s="13"/>
      <c r="B283" s="236"/>
      <c r="C283" s="237"/>
      <c r="D283" s="238" t="s">
        <v>161</v>
      </c>
      <c r="E283" s="239" t="s">
        <v>1</v>
      </c>
      <c r="F283" s="240" t="s">
        <v>164</v>
      </c>
      <c r="G283" s="237"/>
      <c r="H283" s="239" t="s">
        <v>1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6" t="s">
        <v>161</v>
      </c>
      <c r="AU283" s="246" t="s">
        <v>172</v>
      </c>
      <c r="AV283" s="13" t="s">
        <v>84</v>
      </c>
      <c r="AW283" s="13" t="s">
        <v>32</v>
      </c>
      <c r="AX283" s="13" t="s">
        <v>76</v>
      </c>
      <c r="AY283" s="246" t="s">
        <v>150</v>
      </c>
    </row>
    <row r="284" s="13" customFormat="1">
      <c r="A284" s="13"/>
      <c r="B284" s="236"/>
      <c r="C284" s="237"/>
      <c r="D284" s="238" t="s">
        <v>161</v>
      </c>
      <c r="E284" s="239" t="s">
        <v>1</v>
      </c>
      <c r="F284" s="240" t="s">
        <v>234</v>
      </c>
      <c r="G284" s="237"/>
      <c r="H284" s="239" t="s">
        <v>1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6" t="s">
        <v>161</v>
      </c>
      <c r="AU284" s="246" t="s">
        <v>172</v>
      </c>
      <c r="AV284" s="13" t="s">
        <v>84</v>
      </c>
      <c r="AW284" s="13" t="s">
        <v>32</v>
      </c>
      <c r="AX284" s="13" t="s">
        <v>76</v>
      </c>
      <c r="AY284" s="246" t="s">
        <v>150</v>
      </c>
    </row>
    <row r="285" s="14" customFormat="1">
      <c r="A285" s="14"/>
      <c r="B285" s="247"/>
      <c r="C285" s="248"/>
      <c r="D285" s="238" t="s">
        <v>161</v>
      </c>
      <c r="E285" s="249" t="s">
        <v>1</v>
      </c>
      <c r="F285" s="250" t="s">
        <v>296</v>
      </c>
      <c r="G285" s="248"/>
      <c r="H285" s="251">
        <v>4.1959999999999997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7" t="s">
        <v>161</v>
      </c>
      <c r="AU285" s="257" t="s">
        <v>172</v>
      </c>
      <c r="AV285" s="14" t="s">
        <v>86</v>
      </c>
      <c r="AW285" s="14" t="s">
        <v>32</v>
      </c>
      <c r="AX285" s="14" t="s">
        <v>76</v>
      </c>
      <c r="AY285" s="257" t="s">
        <v>150</v>
      </c>
    </row>
    <row r="286" s="14" customFormat="1">
      <c r="A286" s="14"/>
      <c r="B286" s="247"/>
      <c r="C286" s="248"/>
      <c r="D286" s="238" t="s">
        <v>161</v>
      </c>
      <c r="E286" s="249" t="s">
        <v>1</v>
      </c>
      <c r="F286" s="250" t="s">
        <v>297</v>
      </c>
      <c r="G286" s="248"/>
      <c r="H286" s="251">
        <v>4.1959999999999997</v>
      </c>
      <c r="I286" s="252"/>
      <c r="J286" s="248"/>
      <c r="K286" s="248"/>
      <c r="L286" s="253"/>
      <c r="M286" s="254"/>
      <c r="N286" s="255"/>
      <c r="O286" s="255"/>
      <c r="P286" s="255"/>
      <c r="Q286" s="255"/>
      <c r="R286" s="255"/>
      <c r="S286" s="255"/>
      <c r="T286" s="25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7" t="s">
        <v>161</v>
      </c>
      <c r="AU286" s="257" t="s">
        <v>172</v>
      </c>
      <c r="AV286" s="14" t="s">
        <v>86</v>
      </c>
      <c r="AW286" s="14" t="s">
        <v>32</v>
      </c>
      <c r="AX286" s="14" t="s">
        <v>76</v>
      </c>
      <c r="AY286" s="257" t="s">
        <v>150</v>
      </c>
    </row>
    <row r="287" s="2" customFormat="1" ht="16.5" customHeight="1">
      <c r="A287" s="38"/>
      <c r="B287" s="39"/>
      <c r="C287" s="218" t="s">
        <v>298</v>
      </c>
      <c r="D287" s="218" t="s">
        <v>152</v>
      </c>
      <c r="E287" s="219" t="s">
        <v>299</v>
      </c>
      <c r="F287" s="220" t="s">
        <v>300</v>
      </c>
      <c r="G287" s="221" t="s">
        <v>211</v>
      </c>
      <c r="H287" s="222">
        <v>40.686</v>
      </c>
      <c r="I287" s="223"/>
      <c r="J287" s="224">
        <f>ROUND(I287*H287,2)</f>
        <v>0</v>
      </c>
      <c r="K287" s="220" t="s">
        <v>156</v>
      </c>
      <c r="L287" s="44"/>
      <c r="M287" s="225" t="s">
        <v>1</v>
      </c>
      <c r="N287" s="226" t="s">
        <v>41</v>
      </c>
      <c r="O287" s="91"/>
      <c r="P287" s="227">
        <f>O287*H287</f>
        <v>0</v>
      </c>
      <c r="Q287" s="227">
        <v>0.0040000000000000001</v>
      </c>
      <c r="R287" s="227">
        <f>Q287*H287</f>
        <v>0.162744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157</v>
      </c>
      <c r="AT287" s="229" t="s">
        <v>152</v>
      </c>
      <c r="AU287" s="229" t="s">
        <v>172</v>
      </c>
      <c r="AY287" s="17" t="s">
        <v>150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84</v>
      </c>
      <c r="BK287" s="230">
        <f>ROUND(I287*H287,2)</f>
        <v>0</v>
      </c>
      <c r="BL287" s="17" t="s">
        <v>157</v>
      </c>
      <c r="BM287" s="229" t="s">
        <v>301</v>
      </c>
    </row>
    <row r="288" s="2" customFormat="1">
      <c r="A288" s="38"/>
      <c r="B288" s="39"/>
      <c r="C288" s="40"/>
      <c r="D288" s="231" t="s">
        <v>159</v>
      </c>
      <c r="E288" s="40"/>
      <c r="F288" s="232" t="s">
        <v>302</v>
      </c>
      <c r="G288" s="40"/>
      <c r="H288" s="40"/>
      <c r="I288" s="233"/>
      <c r="J288" s="40"/>
      <c r="K288" s="40"/>
      <c r="L288" s="44"/>
      <c r="M288" s="234"/>
      <c r="N288" s="235"/>
      <c r="O288" s="91"/>
      <c r="P288" s="91"/>
      <c r="Q288" s="91"/>
      <c r="R288" s="91"/>
      <c r="S288" s="91"/>
      <c r="T288" s="92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159</v>
      </c>
      <c r="AU288" s="17" t="s">
        <v>172</v>
      </c>
    </row>
    <row r="289" s="13" customFormat="1">
      <c r="A289" s="13"/>
      <c r="B289" s="236"/>
      <c r="C289" s="237"/>
      <c r="D289" s="238" t="s">
        <v>161</v>
      </c>
      <c r="E289" s="239" t="s">
        <v>1</v>
      </c>
      <c r="F289" s="240" t="s">
        <v>162</v>
      </c>
      <c r="G289" s="237"/>
      <c r="H289" s="239" t="s">
        <v>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6" t="s">
        <v>161</v>
      </c>
      <c r="AU289" s="246" t="s">
        <v>172</v>
      </c>
      <c r="AV289" s="13" t="s">
        <v>84</v>
      </c>
      <c r="AW289" s="13" t="s">
        <v>32</v>
      </c>
      <c r="AX289" s="13" t="s">
        <v>76</v>
      </c>
      <c r="AY289" s="246" t="s">
        <v>150</v>
      </c>
    </row>
    <row r="290" s="13" customFormat="1">
      <c r="A290" s="13"/>
      <c r="B290" s="236"/>
      <c r="C290" s="237"/>
      <c r="D290" s="238" t="s">
        <v>161</v>
      </c>
      <c r="E290" s="239" t="s">
        <v>1</v>
      </c>
      <c r="F290" s="240" t="s">
        <v>163</v>
      </c>
      <c r="G290" s="237"/>
      <c r="H290" s="239" t="s">
        <v>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6" t="s">
        <v>161</v>
      </c>
      <c r="AU290" s="246" t="s">
        <v>172</v>
      </c>
      <c r="AV290" s="13" t="s">
        <v>84</v>
      </c>
      <c r="AW290" s="13" t="s">
        <v>32</v>
      </c>
      <c r="AX290" s="13" t="s">
        <v>76</v>
      </c>
      <c r="AY290" s="246" t="s">
        <v>150</v>
      </c>
    </row>
    <row r="291" s="13" customFormat="1">
      <c r="A291" s="13"/>
      <c r="B291" s="236"/>
      <c r="C291" s="237"/>
      <c r="D291" s="238" t="s">
        <v>161</v>
      </c>
      <c r="E291" s="239" t="s">
        <v>1</v>
      </c>
      <c r="F291" s="240" t="s">
        <v>164</v>
      </c>
      <c r="G291" s="237"/>
      <c r="H291" s="239" t="s">
        <v>1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6" t="s">
        <v>161</v>
      </c>
      <c r="AU291" s="246" t="s">
        <v>172</v>
      </c>
      <c r="AV291" s="13" t="s">
        <v>84</v>
      </c>
      <c r="AW291" s="13" t="s">
        <v>32</v>
      </c>
      <c r="AX291" s="13" t="s">
        <v>76</v>
      </c>
      <c r="AY291" s="246" t="s">
        <v>150</v>
      </c>
    </row>
    <row r="292" s="13" customFormat="1">
      <c r="A292" s="13"/>
      <c r="B292" s="236"/>
      <c r="C292" s="237"/>
      <c r="D292" s="238" t="s">
        <v>161</v>
      </c>
      <c r="E292" s="239" t="s">
        <v>1</v>
      </c>
      <c r="F292" s="240" t="s">
        <v>290</v>
      </c>
      <c r="G292" s="237"/>
      <c r="H292" s="239" t="s">
        <v>1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161</v>
      </c>
      <c r="AU292" s="246" t="s">
        <v>172</v>
      </c>
      <c r="AV292" s="13" t="s">
        <v>84</v>
      </c>
      <c r="AW292" s="13" t="s">
        <v>32</v>
      </c>
      <c r="AX292" s="13" t="s">
        <v>76</v>
      </c>
      <c r="AY292" s="246" t="s">
        <v>150</v>
      </c>
    </row>
    <row r="293" s="13" customFormat="1">
      <c r="A293" s="13"/>
      <c r="B293" s="236"/>
      <c r="C293" s="237"/>
      <c r="D293" s="238" t="s">
        <v>161</v>
      </c>
      <c r="E293" s="239" t="s">
        <v>1</v>
      </c>
      <c r="F293" s="240" t="s">
        <v>197</v>
      </c>
      <c r="G293" s="237"/>
      <c r="H293" s="239" t="s">
        <v>1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6" t="s">
        <v>161</v>
      </c>
      <c r="AU293" s="246" t="s">
        <v>172</v>
      </c>
      <c r="AV293" s="13" t="s">
        <v>84</v>
      </c>
      <c r="AW293" s="13" t="s">
        <v>32</v>
      </c>
      <c r="AX293" s="13" t="s">
        <v>76</v>
      </c>
      <c r="AY293" s="246" t="s">
        <v>150</v>
      </c>
    </row>
    <row r="294" s="14" customFormat="1">
      <c r="A294" s="14"/>
      <c r="B294" s="247"/>
      <c r="C294" s="248"/>
      <c r="D294" s="238" t="s">
        <v>161</v>
      </c>
      <c r="E294" s="249" t="s">
        <v>1</v>
      </c>
      <c r="F294" s="250" t="s">
        <v>291</v>
      </c>
      <c r="G294" s="248"/>
      <c r="H294" s="251">
        <v>12.099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6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161</v>
      </c>
      <c r="AU294" s="257" t="s">
        <v>172</v>
      </c>
      <c r="AV294" s="14" t="s">
        <v>86</v>
      </c>
      <c r="AW294" s="14" t="s">
        <v>32</v>
      </c>
      <c r="AX294" s="14" t="s">
        <v>76</v>
      </c>
      <c r="AY294" s="257" t="s">
        <v>150</v>
      </c>
    </row>
    <row r="295" s="14" customFormat="1">
      <c r="A295" s="14"/>
      <c r="B295" s="247"/>
      <c r="C295" s="248"/>
      <c r="D295" s="238" t="s">
        <v>161</v>
      </c>
      <c r="E295" s="249" t="s">
        <v>1</v>
      </c>
      <c r="F295" s="250" t="s">
        <v>292</v>
      </c>
      <c r="G295" s="248"/>
      <c r="H295" s="251">
        <v>4.1959999999999997</v>
      </c>
      <c r="I295" s="252"/>
      <c r="J295" s="248"/>
      <c r="K295" s="248"/>
      <c r="L295" s="253"/>
      <c r="M295" s="254"/>
      <c r="N295" s="255"/>
      <c r="O295" s="255"/>
      <c r="P295" s="255"/>
      <c r="Q295" s="255"/>
      <c r="R295" s="255"/>
      <c r="S295" s="255"/>
      <c r="T295" s="25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7" t="s">
        <v>161</v>
      </c>
      <c r="AU295" s="257" t="s">
        <v>172</v>
      </c>
      <c r="AV295" s="14" t="s">
        <v>86</v>
      </c>
      <c r="AW295" s="14" t="s">
        <v>32</v>
      </c>
      <c r="AX295" s="14" t="s">
        <v>76</v>
      </c>
      <c r="AY295" s="257" t="s">
        <v>150</v>
      </c>
    </row>
    <row r="296" s="14" customFormat="1">
      <c r="A296" s="14"/>
      <c r="B296" s="247"/>
      <c r="C296" s="248"/>
      <c r="D296" s="238" t="s">
        <v>161</v>
      </c>
      <c r="E296" s="249" t="s">
        <v>1</v>
      </c>
      <c r="F296" s="250" t="s">
        <v>293</v>
      </c>
      <c r="G296" s="248"/>
      <c r="H296" s="251">
        <v>4.1959999999999997</v>
      </c>
      <c r="I296" s="252"/>
      <c r="J296" s="248"/>
      <c r="K296" s="248"/>
      <c r="L296" s="253"/>
      <c r="M296" s="254"/>
      <c r="N296" s="255"/>
      <c r="O296" s="255"/>
      <c r="P296" s="255"/>
      <c r="Q296" s="255"/>
      <c r="R296" s="255"/>
      <c r="S296" s="255"/>
      <c r="T296" s="256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7" t="s">
        <v>161</v>
      </c>
      <c r="AU296" s="257" t="s">
        <v>172</v>
      </c>
      <c r="AV296" s="14" t="s">
        <v>86</v>
      </c>
      <c r="AW296" s="14" t="s">
        <v>32</v>
      </c>
      <c r="AX296" s="14" t="s">
        <v>76</v>
      </c>
      <c r="AY296" s="257" t="s">
        <v>150</v>
      </c>
    </row>
    <row r="297" s="14" customFormat="1">
      <c r="A297" s="14"/>
      <c r="B297" s="247"/>
      <c r="C297" s="248"/>
      <c r="D297" s="238" t="s">
        <v>161</v>
      </c>
      <c r="E297" s="249" t="s">
        <v>1</v>
      </c>
      <c r="F297" s="250" t="s">
        <v>294</v>
      </c>
      <c r="G297" s="248"/>
      <c r="H297" s="251">
        <v>5.1799999999999997</v>
      </c>
      <c r="I297" s="252"/>
      <c r="J297" s="248"/>
      <c r="K297" s="248"/>
      <c r="L297" s="253"/>
      <c r="M297" s="254"/>
      <c r="N297" s="255"/>
      <c r="O297" s="255"/>
      <c r="P297" s="255"/>
      <c r="Q297" s="255"/>
      <c r="R297" s="255"/>
      <c r="S297" s="255"/>
      <c r="T297" s="25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7" t="s">
        <v>161</v>
      </c>
      <c r="AU297" s="257" t="s">
        <v>172</v>
      </c>
      <c r="AV297" s="14" t="s">
        <v>86</v>
      </c>
      <c r="AW297" s="14" t="s">
        <v>32</v>
      </c>
      <c r="AX297" s="14" t="s">
        <v>76</v>
      </c>
      <c r="AY297" s="257" t="s">
        <v>150</v>
      </c>
    </row>
    <row r="298" s="14" customFormat="1">
      <c r="A298" s="14"/>
      <c r="B298" s="247"/>
      <c r="C298" s="248"/>
      <c r="D298" s="238" t="s">
        <v>161</v>
      </c>
      <c r="E298" s="249" t="s">
        <v>1</v>
      </c>
      <c r="F298" s="250" t="s">
        <v>295</v>
      </c>
      <c r="G298" s="248"/>
      <c r="H298" s="251">
        <v>6.6230000000000002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161</v>
      </c>
      <c r="AU298" s="257" t="s">
        <v>172</v>
      </c>
      <c r="AV298" s="14" t="s">
        <v>86</v>
      </c>
      <c r="AW298" s="14" t="s">
        <v>32</v>
      </c>
      <c r="AX298" s="14" t="s">
        <v>76</v>
      </c>
      <c r="AY298" s="257" t="s">
        <v>150</v>
      </c>
    </row>
    <row r="299" s="13" customFormat="1">
      <c r="A299" s="13"/>
      <c r="B299" s="236"/>
      <c r="C299" s="237"/>
      <c r="D299" s="238" t="s">
        <v>161</v>
      </c>
      <c r="E299" s="239" t="s">
        <v>1</v>
      </c>
      <c r="F299" s="240" t="s">
        <v>164</v>
      </c>
      <c r="G299" s="237"/>
      <c r="H299" s="239" t="s">
        <v>1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161</v>
      </c>
      <c r="AU299" s="246" t="s">
        <v>172</v>
      </c>
      <c r="AV299" s="13" t="s">
        <v>84</v>
      </c>
      <c r="AW299" s="13" t="s">
        <v>32</v>
      </c>
      <c r="AX299" s="13" t="s">
        <v>76</v>
      </c>
      <c r="AY299" s="246" t="s">
        <v>150</v>
      </c>
    </row>
    <row r="300" s="13" customFormat="1">
      <c r="A300" s="13"/>
      <c r="B300" s="236"/>
      <c r="C300" s="237"/>
      <c r="D300" s="238" t="s">
        <v>161</v>
      </c>
      <c r="E300" s="239" t="s">
        <v>1</v>
      </c>
      <c r="F300" s="240" t="s">
        <v>234</v>
      </c>
      <c r="G300" s="237"/>
      <c r="H300" s="239" t="s">
        <v>1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6" t="s">
        <v>161</v>
      </c>
      <c r="AU300" s="246" t="s">
        <v>172</v>
      </c>
      <c r="AV300" s="13" t="s">
        <v>84</v>
      </c>
      <c r="AW300" s="13" t="s">
        <v>32</v>
      </c>
      <c r="AX300" s="13" t="s">
        <v>76</v>
      </c>
      <c r="AY300" s="246" t="s">
        <v>150</v>
      </c>
    </row>
    <row r="301" s="14" customFormat="1">
      <c r="A301" s="14"/>
      <c r="B301" s="247"/>
      <c r="C301" s="248"/>
      <c r="D301" s="238" t="s">
        <v>161</v>
      </c>
      <c r="E301" s="249" t="s">
        <v>1</v>
      </c>
      <c r="F301" s="250" t="s">
        <v>296</v>
      </c>
      <c r="G301" s="248"/>
      <c r="H301" s="251">
        <v>4.1959999999999997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161</v>
      </c>
      <c r="AU301" s="257" t="s">
        <v>172</v>
      </c>
      <c r="AV301" s="14" t="s">
        <v>86</v>
      </c>
      <c r="AW301" s="14" t="s">
        <v>32</v>
      </c>
      <c r="AX301" s="14" t="s">
        <v>76</v>
      </c>
      <c r="AY301" s="257" t="s">
        <v>150</v>
      </c>
    </row>
    <row r="302" s="14" customFormat="1">
      <c r="A302" s="14"/>
      <c r="B302" s="247"/>
      <c r="C302" s="248"/>
      <c r="D302" s="238" t="s">
        <v>161</v>
      </c>
      <c r="E302" s="249" t="s">
        <v>1</v>
      </c>
      <c r="F302" s="250" t="s">
        <v>297</v>
      </c>
      <c r="G302" s="248"/>
      <c r="H302" s="251">
        <v>4.1959999999999997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161</v>
      </c>
      <c r="AU302" s="257" t="s">
        <v>172</v>
      </c>
      <c r="AV302" s="14" t="s">
        <v>86</v>
      </c>
      <c r="AW302" s="14" t="s">
        <v>32</v>
      </c>
      <c r="AX302" s="14" t="s">
        <v>76</v>
      </c>
      <c r="AY302" s="257" t="s">
        <v>150</v>
      </c>
    </row>
    <row r="303" s="2" customFormat="1" ht="26.4" customHeight="1">
      <c r="A303" s="38"/>
      <c r="B303" s="39"/>
      <c r="C303" s="218" t="s">
        <v>7</v>
      </c>
      <c r="D303" s="218" t="s">
        <v>152</v>
      </c>
      <c r="E303" s="219" t="s">
        <v>303</v>
      </c>
      <c r="F303" s="220" t="s">
        <v>304</v>
      </c>
      <c r="G303" s="221" t="s">
        <v>211</v>
      </c>
      <c r="H303" s="222">
        <v>40.686</v>
      </c>
      <c r="I303" s="223"/>
      <c r="J303" s="224">
        <f>ROUND(I303*H303,2)</f>
        <v>0</v>
      </c>
      <c r="K303" s="220" t="s">
        <v>156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0.016279999999999999</v>
      </c>
      <c r="R303" s="227">
        <f>Q303*H303</f>
        <v>0.66236808000000003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157</v>
      </c>
      <c r="AT303" s="229" t="s">
        <v>152</v>
      </c>
      <c r="AU303" s="229" t="s">
        <v>172</v>
      </c>
      <c r="AY303" s="17" t="s">
        <v>150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157</v>
      </c>
      <c r="BM303" s="229" t="s">
        <v>305</v>
      </c>
    </row>
    <row r="304" s="2" customFormat="1">
      <c r="A304" s="38"/>
      <c r="B304" s="39"/>
      <c r="C304" s="40"/>
      <c r="D304" s="231" t="s">
        <v>159</v>
      </c>
      <c r="E304" s="40"/>
      <c r="F304" s="232" t="s">
        <v>306</v>
      </c>
      <c r="G304" s="40"/>
      <c r="H304" s="40"/>
      <c r="I304" s="233"/>
      <c r="J304" s="40"/>
      <c r="K304" s="40"/>
      <c r="L304" s="44"/>
      <c r="M304" s="234"/>
      <c r="N304" s="235"/>
      <c r="O304" s="91"/>
      <c r="P304" s="91"/>
      <c r="Q304" s="91"/>
      <c r="R304" s="91"/>
      <c r="S304" s="91"/>
      <c r="T304" s="92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159</v>
      </c>
      <c r="AU304" s="17" t="s">
        <v>172</v>
      </c>
    </row>
    <row r="305" s="13" customFormat="1">
      <c r="A305" s="13"/>
      <c r="B305" s="236"/>
      <c r="C305" s="237"/>
      <c r="D305" s="238" t="s">
        <v>161</v>
      </c>
      <c r="E305" s="239" t="s">
        <v>1</v>
      </c>
      <c r="F305" s="240" t="s">
        <v>162</v>
      </c>
      <c r="G305" s="237"/>
      <c r="H305" s="239" t="s">
        <v>1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6" t="s">
        <v>161</v>
      </c>
      <c r="AU305" s="246" t="s">
        <v>172</v>
      </c>
      <c r="AV305" s="13" t="s">
        <v>84</v>
      </c>
      <c r="AW305" s="13" t="s">
        <v>32</v>
      </c>
      <c r="AX305" s="13" t="s">
        <v>76</v>
      </c>
      <c r="AY305" s="246" t="s">
        <v>150</v>
      </c>
    </row>
    <row r="306" s="13" customFormat="1">
      <c r="A306" s="13"/>
      <c r="B306" s="236"/>
      <c r="C306" s="237"/>
      <c r="D306" s="238" t="s">
        <v>161</v>
      </c>
      <c r="E306" s="239" t="s">
        <v>1</v>
      </c>
      <c r="F306" s="240" t="s">
        <v>163</v>
      </c>
      <c r="G306" s="237"/>
      <c r="H306" s="239" t="s">
        <v>1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6" t="s">
        <v>161</v>
      </c>
      <c r="AU306" s="246" t="s">
        <v>172</v>
      </c>
      <c r="AV306" s="13" t="s">
        <v>84</v>
      </c>
      <c r="AW306" s="13" t="s">
        <v>32</v>
      </c>
      <c r="AX306" s="13" t="s">
        <v>76</v>
      </c>
      <c r="AY306" s="246" t="s">
        <v>150</v>
      </c>
    </row>
    <row r="307" s="13" customFormat="1">
      <c r="A307" s="13"/>
      <c r="B307" s="236"/>
      <c r="C307" s="237"/>
      <c r="D307" s="238" t="s">
        <v>161</v>
      </c>
      <c r="E307" s="239" t="s">
        <v>1</v>
      </c>
      <c r="F307" s="240" t="s">
        <v>164</v>
      </c>
      <c r="G307" s="237"/>
      <c r="H307" s="239" t="s">
        <v>1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6" t="s">
        <v>161</v>
      </c>
      <c r="AU307" s="246" t="s">
        <v>172</v>
      </c>
      <c r="AV307" s="13" t="s">
        <v>84</v>
      </c>
      <c r="AW307" s="13" t="s">
        <v>32</v>
      </c>
      <c r="AX307" s="13" t="s">
        <v>76</v>
      </c>
      <c r="AY307" s="246" t="s">
        <v>150</v>
      </c>
    </row>
    <row r="308" s="13" customFormat="1">
      <c r="A308" s="13"/>
      <c r="B308" s="236"/>
      <c r="C308" s="237"/>
      <c r="D308" s="238" t="s">
        <v>161</v>
      </c>
      <c r="E308" s="239" t="s">
        <v>1</v>
      </c>
      <c r="F308" s="240" t="s">
        <v>290</v>
      </c>
      <c r="G308" s="237"/>
      <c r="H308" s="239" t="s">
        <v>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6" t="s">
        <v>161</v>
      </c>
      <c r="AU308" s="246" t="s">
        <v>172</v>
      </c>
      <c r="AV308" s="13" t="s">
        <v>84</v>
      </c>
      <c r="AW308" s="13" t="s">
        <v>32</v>
      </c>
      <c r="AX308" s="13" t="s">
        <v>76</v>
      </c>
      <c r="AY308" s="246" t="s">
        <v>150</v>
      </c>
    </row>
    <row r="309" s="13" customFormat="1">
      <c r="A309" s="13"/>
      <c r="B309" s="236"/>
      <c r="C309" s="237"/>
      <c r="D309" s="238" t="s">
        <v>161</v>
      </c>
      <c r="E309" s="239" t="s">
        <v>1</v>
      </c>
      <c r="F309" s="240" t="s">
        <v>197</v>
      </c>
      <c r="G309" s="237"/>
      <c r="H309" s="239" t="s">
        <v>1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6" t="s">
        <v>161</v>
      </c>
      <c r="AU309" s="246" t="s">
        <v>172</v>
      </c>
      <c r="AV309" s="13" t="s">
        <v>84</v>
      </c>
      <c r="AW309" s="13" t="s">
        <v>32</v>
      </c>
      <c r="AX309" s="13" t="s">
        <v>76</v>
      </c>
      <c r="AY309" s="246" t="s">
        <v>150</v>
      </c>
    </row>
    <row r="310" s="14" customFormat="1">
      <c r="A310" s="14"/>
      <c r="B310" s="247"/>
      <c r="C310" s="248"/>
      <c r="D310" s="238" t="s">
        <v>161</v>
      </c>
      <c r="E310" s="249" t="s">
        <v>1</v>
      </c>
      <c r="F310" s="250" t="s">
        <v>291</v>
      </c>
      <c r="G310" s="248"/>
      <c r="H310" s="251">
        <v>12.099</v>
      </c>
      <c r="I310" s="252"/>
      <c r="J310" s="248"/>
      <c r="K310" s="248"/>
      <c r="L310" s="253"/>
      <c r="M310" s="254"/>
      <c r="N310" s="255"/>
      <c r="O310" s="255"/>
      <c r="P310" s="255"/>
      <c r="Q310" s="255"/>
      <c r="R310" s="255"/>
      <c r="S310" s="255"/>
      <c r="T310" s="25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7" t="s">
        <v>161</v>
      </c>
      <c r="AU310" s="257" t="s">
        <v>172</v>
      </c>
      <c r="AV310" s="14" t="s">
        <v>86</v>
      </c>
      <c r="AW310" s="14" t="s">
        <v>32</v>
      </c>
      <c r="AX310" s="14" t="s">
        <v>76</v>
      </c>
      <c r="AY310" s="257" t="s">
        <v>150</v>
      </c>
    </row>
    <row r="311" s="14" customFormat="1">
      <c r="A311" s="14"/>
      <c r="B311" s="247"/>
      <c r="C311" s="248"/>
      <c r="D311" s="238" t="s">
        <v>161</v>
      </c>
      <c r="E311" s="249" t="s">
        <v>1</v>
      </c>
      <c r="F311" s="250" t="s">
        <v>292</v>
      </c>
      <c r="G311" s="248"/>
      <c r="H311" s="251">
        <v>4.1959999999999997</v>
      </c>
      <c r="I311" s="252"/>
      <c r="J311" s="248"/>
      <c r="K311" s="248"/>
      <c r="L311" s="253"/>
      <c r="M311" s="254"/>
      <c r="N311" s="255"/>
      <c r="O311" s="255"/>
      <c r="P311" s="255"/>
      <c r="Q311" s="255"/>
      <c r="R311" s="255"/>
      <c r="S311" s="255"/>
      <c r="T311" s="25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7" t="s">
        <v>161</v>
      </c>
      <c r="AU311" s="257" t="s">
        <v>172</v>
      </c>
      <c r="AV311" s="14" t="s">
        <v>86</v>
      </c>
      <c r="AW311" s="14" t="s">
        <v>32</v>
      </c>
      <c r="AX311" s="14" t="s">
        <v>76</v>
      </c>
      <c r="AY311" s="257" t="s">
        <v>150</v>
      </c>
    </row>
    <row r="312" s="14" customFormat="1">
      <c r="A312" s="14"/>
      <c r="B312" s="247"/>
      <c r="C312" s="248"/>
      <c r="D312" s="238" t="s">
        <v>161</v>
      </c>
      <c r="E312" s="249" t="s">
        <v>1</v>
      </c>
      <c r="F312" s="250" t="s">
        <v>293</v>
      </c>
      <c r="G312" s="248"/>
      <c r="H312" s="251">
        <v>4.1959999999999997</v>
      </c>
      <c r="I312" s="252"/>
      <c r="J312" s="248"/>
      <c r="K312" s="248"/>
      <c r="L312" s="253"/>
      <c r="M312" s="254"/>
      <c r="N312" s="255"/>
      <c r="O312" s="255"/>
      <c r="P312" s="255"/>
      <c r="Q312" s="255"/>
      <c r="R312" s="255"/>
      <c r="S312" s="255"/>
      <c r="T312" s="25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7" t="s">
        <v>161</v>
      </c>
      <c r="AU312" s="257" t="s">
        <v>172</v>
      </c>
      <c r="AV312" s="14" t="s">
        <v>86</v>
      </c>
      <c r="AW312" s="14" t="s">
        <v>32</v>
      </c>
      <c r="AX312" s="14" t="s">
        <v>76</v>
      </c>
      <c r="AY312" s="257" t="s">
        <v>150</v>
      </c>
    </row>
    <row r="313" s="14" customFormat="1">
      <c r="A313" s="14"/>
      <c r="B313" s="247"/>
      <c r="C313" s="248"/>
      <c r="D313" s="238" t="s">
        <v>161</v>
      </c>
      <c r="E313" s="249" t="s">
        <v>1</v>
      </c>
      <c r="F313" s="250" t="s">
        <v>294</v>
      </c>
      <c r="G313" s="248"/>
      <c r="H313" s="251">
        <v>5.1799999999999997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161</v>
      </c>
      <c r="AU313" s="257" t="s">
        <v>172</v>
      </c>
      <c r="AV313" s="14" t="s">
        <v>86</v>
      </c>
      <c r="AW313" s="14" t="s">
        <v>32</v>
      </c>
      <c r="AX313" s="14" t="s">
        <v>76</v>
      </c>
      <c r="AY313" s="257" t="s">
        <v>150</v>
      </c>
    </row>
    <row r="314" s="14" customFormat="1">
      <c r="A314" s="14"/>
      <c r="B314" s="247"/>
      <c r="C314" s="248"/>
      <c r="D314" s="238" t="s">
        <v>161</v>
      </c>
      <c r="E314" s="249" t="s">
        <v>1</v>
      </c>
      <c r="F314" s="250" t="s">
        <v>295</v>
      </c>
      <c r="G314" s="248"/>
      <c r="H314" s="251">
        <v>6.6230000000000002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7" t="s">
        <v>161</v>
      </c>
      <c r="AU314" s="257" t="s">
        <v>172</v>
      </c>
      <c r="AV314" s="14" t="s">
        <v>86</v>
      </c>
      <c r="AW314" s="14" t="s">
        <v>32</v>
      </c>
      <c r="AX314" s="14" t="s">
        <v>76</v>
      </c>
      <c r="AY314" s="257" t="s">
        <v>150</v>
      </c>
    </row>
    <row r="315" s="13" customFormat="1">
      <c r="A315" s="13"/>
      <c r="B315" s="236"/>
      <c r="C315" s="237"/>
      <c r="D315" s="238" t="s">
        <v>161</v>
      </c>
      <c r="E315" s="239" t="s">
        <v>1</v>
      </c>
      <c r="F315" s="240" t="s">
        <v>164</v>
      </c>
      <c r="G315" s="237"/>
      <c r="H315" s="239" t="s">
        <v>1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6" t="s">
        <v>161</v>
      </c>
      <c r="AU315" s="246" t="s">
        <v>172</v>
      </c>
      <c r="AV315" s="13" t="s">
        <v>84</v>
      </c>
      <c r="AW315" s="13" t="s">
        <v>32</v>
      </c>
      <c r="AX315" s="13" t="s">
        <v>76</v>
      </c>
      <c r="AY315" s="246" t="s">
        <v>150</v>
      </c>
    </row>
    <row r="316" s="13" customFormat="1">
      <c r="A316" s="13"/>
      <c r="B316" s="236"/>
      <c r="C316" s="237"/>
      <c r="D316" s="238" t="s">
        <v>161</v>
      </c>
      <c r="E316" s="239" t="s">
        <v>1</v>
      </c>
      <c r="F316" s="240" t="s">
        <v>234</v>
      </c>
      <c r="G316" s="237"/>
      <c r="H316" s="239" t="s">
        <v>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6" t="s">
        <v>161</v>
      </c>
      <c r="AU316" s="246" t="s">
        <v>172</v>
      </c>
      <c r="AV316" s="13" t="s">
        <v>84</v>
      </c>
      <c r="AW316" s="13" t="s">
        <v>32</v>
      </c>
      <c r="AX316" s="13" t="s">
        <v>76</v>
      </c>
      <c r="AY316" s="246" t="s">
        <v>150</v>
      </c>
    </row>
    <row r="317" s="14" customFormat="1">
      <c r="A317" s="14"/>
      <c r="B317" s="247"/>
      <c r="C317" s="248"/>
      <c r="D317" s="238" t="s">
        <v>161</v>
      </c>
      <c r="E317" s="249" t="s">
        <v>1</v>
      </c>
      <c r="F317" s="250" t="s">
        <v>296</v>
      </c>
      <c r="G317" s="248"/>
      <c r="H317" s="251">
        <v>4.1959999999999997</v>
      </c>
      <c r="I317" s="252"/>
      <c r="J317" s="248"/>
      <c r="K317" s="248"/>
      <c r="L317" s="253"/>
      <c r="M317" s="254"/>
      <c r="N317" s="255"/>
      <c r="O317" s="255"/>
      <c r="P317" s="255"/>
      <c r="Q317" s="255"/>
      <c r="R317" s="255"/>
      <c r="S317" s="255"/>
      <c r="T317" s="25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7" t="s">
        <v>161</v>
      </c>
      <c r="AU317" s="257" t="s">
        <v>172</v>
      </c>
      <c r="AV317" s="14" t="s">
        <v>86</v>
      </c>
      <c r="AW317" s="14" t="s">
        <v>32</v>
      </c>
      <c r="AX317" s="14" t="s">
        <v>76</v>
      </c>
      <c r="AY317" s="257" t="s">
        <v>150</v>
      </c>
    </row>
    <row r="318" s="14" customFormat="1">
      <c r="A318" s="14"/>
      <c r="B318" s="247"/>
      <c r="C318" s="248"/>
      <c r="D318" s="238" t="s">
        <v>161</v>
      </c>
      <c r="E318" s="249" t="s">
        <v>1</v>
      </c>
      <c r="F318" s="250" t="s">
        <v>297</v>
      </c>
      <c r="G318" s="248"/>
      <c r="H318" s="251">
        <v>4.1959999999999997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7" t="s">
        <v>161</v>
      </c>
      <c r="AU318" s="257" t="s">
        <v>172</v>
      </c>
      <c r="AV318" s="14" t="s">
        <v>86</v>
      </c>
      <c r="AW318" s="14" t="s">
        <v>32</v>
      </c>
      <c r="AX318" s="14" t="s">
        <v>76</v>
      </c>
      <c r="AY318" s="257" t="s">
        <v>150</v>
      </c>
    </row>
    <row r="319" s="2" customFormat="1" ht="40.8" customHeight="1">
      <c r="A319" s="38"/>
      <c r="B319" s="39"/>
      <c r="C319" s="218" t="s">
        <v>307</v>
      </c>
      <c r="D319" s="218" t="s">
        <v>152</v>
      </c>
      <c r="E319" s="219" t="s">
        <v>308</v>
      </c>
      <c r="F319" s="220" t="s">
        <v>309</v>
      </c>
      <c r="G319" s="221" t="s">
        <v>211</v>
      </c>
      <c r="H319" s="222">
        <v>201.458</v>
      </c>
      <c r="I319" s="223"/>
      <c r="J319" s="224">
        <f>ROUND(I319*H319,2)</f>
        <v>0</v>
      </c>
      <c r="K319" s="220" t="s">
        <v>156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0.017600000000000001</v>
      </c>
      <c r="R319" s="227">
        <f>Q319*H319</f>
        <v>3.5456608000000003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157</v>
      </c>
      <c r="AT319" s="229" t="s">
        <v>152</v>
      </c>
      <c r="AU319" s="229" t="s">
        <v>172</v>
      </c>
      <c r="AY319" s="17" t="s">
        <v>150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157</v>
      </c>
      <c r="BM319" s="229" t="s">
        <v>310</v>
      </c>
    </row>
    <row r="320" s="2" customFormat="1">
      <c r="A320" s="38"/>
      <c r="B320" s="39"/>
      <c r="C320" s="40"/>
      <c r="D320" s="231" t="s">
        <v>159</v>
      </c>
      <c r="E320" s="40"/>
      <c r="F320" s="232" t="s">
        <v>311</v>
      </c>
      <c r="G320" s="40"/>
      <c r="H320" s="40"/>
      <c r="I320" s="233"/>
      <c r="J320" s="40"/>
      <c r="K320" s="40"/>
      <c r="L320" s="44"/>
      <c r="M320" s="234"/>
      <c r="N320" s="235"/>
      <c r="O320" s="91"/>
      <c r="P320" s="91"/>
      <c r="Q320" s="91"/>
      <c r="R320" s="91"/>
      <c r="S320" s="91"/>
      <c r="T320" s="92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159</v>
      </c>
      <c r="AU320" s="17" t="s">
        <v>172</v>
      </c>
    </row>
    <row r="321" s="13" customFormat="1">
      <c r="A321" s="13"/>
      <c r="B321" s="236"/>
      <c r="C321" s="237"/>
      <c r="D321" s="238" t="s">
        <v>161</v>
      </c>
      <c r="E321" s="239" t="s">
        <v>1</v>
      </c>
      <c r="F321" s="240" t="s">
        <v>162</v>
      </c>
      <c r="G321" s="237"/>
      <c r="H321" s="239" t="s">
        <v>1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161</v>
      </c>
      <c r="AU321" s="246" t="s">
        <v>172</v>
      </c>
      <c r="AV321" s="13" t="s">
        <v>84</v>
      </c>
      <c r="AW321" s="13" t="s">
        <v>32</v>
      </c>
      <c r="AX321" s="13" t="s">
        <v>76</v>
      </c>
      <c r="AY321" s="246" t="s">
        <v>150</v>
      </c>
    </row>
    <row r="322" s="13" customFormat="1">
      <c r="A322" s="13"/>
      <c r="B322" s="236"/>
      <c r="C322" s="237"/>
      <c r="D322" s="238" t="s">
        <v>161</v>
      </c>
      <c r="E322" s="239" t="s">
        <v>1</v>
      </c>
      <c r="F322" s="240" t="s">
        <v>163</v>
      </c>
      <c r="G322" s="237"/>
      <c r="H322" s="239" t="s">
        <v>1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161</v>
      </c>
      <c r="AU322" s="246" t="s">
        <v>172</v>
      </c>
      <c r="AV322" s="13" t="s">
        <v>84</v>
      </c>
      <c r="AW322" s="13" t="s">
        <v>32</v>
      </c>
      <c r="AX322" s="13" t="s">
        <v>76</v>
      </c>
      <c r="AY322" s="246" t="s">
        <v>150</v>
      </c>
    </row>
    <row r="323" s="13" customFormat="1">
      <c r="A323" s="13"/>
      <c r="B323" s="236"/>
      <c r="C323" s="237"/>
      <c r="D323" s="238" t="s">
        <v>161</v>
      </c>
      <c r="E323" s="239" t="s">
        <v>1</v>
      </c>
      <c r="F323" s="240" t="s">
        <v>164</v>
      </c>
      <c r="G323" s="237"/>
      <c r="H323" s="239" t="s">
        <v>1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161</v>
      </c>
      <c r="AU323" s="246" t="s">
        <v>172</v>
      </c>
      <c r="AV323" s="13" t="s">
        <v>84</v>
      </c>
      <c r="AW323" s="13" t="s">
        <v>32</v>
      </c>
      <c r="AX323" s="13" t="s">
        <v>76</v>
      </c>
      <c r="AY323" s="246" t="s">
        <v>150</v>
      </c>
    </row>
    <row r="324" s="13" customFormat="1">
      <c r="A324" s="13"/>
      <c r="B324" s="236"/>
      <c r="C324" s="237"/>
      <c r="D324" s="238" t="s">
        <v>161</v>
      </c>
      <c r="E324" s="239" t="s">
        <v>1</v>
      </c>
      <c r="F324" s="240" t="s">
        <v>197</v>
      </c>
      <c r="G324" s="237"/>
      <c r="H324" s="239" t="s">
        <v>1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161</v>
      </c>
      <c r="AU324" s="246" t="s">
        <v>172</v>
      </c>
      <c r="AV324" s="13" t="s">
        <v>84</v>
      </c>
      <c r="AW324" s="13" t="s">
        <v>32</v>
      </c>
      <c r="AX324" s="13" t="s">
        <v>76</v>
      </c>
      <c r="AY324" s="246" t="s">
        <v>150</v>
      </c>
    </row>
    <row r="325" s="14" customFormat="1">
      <c r="A325" s="14"/>
      <c r="B325" s="247"/>
      <c r="C325" s="248"/>
      <c r="D325" s="238" t="s">
        <v>161</v>
      </c>
      <c r="E325" s="249" t="s">
        <v>1</v>
      </c>
      <c r="F325" s="250" t="s">
        <v>312</v>
      </c>
      <c r="G325" s="248"/>
      <c r="H325" s="251">
        <v>15.976000000000001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161</v>
      </c>
      <c r="AU325" s="257" t="s">
        <v>172</v>
      </c>
      <c r="AV325" s="14" t="s">
        <v>86</v>
      </c>
      <c r="AW325" s="14" t="s">
        <v>32</v>
      </c>
      <c r="AX325" s="14" t="s">
        <v>76</v>
      </c>
      <c r="AY325" s="257" t="s">
        <v>150</v>
      </c>
    </row>
    <row r="326" s="14" customFormat="1">
      <c r="A326" s="14"/>
      <c r="B326" s="247"/>
      <c r="C326" s="248"/>
      <c r="D326" s="238" t="s">
        <v>161</v>
      </c>
      <c r="E326" s="249" t="s">
        <v>1</v>
      </c>
      <c r="F326" s="250" t="s">
        <v>313</v>
      </c>
      <c r="G326" s="248"/>
      <c r="H326" s="251">
        <v>122.658</v>
      </c>
      <c r="I326" s="252"/>
      <c r="J326" s="248"/>
      <c r="K326" s="248"/>
      <c r="L326" s="253"/>
      <c r="M326" s="254"/>
      <c r="N326" s="255"/>
      <c r="O326" s="255"/>
      <c r="P326" s="255"/>
      <c r="Q326" s="255"/>
      <c r="R326" s="255"/>
      <c r="S326" s="255"/>
      <c r="T326" s="25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7" t="s">
        <v>161</v>
      </c>
      <c r="AU326" s="257" t="s">
        <v>172</v>
      </c>
      <c r="AV326" s="14" t="s">
        <v>86</v>
      </c>
      <c r="AW326" s="14" t="s">
        <v>32</v>
      </c>
      <c r="AX326" s="14" t="s">
        <v>76</v>
      </c>
      <c r="AY326" s="257" t="s">
        <v>150</v>
      </c>
    </row>
    <row r="327" s="13" customFormat="1">
      <c r="A327" s="13"/>
      <c r="B327" s="236"/>
      <c r="C327" s="237"/>
      <c r="D327" s="238" t="s">
        <v>161</v>
      </c>
      <c r="E327" s="239" t="s">
        <v>1</v>
      </c>
      <c r="F327" s="240" t="s">
        <v>164</v>
      </c>
      <c r="G327" s="237"/>
      <c r="H327" s="239" t="s">
        <v>1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6" t="s">
        <v>161</v>
      </c>
      <c r="AU327" s="246" t="s">
        <v>172</v>
      </c>
      <c r="AV327" s="13" t="s">
        <v>84</v>
      </c>
      <c r="AW327" s="13" t="s">
        <v>32</v>
      </c>
      <c r="AX327" s="13" t="s">
        <v>76</v>
      </c>
      <c r="AY327" s="246" t="s">
        <v>150</v>
      </c>
    </row>
    <row r="328" s="13" customFormat="1">
      <c r="A328" s="13"/>
      <c r="B328" s="236"/>
      <c r="C328" s="237"/>
      <c r="D328" s="238" t="s">
        <v>161</v>
      </c>
      <c r="E328" s="239" t="s">
        <v>1</v>
      </c>
      <c r="F328" s="240" t="s">
        <v>234</v>
      </c>
      <c r="G328" s="237"/>
      <c r="H328" s="239" t="s">
        <v>1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161</v>
      </c>
      <c r="AU328" s="246" t="s">
        <v>172</v>
      </c>
      <c r="AV328" s="13" t="s">
        <v>84</v>
      </c>
      <c r="AW328" s="13" t="s">
        <v>32</v>
      </c>
      <c r="AX328" s="13" t="s">
        <v>76</v>
      </c>
      <c r="AY328" s="246" t="s">
        <v>150</v>
      </c>
    </row>
    <row r="329" s="14" customFormat="1">
      <c r="A329" s="14"/>
      <c r="B329" s="247"/>
      <c r="C329" s="248"/>
      <c r="D329" s="238" t="s">
        <v>161</v>
      </c>
      <c r="E329" s="249" t="s">
        <v>1</v>
      </c>
      <c r="F329" s="250" t="s">
        <v>314</v>
      </c>
      <c r="G329" s="248"/>
      <c r="H329" s="251">
        <v>9.6509999999999998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161</v>
      </c>
      <c r="AU329" s="257" t="s">
        <v>172</v>
      </c>
      <c r="AV329" s="14" t="s">
        <v>86</v>
      </c>
      <c r="AW329" s="14" t="s">
        <v>32</v>
      </c>
      <c r="AX329" s="14" t="s">
        <v>76</v>
      </c>
      <c r="AY329" s="257" t="s">
        <v>150</v>
      </c>
    </row>
    <row r="330" s="14" customFormat="1">
      <c r="A330" s="14"/>
      <c r="B330" s="247"/>
      <c r="C330" s="248"/>
      <c r="D330" s="238" t="s">
        <v>161</v>
      </c>
      <c r="E330" s="249" t="s">
        <v>1</v>
      </c>
      <c r="F330" s="250" t="s">
        <v>315</v>
      </c>
      <c r="G330" s="248"/>
      <c r="H330" s="251">
        <v>53.173000000000002</v>
      </c>
      <c r="I330" s="252"/>
      <c r="J330" s="248"/>
      <c r="K330" s="248"/>
      <c r="L330" s="253"/>
      <c r="M330" s="254"/>
      <c r="N330" s="255"/>
      <c r="O330" s="255"/>
      <c r="P330" s="255"/>
      <c r="Q330" s="255"/>
      <c r="R330" s="255"/>
      <c r="S330" s="255"/>
      <c r="T330" s="25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7" t="s">
        <v>161</v>
      </c>
      <c r="AU330" s="257" t="s">
        <v>172</v>
      </c>
      <c r="AV330" s="14" t="s">
        <v>86</v>
      </c>
      <c r="AW330" s="14" t="s">
        <v>32</v>
      </c>
      <c r="AX330" s="14" t="s">
        <v>76</v>
      </c>
      <c r="AY330" s="257" t="s">
        <v>150</v>
      </c>
    </row>
    <row r="331" s="2" customFormat="1" ht="24" customHeight="1">
      <c r="A331" s="38"/>
      <c r="B331" s="39"/>
      <c r="C331" s="218" t="s">
        <v>316</v>
      </c>
      <c r="D331" s="218" t="s">
        <v>152</v>
      </c>
      <c r="E331" s="219" t="s">
        <v>317</v>
      </c>
      <c r="F331" s="220" t="s">
        <v>318</v>
      </c>
      <c r="G331" s="221" t="s">
        <v>211</v>
      </c>
      <c r="H331" s="222">
        <v>37.014000000000003</v>
      </c>
      <c r="I331" s="223"/>
      <c r="J331" s="224">
        <f>ROUND(I331*H331,2)</f>
        <v>0</v>
      </c>
      <c r="K331" s="220" t="s">
        <v>156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2.0000000000000002E-05</v>
      </c>
      <c r="R331" s="227">
        <f>Q331*H331</f>
        <v>0.00074028000000000017</v>
      </c>
      <c r="S331" s="227">
        <v>1.0000000000000001E-05</v>
      </c>
      <c r="T331" s="228">
        <f>S331*H331</f>
        <v>0.00037014000000000008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157</v>
      </c>
      <c r="AT331" s="229" t="s">
        <v>152</v>
      </c>
      <c r="AU331" s="229" t="s">
        <v>172</v>
      </c>
      <c r="AY331" s="17" t="s">
        <v>150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157</v>
      </c>
      <c r="BM331" s="229" t="s">
        <v>319</v>
      </c>
    </row>
    <row r="332" s="2" customFormat="1">
      <c r="A332" s="38"/>
      <c r="B332" s="39"/>
      <c r="C332" s="40"/>
      <c r="D332" s="231" t="s">
        <v>159</v>
      </c>
      <c r="E332" s="40"/>
      <c r="F332" s="232" t="s">
        <v>320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159</v>
      </c>
      <c r="AU332" s="17" t="s">
        <v>172</v>
      </c>
    </row>
    <row r="333" s="14" customFormat="1">
      <c r="A333" s="14"/>
      <c r="B333" s="247"/>
      <c r="C333" s="248"/>
      <c r="D333" s="238" t="s">
        <v>161</v>
      </c>
      <c r="E333" s="249" t="s">
        <v>1</v>
      </c>
      <c r="F333" s="250" t="s">
        <v>321</v>
      </c>
      <c r="G333" s="248"/>
      <c r="H333" s="251">
        <v>37.014000000000003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161</v>
      </c>
      <c r="AU333" s="257" t="s">
        <v>172</v>
      </c>
      <c r="AV333" s="14" t="s">
        <v>86</v>
      </c>
      <c r="AW333" s="14" t="s">
        <v>32</v>
      </c>
      <c r="AX333" s="14" t="s">
        <v>76</v>
      </c>
      <c r="AY333" s="257" t="s">
        <v>150</v>
      </c>
    </row>
    <row r="334" s="12" customFormat="1" ht="20.88" customHeight="1">
      <c r="A334" s="12"/>
      <c r="B334" s="202"/>
      <c r="C334" s="203"/>
      <c r="D334" s="204" t="s">
        <v>75</v>
      </c>
      <c r="E334" s="216" t="s">
        <v>322</v>
      </c>
      <c r="F334" s="216" t="s">
        <v>323</v>
      </c>
      <c r="G334" s="203"/>
      <c r="H334" s="203"/>
      <c r="I334" s="206"/>
      <c r="J334" s="217">
        <f>BK334</f>
        <v>0</v>
      </c>
      <c r="K334" s="203"/>
      <c r="L334" s="208"/>
      <c r="M334" s="209"/>
      <c r="N334" s="210"/>
      <c r="O334" s="210"/>
      <c r="P334" s="211">
        <f>SUM(P335:P370)</f>
        <v>0</v>
      </c>
      <c r="Q334" s="210"/>
      <c r="R334" s="211">
        <f>SUM(R335:R370)</f>
        <v>5.2968141299999996</v>
      </c>
      <c r="S334" s="210"/>
      <c r="T334" s="212">
        <f>SUM(T335:T370)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3" t="s">
        <v>84</v>
      </c>
      <c r="AT334" s="214" t="s">
        <v>75</v>
      </c>
      <c r="AU334" s="214" t="s">
        <v>86</v>
      </c>
      <c r="AY334" s="213" t="s">
        <v>150</v>
      </c>
      <c r="BK334" s="215">
        <f>SUM(BK335:BK370)</f>
        <v>0</v>
      </c>
    </row>
    <row r="335" s="2" customFormat="1" ht="36" customHeight="1">
      <c r="A335" s="38"/>
      <c r="B335" s="39"/>
      <c r="C335" s="218" t="s">
        <v>324</v>
      </c>
      <c r="D335" s="218" t="s">
        <v>152</v>
      </c>
      <c r="E335" s="219" t="s">
        <v>325</v>
      </c>
      <c r="F335" s="220" t="s">
        <v>326</v>
      </c>
      <c r="G335" s="221" t="s">
        <v>155</v>
      </c>
      <c r="H335" s="222">
        <v>0.95499999999999996</v>
      </c>
      <c r="I335" s="223"/>
      <c r="J335" s="224">
        <f>ROUND(I335*H335,2)</f>
        <v>0</v>
      </c>
      <c r="K335" s="220" t="s">
        <v>156</v>
      </c>
      <c r="L335" s="44"/>
      <c r="M335" s="225" t="s">
        <v>1</v>
      </c>
      <c r="N335" s="226" t="s">
        <v>41</v>
      </c>
      <c r="O335" s="91"/>
      <c r="P335" s="227">
        <f>O335*H335</f>
        <v>0</v>
      </c>
      <c r="Q335" s="227">
        <v>2.5018699999999998</v>
      </c>
      <c r="R335" s="227">
        <f>Q335*H335</f>
        <v>2.3892858499999998</v>
      </c>
      <c r="S335" s="227">
        <v>0</v>
      </c>
      <c r="T335" s="228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29" t="s">
        <v>157</v>
      </c>
      <c r="AT335" s="229" t="s">
        <v>152</v>
      </c>
      <c r="AU335" s="229" t="s">
        <v>172</v>
      </c>
      <c r="AY335" s="17" t="s">
        <v>150</v>
      </c>
      <c r="BE335" s="230">
        <f>IF(N335="základní",J335,0)</f>
        <v>0</v>
      </c>
      <c r="BF335" s="230">
        <f>IF(N335="snížená",J335,0)</f>
        <v>0</v>
      </c>
      <c r="BG335" s="230">
        <f>IF(N335="zákl. přenesená",J335,0)</f>
        <v>0</v>
      </c>
      <c r="BH335" s="230">
        <f>IF(N335="sníž. přenesená",J335,0)</f>
        <v>0</v>
      </c>
      <c r="BI335" s="230">
        <f>IF(N335="nulová",J335,0)</f>
        <v>0</v>
      </c>
      <c r="BJ335" s="17" t="s">
        <v>84</v>
      </c>
      <c r="BK335" s="230">
        <f>ROUND(I335*H335,2)</f>
        <v>0</v>
      </c>
      <c r="BL335" s="17" t="s">
        <v>157</v>
      </c>
      <c r="BM335" s="229" t="s">
        <v>327</v>
      </c>
    </row>
    <row r="336" s="2" customFormat="1">
      <c r="A336" s="38"/>
      <c r="B336" s="39"/>
      <c r="C336" s="40"/>
      <c r="D336" s="231" t="s">
        <v>159</v>
      </c>
      <c r="E336" s="40"/>
      <c r="F336" s="232" t="s">
        <v>328</v>
      </c>
      <c r="G336" s="40"/>
      <c r="H336" s="40"/>
      <c r="I336" s="233"/>
      <c r="J336" s="40"/>
      <c r="K336" s="40"/>
      <c r="L336" s="44"/>
      <c r="M336" s="234"/>
      <c r="N336" s="235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159</v>
      </c>
      <c r="AU336" s="17" t="s">
        <v>172</v>
      </c>
    </row>
    <row r="337" s="13" customFormat="1">
      <c r="A337" s="13"/>
      <c r="B337" s="236"/>
      <c r="C337" s="237"/>
      <c r="D337" s="238" t="s">
        <v>161</v>
      </c>
      <c r="E337" s="239" t="s">
        <v>1</v>
      </c>
      <c r="F337" s="240" t="s">
        <v>162</v>
      </c>
      <c r="G337" s="237"/>
      <c r="H337" s="239" t="s">
        <v>1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6" t="s">
        <v>161</v>
      </c>
      <c r="AU337" s="246" t="s">
        <v>172</v>
      </c>
      <c r="AV337" s="13" t="s">
        <v>84</v>
      </c>
      <c r="AW337" s="13" t="s">
        <v>32</v>
      </c>
      <c r="AX337" s="13" t="s">
        <v>76</v>
      </c>
      <c r="AY337" s="246" t="s">
        <v>150</v>
      </c>
    </row>
    <row r="338" s="13" customFormat="1">
      <c r="A338" s="13"/>
      <c r="B338" s="236"/>
      <c r="C338" s="237"/>
      <c r="D338" s="238" t="s">
        <v>161</v>
      </c>
      <c r="E338" s="239" t="s">
        <v>1</v>
      </c>
      <c r="F338" s="240" t="s">
        <v>163</v>
      </c>
      <c r="G338" s="237"/>
      <c r="H338" s="239" t="s">
        <v>1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6" t="s">
        <v>161</v>
      </c>
      <c r="AU338" s="246" t="s">
        <v>172</v>
      </c>
      <c r="AV338" s="13" t="s">
        <v>84</v>
      </c>
      <c r="AW338" s="13" t="s">
        <v>32</v>
      </c>
      <c r="AX338" s="13" t="s">
        <v>76</v>
      </c>
      <c r="AY338" s="246" t="s">
        <v>150</v>
      </c>
    </row>
    <row r="339" s="13" customFormat="1">
      <c r="A339" s="13"/>
      <c r="B339" s="236"/>
      <c r="C339" s="237"/>
      <c r="D339" s="238" t="s">
        <v>161</v>
      </c>
      <c r="E339" s="239" t="s">
        <v>1</v>
      </c>
      <c r="F339" s="240" t="s">
        <v>164</v>
      </c>
      <c r="G339" s="237"/>
      <c r="H339" s="239" t="s">
        <v>1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161</v>
      </c>
      <c r="AU339" s="246" t="s">
        <v>172</v>
      </c>
      <c r="AV339" s="13" t="s">
        <v>84</v>
      </c>
      <c r="AW339" s="13" t="s">
        <v>32</v>
      </c>
      <c r="AX339" s="13" t="s">
        <v>76</v>
      </c>
      <c r="AY339" s="246" t="s">
        <v>150</v>
      </c>
    </row>
    <row r="340" s="13" customFormat="1">
      <c r="A340" s="13"/>
      <c r="B340" s="236"/>
      <c r="C340" s="237"/>
      <c r="D340" s="238" t="s">
        <v>161</v>
      </c>
      <c r="E340" s="239" t="s">
        <v>1</v>
      </c>
      <c r="F340" s="240" t="s">
        <v>329</v>
      </c>
      <c r="G340" s="237"/>
      <c r="H340" s="239" t="s">
        <v>1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6" t="s">
        <v>161</v>
      </c>
      <c r="AU340" s="246" t="s">
        <v>172</v>
      </c>
      <c r="AV340" s="13" t="s">
        <v>84</v>
      </c>
      <c r="AW340" s="13" t="s">
        <v>32</v>
      </c>
      <c r="AX340" s="13" t="s">
        <v>76</v>
      </c>
      <c r="AY340" s="246" t="s">
        <v>150</v>
      </c>
    </row>
    <row r="341" s="13" customFormat="1">
      <c r="A341" s="13"/>
      <c r="B341" s="236"/>
      <c r="C341" s="237"/>
      <c r="D341" s="238" t="s">
        <v>161</v>
      </c>
      <c r="E341" s="239" t="s">
        <v>1</v>
      </c>
      <c r="F341" s="240" t="s">
        <v>197</v>
      </c>
      <c r="G341" s="237"/>
      <c r="H341" s="239" t="s">
        <v>1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6" t="s">
        <v>161</v>
      </c>
      <c r="AU341" s="246" t="s">
        <v>172</v>
      </c>
      <c r="AV341" s="13" t="s">
        <v>84</v>
      </c>
      <c r="AW341" s="13" t="s">
        <v>32</v>
      </c>
      <c r="AX341" s="13" t="s">
        <v>76</v>
      </c>
      <c r="AY341" s="246" t="s">
        <v>150</v>
      </c>
    </row>
    <row r="342" s="14" customFormat="1">
      <c r="A342" s="14"/>
      <c r="B342" s="247"/>
      <c r="C342" s="248"/>
      <c r="D342" s="238" t="s">
        <v>161</v>
      </c>
      <c r="E342" s="249" t="s">
        <v>1</v>
      </c>
      <c r="F342" s="250" t="s">
        <v>330</v>
      </c>
      <c r="G342" s="248"/>
      <c r="H342" s="251">
        <v>0.95499999999999996</v>
      </c>
      <c r="I342" s="252"/>
      <c r="J342" s="248"/>
      <c r="K342" s="248"/>
      <c r="L342" s="253"/>
      <c r="M342" s="254"/>
      <c r="N342" s="255"/>
      <c r="O342" s="255"/>
      <c r="P342" s="255"/>
      <c r="Q342" s="255"/>
      <c r="R342" s="255"/>
      <c r="S342" s="255"/>
      <c r="T342" s="25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7" t="s">
        <v>161</v>
      </c>
      <c r="AU342" s="257" t="s">
        <v>172</v>
      </c>
      <c r="AV342" s="14" t="s">
        <v>86</v>
      </c>
      <c r="AW342" s="14" t="s">
        <v>32</v>
      </c>
      <c r="AX342" s="14" t="s">
        <v>76</v>
      </c>
      <c r="AY342" s="257" t="s">
        <v>150</v>
      </c>
    </row>
    <row r="343" s="2" customFormat="1" ht="36" customHeight="1">
      <c r="A343" s="38"/>
      <c r="B343" s="39"/>
      <c r="C343" s="218" t="s">
        <v>331</v>
      </c>
      <c r="D343" s="218" t="s">
        <v>152</v>
      </c>
      <c r="E343" s="219" t="s">
        <v>332</v>
      </c>
      <c r="F343" s="220" t="s">
        <v>333</v>
      </c>
      <c r="G343" s="221" t="s">
        <v>155</v>
      </c>
      <c r="H343" s="222">
        <v>1.1459999999999999</v>
      </c>
      <c r="I343" s="223"/>
      <c r="J343" s="224">
        <f>ROUND(I343*H343,2)</f>
        <v>0</v>
      </c>
      <c r="K343" s="220" t="s">
        <v>156</v>
      </c>
      <c r="L343" s="44"/>
      <c r="M343" s="225" t="s">
        <v>1</v>
      </c>
      <c r="N343" s="226" t="s">
        <v>41</v>
      </c>
      <c r="O343" s="91"/>
      <c r="P343" s="227">
        <f>O343*H343</f>
        <v>0</v>
      </c>
      <c r="Q343" s="227">
        <v>2.5018699999999998</v>
      </c>
      <c r="R343" s="227">
        <f>Q343*H343</f>
        <v>2.8671430199999994</v>
      </c>
      <c r="S343" s="227">
        <v>0</v>
      </c>
      <c r="T343" s="228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9" t="s">
        <v>157</v>
      </c>
      <c r="AT343" s="229" t="s">
        <v>152</v>
      </c>
      <c r="AU343" s="229" t="s">
        <v>172</v>
      </c>
      <c r="AY343" s="17" t="s">
        <v>150</v>
      </c>
      <c r="BE343" s="230">
        <f>IF(N343="základní",J343,0)</f>
        <v>0</v>
      </c>
      <c r="BF343" s="230">
        <f>IF(N343="snížená",J343,0)</f>
        <v>0</v>
      </c>
      <c r="BG343" s="230">
        <f>IF(N343="zákl. přenesená",J343,0)</f>
        <v>0</v>
      </c>
      <c r="BH343" s="230">
        <f>IF(N343="sníž. přenesená",J343,0)</f>
        <v>0</v>
      </c>
      <c r="BI343" s="230">
        <f>IF(N343="nulová",J343,0)</f>
        <v>0</v>
      </c>
      <c r="BJ343" s="17" t="s">
        <v>84</v>
      </c>
      <c r="BK343" s="230">
        <f>ROUND(I343*H343,2)</f>
        <v>0</v>
      </c>
      <c r="BL343" s="17" t="s">
        <v>157</v>
      </c>
      <c r="BM343" s="229" t="s">
        <v>334</v>
      </c>
    </row>
    <row r="344" s="2" customFormat="1">
      <c r="A344" s="38"/>
      <c r="B344" s="39"/>
      <c r="C344" s="40"/>
      <c r="D344" s="231" t="s">
        <v>159</v>
      </c>
      <c r="E344" s="40"/>
      <c r="F344" s="232" t="s">
        <v>335</v>
      </c>
      <c r="G344" s="40"/>
      <c r="H344" s="40"/>
      <c r="I344" s="233"/>
      <c r="J344" s="40"/>
      <c r="K344" s="40"/>
      <c r="L344" s="44"/>
      <c r="M344" s="234"/>
      <c r="N344" s="235"/>
      <c r="O344" s="91"/>
      <c r="P344" s="91"/>
      <c r="Q344" s="91"/>
      <c r="R344" s="91"/>
      <c r="S344" s="91"/>
      <c r="T344" s="92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159</v>
      </c>
      <c r="AU344" s="17" t="s">
        <v>172</v>
      </c>
    </row>
    <row r="345" s="2" customFormat="1">
      <c r="A345" s="38"/>
      <c r="B345" s="39"/>
      <c r="C345" s="40"/>
      <c r="D345" s="238" t="s">
        <v>188</v>
      </c>
      <c r="E345" s="40"/>
      <c r="F345" s="258" t="s">
        <v>336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188</v>
      </c>
      <c r="AU345" s="17" t="s">
        <v>172</v>
      </c>
    </row>
    <row r="346" s="13" customFormat="1">
      <c r="A346" s="13"/>
      <c r="B346" s="236"/>
      <c r="C346" s="237"/>
      <c r="D346" s="238" t="s">
        <v>161</v>
      </c>
      <c r="E346" s="239" t="s">
        <v>1</v>
      </c>
      <c r="F346" s="240" t="s">
        <v>162</v>
      </c>
      <c r="G346" s="237"/>
      <c r="H346" s="239" t="s">
        <v>1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161</v>
      </c>
      <c r="AU346" s="246" t="s">
        <v>172</v>
      </c>
      <c r="AV346" s="13" t="s">
        <v>84</v>
      </c>
      <c r="AW346" s="13" t="s">
        <v>32</v>
      </c>
      <c r="AX346" s="13" t="s">
        <v>76</v>
      </c>
      <c r="AY346" s="246" t="s">
        <v>150</v>
      </c>
    </row>
    <row r="347" s="13" customFormat="1">
      <c r="A347" s="13"/>
      <c r="B347" s="236"/>
      <c r="C347" s="237"/>
      <c r="D347" s="238" t="s">
        <v>161</v>
      </c>
      <c r="E347" s="239" t="s">
        <v>1</v>
      </c>
      <c r="F347" s="240" t="s">
        <v>163</v>
      </c>
      <c r="G347" s="237"/>
      <c r="H347" s="239" t="s">
        <v>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161</v>
      </c>
      <c r="AU347" s="246" t="s">
        <v>172</v>
      </c>
      <c r="AV347" s="13" t="s">
        <v>84</v>
      </c>
      <c r="AW347" s="13" t="s">
        <v>32</v>
      </c>
      <c r="AX347" s="13" t="s">
        <v>76</v>
      </c>
      <c r="AY347" s="246" t="s">
        <v>150</v>
      </c>
    </row>
    <row r="348" s="13" customFormat="1">
      <c r="A348" s="13"/>
      <c r="B348" s="236"/>
      <c r="C348" s="237"/>
      <c r="D348" s="238" t="s">
        <v>161</v>
      </c>
      <c r="E348" s="239" t="s">
        <v>1</v>
      </c>
      <c r="F348" s="240" t="s">
        <v>164</v>
      </c>
      <c r="G348" s="237"/>
      <c r="H348" s="239" t="s">
        <v>1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6" t="s">
        <v>161</v>
      </c>
      <c r="AU348" s="246" t="s">
        <v>172</v>
      </c>
      <c r="AV348" s="13" t="s">
        <v>84</v>
      </c>
      <c r="AW348" s="13" t="s">
        <v>32</v>
      </c>
      <c r="AX348" s="13" t="s">
        <v>76</v>
      </c>
      <c r="AY348" s="246" t="s">
        <v>150</v>
      </c>
    </row>
    <row r="349" s="13" customFormat="1">
      <c r="A349" s="13"/>
      <c r="B349" s="236"/>
      <c r="C349" s="237"/>
      <c r="D349" s="238" t="s">
        <v>161</v>
      </c>
      <c r="E349" s="239" t="s">
        <v>1</v>
      </c>
      <c r="F349" s="240" t="s">
        <v>329</v>
      </c>
      <c r="G349" s="237"/>
      <c r="H349" s="239" t="s">
        <v>1</v>
      </c>
      <c r="I349" s="241"/>
      <c r="J349" s="237"/>
      <c r="K349" s="237"/>
      <c r="L349" s="242"/>
      <c r="M349" s="243"/>
      <c r="N349" s="244"/>
      <c r="O349" s="244"/>
      <c r="P349" s="244"/>
      <c r="Q349" s="244"/>
      <c r="R349" s="244"/>
      <c r="S349" s="244"/>
      <c r="T349" s="24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6" t="s">
        <v>161</v>
      </c>
      <c r="AU349" s="246" t="s">
        <v>172</v>
      </c>
      <c r="AV349" s="13" t="s">
        <v>84</v>
      </c>
      <c r="AW349" s="13" t="s">
        <v>32</v>
      </c>
      <c r="AX349" s="13" t="s">
        <v>76</v>
      </c>
      <c r="AY349" s="246" t="s">
        <v>150</v>
      </c>
    </row>
    <row r="350" s="13" customFormat="1">
      <c r="A350" s="13"/>
      <c r="B350" s="236"/>
      <c r="C350" s="237"/>
      <c r="D350" s="238" t="s">
        <v>161</v>
      </c>
      <c r="E350" s="239" t="s">
        <v>1</v>
      </c>
      <c r="F350" s="240" t="s">
        <v>197</v>
      </c>
      <c r="G350" s="237"/>
      <c r="H350" s="239" t="s">
        <v>1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6" t="s">
        <v>161</v>
      </c>
      <c r="AU350" s="246" t="s">
        <v>172</v>
      </c>
      <c r="AV350" s="13" t="s">
        <v>84</v>
      </c>
      <c r="AW350" s="13" t="s">
        <v>32</v>
      </c>
      <c r="AX350" s="13" t="s">
        <v>76</v>
      </c>
      <c r="AY350" s="246" t="s">
        <v>150</v>
      </c>
    </row>
    <row r="351" s="14" customFormat="1">
      <c r="A351" s="14"/>
      <c r="B351" s="247"/>
      <c r="C351" s="248"/>
      <c r="D351" s="238" t="s">
        <v>161</v>
      </c>
      <c r="E351" s="249" t="s">
        <v>1</v>
      </c>
      <c r="F351" s="250" t="s">
        <v>337</v>
      </c>
      <c r="G351" s="248"/>
      <c r="H351" s="251">
        <v>1.1459999999999999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7" t="s">
        <v>161</v>
      </c>
      <c r="AU351" s="257" t="s">
        <v>172</v>
      </c>
      <c r="AV351" s="14" t="s">
        <v>86</v>
      </c>
      <c r="AW351" s="14" t="s">
        <v>32</v>
      </c>
      <c r="AX351" s="14" t="s">
        <v>76</v>
      </c>
      <c r="AY351" s="257" t="s">
        <v>150</v>
      </c>
    </row>
    <row r="352" s="2" customFormat="1" ht="26.4" customHeight="1">
      <c r="A352" s="38"/>
      <c r="B352" s="39"/>
      <c r="C352" s="218" t="s">
        <v>338</v>
      </c>
      <c r="D352" s="218" t="s">
        <v>152</v>
      </c>
      <c r="E352" s="219" t="s">
        <v>339</v>
      </c>
      <c r="F352" s="220" t="s">
        <v>340</v>
      </c>
      <c r="G352" s="221" t="s">
        <v>155</v>
      </c>
      <c r="H352" s="222">
        <v>0.95499999999999996</v>
      </c>
      <c r="I352" s="223"/>
      <c r="J352" s="224">
        <f>ROUND(I352*H352,2)</f>
        <v>0</v>
      </c>
      <c r="K352" s="220" t="s">
        <v>156</v>
      </c>
      <c r="L352" s="44"/>
      <c r="M352" s="225" t="s">
        <v>1</v>
      </c>
      <c r="N352" s="226" t="s">
        <v>41</v>
      </c>
      <c r="O352" s="91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157</v>
      </c>
      <c r="AT352" s="229" t="s">
        <v>152</v>
      </c>
      <c r="AU352" s="229" t="s">
        <v>172</v>
      </c>
      <c r="AY352" s="17" t="s">
        <v>150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84</v>
      </c>
      <c r="BK352" s="230">
        <f>ROUND(I352*H352,2)</f>
        <v>0</v>
      </c>
      <c r="BL352" s="17" t="s">
        <v>157</v>
      </c>
      <c r="BM352" s="229" t="s">
        <v>341</v>
      </c>
    </row>
    <row r="353" s="2" customFormat="1">
      <c r="A353" s="38"/>
      <c r="B353" s="39"/>
      <c r="C353" s="40"/>
      <c r="D353" s="231" t="s">
        <v>159</v>
      </c>
      <c r="E353" s="40"/>
      <c r="F353" s="232" t="s">
        <v>342</v>
      </c>
      <c r="G353" s="40"/>
      <c r="H353" s="40"/>
      <c r="I353" s="233"/>
      <c r="J353" s="40"/>
      <c r="K353" s="40"/>
      <c r="L353" s="44"/>
      <c r="M353" s="234"/>
      <c r="N353" s="235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159</v>
      </c>
      <c r="AU353" s="17" t="s">
        <v>172</v>
      </c>
    </row>
    <row r="354" s="14" customFormat="1">
      <c r="A354" s="14"/>
      <c r="B354" s="247"/>
      <c r="C354" s="248"/>
      <c r="D354" s="238" t="s">
        <v>161</v>
      </c>
      <c r="E354" s="249" t="s">
        <v>1</v>
      </c>
      <c r="F354" s="250" t="s">
        <v>343</v>
      </c>
      <c r="G354" s="248"/>
      <c r="H354" s="251">
        <v>0.95499999999999996</v>
      </c>
      <c r="I354" s="252"/>
      <c r="J354" s="248"/>
      <c r="K354" s="248"/>
      <c r="L354" s="253"/>
      <c r="M354" s="254"/>
      <c r="N354" s="255"/>
      <c r="O354" s="255"/>
      <c r="P354" s="255"/>
      <c r="Q354" s="255"/>
      <c r="R354" s="255"/>
      <c r="S354" s="255"/>
      <c r="T354" s="25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7" t="s">
        <v>161</v>
      </c>
      <c r="AU354" s="257" t="s">
        <v>172</v>
      </c>
      <c r="AV354" s="14" t="s">
        <v>86</v>
      </c>
      <c r="AW354" s="14" t="s">
        <v>32</v>
      </c>
      <c r="AX354" s="14" t="s">
        <v>76</v>
      </c>
      <c r="AY354" s="257" t="s">
        <v>150</v>
      </c>
    </row>
    <row r="355" s="2" customFormat="1" ht="26.4" customHeight="1">
      <c r="A355" s="38"/>
      <c r="B355" s="39"/>
      <c r="C355" s="218" t="s">
        <v>344</v>
      </c>
      <c r="D355" s="218" t="s">
        <v>152</v>
      </c>
      <c r="E355" s="219" t="s">
        <v>345</v>
      </c>
      <c r="F355" s="220" t="s">
        <v>346</v>
      </c>
      <c r="G355" s="221" t="s">
        <v>155</v>
      </c>
      <c r="H355" s="222">
        <v>1.1459999999999999</v>
      </c>
      <c r="I355" s="223"/>
      <c r="J355" s="224">
        <f>ROUND(I355*H355,2)</f>
        <v>0</v>
      </c>
      <c r="K355" s="220" t="s">
        <v>156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157</v>
      </c>
      <c r="AT355" s="229" t="s">
        <v>152</v>
      </c>
      <c r="AU355" s="229" t="s">
        <v>172</v>
      </c>
      <c r="AY355" s="17" t="s">
        <v>150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157</v>
      </c>
      <c r="BM355" s="229" t="s">
        <v>347</v>
      </c>
    </row>
    <row r="356" s="2" customFormat="1">
      <c r="A356" s="38"/>
      <c r="B356" s="39"/>
      <c r="C356" s="40"/>
      <c r="D356" s="231" t="s">
        <v>159</v>
      </c>
      <c r="E356" s="40"/>
      <c r="F356" s="232" t="s">
        <v>348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159</v>
      </c>
      <c r="AU356" s="17" t="s">
        <v>172</v>
      </c>
    </row>
    <row r="357" s="2" customFormat="1">
      <c r="A357" s="38"/>
      <c r="B357" s="39"/>
      <c r="C357" s="40"/>
      <c r="D357" s="238" t="s">
        <v>188</v>
      </c>
      <c r="E357" s="40"/>
      <c r="F357" s="258" t="s">
        <v>349</v>
      </c>
      <c r="G357" s="40"/>
      <c r="H357" s="40"/>
      <c r="I357" s="233"/>
      <c r="J357" s="40"/>
      <c r="K357" s="40"/>
      <c r="L357" s="44"/>
      <c r="M357" s="234"/>
      <c r="N357" s="235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188</v>
      </c>
      <c r="AU357" s="17" t="s">
        <v>172</v>
      </c>
    </row>
    <row r="358" s="14" customFormat="1">
      <c r="A358" s="14"/>
      <c r="B358" s="247"/>
      <c r="C358" s="248"/>
      <c r="D358" s="238" t="s">
        <v>161</v>
      </c>
      <c r="E358" s="249" t="s">
        <v>1</v>
      </c>
      <c r="F358" s="250" t="s">
        <v>350</v>
      </c>
      <c r="G358" s="248"/>
      <c r="H358" s="251">
        <v>1.1459999999999999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161</v>
      </c>
      <c r="AU358" s="257" t="s">
        <v>172</v>
      </c>
      <c r="AV358" s="14" t="s">
        <v>86</v>
      </c>
      <c r="AW358" s="14" t="s">
        <v>32</v>
      </c>
      <c r="AX358" s="14" t="s">
        <v>76</v>
      </c>
      <c r="AY358" s="257" t="s">
        <v>150</v>
      </c>
    </row>
    <row r="359" s="2" customFormat="1" ht="36" customHeight="1">
      <c r="A359" s="38"/>
      <c r="B359" s="39"/>
      <c r="C359" s="218" t="s">
        <v>351</v>
      </c>
      <c r="D359" s="218" t="s">
        <v>152</v>
      </c>
      <c r="E359" s="219" t="s">
        <v>352</v>
      </c>
      <c r="F359" s="220" t="s">
        <v>353</v>
      </c>
      <c r="G359" s="221" t="s">
        <v>155</v>
      </c>
      <c r="H359" s="222">
        <v>1.1459999999999999</v>
      </c>
      <c r="I359" s="223"/>
      <c r="J359" s="224">
        <f>ROUND(I359*H359,2)</f>
        <v>0</v>
      </c>
      <c r="K359" s="220" t="s">
        <v>156</v>
      </c>
      <c r="L359" s="44"/>
      <c r="M359" s="225" t="s">
        <v>1</v>
      </c>
      <c r="N359" s="226" t="s">
        <v>41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157</v>
      </c>
      <c r="AT359" s="229" t="s">
        <v>152</v>
      </c>
      <c r="AU359" s="229" t="s">
        <v>172</v>
      </c>
      <c r="AY359" s="17" t="s">
        <v>150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157</v>
      </c>
      <c r="BM359" s="229" t="s">
        <v>354</v>
      </c>
    </row>
    <row r="360" s="2" customFormat="1">
      <c r="A360" s="38"/>
      <c r="B360" s="39"/>
      <c r="C360" s="40"/>
      <c r="D360" s="231" t="s">
        <v>159</v>
      </c>
      <c r="E360" s="40"/>
      <c r="F360" s="232" t="s">
        <v>355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159</v>
      </c>
      <c r="AU360" s="17" t="s">
        <v>172</v>
      </c>
    </row>
    <row r="361" s="2" customFormat="1">
      <c r="A361" s="38"/>
      <c r="B361" s="39"/>
      <c r="C361" s="40"/>
      <c r="D361" s="238" t="s">
        <v>188</v>
      </c>
      <c r="E361" s="40"/>
      <c r="F361" s="258" t="s">
        <v>349</v>
      </c>
      <c r="G361" s="40"/>
      <c r="H361" s="40"/>
      <c r="I361" s="233"/>
      <c r="J361" s="40"/>
      <c r="K361" s="40"/>
      <c r="L361" s="44"/>
      <c r="M361" s="234"/>
      <c r="N361" s="235"/>
      <c r="O361" s="91"/>
      <c r="P361" s="91"/>
      <c r="Q361" s="91"/>
      <c r="R361" s="91"/>
      <c r="S361" s="91"/>
      <c r="T361" s="92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188</v>
      </c>
      <c r="AU361" s="17" t="s">
        <v>172</v>
      </c>
    </row>
    <row r="362" s="14" customFormat="1">
      <c r="A362" s="14"/>
      <c r="B362" s="247"/>
      <c r="C362" s="248"/>
      <c r="D362" s="238" t="s">
        <v>161</v>
      </c>
      <c r="E362" s="249" t="s">
        <v>1</v>
      </c>
      <c r="F362" s="250" t="s">
        <v>350</v>
      </c>
      <c r="G362" s="248"/>
      <c r="H362" s="251">
        <v>1.1459999999999999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161</v>
      </c>
      <c r="AU362" s="257" t="s">
        <v>172</v>
      </c>
      <c r="AV362" s="14" t="s">
        <v>86</v>
      </c>
      <c r="AW362" s="14" t="s">
        <v>32</v>
      </c>
      <c r="AX362" s="14" t="s">
        <v>76</v>
      </c>
      <c r="AY362" s="257" t="s">
        <v>150</v>
      </c>
    </row>
    <row r="363" s="2" customFormat="1" ht="16.5" customHeight="1">
      <c r="A363" s="38"/>
      <c r="B363" s="39"/>
      <c r="C363" s="218" t="s">
        <v>356</v>
      </c>
      <c r="D363" s="218" t="s">
        <v>152</v>
      </c>
      <c r="E363" s="219" t="s">
        <v>357</v>
      </c>
      <c r="F363" s="220" t="s">
        <v>358</v>
      </c>
      <c r="G363" s="221" t="s">
        <v>185</v>
      </c>
      <c r="H363" s="222">
        <v>0.037999999999999999</v>
      </c>
      <c r="I363" s="223"/>
      <c r="J363" s="224">
        <f>ROUND(I363*H363,2)</f>
        <v>0</v>
      </c>
      <c r="K363" s="220" t="s">
        <v>156</v>
      </c>
      <c r="L363" s="44"/>
      <c r="M363" s="225" t="s">
        <v>1</v>
      </c>
      <c r="N363" s="226" t="s">
        <v>41</v>
      </c>
      <c r="O363" s="91"/>
      <c r="P363" s="227">
        <f>O363*H363</f>
        <v>0</v>
      </c>
      <c r="Q363" s="227">
        <v>1.06277</v>
      </c>
      <c r="R363" s="227">
        <f>Q363*H363</f>
        <v>0.040385259999999999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157</v>
      </c>
      <c r="AT363" s="229" t="s">
        <v>152</v>
      </c>
      <c r="AU363" s="229" t="s">
        <v>172</v>
      </c>
      <c r="AY363" s="17" t="s">
        <v>150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157</v>
      </c>
      <c r="BM363" s="229" t="s">
        <v>359</v>
      </c>
    </row>
    <row r="364" s="2" customFormat="1">
      <c r="A364" s="38"/>
      <c r="B364" s="39"/>
      <c r="C364" s="40"/>
      <c r="D364" s="231" t="s">
        <v>159</v>
      </c>
      <c r="E364" s="40"/>
      <c r="F364" s="232" t="s">
        <v>360</v>
      </c>
      <c r="G364" s="40"/>
      <c r="H364" s="40"/>
      <c r="I364" s="233"/>
      <c r="J364" s="40"/>
      <c r="K364" s="40"/>
      <c r="L364" s="44"/>
      <c r="M364" s="234"/>
      <c r="N364" s="235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159</v>
      </c>
      <c r="AU364" s="17" t="s">
        <v>172</v>
      </c>
    </row>
    <row r="365" s="13" customFormat="1">
      <c r="A365" s="13"/>
      <c r="B365" s="236"/>
      <c r="C365" s="237"/>
      <c r="D365" s="238" t="s">
        <v>161</v>
      </c>
      <c r="E365" s="239" t="s">
        <v>1</v>
      </c>
      <c r="F365" s="240" t="s">
        <v>162</v>
      </c>
      <c r="G365" s="237"/>
      <c r="H365" s="239" t="s">
        <v>1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6" t="s">
        <v>161</v>
      </c>
      <c r="AU365" s="246" t="s">
        <v>172</v>
      </c>
      <c r="AV365" s="13" t="s">
        <v>84</v>
      </c>
      <c r="AW365" s="13" t="s">
        <v>32</v>
      </c>
      <c r="AX365" s="13" t="s">
        <v>76</v>
      </c>
      <c r="AY365" s="246" t="s">
        <v>150</v>
      </c>
    </row>
    <row r="366" s="13" customFormat="1">
      <c r="A366" s="13"/>
      <c r="B366" s="236"/>
      <c r="C366" s="237"/>
      <c r="D366" s="238" t="s">
        <v>161</v>
      </c>
      <c r="E366" s="239" t="s">
        <v>1</v>
      </c>
      <c r="F366" s="240" t="s">
        <v>163</v>
      </c>
      <c r="G366" s="237"/>
      <c r="H366" s="239" t="s">
        <v>1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6" t="s">
        <v>161</v>
      </c>
      <c r="AU366" s="246" t="s">
        <v>172</v>
      </c>
      <c r="AV366" s="13" t="s">
        <v>84</v>
      </c>
      <c r="AW366" s="13" t="s">
        <v>32</v>
      </c>
      <c r="AX366" s="13" t="s">
        <v>76</v>
      </c>
      <c r="AY366" s="246" t="s">
        <v>150</v>
      </c>
    </row>
    <row r="367" s="13" customFormat="1">
      <c r="A367" s="13"/>
      <c r="B367" s="236"/>
      <c r="C367" s="237"/>
      <c r="D367" s="238" t="s">
        <v>161</v>
      </c>
      <c r="E367" s="239" t="s">
        <v>1</v>
      </c>
      <c r="F367" s="240" t="s">
        <v>164</v>
      </c>
      <c r="G367" s="237"/>
      <c r="H367" s="239" t="s">
        <v>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6" t="s">
        <v>161</v>
      </c>
      <c r="AU367" s="246" t="s">
        <v>172</v>
      </c>
      <c r="AV367" s="13" t="s">
        <v>84</v>
      </c>
      <c r="AW367" s="13" t="s">
        <v>32</v>
      </c>
      <c r="AX367" s="13" t="s">
        <v>76</v>
      </c>
      <c r="AY367" s="246" t="s">
        <v>150</v>
      </c>
    </row>
    <row r="368" s="13" customFormat="1">
      <c r="A368" s="13"/>
      <c r="B368" s="236"/>
      <c r="C368" s="237"/>
      <c r="D368" s="238" t="s">
        <v>161</v>
      </c>
      <c r="E368" s="239" t="s">
        <v>1</v>
      </c>
      <c r="F368" s="240" t="s">
        <v>329</v>
      </c>
      <c r="G368" s="237"/>
      <c r="H368" s="239" t="s">
        <v>1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161</v>
      </c>
      <c r="AU368" s="246" t="s">
        <v>172</v>
      </c>
      <c r="AV368" s="13" t="s">
        <v>84</v>
      </c>
      <c r="AW368" s="13" t="s">
        <v>32</v>
      </c>
      <c r="AX368" s="13" t="s">
        <v>76</v>
      </c>
      <c r="AY368" s="246" t="s">
        <v>150</v>
      </c>
    </row>
    <row r="369" s="13" customFormat="1">
      <c r="A369" s="13"/>
      <c r="B369" s="236"/>
      <c r="C369" s="237"/>
      <c r="D369" s="238" t="s">
        <v>161</v>
      </c>
      <c r="E369" s="239" t="s">
        <v>1</v>
      </c>
      <c r="F369" s="240" t="s">
        <v>197</v>
      </c>
      <c r="G369" s="237"/>
      <c r="H369" s="239" t="s">
        <v>1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6" t="s">
        <v>161</v>
      </c>
      <c r="AU369" s="246" t="s">
        <v>172</v>
      </c>
      <c r="AV369" s="13" t="s">
        <v>84</v>
      </c>
      <c r="AW369" s="13" t="s">
        <v>32</v>
      </c>
      <c r="AX369" s="13" t="s">
        <v>76</v>
      </c>
      <c r="AY369" s="246" t="s">
        <v>150</v>
      </c>
    </row>
    <row r="370" s="14" customFormat="1">
      <c r="A370" s="14"/>
      <c r="B370" s="247"/>
      <c r="C370" s="248"/>
      <c r="D370" s="238" t="s">
        <v>161</v>
      </c>
      <c r="E370" s="249" t="s">
        <v>1</v>
      </c>
      <c r="F370" s="250" t="s">
        <v>361</v>
      </c>
      <c r="G370" s="248"/>
      <c r="H370" s="251">
        <v>0.037999999999999999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6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161</v>
      </c>
      <c r="AU370" s="257" t="s">
        <v>172</v>
      </c>
      <c r="AV370" s="14" t="s">
        <v>86</v>
      </c>
      <c r="AW370" s="14" t="s">
        <v>32</v>
      </c>
      <c r="AX370" s="14" t="s">
        <v>76</v>
      </c>
      <c r="AY370" s="257" t="s">
        <v>150</v>
      </c>
    </row>
    <row r="371" s="12" customFormat="1" ht="20.88" customHeight="1">
      <c r="A371" s="12"/>
      <c r="B371" s="202"/>
      <c r="C371" s="203"/>
      <c r="D371" s="204" t="s">
        <v>75</v>
      </c>
      <c r="E371" s="216" t="s">
        <v>362</v>
      </c>
      <c r="F371" s="216" t="s">
        <v>363</v>
      </c>
      <c r="G371" s="203"/>
      <c r="H371" s="203"/>
      <c r="I371" s="206"/>
      <c r="J371" s="217">
        <f>BK371</f>
        <v>0</v>
      </c>
      <c r="K371" s="203"/>
      <c r="L371" s="208"/>
      <c r="M371" s="209"/>
      <c r="N371" s="210"/>
      <c r="O371" s="210"/>
      <c r="P371" s="211">
        <f>SUM(P372:P411)</f>
        <v>0</v>
      </c>
      <c r="Q371" s="210"/>
      <c r="R371" s="211">
        <f>SUM(R372:R411)</f>
        <v>1.7619699999999998</v>
      </c>
      <c r="S371" s="210"/>
      <c r="T371" s="212">
        <f>SUM(T372:T411)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13" t="s">
        <v>84</v>
      </c>
      <c r="AT371" s="214" t="s">
        <v>75</v>
      </c>
      <c r="AU371" s="214" t="s">
        <v>86</v>
      </c>
      <c r="AY371" s="213" t="s">
        <v>150</v>
      </c>
      <c r="BK371" s="215">
        <f>SUM(BK372:BK411)</f>
        <v>0</v>
      </c>
    </row>
    <row r="372" s="2" customFormat="1" ht="24" customHeight="1">
      <c r="A372" s="38"/>
      <c r="B372" s="39"/>
      <c r="C372" s="218" t="s">
        <v>364</v>
      </c>
      <c r="D372" s="218" t="s">
        <v>152</v>
      </c>
      <c r="E372" s="219" t="s">
        <v>365</v>
      </c>
      <c r="F372" s="220" t="s">
        <v>366</v>
      </c>
      <c r="G372" s="221" t="s">
        <v>226</v>
      </c>
      <c r="H372" s="222">
        <v>25</v>
      </c>
      <c r="I372" s="223"/>
      <c r="J372" s="224">
        <f>ROUND(I372*H372,2)</f>
        <v>0</v>
      </c>
      <c r="K372" s="220" t="s">
        <v>156</v>
      </c>
      <c r="L372" s="44"/>
      <c r="M372" s="225" t="s">
        <v>1</v>
      </c>
      <c r="N372" s="226" t="s">
        <v>41</v>
      </c>
      <c r="O372" s="91"/>
      <c r="P372" s="227">
        <f>O372*H372</f>
        <v>0</v>
      </c>
      <c r="Q372" s="227">
        <v>0.056439999999999997</v>
      </c>
      <c r="R372" s="227">
        <f>Q372*H372</f>
        <v>1.411</v>
      </c>
      <c r="S372" s="227">
        <v>0</v>
      </c>
      <c r="T372" s="228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9" t="s">
        <v>157</v>
      </c>
      <c r="AT372" s="229" t="s">
        <v>152</v>
      </c>
      <c r="AU372" s="229" t="s">
        <v>172</v>
      </c>
      <c r="AY372" s="17" t="s">
        <v>150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7" t="s">
        <v>84</v>
      </c>
      <c r="BK372" s="230">
        <f>ROUND(I372*H372,2)</f>
        <v>0</v>
      </c>
      <c r="BL372" s="17" t="s">
        <v>157</v>
      </c>
      <c r="BM372" s="229" t="s">
        <v>367</v>
      </c>
    </row>
    <row r="373" s="2" customFormat="1">
      <c r="A373" s="38"/>
      <c r="B373" s="39"/>
      <c r="C373" s="40"/>
      <c r="D373" s="231" t="s">
        <v>159</v>
      </c>
      <c r="E373" s="40"/>
      <c r="F373" s="232" t="s">
        <v>368</v>
      </c>
      <c r="G373" s="40"/>
      <c r="H373" s="40"/>
      <c r="I373" s="233"/>
      <c r="J373" s="40"/>
      <c r="K373" s="40"/>
      <c r="L373" s="44"/>
      <c r="M373" s="234"/>
      <c r="N373" s="235"/>
      <c r="O373" s="91"/>
      <c r="P373" s="91"/>
      <c r="Q373" s="91"/>
      <c r="R373" s="91"/>
      <c r="S373" s="91"/>
      <c r="T373" s="92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159</v>
      </c>
      <c r="AU373" s="17" t="s">
        <v>172</v>
      </c>
    </row>
    <row r="374" s="2" customFormat="1" ht="36" customHeight="1">
      <c r="A374" s="38"/>
      <c r="B374" s="39"/>
      <c r="C374" s="259" t="s">
        <v>369</v>
      </c>
      <c r="D374" s="259" t="s">
        <v>201</v>
      </c>
      <c r="E374" s="260" t="s">
        <v>370</v>
      </c>
      <c r="F374" s="261" t="s">
        <v>371</v>
      </c>
      <c r="G374" s="262" t="s">
        <v>226</v>
      </c>
      <c r="H374" s="263">
        <v>5</v>
      </c>
      <c r="I374" s="264"/>
      <c r="J374" s="265">
        <f>ROUND(I374*H374,2)</f>
        <v>0</v>
      </c>
      <c r="K374" s="261" t="s">
        <v>156</v>
      </c>
      <c r="L374" s="266"/>
      <c r="M374" s="267" t="s">
        <v>1</v>
      </c>
      <c r="N374" s="268" t="s">
        <v>41</v>
      </c>
      <c r="O374" s="91"/>
      <c r="P374" s="227">
        <f>O374*H374</f>
        <v>0</v>
      </c>
      <c r="Q374" s="227">
        <v>0.01201</v>
      </c>
      <c r="R374" s="227">
        <f>Q374*H374</f>
        <v>0.060049999999999999</v>
      </c>
      <c r="S374" s="227">
        <v>0</v>
      </c>
      <c r="T374" s="228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9" t="s">
        <v>204</v>
      </c>
      <c r="AT374" s="229" t="s">
        <v>201</v>
      </c>
      <c r="AU374" s="229" t="s">
        <v>172</v>
      </c>
      <c r="AY374" s="17" t="s">
        <v>150</v>
      </c>
      <c r="BE374" s="230">
        <f>IF(N374="základní",J374,0)</f>
        <v>0</v>
      </c>
      <c r="BF374" s="230">
        <f>IF(N374="snížená",J374,0)</f>
        <v>0</v>
      </c>
      <c r="BG374" s="230">
        <f>IF(N374="zákl. přenesená",J374,0)</f>
        <v>0</v>
      </c>
      <c r="BH374" s="230">
        <f>IF(N374="sníž. přenesená",J374,0)</f>
        <v>0</v>
      </c>
      <c r="BI374" s="230">
        <f>IF(N374="nulová",J374,0)</f>
        <v>0</v>
      </c>
      <c r="BJ374" s="17" t="s">
        <v>84</v>
      </c>
      <c r="BK374" s="230">
        <f>ROUND(I374*H374,2)</f>
        <v>0</v>
      </c>
      <c r="BL374" s="17" t="s">
        <v>157</v>
      </c>
      <c r="BM374" s="229" t="s">
        <v>372</v>
      </c>
    </row>
    <row r="375" s="13" customFormat="1">
      <c r="A375" s="13"/>
      <c r="B375" s="236"/>
      <c r="C375" s="237"/>
      <c r="D375" s="238" t="s">
        <v>161</v>
      </c>
      <c r="E375" s="239" t="s">
        <v>1</v>
      </c>
      <c r="F375" s="240" t="s">
        <v>162</v>
      </c>
      <c r="G375" s="237"/>
      <c r="H375" s="239" t="s">
        <v>1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6" t="s">
        <v>161</v>
      </c>
      <c r="AU375" s="246" t="s">
        <v>172</v>
      </c>
      <c r="AV375" s="13" t="s">
        <v>84</v>
      </c>
      <c r="AW375" s="13" t="s">
        <v>32</v>
      </c>
      <c r="AX375" s="13" t="s">
        <v>76</v>
      </c>
      <c r="AY375" s="246" t="s">
        <v>150</v>
      </c>
    </row>
    <row r="376" s="13" customFormat="1">
      <c r="A376" s="13"/>
      <c r="B376" s="236"/>
      <c r="C376" s="237"/>
      <c r="D376" s="238" t="s">
        <v>161</v>
      </c>
      <c r="E376" s="239" t="s">
        <v>1</v>
      </c>
      <c r="F376" s="240" t="s">
        <v>164</v>
      </c>
      <c r="G376" s="237"/>
      <c r="H376" s="239" t="s">
        <v>1</v>
      </c>
      <c r="I376" s="241"/>
      <c r="J376" s="237"/>
      <c r="K376" s="237"/>
      <c r="L376" s="242"/>
      <c r="M376" s="243"/>
      <c r="N376" s="244"/>
      <c r="O376" s="244"/>
      <c r="P376" s="244"/>
      <c r="Q376" s="244"/>
      <c r="R376" s="244"/>
      <c r="S376" s="244"/>
      <c r="T376" s="24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6" t="s">
        <v>161</v>
      </c>
      <c r="AU376" s="246" t="s">
        <v>172</v>
      </c>
      <c r="AV376" s="13" t="s">
        <v>84</v>
      </c>
      <c r="AW376" s="13" t="s">
        <v>32</v>
      </c>
      <c r="AX376" s="13" t="s">
        <v>76</v>
      </c>
      <c r="AY376" s="246" t="s">
        <v>150</v>
      </c>
    </row>
    <row r="377" s="13" customFormat="1">
      <c r="A377" s="13"/>
      <c r="B377" s="236"/>
      <c r="C377" s="237"/>
      <c r="D377" s="238" t="s">
        <v>161</v>
      </c>
      <c r="E377" s="239" t="s">
        <v>1</v>
      </c>
      <c r="F377" s="240" t="s">
        <v>373</v>
      </c>
      <c r="G377" s="237"/>
      <c r="H377" s="239" t="s">
        <v>1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6" t="s">
        <v>161</v>
      </c>
      <c r="AU377" s="246" t="s">
        <v>172</v>
      </c>
      <c r="AV377" s="13" t="s">
        <v>84</v>
      </c>
      <c r="AW377" s="13" t="s">
        <v>32</v>
      </c>
      <c r="AX377" s="13" t="s">
        <v>76</v>
      </c>
      <c r="AY377" s="246" t="s">
        <v>150</v>
      </c>
    </row>
    <row r="378" s="14" customFormat="1">
      <c r="A378" s="14"/>
      <c r="B378" s="247"/>
      <c r="C378" s="248"/>
      <c r="D378" s="238" t="s">
        <v>161</v>
      </c>
      <c r="E378" s="249" t="s">
        <v>1</v>
      </c>
      <c r="F378" s="250" t="s">
        <v>374</v>
      </c>
      <c r="G378" s="248"/>
      <c r="H378" s="251">
        <v>1</v>
      </c>
      <c r="I378" s="252"/>
      <c r="J378" s="248"/>
      <c r="K378" s="248"/>
      <c r="L378" s="253"/>
      <c r="M378" s="254"/>
      <c r="N378" s="255"/>
      <c r="O378" s="255"/>
      <c r="P378" s="255"/>
      <c r="Q378" s="255"/>
      <c r="R378" s="255"/>
      <c r="S378" s="255"/>
      <c r="T378" s="25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7" t="s">
        <v>161</v>
      </c>
      <c r="AU378" s="257" t="s">
        <v>172</v>
      </c>
      <c r="AV378" s="14" t="s">
        <v>86</v>
      </c>
      <c r="AW378" s="14" t="s">
        <v>32</v>
      </c>
      <c r="AX378" s="14" t="s">
        <v>76</v>
      </c>
      <c r="AY378" s="257" t="s">
        <v>150</v>
      </c>
    </row>
    <row r="379" s="14" customFormat="1">
      <c r="A379" s="14"/>
      <c r="B379" s="247"/>
      <c r="C379" s="248"/>
      <c r="D379" s="238" t="s">
        <v>161</v>
      </c>
      <c r="E379" s="249" t="s">
        <v>1</v>
      </c>
      <c r="F379" s="250" t="s">
        <v>375</v>
      </c>
      <c r="G379" s="248"/>
      <c r="H379" s="251">
        <v>1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161</v>
      </c>
      <c r="AU379" s="257" t="s">
        <v>172</v>
      </c>
      <c r="AV379" s="14" t="s">
        <v>86</v>
      </c>
      <c r="AW379" s="14" t="s">
        <v>32</v>
      </c>
      <c r="AX379" s="14" t="s">
        <v>76</v>
      </c>
      <c r="AY379" s="257" t="s">
        <v>150</v>
      </c>
    </row>
    <row r="380" s="13" customFormat="1">
      <c r="A380" s="13"/>
      <c r="B380" s="236"/>
      <c r="C380" s="237"/>
      <c r="D380" s="238" t="s">
        <v>161</v>
      </c>
      <c r="E380" s="239" t="s">
        <v>1</v>
      </c>
      <c r="F380" s="240" t="s">
        <v>376</v>
      </c>
      <c r="G380" s="237"/>
      <c r="H380" s="239" t="s">
        <v>1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161</v>
      </c>
      <c r="AU380" s="246" t="s">
        <v>172</v>
      </c>
      <c r="AV380" s="13" t="s">
        <v>84</v>
      </c>
      <c r="AW380" s="13" t="s">
        <v>32</v>
      </c>
      <c r="AX380" s="13" t="s">
        <v>76</v>
      </c>
      <c r="AY380" s="246" t="s">
        <v>150</v>
      </c>
    </row>
    <row r="381" s="14" customFormat="1">
      <c r="A381" s="14"/>
      <c r="B381" s="247"/>
      <c r="C381" s="248"/>
      <c r="D381" s="238" t="s">
        <v>161</v>
      </c>
      <c r="E381" s="249" t="s">
        <v>1</v>
      </c>
      <c r="F381" s="250" t="s">
        <v>375</v>
      </c>
      <c r="G381" s="248"/>
      <c r="H381" s="251">
        <v>1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161</v>
      </c>
      <c r="AU381" s="257" t="s">
        <v>172</v>
      </c>
      <c r="AV381" s="14" t="s">
        <v>86</v>
      </c>
      <c r="AW381" s="14" t="s">
        <v>32</v>
      </c>
      <c r="AX381" s="14" t="s">
        <v>76</v>
      </c>
      <c r="AY381" s="257" t="s">
        <v>150</v>
      </c>
    </row>
    <row r="382" s="13" customFormat="1">
      <c r="A382" s="13"/>
      <c r="B382" s="236"/>
      <c r="C382" s="237"/>
      <c r="D382" s="238" t="s">
        <v>161</v>
      </c>
      <c r="E382" s="239" t="s">
        <v>1</v>
      </c>
      <c r="F382" s="240" t="s">
        <v>377</v>
      </c>
      <c r="G382" s="237"/>
      <c r="H382" s="239" t="s">
        <v>1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6" t="s">
        <v>161</v>
      </c>
      <c r="AU382" s="246" t="s">
        <v>172</v>
      </c>
      <c r="AV382" s="13" t="s">
        <v>84</v>
      </c>
      <c r="AW382" s="13" t="s">
        <v>32</v>
      </c>
      <c r="AX382" s="13" t="s">
        <v>76</v>
      </c>
      <c r="AY382" s="246" t="s">
        <v>150</v>
      </c>
    </row>
    <row r="383" s="14" customFormat="1">
      <c r="A383" s="14"/>
      <c r="B383" s="247"/>
      <c r="C383" s="248"/>
      <c r="D383" s="238" t="s">
        <v>161</v>
      </c>
      <c r="E383" s="249" t="s">
        <v>1</v>
      </c>
      <c r="F383" s="250" t="s">
        <v>375</v>
      </c>
      <c r="G383" s="248"/>
      <c r="H383" s="251">
        <v>1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161</v>
      </c>
      <c r="AU383" s="257" t="s">
        <v>172</v>
      </c>
      <c r="AV383" s="14" t="s">
        <v>86</v>
      </c>
      <c r="AW383" s="14" t="s">
        <v>32</v>
      </c>
      <c r="AX383" s="14" t="s">
        <v>76</v>
      </c>
      <c r="AY383" s="257" t="s">
        <v>150</v>
      </c>
    </row>
    <row r="384" s="13" customFormat="1">
      <c r="A384" s="13"/>
      <c r="B384" s="236"/>
      <c r="C384" s="237"/>
      <c r="D384" s="238" t="s">
        <v>161</v>
      </c>
      <c r="E384" s="239" t="s">
        <v>1</v>
      </c>
      <c r="F384" s="240" t="s">
        <v>164</v>
      </c>
      <c r="G384" s="237"/>
      <c r="H384" s="239" t="s">
        <v>1</v>
      </c>
      <c r="I384" s="241"/>
      <c r="J384" s="237"/>
      <c r="K384" s="237"/>
      <c r="L384" s="242"/>
      <c r="M384" s="243"/>
      <c r="N384" s="244"/>
      <c r="O384" s="244"/>
      <c r="P384" s="244"/>
      <c r="Q384" s="244"/>
      <c r="R384" s="244"/>
      <c r="S384" s="244"/>
      <c r="T384" s="24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6" t="s">
        <v>161</v>
      </c>
      <c r="AU384" s="246" t="s">
        <v>172</v>
      </c>
      <c r="AV384" s="13" t="s">
        <v>84</v>
      </c>
      <c r="AW384" s="13" t="s">
        <v>32</v>
      </c>
      <c r="AX384" s="13" t="s">
        <v>76</v>
      </c>
      <c r="AY384" s="246" t="s">
        <v>150</v>
      </c>
    </row>
    <row r="385" s="13" customFormat="1">
      <c r="A385" s="13"/>
      <c r="B385" s="236"/>
      <c r="C385" s="237"/>
      <c r="D385" s="238" t="s">
        <v>161</v>
      </c>
      <c r="E385" s="239" t="s">
        <v>1</v>
      </c>
      <c r="F385" s="240" t="s">
        <v>378</v>
      </c>
      <c r="G385" s="237"/>
      <c r="H385" s="239" t="s">
        <v>1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6" t="s">
        <v>161</v>
      </c>
      <c r="AU385" s="246" t="s">
        <v>172</v>
      </c>
      <c r="AV385" s="13" t="s">
        <v>84</v>
      </c>
      <c r="AW385" s="13" t="s">
        <v>32</v>
      </c>
      <c r="AX385" s="13" t="s">
        <v>76</v>
      </c>
      <c r="AY385" s="246" t="s">
        <v>150</v>
      </c>
    </row>
    <row r="386" s="14" customFormat="1">
      <c r="A386" s="14"/>
      <c r="B386" s="247"/>
      <c r="C386" s="248"/>
      <c r="D386" s="238" t="s">
        <v>161</v>
      </c>
      <c r="E386" s="249" t="s">
        <v>1</v>
      </c>
      <c r="F386" s="250" t="s">
        <v>375</v>
      </c>
      <c r="G386" s="248"/>
      <c r="H386" s="251">
        <v>1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161</v>
      </c>
      <c r="AU386" s="257" t="s">
        <v>172</v>
      </c>
      <c r="AV386" s="14" t="s">
        <v>86</v>
      </c>
      <c r="AW386" s="14" t="s">
        <v>32</v>
      </c>
      <c r="AX386" s="14" t="s">
        <v>76</v>
      </c>
      <c r="AY386" s="257" t="s">
        <v>150</v>
      </c>
    </row>
    <row r="387" s="2" customFormat="1" ht="36" customHeight="1">
      <c r="A387" s="38"/>
      <c r="B387" s="39"/>
      <c r="C387" s="259" t="s">
        <v>379</v>
      </c>
      <c r="D387" s="259" t="s">
        <v>201</v>
      </c>
      <c r="E387" s="260" t="s">
        <v>380</v>
      </c>
      <c r="F387" s="261" t="s">
        <v>381</v>
      </c>
      <c r="G387" s="262" t="s">
        <v>226</v>
      </c>
      <c r="H387" s="263">
        <v>14</v>
      </c>
      <c r="I387" s="264"/>
      <c r="J387" s="265">
        <f>ROUND(I387*H387,2)</f>
        <v>0</v>
      </c>
      <c r="K387" s="261" t="s">
        <v>156</v>
      </c>
      <c r="L387" s="266"/>
      <c r="M387" s="267" t="s">
        <v>1</v>
      </c>
      <c r="N387" s="268" t="s">
        <v>41</v>
      </c>
      <c r="O387" s="91"/>
      <c r="P387" s="227">
        <f>O387*H387</f>
        <v>0</v>
      </c>
      <c r="Q387" s="227">
        <v>0.012489999999999999</v>
      </c>
      <c r="R387" s="227">
        <f>Q387*H387</f>
        <v>0.17485999999999999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204</v>
      </c>
      <c r="AT387" s="229" t="s">
        <v>201</v>
      </c>
      <c r="AU387" s="229" t="s">
        <v>172</v>
      </c>
      <c r="AY387" s="17" t="s">
        <v>150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84</v>
      </c>
      <c r="BK387" s="230">
        <f>ROUND(I387*H387,2)</f>
        <v>0</v>
      </c>
      <c r="BL387" s="17" t="s">
        <v>157</v>
      </c>
      <c r="BM387" s="229" t="s">
        <v>382</v>
      </c>
    </row>
    <row r="388" s="13" customFormat="1">
      <c r="A388" s="13"/>
      <c r="B388" s="236"/>
      <c r="C388" s="237"/>
      <c r="D388" s="238" t="s">
        <v>161</v>
      </c>
      <c r="E388" s="239" t="s">
        <v>1</v>
      </c>
      <c r="F388" s="240" t="s">
        <v>162</v>
      </c>
      <c r="G388" s="237"/>
      <c r="H388" s="239" t="s">
        <v>1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6" t="s">
        <v>161</v>
      </c>
      <c r="AU388" s="246" t="s">
        <v>172</v>
      </c>
      <c r="AV388" s="13" t="s">
        <v>84</v>
      </c>
      <c r="AW388" s="13" t="s">
        <v>32</v>
      </c>
      <c r="AX388" s="13" t="s">
        <v>76</v>
      </c>
      <c r="AY388" s="246" t="s">
        <v>150</v>
      </c>
    </row>
    <row r="389" s="13" customFormat="1">
      <c r="A389" s="13"/>
      <c r="B389" s="236"/>
      <c r="C389" s="237"/>
      <c r="D389" s="238" t="s">
        <v>161</v>
      </c>
      <c r="E389" s="239" t="s">
        <v>1</v>
      </c>
      <c r="F389" s="240" t="s">
        <v>164</v>
      </c>
      <c r="G389" s="237"/>
      <c r="H389" s="239" t="s">
        <v>1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6" t="s">
        <v>161</v>
      </c>
      <c r="AU389" s="246" t="s">
        <v>172</v>
      </c>
      <c r="AV389" s="13" t="s">
        <v>84</v>
      </c>
      <c r="AW389" s="13" t="s">
        <v>32</v>
      </c>
      <c r="AX389" s="13" t="s">
        <v>76</v>
      </c>
      <c r="AY389" s="246" t="s">
        <v>150</v>
      </c>
    </row>
    <row r="390" s="13" customFormat="1">
      <c r="A390" s="13"/>
      <c r="B390" s="236"/>
      <c r="C390" s="237"/>
      <c r="D390" s="238" t="s">
        <v>161</v>
      </c>
      <c r="E390" s="239" t="s">
        <v>1</v>
      </c>
      <c r="F390" s="240" t="s">
        <v>383</v>
      </c>
      <c r="G390" s="237"/>
      <c r="H390" s="239" t="s">
        <v>1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6" t="s">
        <v>161</v>
      </c>
      <c r="AU390" s="246" t="s">
        <v>172</v>
      </c>
      <c r="AV390" s="13" t="s">
        <v>84</v>
      </c>
      <c r="AW390" s="13" t="s">
        <v>32</v>
      </c>
      <c r="AX390" s="13" t="s">
        <v>76</v>
      </c>
      <c r="AY390" s="246" t="s">
        <v>150</v>
      </c>
    </row>
    <row r="391" s="14" customFormat="1">
      <c r="A391" s="14"/>
      <c r="B391" s="247"/>
      <c r="C391" s="248"/>
      <c r="D391" s="238" t="s">
        <v>161</v>
      </c>
      <c r="E391" s="249" t="s">
        <v>1</v>
      </c>
      <c r="F391" s="250" t="s">
        <v>384</v>
      </c>
      <c r="G391" s="248"/>
      <c r="H391" s="251">
        <v>8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161</v>
      </c>
      <c r="AU391" s="257" t="s">
        <v>172</v>
      </c>
      <c r="AV391" s="14" t="s">
        <v>86</v>
      </c>
      <c r="AW391" s="14" t="s">
        <v>32</v>
      </c>
      <c r="AX391" s="14" t="s">
        <v>76</v>
      </c>
      <c r="AY391" s="257" t="s">
        <v>150</v>
      </c>
    </row>
    <row r="392" s="14" customFormat="1">
      <c r="A392" s="14"/>
      <c r="B392" s="247"/>
      <c r="C392" s="248"/>
      <c r="D392" s="238" t="s">
        <v>161</v>
      </c>
      <c r="E392" s="249" t="s">
        <v>1</v>
      </c>
      <c r="F392" s="250" t="s">
        <v>385</v>
      </c>
      <c r="G392" s="248"/>
      <c r="H392" s="251">
        <v>6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161</v>
      </c>
      <c r="AU392" s="257" t="s">
        <v>172</v>
      </c>
      <c r="AV392" s="14" t="s">
        <v>86</v>
      </c>
      <c r="AW392" s="14" t="s">
        <v>32</v>
      </c>
      <c r="AX392" s="14" t="s">
        <v>76</v>
      </c>
      <c r="AY392" s="257" t="s">
        <v>150</v>
      </c>
    </row>
    <row r="393" s="2" customFormat="1" ht="36" customHeight="1">
      <c r="A393" s="38"/>
      <c r="B393" s="39"/>
      <c r="C393" s="259" t="s">
        <v>386</v>
      </c>
      <c r="D393" s="259" t="s">
        <v>201</v>
      </c>
      <c r="E393" s="260" t="s">
        <v>387</v>
      </c>
      <c r="F393" s="261" t="s">
        <v>388</v>
      </c>
      <c r="G393" s="262" t="s">
        <v>226</v>
      </c>
      <c r="H393" s="263">
        <v>2</v>
      </c>
      <c r="I393" s="264"/>
      <c r="J393" s="265">
        <f>ROUND(I393*H393,2)</f>
        <v>0</v>
      </c>
      <c r="K393" s="261" t="s">
        <v>156</v>
      </c>
      <c r="L393" s="266"/>
      <c r="M393" s="267" t="s">
        <v>1</v>
      </c>
      <c r="N393" s="268" t="s">
        <v>41</v>
      </c>
      <c r="O393" s="91"/>
      <c r="P393" s="227">
        <f>O393*H393</f>
        <v>0</v>
      </c>
      <c r="Q393" s="227">
        <v>0.01521</v>
      </c>
      <c r="R393" s="227">
        <f>Q393*H393</f>
        <v>0.030419999999999999</v>
      </c>
      <c r="S393" s="227">
        <v>0</v>
      </c>
      <c r="T393" s="228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9" t="s">
        <v>204</v>
      </c>
      <c r="AT393" s="229" t="s">
        <v>201</v>
      </c>
      <c r="AU393" s="229" t="s">
        <v>172</v>
      </c>
      <c r="AY393" s="17" t="s">
        <v>150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7" t="s">
        <v>84</v>
      </c>
      <c r="BK393" s="230">
        <f>ROUND(I393*H393,2)</f>
        <v>0</v>
      </c>
      <c r="BL393" s="17" t="s">
        <v>157</v>
      </c>
      <c r="BM393" s="229" t="s">
        <v>389</v>
      </c>
    </row>
    <row r="394" s="13" customFormat="1">
      <c r="A394" s="13"/>
      <c r="B394" s="236"/>
      <c r="C394" s="237"/>
      <c r="D394" s="238" t="s">
        <v>161</v>
      </c>
      <c r="E394" s="239" t="s">
        <v>1</v>
      </c>
      <c r="F394" s="240" t="s">
        <v>162</v>
      </c>
      <c r="G394" s="237"/>
      <c r="H394" s="239" t="s">
        <v>1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161</v>
      </c>
      <c r="AU394" s="246" t="s">
        <v>172</v>
      </c>
      <c r="AV394" s="13" t="s">
        <v>84</v>
      </c>
      <c r="AW394" s="13" t="s">
        <v>32</v>
      </c>
      <c r="AX394" s="13" t="s">
        <v>76</v>
      </c>
      <c r="AY394" s="246" t="s">
        <v>150</v>
      </c>
    </row>
    <row r="395" s="13" customFormat="1">
      <c r="A395" s="13"/>
      <c r="B395" s="236"/>
      <c r="C395" s="237"/>
      <c r="D395" s="238" t="s">
        <v>161</v>
      </c>
      <c r="E395" s="239" t="s">
        <v>1</v>
      </c>
      <c r="F395" s="240" t="s">
        <v>164</v>
      </c>
      <c r="G395" s="237"/>
      <c r="H395" s="239" t="s">
        <v>1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6" t="s">
        <v>161</v>
      </c>
      <c r="AU395" s="246" t="s">
        <v>172</v>
      </c>
      <c r="AV395" s="13" t="s">
        <v>84</v>
      </c>
      <c r="AW395" s="13" t="s">
        <v>32</v>
      </c>
      <c r="AX395" s="13" t="s">
        <v>76</v>
      </c>
      <c r="AY395" s="246" t="s">
        <v>150</v>
      </c>
    </row>
    <row r="396" s="13" customFormat="1">
      <c r="A396" s="13"/>
      <c r="B396" s="236"/>
      <c r="C396" s="237"/>
      <c r="D396" s="238" t="s">
        <v>161</v>
      </c>
      <c r="E396" s="239" t="s">
        <v>1</v>
      </c>
      <c r="F396" s="240" t="s">
        <v>383</v>
      </c>
      <c r="G396" s="237"/>
      <c r="H396" s="239" t="s">
        <v>1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161</v>
      </c>
      <c r="AU396" s="246" t="s">
        <v>172</v>
      </c>
      <c r="AV396" s="13" t="s">
        <v>84</v>
      </c>
      <c r="AW396" s="13" t="s">
        <v>32</v>
      </c>
      <c r="AX396" s="13" t="s">
        <v>76</v>
      </c>
      <c r="AY396" s="246" t="s">
        <v>150</v>
      </c>
    </row>
    <row r="397" s="14" customFormat="1">
      <c r="A397" s="14"/>
      <c r="B397" s="247"/>
      <c r="C397" s="248"/>
      <c r="D397" s="238" t="s">
        <v>161</v>
      </c>
      <c r="E397" s="249" t="s">
        <v>1</v>
      </c>
      <c r="F397" s="250" t="s">
        <v>390</v>
      </c>
      <c r="G397" s="248"/>
      <c r="H397" s="251">
        <v>2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161</v>
      </c>
      <c r="AU397" s="257" t="s">
        <v>172</v>
      </c>
      <c r="AV397" s="14" t="s">
        <v>86</v>
      </c>
      <c r="AW397" s="14" t="s">
        <v>32</v>
      </c>
      <c r="AX397" s="14" t="s">
        <v>76</v>
      </c>
      <c r="AY397" s="257" t="s">
        <v>150</v>
      </c>
    </row>
    <row r="398" s="2" customFormat="1" ht="36" customHeight="1">
      <c r="A398" s="38"/>
      <c r="B398" s="39"/>
      <c r="C398" s="259" t="s">
        <v>391</v>
      </c>
      <c r="D398" s="259" t="s">
        <v>201</v>
      </c>
      <c r="E398" s="260" t="s">
        <v>392</v>
      </c>
      <c r="F398" s="261" t="s">
        <v>393</v>
      </c>
      <c r="G398" s="262" t="s">
        <v>226</v>
      </c>
      <c r="H398" s="263">
        <v>1</v>
      </c>
      <c r="I398" s="264"/>
      <c r="J398" s="265">
        <f>ROUND(I398*H398,2)</f>
        <v>0</v>
      </c>
      <c r="K398" s="261" t="s">
        <v>156</v>
      </c>
      <c r="L398" s="266"/>
      <c r="M398" s="267" t="s">
        <v>1</v>
      </c>
      <c r="N398" s="268" t="s">
        <v>41</v>
      </c>
      <c r="O398" s="91"/>
      <c r="P398" s="227">
        <f>O398*H398</f>
        <v>0</v>
      </c>
      <c r="Q398" s="227">
        <v>0.01553</v>
      </c>
      <c r="R398" s="227">
        <f>Q398*H398</f>
        <v>0.01553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204</v>
      </c>
      <c r="AT398" s="229" t="s">
        <v>201</v>
      </c>
      <c r="AU398" s="229" t="s">
        <v>172</v>
      </c>
      <c r="AY398" s="17" t="s">
        <v>150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84</v>
      </c>
      <c r="BK398" s="230">
        <f>ROUND(I398*H398,2)</f>
        <v>0</v>
      </c>
      <c r="BL398" s="17" t="s">
        <v>157</v>
      </c>
      <c r="BM398" s="229" t="s">
        <v>394</v>
      </c>
    </row>
    <row r="399" s="13" customFormat="1">
      <c r="A399" s="13"/>
      <c r="B399" s="236"/>
      <c r="C399" s="237"/>
      <c r="D399" s="238" t="s">
        <v>161</v>
      </c>
      <c r="E399" s="239" t="s">
        <v>1</v>
      </c>
      <c r="F399" s="240" t="s">
        <v>162</v>
      </c>
      <c r="G399" s="237"/>
      <c r="H399" s="239" t="s">
        <v>1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6" t="s">
        <v>161</v>
      </c>
      <c r="AU399" s="246" t="s">
        <v>172</v>
      </c>
      <c r="AV399" s="13" t="s">
        <v>84</v>
      </c>
      <c r="AW399" s="13" t="s">
        <v>32</v>
      </c>
      <c r="AX399" s="13" t="s">
        <v>76</v>
      </c>
      <c r="AY399" s="246" t="s">
        <v>150</v>
      </c>
    </row>
    <row r="400" s="13" customFormat="1">
      <c r="A400" s="13"/>
      <c r="B400" s="236"/>
      <c r="C400" s="237"/>
      <c r="D400" s="238" t="s">
        <v>161</v>
      </c>
      <c r="E400" s="239" t="s">
        <v>1</v>
      </c>
      <c r="F400" s="240" t="s">
        <v>164</v>
      </c>
      <c r="G400" s="237"/>
      <c r="H400" s="239" t="s">
        <v>1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6" t="s">
        <v>161</v>
      </c>
      <c r="AU400" s="246" t="s">
        <v>172</v>
      </c>
      <c r="AV400" s="13" t="s">
        <v>84</v>
      </c>
      <c r="AW400" s="13" t="s">
        <v>32</v>
      </c>
      <c r="AX400" s="13" t="s">
        <v>76</v>
      </c>
      <c r="AY400" s="246" t="s">
        <v>150</v>
      </c>
    </row>
    <row r="401" s="13" customFormat="1">
      <c r="A401" s="13"/>
      <c r="B401" s="236"/>
      <c r="C401" s="237"/>
      <c r="D401" s="238" t="s">
        <v>161</v>
      </c>
      <c r="E401" s="239" t="s">
        <v>1</v>
      </c>
      <c r="F401" s="240" t="s">
        <v>395</v>
      </c>
      <c r="G401" s="237"/>
      <c r="H401" s="239" t="s">
        <v>1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6" t="s">
        <v>161</v>
      </c>
      <c r="AU401" s="246" t="s">
        <v>172</v>
      </c>
      <c r="AV401" s="13" t="s">
        <v>84</v>
      </c>
      <c r="AW401" s="13" t="s">
        <v>32</v>
      </c>
      <c r="AX401" s="13" t="s">
        <v>76</v>
      </c>
      <c r="AY401" s="246" t="s">
        <v>150</v>
      </c>
    </row>
    <row r="402" s="14" customFormat="1">
      <c r="A402" s="14"/>
      <c r="B402" s="247"/>
      <c r="C402" s="248"/>
      <c r="D402" s="238" t="s">
        <v>161</v>
      </c>
      <c r="E402" s="249" t="s">
        <v>1</v>
      </c>
      <c r="F402" s="250" t="s">
        <v>374</v>
      </c>
      <c r="G402" s="248"/>
      <c r="H402" s="251">
        <v>1</v>
      </c>
      <c r="I402" s="252"/>
      <c r="J402" s="248"/>
      <c r="K402" s="248"/>
      <c r="L402" s="253"/>
      <c r="M402" s="254"/>
      <c r="N402" s="255"/>
      <c r="O402" s="255"/>
      <c r="P402" s="255"/>
      <c r="Q402" s="255"/>
      <c r="R402" s="255"/>
      <c r="S402" s="255"/>
      <c r="T402" s="25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7" t="s">
        <v>161</v>
      </c>
      <c r="AU402" s="257" t="s">
        <v>172</v>
      </c>
      <c r="AV402" s="14" t="s">
        <v>86</v>
      </c>
      <c r="AW402" s="14" t="s">
        <v>32</v>
      </c>
      <c r="AX402" s="14" t="s">
        <v>76</v>
      </c>
      <c r="AY402" s="257" t="s">
        <v>150</v>
      </c>
    </row>
    <row r="403" s="2" customFormat="1" ht="36" customHeight="1">
      <c r="A403" s="38"/>
      <c r="B403" s="39"/>
      <c r="C403" s="259" t="s">
        <v>396</v>
      </c>
      <c r="D403" s="259" t="s">
        <v>201</v>
      </c>
      <c r="E403" s="260" t="s">
        <v>397</v>
      </c>
      <c r="F403" s="261" t="s">
        <v>398</v>
      </c>
      <c r="G403" s="262" t="s">
        <v>226</v>
      </c>
      <c r="H403" s="263">
        <v>3</v>
      </c>
      <c r="I403" s="264"/>
      <c r="J403" s="265">
        <f>ROUND(I403*H403,2)</f>
        <v>0</v>
      </c>
      <c r="K403" s="261" t="s">
        <v>156</v>
      </c>
      <c r="L403" s="266"/>
      <c r="M403" s="267" t="s">
        <v>1</v>
      </c>
      <c r="N403" s="268" t="s">
        <v>41</v>
      </c>
      <c r="O403" s="91"/>
      <c r="P403" s="227">
        <f>O403*H403</f>
        <v>0</v>
      </c>
      <c r="Q403" s="227">
        <v>0.023369999999999998</v>
      </c>
      <c r="R403" s="227">
        <f>Q403*H403</f>
        <v>0.070109999999999992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204</v>
      </c>
      <c r="AT403" s="229" t="s">
        <v>201</v>
      </c>
      <c r="AU403" s="229" t="s">
        <v>172</v>
      </c>
      <c r="AY403" s="17" t="s">
        <v>150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84</v>
      </c>
      <c r="BK403" s="230">
        <f>ROUND(I403*H403,2)</f>
        <v>0</v>
      </c>
      <c r="BL403" s="17" t="s">
        <v>157</v>
      </c>
      <c r="BM403" s="229" t="s">
        <v>399</v>
      </c>
    </row>
    <row r="404" s="13" customFormat="1">
      <c r="A404" s="13"/>
      <c r="B404" s="236"/>
      <c r="C404" s="237"/>
      <c r="D404" s="238" t="s">
        <v>161</v>
      </c>
      <c r="E404" s="239" t="s">
        <v>1</v>
      </c>
      <c r="F404" s="240" t="s">
        <v>162</v>
      </c>
      <c r="G404" s="237"/>
      <c r="H404" s="239" t="s">
        <v>1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6" t="s">
        <v>161</v>
      </c>
      <c r="AU404" s="246" t="s">
        <v>172</v>
      </c>
      <c r="AV404" s="13" t="s">
        <v>84</v>
      </c>
      <c r="AW404" s="13" t="s">
        <v>32</v>
      </c>
      <c r="AX404" s="13" t="s">
        <v>76</v>
      </c>
      <c r="AY404" s="246" t="s">
        <v>150</v>
      </c>
    </row>
    <row r="405" s="13" customFormat="1">
      <c r="A405" s="13"/>
      <c r="B405" s="236"/>
      <c r="C405" s="237"/>
      <c r="D405" s="238" t="s">
        <v>161</v>
      </c>
      <c r="E405" s="239" t="s">
        <v>1</v>
      </c>
      <c r="F405" s="240" t="s">
        <v>164</v>
      </c>
      <c r="G405" s="237"/>
      <c r="H405" s="239" t="s">
        <v>1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6" t="s">
        <v>161</v>
      </c>
      <c r="AU405" s="246" t="s">
        <v>172</v>
      </c>
      <c r="AV405" s="13" t="s">
        <v>84</v>
      </c>
      <c r="AW405" s="13" t="s">
        <v>32</v>
      </c>
      <c r="AX405" s="13" t="s">
        <v>76</v>
      </c>
      <c r="AY405" s="246" t="s">
        <v>150</v>
      </c>
    </row>
    <row r="406" s="13" customFormat="1">
      <c r="A406" s="13"/>
      <c r="B406" s="236"/>
      <c r="C406" s="237"/>
      <c r="D406" s="238" t="s">
        <v>161</v>
      </c>
      <c r="E406" s="239" t="s">
        <v>1</v>
      </c>
      <c r="F406" s="240" t="s">
        <v>400</v>
      </c>
      <c r="G406" s="237"/>
      <c r="H406" s="239" t="s">
        <v>1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6" t="s">
        <v>161</v>
      </c>
      <c r="AU406" s="246" t="s">
        <v>172</v>
      </c>
      <c r="AV406" s="13" t="s">
        <v>84</v>
      </c>
      <c r="AW406" s="13" t="s">
        <v>32</v>
      </c>
      <c r="AX406" s="13" t="s">
        <v>76</v>
      </c>
      <c r="AY406" s="246" t="s">
        <v>150</v>
      </c>
    </row>
    <row r="407" s="14" customFormat="1">
      <c r="A407" s="14"/>
      <c r="B407" s="247"/>
      <c r="C407" s="248"/>
      <c r="D407" s="238" t="s">
        <v>161</v>
      </c>
      <c r="E407" s="249" t="s">
        <v>1</v>
      </c>
      <c r="F407" s="250" t="s">
        <v>374</v>
      </c>
      <c r="G407" s="248"/>
      <c r="H407" s="251">
        <v>1</v>
      </c>
      <c r="I407" s="252"/>
      <c r="J407" s="248"/>
      <c r="K407" s="248"/>
      <c r="L407" s="253"/>
      <c r="M407" s="254"/>
      <c r="N407" s="255"/>
      <c r="O407" s="255"/>
      <c r="P407" s="255"/>
      <c r="Q407" s="255"/>
      <c r="R407" s="255"/>
      <c r="S407" s="255"/>
      <c r="T407" s="25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7" t="s">
        <v>161</v>
      </c>
      <c r="AU407" s="257" t="s">
        <v>172</v>
      </c>
      <c r="AV407" s="14" t="s">
        <v>86</v>
      </c>
      <c r="AW407" s="14" t="s">
        <v>32</v>
      </c>
      <c r="AX407" s="14" t="s">
        <v>76</v>
      </c>
      <c r="AY407" s="257" t="s">
        <v>150</v>
      </c>
    </row>
    <row r="408" s="13" customFormat="1">
      <c r="A408" s="13"/>
      <c r="B408" s="236"/>
      <c r="C408" s="237"/>
      <c r="D408" s="238" t="s">
        <v>161</v>
      </c>
      <c r="E408" s="239" t="s">
        <v>1</v>
      </c>
      <c r="F408" s="240" t="s">
        <v>401</v>
      </c>
      <c r="G408" s="237"/>
      <c r="H408" s="239" t="s">
        <v>1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6" t="s">
        <v>161</v>
      </c>
      <c r="AU408" s="246" t="s">
        <v>172</v>
      </c>
      <c r="AV408" s="13" t="s">
        <v>84</v>
      </c>
      <c r="AW408" s="13" t="s">
        <v>32</v>
      </c>
      <c r="AX408" s="13" t="s">
        <v>76</v>
      </c>
      <c r="AY408" s="246" t="s">
        <v>150</v>
      </c>
    </row>
    <row r="409" s="14" customFormat="1">
      <c r="A409" s="14"/>
      <c r="B409" s="247"/>
      <c r="C409" s="248"/>
      <c r="D409" s="238" t="s">
        <v>161</v>
      </c>
      <c r="E409" s="249" t="s">
        <v>1</v>
      </c>
      <c r="F409" s="250" t="s">
        <v>375</v>
      </c>
      <c r="G409" s="248"/>
      <c r="H409" s="251">
        <v>1</v>
      </c>
      <c r="I409" s="252"/>
      <c r="J409" s="248"/>
      <c r="K409" s="248"/>
      <c r="L409" s="253"/>
      <c r="M409" s="254"/>
      <c r="N409" s="255"/>
      <c r="O409" s="255"/>
      <c r="P409" s="255"/>
      <c r="Q409" s="255"/>
      <c r="R409" s="255"/>
      <c r="S409" s="255"/>
      <c r="T409" s="25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7" t="s">
        <v>161</v>
      </c>
      <c r="AU409" s="257" t="s">
        <v>172</v>
      </c>
      <c r="AV409" s="14" t="s">
        <v>86</v>
      </c>
      <c r="AW409" s="14" t="s">
        <v>32</v>
      </c>
      <c r="AX409" s="14" t="s">
        <v>76</v>
      </c>
      <c r="AY409" s="257" t="s">
        <v>150</v>
      </c>
    </row>
    <row r="410" s="13" customFormat="1">
      <c r="A410" s="13"/>
      <c r="B410" s="236"/>
      <c r="C410" s="237"/>
      <c r="D410" s="238" t="s">
        <v>161</v>
      </c>
      <c r="E410" s="239" t="s">
        <v>1</v>
      </c>
      <c r="F410" s="240" t="s">
        <v>402</v>
      </c>
      <c r="G410" s="237"/>
      <c r="H410" s="239" t="s">
        <v>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6" t="s">
        <v>161</v>
      </c>
      <c r="AU410" s="246" t="s">
        <v>172</v>
      </c>
      <c r="AV410" s="13" t="s">
        <v>84</v>
      </c>
      <c r="AW410" s="13" t="s">
        <v>32</v>
      </c>
      <c r="AX410" s="13" t="s">
        <v>76</v>
      </c>
      <c r="AY410" s="246" t="s">
        <v>150</v>
      </c>
    </row>
    <row r="411" s="14" customFormat="1">
      <c r="A411" s="14"/>
      <c r="B411" s="247"/>
      <c r="C411" s="248"/>
      <c r="D411" s="238" t="s">
        <v>161</v>
      </c>
      <c r="E411" s="249" t="s">
        <v>1</v>
      </c>
      <c r="F411" s="250" t="s">
        <v>374</v>
      </c>
      <c r="G411" s="248"/>
      <c r="H411" s="251">
        <v>1</v>
      </c>
      <c r="I411" s="252"/>
      <c r="J411" s="248"/>
      <c r="K411" s="248"/>
      <c r="L411" s="253"/>
      <c r="M411" s="254"/>
      <c r="N411" s="255"/>
      <c r="O411" s="255"/>
      <c r="P411" s="255"/>
      <c r="Q411" s="255"/>
      <c r="R411" s="255"/>
      <c r="S411" s="255"/>
      <c r="T411" s="256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7" t="s">
        <v>161</v>
      </c>
      <c r="AU411" s="257" t="s">
        <v>172</v>
      </c>
      <c r="AV411" s="14" t="s">
        <v>86</v>
      </c>
      <c r="AW411" s="14" t="s">
        <v>32</v>
      </c>
      <c r="AX411" s="14" t="s">
        <v>76</v>
      </c>
      <c r="AY411" s="257" t="s">
        <v>150</v>
      </c>
    </row>
    <row r="412" s="12" customFormat="1" ht="22.8" customHeight="1">
      <c r="A412" s="12"/>
      <c r="B412" s="202"/>
      <c r="C412" s="203"/>
      <c r="D412" s="204" t="s">
        <v>75</v>
      </c>
      <c r="E412" s="216" t="s">
        <v>217</v>
      </c>
      <c r="F412" s="216" t="s">
        <v>403</v>
      </c>
      <c r="G412" s="203"/>
      <c r="H412" s="203"/>
      <c r="I412" s="206"/>
      <c r="J412" s="217">
        <f>BK412</f>
        <v>0</v>
      </c>
      <c r="K412" s="203"/>
      <c r="L412" s="208"/>
      <c r="M412" s="209"/>
      <c r="N412" s="210"/>
      <c r="O412" s="210"/>
      <c r="P412" s="211">
        <f>P413+P826</f>
        <v>0</v>
      </c>
      <c r="Q412" s="210"/>
      <c r="R412" s="211">
        <f>R413+R826</f>
        <v>0.092037999999999995</v>
      </c>
      <c r="S412" s="210"/>
      <c r="T412" s="212">
        <f>T413+T826</f>
        <v>26.611075999999997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3" t="s">
        <v>84</v>
      </c>
      <c r="AT412" s="214" t="s">
        <v>75</v>
      </c>
      <c r="AU412" s="214" t="s">
        <v>84</v>
      </c>
      <c r="AY412" s="213" t="s">
        <v>150</v>
      </c>
      <c r="BK412" s="215">
        <f>BK413+BK826</f>
        <v>0</v>
      </c>
    </row>
    <row r="413" s="12" customFormat="1" ht="20.88" customHeight="1">
      <c r="A413" s="12"/>
      <c r="B413" s="202"/>
      <c r="C413" s="203"/>
      <c r="D413" s="204" t="s">
        <v>75</v>
      </c>
      <c r="E413" s="216" t="s">
        <v>404</v>
      </c>
      <c r="F413" s="216" t="s">
        <v>405</v>
      </c>
      <c r="G413" s="203"/>
      <c r="H413" s="203"/>
      <c r="I413" s="206"/>
      <c r="J413" s="217">
        <f>BK413</f>
        <v>0</v>
      </c>
      <c r="K413" s="203"/>
      <c r="L413" s="208"/>
      <c r="M413" s="209"/>
      <c r="N413" s="210"/>
      <c r="O413" s="210"/>
      <c r="P413" s="211">
        <f>SUM(P414:P825)</f>
        <v>0</v>
      </c>
      <c r="Q413" s="210"/>
      <c r="R413" s="211">
        <f>SUM(R414:R825)</f>
        <v>0.092037999999999995</v>
      </c>
      <c r="S413" s="210"/>
      <c r="T413" s="212">
        <f>SUM(T414:T825)</f>
        <v>26.611075999999997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3" t="s">
        <v>84</v>
      </c>
      <c r="AT413" s="214" t="s">
        <v>75</v>
      </c>
      <c r="AU413" s="214" t="s">
        <v>86</v>
      </c>
      <c r="AY413" s="213" t="s">
        <v>150</v>
      </c>
      <c r="BK413" s="215">
        <f>SUM(BK414:BK825)</f>
        <v>0</v>
      </c>
    </row>
    <row r="414" s="2" customFormat="1" ht="26.4" customHeight="1">
      <c r="A414" s="38"/>
      <c r="B414" s="39"/>
      <c r="C414" s="218" t="s">
        <v>406</v>
      </c>
      <c r="D414" s="218" t="s">
        <v>152</v>
      </c>
      <c r="E414" s="219" t="s">
        <v>407</v>
      </c>
      <c r="F414" s="220" t="s">
        <v>408</v>
      </c>
      <c r="G414" s="221" t="s">
        <v>155</v>
      </c>
      <c r="H414" s="222">
        <v>3.8199999999999998</v>
      </c>
      <c r="I414" s="223"/>
      <c r="J414" s="224">
        <f>ROUND(I414*H414,2)</f>
        <v>0</v>
      </c>
      <c r="K414" s="220" t="s">
        <v>156</v>
      </c>
      <c r="L414" s="44"/>
      <c r="M414" s="225" t="s">
        <v>1</v>
      </c>
      <c r="N414" s="226" t="s">
        <v>41</v>
      </c>
      <c r="O414" s="91"/>
      <c r="P414" s="227">
        <f>O414*H414</f>
        <v>0</v>
      </c>
      <c r="Q414" s="227">
        <v>0</v>
      </c>
      <c r="R414" s="227">
        <f>Q414*H414</f>
        <v>0</v>
      </c>
      <c r="S414" s="227">
        <v>2</v>
      </c>
      <c r="T414" s="228">
        <f>S414*H414</f>
        <v>7.6399999999999997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157</v>
      </c>
      <c r="AT414" s="229" t="s">
        <v>152</v>
      </c>
      <c r="AU414" s="229" t="s">
        <v>172</v>
      </c>
      <c r="AY414" s="17" t="s">
        <v>150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84</v>
      </c>
      <c r="BK414" s="230">
        <f>ROUND(I414*H414,2)</f>
        <v>0</v>
      </c>
      <c r="BL414" s="17" t="s">
        <v>157</v>
      </c>
      <c r="BM414" s="229" t="s">
        <v>409</v>
      </c>
    </row>
    <row r="415" s="2" customFormat="1">
      <c r="A415" s="38"/>
      <c r="B415" s="39"/>
      <c r="C415" s="40"/>
      <c r="D415" s="231" t="s">
        <v>159</v>
      </c>
      <c r="E415" s="40"/>
      <c r="F415" s="232" t="s">
        <v>410</v>
      </c>
      <c r="G415" s="40"/>
      <c r="H415" s="40"/>
      <c r="I415" s="233"/>
      <c r="J415" s="40"/>
      <c r="K415" s="40"/>
      <c r="L415" s="44"/>
      <c r="M415" s="234"/>
      <c r="N415" s="235"/>
      <c r="O415" s="91"/>
      <c r="P415" s="91"/>
      <c r="Q415" s="91"/>
      <c r="R415" s="91"/>
      <c r="S415" s="91"/>
      <c r="T415" s="92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159</v>
      </c>
      <c r="AU415" s="17" t="s">
        <v>172</v>
      </c>
    </row>
    <row r="416" s="13" customFormat="1">
      <c r="A416" s="13"/>
      <c r="B416" s="236"/>
      <c r="C416" s="237"/>
      <c r="D416" s="238" t="s">
        <v>161</v>
      </c>
      <c r="E416" s="239" t="s">
        <v>1</v>
      </c>
      <c r="F416" s="240" t="s">
        <v>162</v>
      </c>
      <c r="G416" s="237"/>
      <c r="H416" s="239" t="s">
        <v>1</v>
      </c>
      <c r="I416" s="241"/>
      <c r="J416" s="237"/>
      <c r="K416" s="237"/>
      <c r="L416" s="242"/>
      <c r="M416" s="243"/>
      <c r="N416" s="244"/>
      <c r="O416" s="244"/>
      <c r="P416" s="244"/>
      <c r="Q416" s="244"/>
      <c r="R416" s="244"/>
      <c r="S416" s="244"/>
      <c r="T416" s="245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6" t="s">
        <v>161</v>
      </c>
      <c r="AU416" s="246" t="s">
        <v>172</v>
      </c>
      <c r="AV416" s="13" t="s">
        <v>84</v>
      </c>
      <c r="AW416" s="13" t="s">
        <v>32</v>
      </c>
      <c r="AX416" s="13" t="s">
        <v>76</v>
      </c>
      <c r="AY416" s="246" t="s">
        <v>150</v>
      </c>
    </row>
    <row r="417" s="13" customFormat="1">
      <c r="A417" s="13"/>
      <c r="B417" s="236"/>
      <c r="C417" s="237"/>
      <c r="D417" s="238" t="s">
        <v>161</v>
      </c>
      <c r="E417" s="239" t="s">
        <v>1</v>
      </c>
      <c r="F417" s="240" t="s">
        <v>163</v>
      </c>
      <c r="G417" s="237"/>
      <c r="H417" s="239" t="s">
        <v>1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6" t="s">
        <v>161</v>
      </c>
      <c r="AU417" s="246" t="s">
        <v>172</v>
      </c>
      <c r="AV417" s="13" t="s">
        <v>84</v>
      </c>
      <c r="AW417" s="13" t="s">
        <v>32</v>
      </c>
      <c r="AX417" s="13" t="s">
        <v>76</v>
      </c>
      <c r="AY417" s="246" t="s">
        <v>150</v>
      </c>
    </row>
    <row r="418" s="13" customFormat="1">
      <c r="A418" s="13"/>
      <c r="B418" s="236"/>
      <c r="C418" s="237"/>
      <c r="D418" s="238" t="s">
        <v>161</v>
      </c>
      <c r="E418" s="239" t="s">
        <v>1</v>
      </c>
      <c r="F418" s="240" t="s">
        <v>164</v>
      </c>
      <c r="G418" s="237"/>
      <c r="H418" s="239" t="s">
        <v>1</v>
      </c>
      <c r="I418" s="241"/>
      <c r="J418" s="237"/>
      <c r="K418" s="237"/>
      <c r="L418" s="242"/>
      <c r="M418" s="243"/>
      <c r="N418" s="244"/>
      <c r="O418" s="244"/>
      <c r="P418" s="244"/>
      <c r="Q418" s="244"/>
      <c r="R418" s="244"/>
      <c r="S418" s="244"/>
      <c r="T418" s="24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6" t="s">
        <v>161</v>
      </c>
      <c r="AU418" s="246" t="s">
        <v>172</v>
      </c>
      <c r="AV418" s="13" t="s">
        <v>84</v>
      </c>
      <c r="AW418" s="13" t="s">
        <v>32</v>
      </c>
      <c r="AX418" s="13" t="s">
        <v>76</v>
      </c>
      <c r="AY418" s="246" t="s">
        <v>150</v>
      </c>
    </row>
    <row r="419" s="13" customFormat="1">
      <c r="A419" s="13"/>
      <c r="B419" s="236"/>
      <c r="C419" s="237"/>
      <c r="D419" s="238" t="s">
        <v>161</v>
      </c>
      <c r="E419" s="239" t="s">
        <v>1</v>
      </c>
      <c r="F419" s="240" t="s">
        <v>411</v>
      </c>
      <c r="G419" s="237"/>
      <c r="H419" s="239" t="s">
        <v>1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6" t="s">
        <v>161</v>
      </c>
      <c r="AU419" s="246" t="s">
        <v>172</v>
      </c>
      <c r="AV419" s="13" t="s">
        <v>84</v>
      </c>
      <c r="AW419" s="13" t="s">
        <v>32</v>
      </c>
      <c r="AX419" s="13" t="s">
        <v>76</v>
      </c>
      <c r="AY419" s="246" t="s">
        <v>150</v>
      </c>
    </row>
    <row r="420" s="13" customFormat="1">
      <c r="A420" s="13"/>
      <c r="B420" s="236"/>
      <c r="C420" s="237"/>
      <c r="D420" s="238" t="s">
        <v>161</v>
      </c>
      <c r="E420" s="239" t="s">
        <v>1</v>
      </c>
      <c r="F420" s="240" t="s">
        <v>197</v>
      </c>
      <c r="G420" s="237"/>
      <c r="H420" s="239" t="s">
        <v>1</v>
      </c>
      <c r="I420" s="241"/>
      <c r="J420" s="237"/>
      <c r="K420" s="237"/>
      <c r="L420" s="242"/>
      <c r="M420" s="243"/>
      <c r="N420" s="244"/>
      <c r="O420" s="244"/>
      <c r="P420" s="244"/>
      <c r="Q420" s="244"/>
      <c r="R420" s="244"/>
      <c r="S420" s="244"/>
      <c r="T420" s="24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6" t="s">
        <v>161</v>
      </c>
      <c r="AU420" s="246" t="s">
        <v>172</v>
      </c>
      <c r="AV420" s="13" t="s">
        <v>84</v>
      </c>
      <c r="AW420" s="13" t="s">
        <v>32</v>
      </c>
      <c r="AX420" s="13" t="s">
        <v>76</v>
      </c>
      <c r="AY420" s="246" t="s">
        <v>150</v>
      </c>
    </row>
    <row r="421" s="14" customFormat="1">
      <c r="A421" s="14"/>
      <c r="B421" s="247"/>
      <c r="C421" s="248"/>
      <c r="D421" s="238" t="s">
        <v>161</v>
      </c>
      <c r="E421" s="249" t="s">
        <v>1</v>
      </c>
      <c r="F421" s="250" t="s">
        <v>412</v>
      </c>
      <c r="G421" s="248"/>
      <c r="H421" s="251">
        <v>3.8199999999999998</v>
      </c>
      <c r="I421" s="252"/>
      <c r="J421" s="248"/>
      <c r="K421" s="248"/>
      <c r="L421" s="253"/>
      <c r="M421" s="254"/>
      <c r="N421" s="255"/>
      <c r="O421" s="255"/>
      <c r="P421" s="255"/>
      <c r="Q421" s="255"/>
      <c r="R421" s="255"/>
      <c r="S421" s="255"/>
      <c r="T421" s="256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7" t="s">
        <v>161</v>
      </c>
      <c r="AU421" s="257" t="s">
        <v>172</v>
      </c>
      <c r="AV421" s="14" t="s">
        <v>86</v>
      </c>
      <c r="AW421" s="14" t="s">
        <v>32</v>
      </c>
      <c r="AX421" s="14" t="s">
        <v>76</v>
      </c>
      <c r="AY421" s="257" t="s">
        <v>150</v>
      </c>
    </row>
    <row r="422" s="2" customFormat="1" ht="16.5" customHeight="1">
      <c r="A422" s="38"/>
      <c r="B422" s="39"/>
      <c r="C422" s="218" t="s">
        <v>413</v>
      </c>
      <c r="D422" s="218" t="s">
        <v>152</v>
      </c>
      <c r="E422" s="219" t="s">
        <v>414</v>
      </c>
      <c r="F422" s="220" t="s">
        <v>415</v>
      </c>
      <c r="G422" s="221" t="s">
        <v>211</v>
      </c>
      <c r="H422" s="222">
        <v>1.72</v>
      </c>
      <c r="I422" s="223"/>
      <c r="J422" s="224">
        <f>ROUND(I422*H422,2)</f>
        <v>0</v>
      </c>
      <c r="K422" s="220" t="s">
        <v>156</v>
      </c>
      <c r="L422" s="44"/>
      <c r="M422" s="225" t="s">
        <v>1</v>
      </c>
      <c r="N422" s="226" t="s">
        <v>41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362</v>
      </c>
      <c r="AT422" s="229" t="s">
        <v>152</v>
      </c>
      <c r="AU422" s="229" t="s">
        <v>172</v>
      </c>
      <c r="AY422" s="17" t="s">
        <v>150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362</v>
      </c>
      <c r="BM422" s="229" t="s">
        <v>416</v>
      </c>
    </row>
    <row r="423" s="2" customFormat="1">
      <c r="A423" s="38"/>
      <c r="B423" s="39"/>
      <c r="C423" s="40"/>
      <c r="D423" s="231" t="s">
        <v>159</v>
      </c>
      <c r="E423" s="40"/>
      <c r="F423" s="232" t="s">
        <v>417</v>
      </c>
      <c r="G423" s="40"/>
      <c r="H423" s="40"/>
      <c r="I423" s="233"/>
      <c r="J423" s="40"/>
      <c r="K423" s="40"/>
      <c r="L423" s="44"/>
      <c r="M423" s="234"/>
      <c r="N423" s="235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159</v>
      </c>
      <c r="AU423" s="17" t="s">
        <v>172</v>
      </c>
    </row>
    <row r="424" s="13" customFormat="1">
      <c r="A424" s="13"/>
      <c r="B424" s="236"/>
      <c r="C424" s="237"/>
      <c r="D424" s="238" t="s">
        <v>161</v>
      </c>
      <c r="E424" s="239" t="s">
        <v>1</v>
      </c>
      <c r="F424" s="240" t="s">
        <v>162</v>
      </c>
      <c r="G424" s="237"/>
      <c r="H424" s="239" t="s">
        <v>1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6" t="s">
        <v>161</v>
      </c>
      <c r="AU424" s="246" t="s">
        <v>172</v>
      </c>
      <c r="AV424" s="13" t="s">
        <v>84</v>
      </c>
      <c r="AW424" s="13" t="s">
        <v>32</v>
      </c>
      <c r="AX424" s="13" t="s">
        <v>76</v>
      </c>
      <c r="AY424" s="246" t="s">
        <v>150</v>
      </c>
    </row>
    <row r="425" s="13" customFormat="1">
      <c r="A425" s="13"/>
      <c r="B425" s="236"/>
      <c r="C425" s="237"/>
      <c r="D425" s="238" t="s">
        <v>161</v>
      </c>
      <c r="E425" s="239" t="s">
        <v>1</v>
      </c>
      <c r="F425" s="240" t="s">
        <v>163</v>
      </c>
      <c r="G425" s="237"/>
      <c r="H425" s="239" t="s">
        <v>1</v>
      </c>
      <c r="I425" s="241"/>
      <c r="J425" s="237"/>
      <c r="K425" s="237"/>
      <c r="L425" s="242"/>
      <c r="M425" s="243"/>
      <c r="N425" s="244"/>
      <c r="O425" s="244"/>
      <c r="P425" s="244"/>
      <c r="Q425" s="244"/>
      <c r="R425" s="244"/>
      <c r="S425" s="244"/>
      <c r="T425" s="24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6" t="s">
        <v>161</v>
      </c>
      <c r="AU425" s="246" t="s">
        <v>172</v>
      </c>
      <c r="AV425" s="13" t="s">
        <v>84</v>
      </c>
      <c r="AW425" s="13" t="s">
        <v>32</v>
      </c>
      <c r="AX425" s="13" t="s">
        <v>76</v>
      </c>
      <c r="AY425" s="246" t="s">
        <v>150</v>
      </c>
    </row>
    <row r="426" s="13" customFormat="1">
      <c r="A426" s="13"/>
      <c r="B426" s="236"/>
      <c r="C426" s="237"/>
      <c r="D426" s="238" t="s">
        <v>161</v>
      </c>
      <c r="E426" s="239" t="s">
        <v>1</v>
      </c>
      <c r="F426" s="240" t="s">
        <v>164</v>
      </c>
      <c r="G426" s="237"/>
      <c r="H426" s="239" t="s">
        <v>1</v>
      </c>
      <c r="I426" s="241"/>
      <c r="J426" s="237"/>
      <c r="K426" s="237"/>
      <c r="L426" s="242"/>
      <c r="M426" s="243"/>
      <c r="N426" s="244"/>
      <c r="O426" s="244"/>
      <c r="P426" s="244"/>
      <c r="Q426" s="244"/>
      <c r="R426" s="244"/>
      <c r="S426" s="244"/>
      <c r="T426" s="24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6" t="s">
        <v>161</v>
      </c>
      <c r="AU426" s="246" t="s">
        <v>172</v>
      </c>
      <c r="AV426" s="13" t="s">
        <v>84</v>
      </c>
      <c r="AW426" s="13" t="s">
        <v>32</v>
      </c>
      <c r="AX426" s="13" t="s">
        <v>76</v>
      </c>
      <c r="AY426" s="246" t="s">
        <v>150</v>
      </c>
    </row>
    <row r="427" s="13" customFormat="1">
      <c r="A427" s="13"/>
      <c r="B427" s="236"/>
      <c r="C427" s="237"/>
      <c r="D427" s="238" t="s">
        <v>161</v>
      </c>
      <c r="E427" s="239" t="s">
        <v>1</v>
      </c>
      <c r="F427" s="240" t="s">
        <v>234</v>
      </c>
      <c r="G427" s="237"/>
      <c r="H427" s="239" t="s">
        <v>1</v>
      </c>
      <c r="I427" s="241"/>
      <c r="J427" s="237"/>
      <c r="K427" s="237"/>
      <c r="L427" s="242"/>
      <c r="M427" s="243"/>
      <c r="N427" s="244"/>
      <c r="O427" s="244"/>
      <c r="P427" s="244"/>
      <c r="Q427" s="244"/>
      <c r="R427" s="244"/>
      <c r="S427" s="244"/>
      <c r="T427" s="24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161</v>
      </c>
      <c r="AU427" s="246" t="s">
        <v>172</v>
      </c>
      <c r="AV427" s="13" t="s">
        <v>84</v>
      </c>
      <c r="AW427" s="13" t="s">
        <v>32</v>
      </c>
      <c r="AX427" s="13" t="s">
        <v>76</v>
      </c>
      <c r="AY427" s="246" t="s">
        <v>150</v>
      </c>
    </row>
    <row r="428" s="14" customFormat="1">
      <c r="A428" s="14"/>
      <c r="B428" s="247"/>
      <c r="C428" s="248"/>
      <c r="D428" s="238" t="s">
        <v>161</v>
      </c>
      <c r="E428" s="249" t="s">
        <v>1</v>
      </c>
      <c r="F428" s="250" t="s">
        <v>418</v>
      </c>
      <c r="G428" s="248"/>
      <c r="H428" s="251">
        <v>1.72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6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161</v>
      </c>
      <c r="AU428" s="257" t="s">
        <v>172</v>
      </c>
      <c r="AV428" s="14" t="s">
        <v>86</v>
      </c>
      <c r="AW428" s="14" t="s">
        <v>32</v>
      </c>
      <c r="AX428" s="14" t="s">
        <v>76</v>
      </c>
      <c r="AY428" s="257" t="s">
        <v>150</v>
      </c>
    </row>
    <row r="429" s="2" customFormat="1" ht="36" customHeight="1">
      <c r="A429" s="38"/>
      <c r="B429" s="39"/>
      <c r="C429" s="218" t="s">
        <v>419</v>
      </c>
      <c r="D429" s="218" t="s">
        <v>152</v>
      </c>
      <c r="E429" s="219" t="s">
        <v>420</v>
      </c>
      <c r="F429" s="220" t="s">
        <v>421</v>
      </c>
      <c r="G429" s="221" t="s">
        <v>211</v>
      </c>
      <c r="H429" s="222">
        <v>9.5500000000000007</v>
      </c>
      <c r="I429" s="223"/>
      <c r="J429" s="224">
        <f>ROUND(I429*H429,2)</f>
        <v>0</v>
      </c>
      <c r="K429" s="220" t="s">
        <v>156</v>
      </c>
      <c r="L429" s="44"/>
      <c r="M429" s="225" t="s">
        <v>1</v>
      </c>
      <c r="N429" s="226" t="s">
        <v>41</v>
      </c>
      <c r="O429" s="91"/>
      <c r="P429" s="227">
        <f>O429*H429</f>
        <v>0</v>
      </c>
      <c r="Q429" s="227">
        <v>0</v>
      </c>
      <c r="R429" s="227">
        <f>Q429*H429</f>
        <v>0</v>
      </c>
      <c r="S429" s="227">
        <v>0.010999999999999999</v>
      </c>
      <c r="T429" s="228">
        <f>S429*H429</f>
        <v>0.10505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9" t="s">
        <v>264</v>
      </c>
      <c r="AT429" s="229" t="s">
        <v>152</v>
      </c>
      <c r="AU429" s="229" t="s">
        <v>172</v>
      </c>
      <c r="AY429" s="17" t="s">
        <v>150</v>
      </c>
      <c r="BE429" s="230">
        <f>IF(N429="základní",J429,0)</f>
        <v>0</v>
      </c>
      <c r="BF429" s="230">
        <f>IF(N429="snížená",J429,0)</f>
        <v>0</v>
      </c>
      <c r="BG429" s="230">
        <f>IF(N429="zákl. přenesená",J429,0)</f>
        <v>0</v>
      </c>
      <c r="BH429" s="230">
        <f>IF(N429="sníž. přenesená",J429,0)</f>
        <v>0</v>
      </c>
      <c r="BI429" s="230">
        <f>IF(N429="nulová",J429,0)</f>
        <v>0</v>
      </c>
      <c r="BJ429" s="17" t="s">
        <v>84</v>
      </c>
      <c r="BK429" s="230">
        <f>ROUND(I429*H429,2)</f>
        <v>0</v>
      </c>
      <c r="BL429" s="17" t="s">
        <v>264</v>
      </c>
      <c r="BM429" s="229" t="s">
        <v>422</v>
      </c>
    </row>
    <row r="430" s="2" customFormat="1">
      <c r="A430" s="38"/>
      <c r="B430" s="39"/>
      <c r="C430" s="40"/>
      <c r="D430" s="231" t="s">
        <v>159</v>
      </c>
      <c r="E430" s="40"/>
      <c r="F430" s="232" t="s">
        <v>423</v>
      </c>
      <c r="G430" s="40"/>
      <c r="H430" s="40"/>
      <c r="I430" s="233"/>
      <c r="J430" s="40"/>
      <c r="K430" s="40"/>
      <c r="L430" s="44"/>
      <c r="M430" s="234"/>
      <c r="N430" s="235"/>
      <c r="O430" s="91"/>
      <c r="P430" s="91"/>
      <c r="Q430" s="91"/>
      <c r="R430" s="91"/>
      <c r="S430" s="91"/>
      <c r="T430" s="92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159</v>
      </c>
      <c r="AU430" s="17" t="s">
        <v>172</v>
      </c>
    </row>
    <row r="431" s="13" customFormat="1">
      <c r="A431" s="13"/>
      <c r="B431" s="236"/>
      <c r="C431" s="237"/>
      <c r="D431" s="238" t="s">
        <v>161</v>
      </c>
      <c r="E431" s="239" t="s">
        <v>1</v>
      </c>
      <c r="F431" s="240" t="s">
        <v>162</v>
      </c>
      <c r="G431" s="237"/>
      <c r="H431" s="239" t="s">
        <v>1</v>
      </c>
      <c r="I431" s="241"/>
      <c r="J431" s="237"/>
      <c r="K431" s="237"/>
      <c r="L431" s="242"/>
      <c r="M431" s="243"/>
      <c r="N431" s="244"/>
      <c r="O431" s="244"/>
      <c r="P431" s="244"/>
      <c r="Q431" s="244"/>
      <c r="R431" s="244"/>
      <c r="S431" s="244"/>
      <c r="T431" s="24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6" t="s">
        <v>161</v>
      </c>
      <c r="AU431" s="246" t="s">
        <v>172</v>
      </c>
      <c r="AV431" s="13" t="s">
        <v>84</v>
      </c>
      <c r="AW431" s="13" t="s">
        <v>32</v>
      </c>
      <c r="AX431" s="13" t="s">
        <v>76</v>
      </c>
      <c r="AY431" s="246" t="s">
        <v>150</v>
      </c>
    </row>
    <row r="432" s="13" customFormat="1">
      <c r="A432" s="13"/>
      <c r="B432" s="236"/>
      <c r="C432" s="237"/>
      <c r="D432" s="238" t="s">
        <v>161</v>
      </c>
      <c r="E432" s="239" t="s">
        <v>1</v>
      </c>
      <c r="F432" s="240" t="s">
        <v>163</v>
      </c>
      <c r="G432" s="237"/>
      <c r="H432" s="239" t="s">
        <v>1</v>
      </c>
      <c r="I432" s="241"/>
      <c r="J432" s="237"/>
      <c r="K432" s="237"/>
      <c r="L432" s="242"/>
      <c r="M432" s="243"/>
      <c r="N432" s="244"/>
      <c r="O432" s="244"/>
      <c r="P432" s="244"/>
      <c r="Q432" s="244"/>
      <c r="R432" s="244"/>
      <c r="S432" s="244"/>
      <c r="T432" s="245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6" t="s">
        <v>161</v>
      </c>
      <c r="AU432" s="246" t="s">
        <v>172</v>
      </c>
      <c r="AV432" s="13" t="s">
        <v>84</v>
      </c>
      <c r="AW432" s="13" t="s">
        <v>32</v>
      </c>
      <c r="AX432" s="13" t="s">
        <v>76</v>
      </c>
      <c r="AY432" s="246" t="s">
        <v>150</v>
      </c>
    </row>
    <row r="433" s="13" customFormat="1">
      <c r="A433" s="13"/>
      <c r="B433" s="236"/>
      <c r="C433" s="237"/>
      <c r="D433" s="238" t="s">
        <v>161</v>
      </c>
      <c r="E433" s="239" t="s">
        <v>1</v>
      </c>
      <c r="F433" s="240" t="s">
        <v>164</v>
      </c>
      <c r="G433" s="237"/>
      <c r="H433" s="239" t="s">
        <v>1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161</v>
      </c>
      <c r="AU433" s="246" t="s">
        <v>172</v>
      </c>
      <c r="AV433" s="13" t="s">
        <v>84</v>
      </c>
      <c r="AW433" s="13" t="s">
        <v>32</v>
      </c>
      <c r="AX433" s="13" t="s">
        <v>76</v>
      </c>
      <c r="AY433" s="246" t="s">
        <v>150</v>
      </c>
    </row>
    <row r="434" s="13" customFormat="1">
      <c r="A434" s="13"/>
      <c r="B434" s="236"/>
      <c r="C434" s="237"/>
      <c r="D434" s="238" t="s">
        <v>161</v>
      </c>
      <c r="E434" s="239" t="s">
        <v>1</v>
      </c>
      <c r="F434" s="240" t="s">
        <v>197</v>
      </c>
      <c r="G434" s="237"/>
      <c r="H434" s="239" t="s">
        <v>1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6" t="s">
        <v>161</v>
      </c>
      <c r="AU434" s="246" t="s">
        <v>172</v>
      </c>
      <c r="AV434" s="13" t="s">
        <v>84</v>
      </c>
      <c r="AW434" s="13" t="s">
        <v>32</v>
      </c>
      <c r="AX434" s="13" t="s">
        <v>76</v>
      </c>
      <c r="AY434" s="246" t="s">
        <v>150</v>
      </c>
    </row>
    <row r="435" s="14" customFormat="1">
      <c r="A435" s="14"/>
      <c r="B435" s="247"/>
      <c r="C435" s="248"/>
      <c r="D435" s="238" t="s">
        <v>161</v>
      </c>
      <c r="E435" s="249" t="s">
        <v>1</v>
      </c>
      <c r="F435" s="250" t="s">
        <v>424</v>
      </c>
      <c r="G435" s="248"/>
      <c r="H435" s="251">
        <v>9.5500000000000007</v>
      </c>
      <c r="I435" s="252"/>
      <c r="J435" s="248"/>
      <c r="K435" s="248"/>
      <c r="L435" s="253"/>
      <c r="M435" s="254"/>
      <c r="N435" s="255"/>
      <c r="O435" s="255"/>
      <c r="P435" s="255"/>
      <c r="Q435" s="255"/>
      <c r="R435" s="255"/>
      <c r="S435" s="255"/>
      <c r="T435" s="25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7" t="s">
        <v>161</v>
      </c>
      <c r="AU435" s="257" t="s">
        <v>172</v>
      </c>
      <c r="AV435" s="14" t="s">
        <v>86</v>
      </c>
      <c r="AW435" s="14" t="s">
        <v>32</v>
      </c>
      <c r="AX435" s="14" t="s">
        <v>76</v>
      </c>
      <c r="AY435" s="257" t="s">
        <v>150</v>
      </c>
    </row>
    <row r="436" s="2" customFormat="1" ht="26.4" customHeight="1">
      <c r="A436" s="38"/>
      <c r="B436" s="39"/>
      <c r="C436" s="218" t="s">
        <v>425</v>
      </c>
      <c r="D436" s="218" t="s">
        <v>152</v>
      </c>
      <c r="E436" s="219" t="s">
        <v>426</v>
      </c>
      <c r="F436" s="220" t="s">
        <v>427</v>
      </c>
      <c r="G436" s="221" t="s">
        <v>428</v>
      </c>
      <c r="H436" s="222">
        <v>2</v>
      </c>
      <c r="I436" s="223"/>
      <c r="J436" s="224">
        <f>ROUND(I436*H436,2)</f>
        <v>0</v>
      </c>
      <c r="K436" s="220" t="s">
        <v>156</v>
      </c>
      <c r="L436" s="44"/>
      <c r="M436" s="225" t="s">
        <v>1</v>
      </c>
      <c r="N436" s="226" t="s">
        <v>41</v>
      </c>
      <c r="O436" s="91"/>
      <c r="P436" s="227">
        <f>O436*H436</f>
        <v>0</v>
      </c>
      <c r="Q436" s="227">
        <v>0</v>
      </c>
      <c r="R436" s="227">
        <f>Q436*H436</f>
        <v>0</v>
      </c>
      <c r="S436" s="227">
        <v>0.027199999999999998</v>
      </c>
      <c r="T436" s="228">
        <f>S436*H436</f>
        <v>0.054399999999999997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9" t="s">
        <v>264</v>
      </c>
      <c r="AT436" s="229" t="s">
        <v>152</v>
      </c>
      <c r="AU436" s="229" t="s">
        <v>172</v>
      </c>
      <c r="AY436" s="17" t="s">
        <v>150</v>
      </c>
      <c r="BE436" s="230">
        <f>IF(N436="základní",J436,0)</f>
        <v>0</v>
      </c>
      <c r="BF436" s="230">
        <f>IF(N436="snížená",J436,0)</f>
        <v>0</v>
      </c>
      <c r="BG436" s="230">
        <f>IF(N436="zákl. přenesená",J436,0)</f>
        <v>0</v>
      </c>
      <c r="BH436" s="230">
        <f>IF(N436="sníž. přenesená",J436,0)</f>
        <v>0</v>
      </c>
      <c r="BI436" s="230">
        <f>IF(N436="nulová",J436,0)</f>
        <v>0</v>
      </c>
      <c r="BJ436" s="17" t="s">
        <v>84</v>
      </c>
      <c r="BK436" s="230">
        <f>ROUND(I436*H436,2)</f>
        <v>0</v>
      </c>
      <c r="BL436" s="17" t="s">
        <v>264</v>
      </c>
      <c r="BM436" s="229" t="s">
        <v>429</v>
      </c>
    </row>
    <row r="437" s="2" customFormat="1">
      <c r="A437" s="38"/>
      <c r="B437" s="39"/>
      <c r="C437" s="40"/>
      <c r="D437" s="231" t="s">
        <v>159</v>
      </c>
      <c r="E437" s="40"/>
      <c r="F437" s="232" t="s">
        <v>430</v>
      </c>
      <c r="G437" s="40"/>
      <c r="H437" s="40"/>
      <c r="I437" s="233"/>
      <c r="J437" s="40"/>
      <c r="K437" s="40"/>
      <c r="L437" s="44"/>
      <c r="M437" s="234"/>
      <c r="N437" s="235"/>
      <c r="O437" s="91"/>
      <c r="P437" s="91"/>
      <c r="Q437" s="91"/>
      <c r="R437" s="91"/>
      <c r="S437" s="91"/>
      <c r="T437" s="92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159</v>
      </c>
      <c r="AU437" s="17" t="s">
        <v>172</v>
      </c>
    </row>
    <row r="438" s="13" customFormat="1">
      <c r="A438" s="13"/>
      <c r="B438" s="236"/>
      <c r="C438" s="237"/>
      <c r="D438" s="238" t="s">
        <v>161</v>
      </c>
      <c r="E438" s="239" t="s">
        <v>1</v>
      </c>
      <c r="F438" s="240" t="s">
        <v>162</v>
      </c>
      <c r="G438" s="237"/>
      <c r="H438" s="239" t="s">
        <v>1</v>
      </c>
      <c r="I438" s="241"/>
      <c r="J438" s="237"/>
      <c r="K438" s="237"/>
      <c r="L438" s="242"/>
      <c r="M438" s="243"/>
      <c r="N438" s="244"/>
      <c r="O438" s="244"/>
      <c r="P438" s="244"/>
      <c r="Q438" s="244"/>
      <c r="R438" s="244"/>
      <c r="S438" s="244"/>
      <c r="T438" s="24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6" t="s">
        <v>161</v>
      </c>
      <c r="AU438" s="246" t="s">
        <v>172</v>
      </c>
      <c r="AV438" s="13" t="s">
        <v>84</v>
      </c>
      <c r="AW438" s="13" t="s">
        <v>32</v>
      </c>
      <c r="AX438" s="13" t="s">
        <v>76</v>
      </c>
      <c r="AY438" s="246" t="s">
        <v>150</v>
      </c>
    </row>
    <row r="439" s="13" customFormat="1">
      <c r="A439" s="13"/>
      <c r="B439" s="236"/>
      <c r="C439" s="237"/>
      <c r="D439" s="238" t="s">
        <v>161</v>
      </c>
      <c r="E439" s="239" t="s">
        <v>1</v>
      </c>
      <c r="F439" s="240" t="s">
        <v>164</v>
      </c>
      <c r="G439" s="237"/>
      <c r="H439" s="239" t="s">
        <v>1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161</v>
      </c>
      <c r="AU439" s="246" t="s">
        <v>172</v>
      </c>
      <c r="AV439" s="13" t="s">
        <v>84</v>
      </c>
      <c r="AW439" s="13" t="s">
        <v>32</v>
      </c>
      <c r="AX439" s="13" t="s">
        <v>76</v>
      </c>
      <c r="AY439" s="246" t="s">
        <v>150</v>
      </c>
    </row>
    <row r="440" s="13" customFormat="1">
      <c r="A440" s="13"/>
      <c r="B440" s="236"/>
      <c r="C440" s="237"/>
      <c r="D440" s="238" t="s">
        <v>161</v>
      </c>
      <c r="E440" s="239" t="s">
        <v>1</v>
      </c>
      <c r="F440" s="240" t="s">
        <v>197</v>
      </c>
      <c r="G440" s="237"/>
      <c r="H440" s="239" t="s">
        <v>1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161</v>
      </c>
      <c r="AU440" s="246" t="s">
        <v>172</v>
      </c>
      <c r="AV440" s="13" t="s">
        <v>84</v>
      </c>
      <c r="AW440" s="13" t="s">
        <v>32</v>
      </c>
      <c r="AX440" s="13" t="s">
        <v>76</v>
      </c>
      <c r="AY440" s="246" t="s">
        <v>150</v>
      </c>
    </row>
    <row r="441" s="14" customFormat="1">
      <c r="A441" s="14"/>
      <c r="B441" s="247"/>
      <c r="C441" s="248"/>
      <c r="D441" s="238" t="s">
        <v>161</v>
      </c>
      <c r="E441" s="249" t="s">
        <v>1</v>
      </c>
      <c r="F441" s="250" t="s">
        <v>431</v>
      </c>
      <c r="G441" s="248"/>
      <c r="H441" s="251">
        <v>1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6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161</v>
      </c>
      <c r="AU441" s="257" t="s">
        <v>172</v>
      </c>
      <c r="AV441" s="14" t="s">
        <v>86</v>
      </c>
      <c r="AW441" s="14" t="s">
        <v>32</v>
      </c>
      <c r="AX441" s="14" t="s">
        <v>76</v>
      </c>
      <c r="AY441" s="257" t="s">
        <v>150</v>
      </c>
    </row>
    <row r="442" s="13" customFormat="1">
      <c r="A442" s="13"/>
      <c r="B442" s="236"/>
      <c r="C442" s="237"/>
      <c r="D442" s="238" t="s">
        <v>161</v>
      </c>
      <c r="E442" s="239" t="s">
        <v>1</v>
      </c>
      <c r="F442" s="240" t="s">
        <v>164</v>
      </c>
      <c r="G442" s="237"/>
      <c r="H442" s="239" t="s">
        <v>1</v>
      </c>
      <c r="I442" s="241"/>
      <c r="J442" s="237"/>
      <c r="K442" s="237"/>
      <c r="L442" s="242"/>
      <c r="M442" s="243"/>
      <c r="N442" s="244"/>
      <c r="O442" s="244"/>
      <c r="P442" s="244"/>
      <c r="Q442" s="244"/>
      <c r="R442" s="244"/>
      <c r="S442" s="244"/>
      <c r="T442" s="24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6" t="s">
        <v>161</v>
      </c>
      <c r="AU442" s="246" t="s">
        <v>172</v>
      </c>
      <c r="AV442" s="13" t="s">
        <v>84</v>
      </c>
      <c r="AW442" s="13" t="s">
        <v>32</v>
      </c>
      <c r="AX442" s="13" t="s">
        <v>76</v>
      </c>
      <c r="AY442" s="246" t="s">
        <v>150</v>
      </c>
    </row>
    <row r="443" s="13" customFormat="1">
      <c r="A443" s="13"/>
      <c r="B443" s="236"/>
      <c r="C443" s="237"/>
      <c r="D443" s="238" t="s">
        <v>161</v>
      </c>
      <c r="E443" s="239" t="s">
        <v>1</v>
      </c>
      <c r="F443" s="240" t="s">
        <v>234</v>
      </c>
      <c r="G443" s="237"/>
      <c r="H443" s="239" t="s">
        <v>1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6" t="s">
        <v>161</v>
      </c>
      <c r="AU443" s="246" t="s">
        <v>172</v>
      </c>
      <c r="AV443" s="13" t="s">
        <v>84</v>
      </c>
      <c r="AW443" s="13" t="s">
        <v>32</v>
      </c>
      <c r="AX443" s="13" t="s">
        <v>76</v>
      </c>
      <c r="AY443" s="246" t="s">
        <v>150</v>
      </c>
    </row>
    <row r="444" s="14" customFormat="1">
      <c r="A444" s="14"/>
      <c r="B444" s="247"/>
      <c r="C444" s="248"/>
      <c r="D444" s="238" t="s">
        <v>161</v>
      </c>
      <c r="E444" s="249" t="s">
        <v>1</v>
      </c>
      <c r="F444" s="250" t="s">
        <v>242</v>
      </c>
      <c r="G444" s="248"/>
      <c r="H444" s="251">
        <v>1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7" t="s">
        <v>161</v>
      </c>
      <c r="AU444" s="257" t="s">
        <v>172</v>
      </c>
      <c r="AV444" s="14" t="s">
        <v>86</v>
      </c>
      <c r="AW444" s="14" t="s">
        <v>32</v>
      </c>
      <c r="AX444" s="14" t="s">
        <v>76</v>
      </c>
      <c r="AY444" s="257" t="s">
        <v>150</v>
      </c>
    </row>
    <row r="445" s="2" customFormat="1" ht="26.4" customHeight="1">
      <c r="A445" s="38"/>
      <c r="B445" s="39"/>
      <c r="C445" s="218" t="s">
        <v>432</v>
      </c>
      <c r="D445" s="218" t="s">
        <v>152</v>
      </c>
      <c r="E445" s="219" t="s">
        <v>433</v>
      </c>
      <c r="F445" s="220" t="s">
        <v>434</v>
      </c>
      <c r="G445" s="221" t="s">
        <v>211</v>
      </c>
      <c r="H445" s="222">
        <v>19.239999999999998</v>
      </c>
      <c r="I445" s="223"/>
      <c r="J445" s="224">
        <f>ROUND(I445*H445,2)</f>
        <v>0</v>
      </c>
      <c r="K445" s="220" t="s">
        <v>156</v>
      </c>
      <c r="L445" s="44"/>
      <c r="M445" s="225" t="s">
        <v>1</v>
      </c>
      <c r="N445" s="226" t="s">
        <v>41</v>
      </c>
      <c r="O445" s="91"/>
      <c r="P445" s="227">
        <f>O445*H445</f>
        <v>0</v>
      </c>
      <c r="Q445" s="227">
        <v>0</v>
      </c>
      <c r="R445" s="227">
        <f>Q445*H445</f>
        <v>0</v>
      </c>
      <c r="S445" s="227">
        <v>0.02835</v>
      </c>
      <c r="T445" s="228">
        <f>S445*H445</f>
        <v>0.54545399999999999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157</v>
      </c>
      <c r="AT445" s="229" t="s">
        <v>152</v>
      </c>
      <c r="AU445" s="229" t="s">
        <v>172</v>
      </c>
      <c r="AY445" s="17" t="s">
        <v>150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84</v>
      </c>
      <c r="BK445" s="230">
        <f>ROUND(I445*H445,2)</f>
        <v>0</v>
      </c>
      <c r="BL445" s="17" t="s">
        <v>157</v>
      </c>
      <c r="BM445" s="229" t="s">
        <v>435</v>
      </c>
    </row>
    <row r="446" s="2" customFormat="1">
      <c r="A446" s="38"/>
      <c r="B446" s="39"/>
      <c r="C446" s="40"/>
      <c r="D446" s="231" t="s">
        <v>159</v>
      </c>
      <c r="E446" s="40"/>
      <c r="F446" s="232" t="s">
        <v>436</v>
      </c>
      <c r="G446" s="40"/>
      <c r="H446" s="40"/>
      <c r="I446" s="233"/>
      <c r="J446" s="40"/>
      <c r="K446" s="40"/>
      <c r="L446" s="44"/>
      <c r="M446" s="234"/>
      <c r="N446" s="235"/>
      <c r="O446" s="91"/>
      <c r="P446" s="91"/>
      <c r="Q446" s="91"/>
      <c r="R446" s="91"/>
      <c r="S446" s="91"/>
      <c r="T446" s="92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159</v>
      </c>
      <c r="AU446" s="17" t="s">
        <v>172</v>
      </c>
    </row>
    <row r="447" s="13" customFormat="1">
      <c r="A447" s="13"/>
      <c r="B447" s="236"/>
      <c r="C447" s="237"/>
      <c r="D447" s="238" t="s">
        <v>161</v>
      </c>
      <c r="E447" s="239" t="s">
        <v>1</v>
      </c>
      <c r="F447" s="240" t="s">
        <v>162</v>
      </c>
      <c r="G447" s="237"/>
      <c r="H447" s="239" t="s">
        <v>1</v>
      </c>
      <c r="I447" s="241"/>
      <c r="J447" s="237"/>
      <c r="K447" s="237"/>
      <c r="L447" s="242"/>
      <c r="M447" s="243"/>
      <c r="N447" s="244"/>
      <c r="O447" s="244"/>
      <c r="P447" s="244"/>
      <c r="Q447" s="244"/>
      <c r="R447" s="244"/>
      <c r="S447" s="244"/>
      <c r="T447" s="24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6" t="s">
        <v>161</v>
      </c>
      <c r="AU447" s="246" t="s">
        <v>172</v>
      </c>
      <c r="AV447" s="13" t="s">
        <v>84</v>
      </c>
      <c r="AW447" s="13" t="s">
        <v>32</v>
      </c>
      <c r="AX447" s="13" t="s">
        <v>76</v>
      </c>
      <c r="AY447" s="246" t="s">
        <v>150</v>
      </c>
    </row>
    <row r="448" s="13" customFormat="1">
      <c r="A448" s="13"/>
      <c r="B448" s="236"/>
      <c r="C448" s="237"/>
      <c r="D448" s="238" t="s">
        <v>161</v>
      </c>
      <c r="E448" s="239" t="s">
        <v>1</v>
      </c>
      <c r="F448" s="240" t="s">
        <v>163</v>
      </c>
      <c r="G448" s="237"/>
      <c r="H448" s="239" t="s">
        <v>1</v>
      </c>
      <c r="I448" s="241"/>
      <c r="J448" s="237"/>
      <c r="K448" s="237"/>
      <c r="L448" s="242"/>
      <c r="M448" s="243"/>
      <c r="N448" s="244"/>
      <c r="O448" s="244"/>
      <c r="P448" s="244"/>
      <c r="Q448" s="244"/>
      <c r="R448" s="244"/>
      <c r="S448" s="244"/>
      <c r="T448" s="24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6" t="s">
        <v>161</v>
      </c>
      <c r="AU448" s="246" t="s">
        <v>172</v>
      </c>
      <c r="AV448" s="13" t="s">
        <v>84</v>
      </c>
      <c r="AW448" s="13" t="s">
        <v>32</v>
      </c>
      <c r="AX448" s="13" t="s">
        <v>76</v>
      </c>
      <c r="AY448" s="246" t="s">
        <v>150</v>
      </c>
    </row>
    <row r="449" s="13" customFormat="1">
      <c r="A449" s="13"/>
      <c r="B449" s="236"/>
      <c r="C449" s="237"/>
      <c r="D449" s="238" t="s">
        <v>161</v>
      </c>
      <c r="E449" s="239" t="s">
        <v>1</v>
      </c>
      <c r="F449" s="240" t="s">
        <v>164</v>
      </c>
      <c r="G449" s="237"/>
      <c r="H449" s="239" t="s">
        <v>1</v>
      </c>
      <c r="I449" s="241"/>
      <c r="J449" s="237"/>
      <c r="K449" s="237"/>
      <c r="L449" s="242"/>
      <c r="M449" s="243"/>
      <c r="N449" s="244"/>
      <c r="O449" s="244"/>
      <c r="P449" s="244"/>
      <c r="Q449" s="244"/>
      <c r="R449" s="244"/>
      <c r="S449" s="244"/>
      <c r="T449" s="24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6" t="s">
        <v>161</v>
      </c>
      <c r="AU449" s="246" t="s">
        <v>172</v>
      </c>
      <c r="AV449" s="13" t="s">
        <v>84</v>
      </c>
      <c r="AW449" s="13" t="s">
        <v>32</v>
      </c>
      <c r="AX449" s="13" t="s">
        <v>76</v>
      </c>
      <c r="AY449" s="246" t="s">
        <v>150</v>
      </c>
    </row>
    <row r="450" s="13" customFormat="1">
      <c r="A450" s="13"/>
      <c r="B450" s="236"/>
      <c r="C450" s="237"/>
      <c r="D450" s="238" t="s">
        <v>161</v>
      </c>
      <c r="E450" s="239" t="s">
        <v>1</v>
      </c>
      <c r="F450" s="240" t="s">
        <v>197</v>
      </c>
      <c r="G450" s="237"/>
      <c r="H450" s="239" t="s">
        <v>1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161</v>
      </c>
      <c r="AU450" s="246" t="s">
        <v>172</v>
      </c>
      <c r="AV450" s="13" t="s">
        <v>84</v>
      </c>
      <c r="AW450" s="13" t="s">
        <v>32</v>
      </c>
      <c r="AX450" s="13" t="s">
        <v>76</v>
      </c>
      <c r="AY450" s="246" t="s">
        <v>150</v>
      </c>
    </row>
    <row r="451" s="14" customFormat="1">
      <c r="A451" s="14"/>
      <c r="B451" s="247"/>
      <c r="C451" s="248"/>
      <c r="D451" s="238" t="s">
        <v>161</v>
      </c>
      <c r="E451" s="249" t="s">
        <v>1</v>
      </c>
      <c r="F451" s="250" t="s">
        <v>437</v>
      </c>
      <c r="G451" s="248"/>
      <c r="H451" s="251">
        <v>19.239999999999998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161</v>
      </c>
      <c r="AU451" s="257" t="s">
        <v>172</v>
      </c>
      <c r="AV451" s="14" t="s">
        <v>86</v>
      </c>
      <c r="AW451" s="14" t="s">
        <v>32</v>
      </c>
      <c r="AX451" s="14" t="s">
        <v>76</v>
      </c>
      <c r="AY451" s="257" t="s">
        <v>150</v>
      </c>
    </row>
    <row r="452" s="2" customFormat="1" ht="16.5" customHeight="1">
      <c r="A452" s="38"/>
      <c r="B452" s="39"/>
      <c r="C452" s="218" t="s">
        <v>438</v>
      </c>
      <c r="D452" s="218" t="s">
        <v>152</v>
      </c>
      <c r="E452" s="219" t="s">
        <v>439</v>
      </c>
      <c r="F452" s="220" t="s">
        <v>440</v>
      </c>
      <c r="G452" s="221" t="s">
        <v>226</v>
      </c>
      <c r="H452" s="222">
        <v>26</v>
      </c>
      <c r="I452" s="223"/>
      <c r="J452" s="224">
        <f>ROUND(I452*H452,2)</f>
        <v>0</v>
      </c>
      <c r="K452" s="220" t="s">
        <v>156</v>
      </c>
      <c r="L452" s="44"/>
      <c r="M452" s="225" t="s">
        <v>1</v>
      </c>
      <c r="N452" s="226" t="s">
        <v>41</v>
      </c>
      <c r="O452" s="91"/>
      <c r="P452" s="227">
        <f>O452*H452</f>
        <v>0</v>
      </c>
      <c r="Q452" s="227">
        <v>0</v>
      </c>
      <c r="R452" s="227">
        <f>Q452*H452</f>
        <v>0</v>
      </c>
      <c r="S452" s="227">
        <v>0.001</v>
      </c>
      <c r="T452" s="228">
        <f>S452*H452</f>
        <v>0.026000000000000002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9" t="s">
        <v>157</v>
      </c>
      <c r="AT452" s="229" t="s">
        <v>152</v>
      </c>
      <c r="AU452" s="229" t="s">
        <v>172</v>
      </c>
      <c r="AY452" s="17" t="s">
        <v>150</v>
      </c>
      <c r="BE452" s="230">
        <f>IF(N452="základní",J452,0)</f>
        <v>0</v>
      </c>
      <c r="BF452" s="230">
        <f>IF(N452="snížená",J452,0)</f>
        <v>0</v>
      </c>
      <c r="BG452" s="230">
        <f>IF(N452="zákl. přenesená",J452,0)</f>
        <v>0</v>
      </c>
      <c r="BH452" s="230">
        <f>IF(N452="sníž. přenesená",J452,0)</f>
        <v>0</v>
      </c>
      <c r="BI452" s="230">
        <f>IF(N452="nulová",J452,0)</f>
        <v>0</v>
      </c>
      <c r="BJ452" s="17" t="s">
        <v>84</v>
      </c>
      <c r="BK452" s="230">
        <f>ROUND(I452*H452,2)</f>
        <v>0</v>
      </c>
      <c r="BL452" s="17" t="s">
        <v>157</v>
      </c>
      <c r="BM452" s="229" t="s">
        <v>441</v>
      </c>
    </row>
    <row r="453" s="2" customFormat="1">
      <c r="A453" s="38"/>
      <c r="B453" s="39"/>
      <c r="C453" s="40"/>
      <c r="D453" s="231" t="s">
        <v>159</v>
      </c>
      <c r="E453" s="40"/>
      <c r="F453" s="232" t="s">
        <v>442</v>
      </c>
      <c r="G453" s="40"/>
      <c r="H453" s="40"/>
      <c r="I453" s="233"/>
      <c r="J453" s="40"/>
      <c r="K453" s="40"/>
      <c r="L453" s="44"/>
      <c r="M453" s="234"/>
      <c r="N453" s="235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159</v>
      </c>
      <c r="AU453" s="17" t="s">
        <v>172</v>
      </c>
    </row>
    <row r="454" s="13" customFormat="1">
      <c r="A454" s="13"/>
      <c r="B454" s="236"/>
      <c r="C454" s="237"/>
      <c r="D454" s="238" t="s">
        <v>161</v>
      </c>
      <c r="E454" s="239" t="s">
        <v>1</v>
      </c>
      <c r="F454" s="240" t="s">
        <v>162</v>
      </c>
      <c r="G454" s="237"/>
      <c r="H454" s="239" t="s">
        <v>1</v>
      </c>
      <c r="I454" s="241"/>
      <c r="J454" s="237"/>
      <c r="K454" s="237"/>
      <c r="L454" s="242"/>
      <c r="M454" s="243"/>
      <c r="N454" s="244"/>
      <c r="O454" s="244"/>
      <c r="P454" s="244"/>
      <c r="Q454" s="244"/>
      <c r="R454" s="244"/>
      <c r="S454" s="244"/>
      <c r="T454" s="24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161</v>
      </c>
      <c r="AU454" s="246" t="s">
        <v>172</v>
      </c>
      <c r="AV454" s="13" t="s">
        <v>84</v>
      </c>
      <c r="AW454" s="13" t="s">
        <v>32</v>
      </c>
      <c r="AX454" s="13" t="s">
        <v>76</v>
      </c>
      <c r="AY454" s="246" t="s">
        <v>150</v>
      </c>
    </row>
    <row r="455" s="13" customFormat="1">
      <c r="A455" s="13"/>
      <c r="B455" s="236"/>
      <c r="C455" s="237"/>
      <c r="D455" s="238" t="s">
        <v>161</v>
      </c>
      <c r="E455" s="239" t="s">
        <v>1</v>
      </c>
      <c r="F455" s="240" t="s">
        <v>163</v>
      </c>
      <c r="G455" s="237"/>
      <c r="H455" s="239" t="s">
        <v>1</v>
      </c>
      <c r="I455" s="241"/>
      <c r="J455" s="237"/>
      <c r="K455" s="237"/>
      <c r="L455" s="242"/>
      <c r="M455" s="243"/>
      <c r="N455" s="244"/>
      <c r="O455" s="244"/>
      <c r="P455" s="244"/>
      <c r="Q455" s="244"/>
      <c r="R455" s="244"/>
      <c r="S455" s="244"/>
      <c r="T455" s="24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6" t="s">
        <v>161</v>
      </c>
      <c r="AU455" s="246" t="s">
        <v>172</v>
      </c>
      <c r="AV455" s="13" t="s">
        <v>84</v>
      </c>
      <c r="AW455" s="13" t="s">
        <v>32</v>
      </c>
      <c r="AX455" s="13" t="s">
        <v>76</v>
      </c>
      <c r="AY455" s="246" t="s">
        <v>150</v>
      </c>
    </row>
    <row r="456" s="13" customFormat="1">
      <c r="A456" s="13"/>
      <c r="B456" s="236"/>
      <c r="C456" s="237"/>
      <c r="D456" s="238" t="s">
        <v>161</v>
      </c>
      <c r="E456" s="239" t="s">
        <v>1</v>
      </c>
      <c r="F456" s="240" t="s">
        <v>164</v>
      </c>
      <c r="G456" s="237"/>
      <c r="H456" s="239" t="s">
        <v>1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6" t="s">
        <v>161</v>
      </c>
      <c r="AU456" s="246" t="s">
        <v>172</v>
      </c>
      <c r="AV456" s="13" t="s">
        <v>84</v>
      </c>
      <c r="AW456" s="13" t="s">
        <v>32</v>
      </c>
      <c r="AX456" s="13" t="s">
        <v>76</v>
      </c>
      <c r="AY456" s="246" t="s">
        <v>150</v>
      </c>
    </row>
    <row r="457" s="14" customFormat="1">
      <c r="A457" s="14"/>
      <c r="B457" s="247"/>
      <c r="C457" s="248"/>
      <c r="D457" s="238" t="s">
        <v>161</v>
      </c>
      <c r="E457" s="249" t="s">
        <v>1</v>
      </c>
      <c r="F457" s="250" t="s">
        <v>443</v>
      </c>
      <c r="G457" s="248"/>
      <c r="H457" s="251">
        <v>15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7" t="s">
        <v>161</v>
      </c>
      <c r="AU457" s="257" t="s">
        <v>172</v>
      </c>
      <c r="AV457" s="14" t="s">
        <v>86</v>
      </c>
      <c r="AW457" s="14" t="s">
        <v>32</v>
      </c>
      <c r="AX457" s="14" t="s">
        <v>76</v>
      </c>
      <c r="AY457" s="257" t="s">
        <v>150</v>
      </c>
    </row>
    <row r="458" s="14" customFormat="1">
      <c r="A458" s="14"/>
      <c r="B458" s="247"/>
      <c r="C458" s="248"/>
      <c r="D458" s="238" t="s">
        <v>161</v>
      </c>
      <c r="E458" s="249" t="s">
        <v>1</v>
      </c>
      <c r="F458" s="250" t="s">
        <v>444</v>
      </c>
      <c r="G458" s="248"/>
      <c r="H458" s="251">
        <v>11</v>
      </c>
      <c r="I458" s="252"/>
      <c r="J458" s="248"/>
      <c r="K458" s="248"/>
      <c r="L458" s="253"/>
      <c r="M458" s="254"/>
      <c r="N458" s="255"/>
      <c r="O458" s="255"/>
      <c r="P458" s="255"/>
      <c r="Q458" s="255"/>
      <c r="R458" s="255"/>
      <c r="S458" s="255"/>
      <c r="T458" s="25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7" t="s">
        <v>161</v>
      </c>
      <c r="AU458" s="257" t="s">
        <v>172</v>
      </c>
      <c r="AV458" s="14" t="s">
        <v>86</v>
      </c>
      <c r="AW458" s="14" t="s">
        <v>32</v>
      </c>
      <c r="AX458" s="14" t="s">
        <v>76</v>
      </c>
      <c r="AY458" s="257" t="s">
        <v>150</v>
      </c>
    </row>
    <row r="459" s="2" customFormat="1" ht="26.4" customHeight="1">
      <c r="A459" s="38"/>
      <c r="B459" s="39"/>
      <c r="C459" s="218" t="s">
        <v>445</v>
      </c>
      <c r="D459" s="218" t="s">
        <v>152</v>
      </c>
      <c r="E459" s="219" t="s">
        <v>446</v>
      </c>
      <c r="F459" s="220" t="s">
        <v>447</v>
      </c>
      <c r="G459" s="221" t="s">
        <v>226</v>
      </c>
      <c r="H459" s="222">
        <v>25</v>
      </c>
      <c r="I459" s="223"/>
      <c r="J459" s="224">
        <f>ROUND(I459*H459,2)</f>
        <v>0</v>
      </c>
      <c r="K459" s="220" t="s">
        <v>156</v>
      </c>
      <c r="L459" s="44"/>
      <c r="M459" s="225" t="s">
        <v>1</v>
      </c>
      <c r="N459" s="226" t="s">
        <v>41</v>
      </c>
      <c r="O459" s="91"/>
      <c r="P459" s="227">
        <f>O459*H459</f>
        <v>0</v>
      </c>
      <c r="Q459" s="227">
        <v>0</v>
      </c>
      <c r="R459" s="227">
        <f>Q459*H459</f>
        <v>0</v>
      </c>
      <c r="S459" s="227">
        <v>0.024</v>
      </c>
      <c r="T459" s="228">
        <f>S459*H459</f>
        <v>0.59999999999999998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9" t="s">
        <v>157</v>
      </c>
      <c r="AT459" s="229" t="s">
        <v>152</v>
      </c>
      <c r="AU459" s="229" t="s">
        <v>172</v>
      </c>
      <c r="AY459" s="17" t="s">
        <v>150</v>
      </c>
      <c r="BE459" s="230">
        <f>IF(N459="základní",J459,0)</f>
        <v>0</v>
      </c>
      <c r="BF459" s="230">
        <f>IF(N459="snížená",J459,0)</f>
        <v>0</v>
      </c>
      <c r="BG459" s="230">
        <f>IF(N459="zákl. přenesená",J459,0)</f>
        <v>0</v>
      </c>
      <c r="BH459" s="230">
        <f>IF(N459="sníž. přenesená",J459,0)</f>
        <v>0</v>
      </c>
      <c r="BI459" s="230">
        <f>IF(N459="nulová",J459,0)</f>
        <v>0</v>
      </c>
      <c r="BJ459" s="17" t="s">
        <v>84</v>
      </c>
      <c r="BK459" s="230">
        <f>ROUND(I459*H459,2)</f>
        <v>0</v>
      </c>
      <c r="BL459" s="17" t="s">
        <v>157</v>
      </c>
      <c r="BM459" s="229" t="s">
        <v>448</v>
      </c>
    </row>
    <row r="460" s="2" customFormat="1">
      <c r="A460" s="38"/>
      <c r="B460" s="39"/>
      <c r="C460" s="40"/>
      <c r="D460" s="231" t="s">
        <v>159</v>
      </c>
      <c r="E460" s="40"/>
      <c r="F460" s="232" t="s">
        <v>449</v>
      </c>
      <c r="G460" s="40"/>
      <c r="H460" s="40"/>
      <c r="I460" s="233"/>
      <c r="J460" s="40"/>
      <c r="K460" s="40"/>
      <c r="L460" s="44"/>
      <c r="M460" s="234"/>
      <c r="N460" s="235"/>
      <c r="O460" s="91"/>
      <c r="P460" s="91"/>
      <c r="Q460" s="91"/>
      <c r="R460" s="91"/>
      <c r="S460" s="91"/>
      <c r="T460" s="92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159</v>
      </c>
      <c r="AU460" s="17" t="s">
        <v>172</v>
      </c>
    </row>
    <row r="461" s="13" customFormat="1">
      <c r="A461" s="13"/>
      <c r="B461" s="236"/>
      <c r="C461" s="237"/>
      <c r="D461" s="238" t="s">
        <v>161</v>
      </c>
      <c r="E461" s="239" t="s">
        <v>1</v>
      </c>
      <c r="F461" s="240" t="s">
        <v>162</v>
      </c>
      <c r="G461" s="237"/>
      <c r="H461" s="239" t="s">
        <v>1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6" t="s">
        <v>161</v>
      </c>
      <c r="AU461" s="246" t="s">
        <v>172</v>
      </c>
      <c r="AV461" s="13" t="s">
        <v>84</v>
      </c>
      <c r="AW461" s="13" t="s">
        <v>32</v>
      </c>
      <c r="AX461" s="13" t="s">
        <v>76</v>
      </c>
      <c r="AY461" s="246" t="s">
        <v>150</v>
      </c>
    </row>
    <row r="462" s="13" customFormat="1">
      <c r="A462" s="13"/>
      <c r="B462" s="236"/>
      <c r="C462" s="237"/>
      <c r="D462" s="238" t="s">
        <v>161</v>
      </c>
      <c r="E462" s="239" t="s">
        <v>1</v>
      </c>
      <c r="F462" s="240" t="s">
        <v>163</v>
      </c>
      <c r="G462" s="237"/>
      <c r="H462" s="239" t="s">
        <v>1</v>
      </c>
      <c r="I462" s="241"/>
      <c r="J462" s="237"/>
      <c r="K462" s="237"/>
      <c r="L462" s="242"/>
      <c r="M462" s="243"/>
      <c r="N462" s="244"/>
      <c r="O462" s="244"/>
      <c r="P462" s="244"/>
      <c r="Q462" s="244"/>
      <c r="R462" s="244"/>
      <c r="S462" s="244"/>
      <c r="T462" s="24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6" t="s">
        <v>161</v>
      </c>
      <c r="AU462" s="246" t="s">
        <v>172</v>
      </c>
      <c r="AV462" s="13" t="s">
        <v>84</v>
      </c>
      <c r="AW462" s="13" t="s">
        <v>32</v>
      </c>
      <c r="AX462" s="13" t="s">
        <v>76</v>
      </c>
      <c r="AY462" s="246" t="s">
        <v>150</v>
      </c>
    </row>
    <row r="463" s="13" customFormat="1">
      <c r="A463" s="13"/>
      <c r="B463" s="236"/>
      <c r="C463" s="237"/>
      <c r="D463" s="238" t="s">
        <v>161</v>
      </c>
      <c r="E463" s="239" t="s">
        <v>1</v>
      </c>
      <c r="F463" s="240" t="s">
        <v>164</v>
      </c>
      <c r="G463" s="237"/>
      <c r="H463" s="239" t="s">
        <v>1</v>
      </c>
      <c r="I463" s="241"/>
      <c r="J463" s="237"/>
      <c r="K463" s="237"/>
      <c r="L463" s="242"/>
      <c r="M463" s="243"/>
      <c r="N463" s="244"/>
      <c r="O463" s="244"/>
      <c r="P463" s="244"/>
      <c r="Q463" s="244"/>
      <c r="R463" s="244"/>
      <c r="S463" s="244"/>
      <c r="T463" s="24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6" t="s">
        <v>161</v>
      </c>
      <c r="AU463" s="246" t="s">
        <v>172</v>
      </c>
      <c r="AV463" s="13" t="s">
        <v>84</v>
      </c>
      <c r="AW463" s="13" t="s">
        <v>32</v>
      </c>
      <c r="AX463" s="13" t="s">
        <v>76</v>
      </c>
      <c r="AY463" s="246" t="s">
        <v>150</v>
      </c>
    </row>
    <row r="464" s="14" customFormat="1">
      <c r="A464" s="14"/>
      <c r="B464" s="247"/>
      <c r="C464" s="248"/>
      <c r="D464" s="238" t="s">
        <v>161</v>
      </c>
      <c r="E464" s="249" t="s">
        <v>1</v>
      </c>
      <c r="F464" s="250" t="s">
        <v>443</v>
      </c>
      <c r="G464" s="248"/>
      <c r="H464" s="251">
        <v>15</v>
      </c>
      <c r="I464" s="252"/>
      <c r="J464" s="248"/>
      <c r="K464" s="248"/>
      <c r="L464" s="253"/>
      <c r="M464" s="254"/>
      <c r="N464" s="255"/>
      <c r="O464" s="255"/>
      <c r="P464" s="255"/>
      <c r="Q464" s="255"/>
      <c r="R464" s="255"/>
      <c r="S464" s="255"/>
      <c r="T464" s="256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7" t="s">
        <v>161</v>
      </c>
      <c r="AU464" s="257" t="s">
        <v>172</v>
      </c>
      <c r="AV464" s="14" t="s">
        <v>86</v>
      </c>
      <c r="AW464" s="14" t="s">
        <v>32</v>
      </c>
      <c r="AX464" s="14" t="s">
        <v>76</v>
      </c>
      <c r="AY464" s="257" t="s">
        <v>150</v>
      </c>
    </row>
    <row r="465" s="14" customFormat="1">
      <c r="A465" s="14"/>
      <c r="B465" s="247"/>
      <c r="C465" s="248"/>
      <c r="D465" s="238" t="s">
        <v>161</v>
      </c>
      <c r="E465" s="249" t="s">
        <v>1</v>
      </c>
      <c r="F465" s="250" t="s">
        <v>450</v>
      </c>
      <c r="G465" s="248"/>
      <c r="H465" s="251">
        <v>10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161</v>
      </c>
      <c r="AU465" s="257" t="s">
        <v>172</v>
      </c>
      <c r="AV465" s="14" t="s">
        <v>86</v>
      </c>
      <c r="AW465" s="14" t="s">
        <v>32</v>
      </c>
      <c r="AX465" s="14" t="s">
        <v>76</v>
      </c>
      <c r="AY465" s="257" t="s">
        <v>150</v>
      </c>
    </row>
    <row r="466" s="2" customFormat="1" ht="26.4" customHeight="1">
      <c r="A466" s="38"/>
      <c r="B466" s="39"/>
      <c r="C466" s="218" t="s">
        <v>451</v>
      </c>
      <c r="D466" s="218" t="s">
        <v>152</v>
      </c>
      <c r="E466" s="219" t="s">
        <v>452</v>
      </c>
      <c r="F466" s="220" t="s">
        <v>453</v>
      </c>
      <c r="G466" s="221" t="s">
        <v>211</v>
      </c>
      <c r="H466" s="222">
        <v>317.58499999999998</v>
      </c>
      <c r="I466" s="223"/>
      <c r="J466" s="224">
        <f>ROUND(I466*H466,2)</f>
        <v>0</v>
      </c>
      <c r="K466" s="220" t="s">
        <v>156</v>
      </c>
      <c r="L466" s="44"/>
      <c r="M466" s="225" t="s">
        <v>1</v>
      </c>
      <c r="N466" s="226" t="s">
        <v>41</v>
      </c>
      <c r="O466" s="91"/>
      <c r="P466" s="227">
        <f>O466*H466</f>
        <v>0</v>
      </c>
      <c r="Q466" s="227">
        <v>0</v>
      </c>
      <c r="R466" s="227">
        <f>Q466*H466</f>
        <v>0</v>
      </c>
      <c r="S466" s="227">
        <v>0.0030000000000000001</v>
      </c>
      <c r="T466" s="228">
        <f>S466*H466</f>
        <v>0.95275499999999991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9" t="s">
        <v>157</v>
      </c>
      <c r="AT466" s="229" t="s">
        <v>152</v>
      </c>
      <c r="AU466" s="229" t="s">
        <v>172</v>
      </c>
      <c r="AY466" s="17" t="s">
        <v>150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17" t="s">
        <v>84</v>
      </c>
      <c r="BK466" s="230">
        <f>ROUND(I466*H466,2)</f>
        <v>0</v>
      </c>
      <c r="BL466" s="17" t="s">
        <v>157</v>
      </c>
      <c r="BM466" s="229" t="s">
        <v>454</v>
      </c>
    </row>
    <row r="467" s="2" customFormat="1">
      <c r="A467" s="38"/>
      <c r="B467" s="39"/>
      <c r="C467" s="40"/>
      <c r="D467" s="231" t="s">
        <v>159</v>
      </c>
      <c r="E467" s="40"/>
      <c r="F467" s="232" t="s">
        <v>455</v>
      </c>
      <c r="G467" s="40"/>
      <c r="H467" s="40"/>
      <c r="I467" s="233"/>
      <c r="J467" s="40"/>
      <c r="K467" s="40"/>
      <c r="L467" s="44"/>
      <c r="M467" s="234"/>
      <c r="N467" s="235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159</v>
      </c>
      <c r="AU467" s="17" t="s">
        <v>172</v>
      </c>
    </row>
    <row r="468" s="13" customFormat="1">
      <c r="A468" s="13"/>
      <c r="B468" s="236"/>
      <c r="C468" s="237"/>
      <c r="D468" s="238" t="s">
        <v>161</v>
      </c>
      <c r="E468" s="239" t="s">
        <v>1</v>
      </c>
      <c r="F468" s="240" t="s">
        <v>162</v>
      </c>
      <c r="G468" s="237"/>
      <c r="H468" s="239" t="s">
        <v>1</v>
      </c>
      <c r="I468" s="241"/>
      <c r="J468" s="237"/>
      <c r="K468" s="237"/>
      <c r="L468" s="242"/>
      <c r="M468" s="243"/>
      <c r="N468" s="244"/>
      <c r="O468" s="244"/>
      <c r="P468" s="244"/>
      <c r="Q468" s="244"/>
      <c r="R468" s="244"/>
      <c r="S468" s="244"/>
      <c r="T468" s="24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161</v>
      </c>
      <c r="AU468" s="246" t="s">
        <v>172</v>
      </c>
      <c r="AV468" s="13" t="s">
        <v>84</v>
      </c>
      <c r="AW468" s="13" t="s">
        <v>32</v>
      </c>
      <c r="AX468" s="13" t="s">
        <v>76</v>
      </c>
      <c r="AY468" s="246" t="s">
        <v>150</v>
      </c>
    </row>
    <row r="469" s="13" customFormat="1">
      <c r="A469" s="13"/>
      <c r="B469" s="236"/>
      <c r="C469" s="237"/>
      <c r="D469" s="238" t="s">
        <v>161</v>
      </c>
      <c r="E469" s="239" t="s">
        <v>1</v>
      </c>
      <c r="F469" s="240" t="s">
        <v>163</v>
      </c>
      <c r="G469" s="237"/>
      <c r="H469" s="239" t="s">
        <v>1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6" t="s">
        <v>161</v>
      </c>
      <c r="AU469" s="246" t="s">
        <v>172</v>
      </c>
      <c r="AV469" s="13" t="s">
        <v>84</v>
      </c>
      <c r="AW469" s="13" t="s">
        <v>32</v>
      </c>
      <c r="AX469" s="13" t="s">
        <v>76</v>
      </c>
      <c r="AY469" s="246" t="s">
        <v>150</v>
      </c>
    </row>
    <row r="470" s="13" customFormat="1">
      <c r="A470" s="13"/>
      <c r="B470" s="236"/>
      <c r="C470" s="237"/>
      <c r="D470" s="238" t="s">
        <v>161</v>
      </c>
      <c r="E470" s="239" t="s">
        <v>1</v>
      </c>
      <c r="F470" s="240" t="s">
        <v>164</v>
      </c>
      <c r="G470" s="237"/>
      <c r="H470" s="239" t="s">
        <v>1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6" t="s">
        <v>161</v>
      </c>
      <c r="AU470" s="246" t="s">
        <v>172</v>
      </c>
      <c r="AV470" s="13" t="s">
        <v>84</v>
      </c>
      <c r="AW470" s="13" t="s">
        <v>32</v>
      </c>
      <c r="AX470" s="13" t="s">
        <v>76</v>
      </c>
      <c r="AY470" s="246" t="s">
        <v>150</v>
      </c>
    </row>
    <row r="471" s="13" customFormat="1">
      <c r="A471" s="13"/>
      <c r="B471" s="236"/>
      <c r="C471" s="237"/>
      <c r="D471" s="238" t="s">
        <v>161</v>
      </c>
      <c r="E471" s="239" t="s">
        <v>1</v>
      </c>
      <c r="F471" s="240" t="s">
        <v>197</v>
      </c>
      <c r="G471" s="237"/>
      <c r="H471" s="239" t="s">
        <v>1</v>
      </c>
      <c r="I471" s="241"/>
      <c r="J471" s="237"/>
      <c r="K471" s="237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161</v>
      </c>
      <c r="AU471" s="246" t="s">
        <v>172</v>
      </c>
      <c r="AV471" s="13" t="s">
        <v>84</v>
      </c>
      <c r="AW471" s="13" t="s">
        <v>32</v>
      </c>
      <c r="AX471" s="13" t="s">
        <v>76</v>
      </c>
      <c r="AY471" s="246" t="s">
        <v>150</v>
      </c>
    </row>
    <row r="472" s="14" customFormat="1">
      <c r="A472" s="14"/>
      <c r="B472" s="247"/>
      <c r="C472" s="248"/>
      <c r="D472" s="238" t="s">
        <v>161</v>
      </c>
      <c r="E472" s="249" t="s">
        <v>1</v>
      </c>
      <c r="F472" s="250" t="s">
        <v>456</v>
      </c>
      <c r="G472" s="248"/>
      <c r="H472" s="251">
        <v>5.9050000000000002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161</v>
      </c>
      <c r="AU472" s="257" t="s">
        <v>172</v>
      </c>
      <c r="AV472" s="14" t="s">
        <v>86</v>
      </c>
      <c r="AW472" s="14" t="s">
        <v>32</v>
      </c>
      <c r="AX472" s="14" t="s">
        <v>76</v>
      </c>
      <c r="AY472" s="257" t="s">
        <v>150</v>
      </c>
    </row>
    <row r="473" s="14" customFormat="1">
      <c r="A473" s="14"/>
      <c r="B473" s="247"/>
      <c r="C473" s="248"/>
      <c r="D473" s="238" t="s">
        <v>161</v>
      </c>
      <c r="E473" s="249" t="s">
        <v>1</v>
      </c>
      <c r="F473" s="250" t="s">
        <v>457</v>
      </c>
      <c r="G473" s="248"/>
      <c r="H473" s="251">
        <v>17.559999999999999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161</v>
      </c>
      <c r="AU473" s="257" t="s">
        <v>172</v>
      </c>
      <c r="AV473" s="14" t="s">
        <v>86</v>
      </c>
      <c r="AW473" s="14" t="s">
        <v>32</v>
      </c>
      <c r="AX473" s="14" t="s">
        <v>76</v>
      </c>
      <c r="AY473" s="257" t="s">
        <v>150</v>
      </c>
    </row>
    <row r="474" s="14" customFormat="1">
      <c r="A474" s="14"/>
      <c r="B474" s="247"/>
      <c r="C474" s="248"/>
      <c r="D474" s="238" t="s">
        <v>161</v>
      </c>
      <c r="E474" s="249" t="s">
        <v>1</v>
      </c>
      <c r="F474" s="250" t="s">
        <v>458</v>
      </c>
      <c r="G474" s="248"/>
      <c r="H474" s="251">
        <v>120.83</v>
      </c>
      <c r="I474" s="252"/>
      <c r="J474" s="248"/>
      <c r="K474" s="248"/>
      <c r="L474" s="253"/>
      <c r="M474" s="254"/>
      <c r="N474" s="255"/>
      <c r="O474" s="255"/>
      <c r="P474" s="255"/>
      <c r="Q474" s="255"/>
      <c r="R474" s="255"/>
      <c r="S474" s="255"/>
      <c r="T474" s="256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7" t="s">
        <v>161</v>
      </c>
      <c r="AU474" s="257" t="s">
        <v>172</v>
      </c>
      <c r="AV474" s="14" t="s">
        <v>86</v>
      </c>
      <c r="AW474" s="14" t="s">
        <v>32</v>
      </c>
      <c r="AX474" s="14" t="s">
        <v>76</v>
      </c>
      <c r="AY474" s="257" t="s">
        <v>150</v>
      </c>
    </row>
    <row r="475" s="13" customFormat="1">
      <c r="A475" s="13"/>
      <c r="B475" s="236"/>
      <c r="C475" s="237"/>
      <c r="D475" s="238" t="s">
        <v>161</v>
      </c>
      <c r="E475" s="239" t="s">
        <v>1</v>
      </c>
      <c r="F475" s="240" t="s">
        <v>164</v>
      </c>
      <c r="G475" s="237"/>
      <c r="H475" s="239" t="s">
        <v>1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6" t="s">
        <v>161</v>
      </c>
      <c r="AU475" s="246" t="s">
        <v>172</v>
      </c>
      <c r="AV475" s="13" t="s">
        <v>84</v>
      </c>
      <c r="AW475" s="13" t="s">
        <v>32</v>
      </c>
      <c r="AX475" s="13" t="s">
        <v>76</v>
      </c>
      <c r="AY475" s="246" t="s">
        <v>150</v>
      </c>
    </row>
    <row r="476" s="13" customFormat="1">
      <c r="A476" s="13"/>
      <c r="B476" s="236"/>
      <c r="C476" s="237"/>
      <c r="D476" s="238" t="s">
        <v>161</v>
      </c>
      <c r="E476" s="239" t="s">
        <v>1</v>
      </c>
      <c r="F476" s="240" t="s">
        <v>234</v>
      </c>
      <c r="G476" s="237"/>
      <c r="H476" s="239" t="s">
        <v>1</v>
      </c>
      <c r="I476" s="241"/>
      <c r="J476" s="237"/>
      <c r="K476" s="237"/>
      <c r="L476" s="242"/>
      <c r="M476" s="243"/>
      <c r="N476" s="244"/>
      <c r="O476" s="244"/>
      <c r="P476" s="244"/>
      <c r="Q476" s="244"/>
      <c r="R476" s="244"/>
      <c r="S476" s="244"/>
      <c r="T476" s="24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6" t="s">
        <v>161</v>
      </c>
      <c r="AU476" s="246" t="s">
        <v>172</v>
      </c>
      <c r="AV476" s="13" t="s">
        <v>84</v>
      </c>
      <c r="AW476" s="13" t="s">
        <v>32</v>
      </c>
      <c r="AX476" s="13" t="s">
        <v>76</v>
      </c>
      <c r="AY476" s="246" t="s">
        <v>150</v>
      </c>
    </row>
    <row r="477" s="14" customFormat="1">
      <c r="A477" s="14"/>
      <c r="B477" s="247"/>
      <c r="C477" s="248"/>
      <c r="D477" s="238" t="s">
        <v>161</v>
      </c>
      <c r="E477" s="249" t="s">
        <v>1</v>
      </c>
      <c r="F477" s="250" t="s">
        <v>459</v>
      </c>
      <c r="G477" s="248"/>
      <c r="H477" s="251">
        <v>23.75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161</v>
      </c>
      <c r="AU477" s="257" t="s">
        <v>172</v>
      </c>
      <c r="AV477" s="14" t="s">
        <v>86</v>
      </c>
      <c r="AW477" s="14" t="s">
        <v>32</v>
      </c>
      <c r="AX477" s="14" t="s">
        <v>76</v>
      </c>
      <c r="AY477" s="257" t="s">
        <v>150</v>
      </c>
    </row>
    <row r="478" s="14" customFormat="1">
      <c r="A478" s="14"/>
      <c r="B478" s="247"/>
      <c r="C478" s="248"/>
      <c r="D478" s="238" t="s">
        <v>161</v>
      </c>
      <c r="E478" s="249" t="s">
        <v>1</v>
      </c>
      <c r="F478" s="250" t="s">
        <v>460</v>
      </c>
      <c r="G478" s="248"/>
      <c r="H478" s="251">
        <v>5.1900000000000004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7" t="s">
        <v>161</v>
      </c>
      <c r="AU478" s="257" t="s">
        <v>172</v>
      </c>
      <c r="AV478" s="14" t="s">
        <v>86</v>
      </c>
      <c r="AW478" s="14" t="s">
        <v>32</v>
      </c>
      <c r="AX478" s="14" t="s">
        <v>76</v>
      </c>
      <c r="AY478" s="257" t="s">
        <v>150</v>
      </c>
    </row>
    <row r="479" s="14" customFormat="1">
      <c r="A479" s="14"/>
      <c r="B479" s="247"/>
      <c r="C479" s="248"/>
      <c r="D479" s="238" t="s">
        <v>161</v>
      </c>
      <c r="E479" s="249" t="s">
        <v>1</v>
      </c>
      <c r="F479" s="250" t="s">
        <v>461</v>
      </c>
      <c r="G479" s="248"/>
      <c r="H479" s="251">
        <v>21.350000000000001</v>
      </c>
      <c r="I479" s="252"/>
      <c r="J479" s="248"/>
      <c r="K479" s="248"/>
      <c r="L479" s="253"/>
      <c r="M479" s="254"/>
      <c r="N479" s="255"/>
      <c r="O479" s="255"/>
      <c r="P479" s="255"/>
      <c r="Q479" s="255"/>
      <c r="R479" s="255"/>
      <c r="S479" s="255"/>
      <c r="T479" s="256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7" t="s">
        <v>161</v>
      </c>
      <c r="AU479" s="257" t="s">
        <v>172</v>
      </c>
      <c r="AV479" s="14" t="s">
        <v>86</v>
      </c>
      <c r="AW479" s="14" t="s">
        <v>32</v>
      </c>
      <c r="AX479" s="14" t="s">
        <v>76</v>
      </c>
      <c r="AY479" s="257" t="s">
        <v>150</v>
      </c>
    </row>
    <row r="480" s="14" customFormat="1">
      <c r="A480" s="14"/>
      <c r="B480" s="247"/>
      <c r="C480" s="248"/>
      <c r="D480" s="238" t="s">
        <v>161</v>
      </c>
      <c r="E480" s="249" t="s">
        <v>1</v>
      </c>
      <c r="F480" s="250" t="s">
        <v>462</v>
      </c>
      <c r="G480" s="248"/>
      <c r="H480" s="251">
        <v>123</v>
      </c>
      <c r="I480" s="252"/>
      <c r="J480" s="248"/>
      <c r="K480" s="248"/>
      <c r="L480" s="253"/>
      <c r="M480" s="254"/>
      <c r="N480" s="255"/>
      <c r="O480" s="255"/>
      <c r="P480" s="255"/>
      <c r="Q480" s="255"/>
      <c r="R480" s="255"/>
      <c r="S480" s="255"/>
      <c r="T480" s="25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7" t="s">
        <v>161</v>
      </c>
      <c r="AU480" s="257" t="s">
        <v>172</v>
      </c>
      <c r="AV480" s="14" t="s">
        <v>86</v>
      </c>
      <c r="AW480" s="14" t="s">
        <v>32</v>
      </c>
      <c r="AX480" s="14" t="s">
        <v>76</v>
      </c>
      <c r="AY480" s="257" t="s">
        <v>150</v>
      </c>
    </row>
    <row r="481" s="2" customFormat="1" ht="24" customHeight="1">
      <c r="A481" s="38"/>
      <c r="B481" s="39"/>
      <c r="C481" s="218" t="s">
        <v>463</v>
      </c>
      <c r="D481" s="218" t="s">
        <v>152</v>
      </c>
      <c r="E481" s="219" t="s">
        <v>464</v>
      </c>
      <c r="F481" s="220" t="s">
        <v>465</v>
      </c>
      <c r="G481" s="221" t="s">
        <v>466</v>
      </c>
      <c r="H481" s="222">
        <v>157.09</v>
      </c>
      <c r="I481" s="223"/>
      <c r="J481" s="224">
        <f>ROUND(I481*H481,2)</f>
        <v>0</v>
      </c>
      <c r="K481" s="220" t="s">
        <v>156</v>
      </c>
      <c r="L481" s="44"/>
      <c r="M481" s="225" t="s">
        <v>1</v>
      </c>
      <c r="N481" s="226" t="s">
        <v>41</v>
      </c>
      <c r="O481" s="91"/>
      <c r="P481" s="227">
        <f>O481*H481</f>
        <v>0</v>
      </c>
      <c r="Q481" s="227">
        <v>0</v>
      </c>
      <c r="R481" s="227">
        <f>Q481*H481</f>
        <v>0</v>
      </c>
      <c r="S481" s="227">
        <v>0.00029999999999999997</v>
      </c>
      <c r="T481" s="228">
        <f>S481*H481</f>
        <v>0.047126999999999995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29" t="s">
        <v>157</v>
      </c>
      <c r="AT481" s="229" t="s">
        <v>152</v>
      </c>
      <c r="AU481" s="229" t="s">
        <v>172</v>
      </c>
      <c r="AY481" s="17" t="s">
        <v>150</v>
      </c>
      <c r="BE481" s="230">
        <f>IF(N481="základní",J481,0)</f>
        <v>0</v>
      </c>
      <c r="BF481" s="230">
        <f>IF(N481="snížená",J481,0)</f>
        <v>0</v>
      </c>
      <c r="BG481" s="230">
        <f>IF(N481="zákl. přenesená",J481,0)</f>
        <v>0</v>
      </c>
      <c r="BH481" s="230">
        <f>IF(N481="sníž. přenesená",J481,0)</f>
        <v>0</v>
      </c>
      <c r="BI481" s="230">
        <f>IF(N481="nulová",J481,0)</f>
        <v>0</v>
      </c>
      <c r="BJ481" s="17" t="s">
        <v>84</v>
      </c>
      <c r="BK481" s="230">
        <f>ROUND(I481*H481,2)</f>
        <v>0</v>
      </c>
      <c r="BL481" s="17" t="s">
        <v>157</v>
      </c>
      <c r="BM481" s="229" t="s">
        <v>467</v>
      </c>
    </row>
    <row r="482" s="2" customFormat="1">
      <c r="A482" s="38"/>
      <c r="B482" s="39"/>
      <c r="C482" s="40"/>
      <c r="D482" s="231" t="s">
        <v>159</v>
      </c>
      <c r="E482" s="40"/>
      <c r="F482" s="232" t="s">
        <v>468</v>
      </c>
      <c r="G482" s="40"/>
      <c r="H482" s="40"/>
      <c r="I482" s="233"/>
      <c r="J482" s="40"/>
      <c r="K482" s="40"/>
      <c r="L482" s="44"/>
      <c r="M482" s="234"/>
      <c r="N482" s="235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159</v>
      </c>
      <c r="AU482" s="17" t="s">
        <v>172</v>
      </c>
    </row>
    <row r="483" s="13" customFormat="1">
      <c r="A483" s="13"/>
      <c r="B483" s="236"/>
      <c r="C483" s="237"/>
      <c r="D483" s="238" t="s">
        <v>161</v>
      </c>
      <c r="E483" s="239" t="s">
        <v>1</v>
      </c>
      <c r="F483" s="240" t="s">
        <v>162</v>
      </c>
      <c r="G483" s="237"/>
      <c r="H483" s="239" t="s">
        <v>1</v>
      </c>
      <c r="I483" s="241"/>
      <c r="J483" s="237"/>
      <c r="K483" s="237"/>
      <c r="L483" s="242"/>
      <c r="M483" s="243"/>
      <c r="N483" s="244"/>
      <c r="O483" s="244"/>
      <c r="P483" s="244"/>
      <c r="Q483" s="244"/>
      <c r="R483" s="244"/>
      <c r="S483" s="244"/>
      <c r="T483" s="245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6" t="s">
        <v>161</v>
      </c>
      <c r="AU483" s="246" t="s">
        <v>172</v>
      </c>
      <c r="AV483" s="13" t="s">
        <v>84</v>
      </c>
      <c r="AW483" s="13" t="s">
        <v>32</v>
      </c>
      <c r="AX483" s="13" t="s">
        <v>76</v>
      </c>
      <c r="AY483" s="246" t="s">
        <v>150</v>
      </c>
    </row>
    <row r="484" s="13" customFormat="1">
      <c r="A484" s="13"/>
      <c r="B484" s="236"/>
      <c r="C484" s="237"/>
      <c r="D484" s="238" t="s">
        <v>161</v>
      </c>
      <c r="E484" s="239" t="s">
        <v>1</v>
      </c>
      <c r="F484" s="240" t="s">
        <v>163</v>
      </c>
      <c r="G484" s="237"/>
      <c r="H484" s="239" t="s">
        <v>1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6" t="s">
        <v>161</v>
      </c>
      <c r="AU484" s="246" t="s">
        <v>172</v>
      </c>
      <c r="AV484" s="13" t="s">
        <v>84</v>
      </c>
      <c r="AW484" s="13" t="s">
        <v>32</v>
      </c>
      <c r="AX484" s="13" t="s">
        <v>76</v>
      </c>
      <c r="AY484" s="246" t="s">
        <v>150</v>
      </c>
    </row>
    <row r="485" s="13" customFormat="1">
      <c r="A485" s="13"/>
      <c r="B485" s="236"/>
      <c r="C485" s="237"/>
      <c r="D485" s="238" t="s">
        <v>161</v>
      </c>
      <c r="E485" s="239" t="s">
        <v>1</v>
      </c>
      <c r="F485" s="240" t="s">
        <v>164</v>
      </c>
      <c r="G485" s="237"/>
      <c r="H485" s="239" t="s">
        <v>1</v>
      </c>
      <c r="I485" s="241"/>
      <c r="J485" s="237"/>
      <c r="K485" s="237"/>
      <c r="L485" s="242"/>
      <c r="M485" s="243"/>
      <c r="N485" s="244"/>
      <c r="O485" s="244"/>
      <c r="P485" s="244"/>
      <c r="Q485" s="244"/>
      <c r="R485" s="244"/>
      <c r="S485" s="244"/>
      <c r="T485" s="24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6" t="s">
        <v>161</v>
      </c>
      <c r="AU485" s="246" t="s">
        <v>172</v>
      </c>
      <c r="AV485" s="13" t="s">
        <v>84</v>
      </c>
      <c r="AW485" s="13" t="s">
        <v>32</v>
      </c>
      <c r="AX485" s="13" t="s">
        <v>76</v>
      </c>
      <c r="AY485" s="246" t="s">
        <v>150</v>
      </c>
    </row>
    <row r="486" s="13" customFormat="1">
      <c r="A486" s="13"/>
      <c r="B486" s="236"/>
      <c r="C486" s="237"/>
      <c r="D486" s="238" t="s">
        <v>161</v>
      </c>
      <c r="E486" s="239" t="s">
        <v>1</v>
      </c>
      <c r="F486" s="240" t="s">
        <v>197</v>
      </c>
      <c r="G486" s="237"/>
      <c r="H486" s="239" t="s">
        <v>1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6" t="s">
        <v>161</v>
      </c>
      <c r="AU486" s="246" t="s">
        <v>172</v>
      </c>
      <c r="AV486" s="13" t="s">
        <v>84</v>
      </c>
      <c r="AW486" s="13" t="s">
        <v>32</v>
      </c>
      <c r="AX486" s="13" t="s">
        <v>76</v>
      </c>
      <c r="AY486" s="246" t="s">
        <v>150</v>
      </c>
    </row>
    <row r="487" s="14" customFormat="1">
      <c r="A487" s="14"/>
      <c r="B487" s="247"/>
      <c r="C487" s="248"/>
      <c r="D487" s="238" t="s">
        <v>161</v>
      </c>
      <c r="E487" s="249" t="s">
        <v>1</v>
      </c>
      <c r="F487" s="250" t="s">
        <v>469</v>
      </c>
      <c r="G487" s="248"/>
      <c r="H487" s="251">
        <v>9.4199999999999999</v>
      </c>
      <c r="I487" s="252"/>
      <c r="J487" s="248"/>
      <c r="K487" s="248"/>
      <c r="L487" s="253"/>
      <c r="M487" s="254"/>
      <c r="N487" s="255"/>
      <c r="O487" s="255"/>
      <c r="P487" s="255"/>
      <c r="Q487" s="255"/>
      <c r="R487" s="255"/>
      <c r="S487" s="255"/>
      <c r="T487" s="25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7" t="s">
        <v>161</v>
      </c>
      <c r="AU487" s="257" t="s">
        <v>172</v>
      </c>
      <c r="AV487" s="14" t="s">
        <v>86</v>
      </c>
      <c r="AW487" s="14" t="s">
        <v>32</v>
      </c>
      <c r="AX487" s="14" t="s">
        <v>76</v>
      </c>
      <c r="AY487" s="257" t="s">
        <v>150</v>
      </c>
    </row>
    <row r="488" s="14" customFormat="1">
      <c r="A488" s="14"/>
      <c r="B488" s="247"/>
      <c r="C488" s="248"/>
      <c r="D488" s="238" t="s">
        <v>161</v>
      </c>
      <c r="E488" s="249" t="s">
        <v>1</v>
      </c>
      <c r="F488" s="250" t="s">
        <v>470</v>
      </c>
      <c r="G488" s="248"/>
      <c r="H488" s="251">
        <v>16.640000000000001</v>
      </c>
      <c r="I488" s="252"/>
      <c r="J488" s="248"/>
      <c r="K488" s="248"/>
      <c r="L488" s="253"/>
      <c r="M488" s="254"/>
      <c r="N488" s="255"/>
      <c r="O488" s="255"/>
      <c r="P488" s="255"/>
      <c r="Q488" s="255"/>
      <c r="R488" s="255"/>
      <c r="S488" s="255"/>
      <c r="T488" s="25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7" t="s">
        <v>161</v>
      </c>
      <c r="AU488" s="257" t="s">
        <v>172</v>
      </c>
      <c r="AV488" s="14" t="s">
        <v>86</v>
      </c>
      <c r="AW488" s="14" t="s">
        <v>32</v>
      </c>
      <c r="AX488" s="14" t="s">
        <v>76</v>
      </c>
      <c r="AY488" s="257" t="s">
        <v>150</v>
      </c>
    </row>
    <row r="489" s="14" customFormat="1">
      <c r="A489" s="14"/>
      <c r="B489" s="247"/>
      <c r="C489" s="248"/>
      <c r="D489" s="238" t="s">
        <v>161</v>
      </c>
      <c r="E489" s="249" t="s">
        <v>1</v>
      </c>
      <c r="F489" s="250" t="s">
        <v>471</v>
      </c>
      <c r="G489" s="248"/>
      <c r="H489" s="251">
        <v>49.909999999999997</v>
      </c>
      <c r="I489" s="252"/>
      <c r="J489" s="248"/>
      <c r="K489" s="248"/>
      <c r="L489" s="253"/>
      <c r="M489" s="254"/>
      <c r="N489" s="255"/>
      <c r="O489" s="255"/>
      <c r="P489" s="255"/>
      <c r="Q489" s="255"/>
      <c r="R489" s="255"/>
      <c r="S489" s="255"/>
      <c r="T489" s="256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7" t="s">
        <v>161</v>
      </c>
      <c r="AU489" s="257" t="s">
        <v>172</v>
      </c>
      <c r="AV489" s="14" t="s">
        <v>86</v>
      </c>
      <c r="AW489" s="14" t="s">
        <v>32</v>
      </c>
      <c r="AX489" s="14" t="s">
        <v>76</v>
      </c>
      <c r="AY489" s="257" t="s">
        <v>150</v>
      </c>
    </row>
    <row r="490" s="13" customFormat="1">
      <c r="A490" s="13"/>
      <c r="B490" s="236"/>
      <c r="C490" s="237"/>
      <c r="D490" s="238" t="s">
        <v>161</v>
      </c>
      <c r="E490" s="239" t="s">
        <v>1</v>
      </c>
      <c r="F490" s="240" t="s">
        <v>164</v>
      </c>
      <c r="G490" s="237"/>
      <c r="H490" s="239" t="s">
        <v>1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161</v>
      </c>
      <c r="AU490" s="246" t="s">
        <v>172</v>
      </c>
      <c r="AV490" s="13" t="s">
        <v>84</v>
      </c>
      <c r="AW490" s="13" t="s">
        <v>32</v>
      </c>
      <c r="AX490" s="13" t="s">
        <v>76</v>
      </c>
      <c r="AY490" s="246" t="s">
        <v>150</v>
      </c>
    </row>
    <row r="491" s="13" customFormat="1">
      <c r="A491" s="13"/>
      <c r="B491" s="236"/>
      <c r="C491" s="237"/>
      <c r="D491" s="238" t="s">
        <v>161</v>
      </c>
      <c r="E491" s="239" t="s">
        <v>1</v>
      </c>
      <c r="F491" s="240" t="s">
        <v>234</v>
      </c>
      <c r="G491" s="237"/>
      <c r="H491" s="239" t="s">
        <v>1</v>
      </c>
      <c r="I491" s="241"/>
      <c r="J491" s="237"/>
      <c r="K491" s="237"/>
      <c r="L491" s="242"/>
      <c r="M491" s="243"/>
      <c r="N491" s="244"/>
      <c r="O491" s="244"/>
      <c r="P491" s="244"/>
      <c r="Q491" s="244"/>
      <c r="R491" s="244"/>
      <c r="S491" s="244"/>
      <c r="T491" s="24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6" t="s">
        <v>161</v>
      </c>
      <c r="AU491" s="246" t="s">
        <v>172</v>
      </c>
      <c r="AV491" s="13" t="s">
        <v>84</v>
      </c>
      <c r="AW491" s="13" t="s">
        <v>32</v>
      </c>
      <c r="AX491" s="13" t="s">
        <v>76</v>
      </c>
      <c r="AY491" s="246" t="s">
        <v>150</v>
      </c>
    </row>
    <row r="492" s="14" customFormat="1">
      <c r="A492" s="14"/>
      <c r="B492" s="247"/>
      <c r="C492" s="248"/>
      <c r="D492" s="238" t="s">
        <v>161</v>
      </c>
      <c r="E492" s="249" t="s">
        <v>1</v>
      </c>
      <c r="F492" s="250" t="s">
        <v>472</v>
      </c>
      <c r="G492" s="248"/>
      <c r="H492" s="251">
        <v>3.0800000000000001</v>
      </c>
      <c r="I492" s="252"/>
      <c r="J492" s="248"/>
      <c r="K492" s="248"/>
      <c r="L492" s="253"/>
      <c r="M492" s="254"/>
      <c r="N492" s="255"/>
      <c r="O492" s="255"/>
      <c r="P492" s="255"/>
      <c r="Q492" s="255"/>
      <c r="R492" s="255"/>
      <c r="S492" s="255"/>
      <c r="T492" s="256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7" t="s">
        <v>161</v>
      </c>
      <c r="AU492" s="257" t="s">
        <v>172</v>
      </c>
      <c r="AV492" s="14" t="s">
        <v>86</v>
      </c>
      <c r="AW492" s="14" t="s">
        <v>32</v>
      </c>
      <c r="AX492" s="14" t="s">
        <v>76</v>
      </c>
      <c r="AY492" s="257" t="s">
        <v>150</v>
      </c>
    </row>
    <row r="493" s="14" customFormat="1">
      <c r="A493" s="14"/>
      <c r="B493" s="247"/>
      <c r="C493" s="248"/>
      <c r="D493" s="238" t="s">
        <v>161</v>
      </c>
      <c r="E493" s="249" t="s">
        <v>1</v>
      </c>
      <c r="F493" s="250" t="s">
        <v>473</v>
      </c>
      <c r="G493" s="248"/>
      <c r="H493" s="251">
        <v>7.2999999999999998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161</v>
      </c>
      <c r="AU493" s="257" t="s">
        <v>172</v>
      </c>
      <c r="AV493" s="14" t="s">
        <v>86</v>
      </c>
      <c r="AW493" s="14" t="s">
        <v>32</v>
      </c>
      <c r="AX493" s="14" t="s">
        <v>76</v>
      </c>
      <c r="AY493" s="257" t="s">
        <v>150</v>
      </c>
    </row>
    <row r="494" s="14" customFormat="1">
      <c r="A494" s="14"/>
      <c r="B494" s="247"/>
      <c r="C494" s="248"/>
      <c r="D494" s="238" t="s">
        <v>161</v>
      </c>
      <c r="E494" s="249" t="s">
        <v>1</v>
      </c>
      <c r="F494" s="250" t="s">
        <v>474</v>
      </c>
      <c r="G494" s="248"/>
      <c r="H494" s="251">
        <v>18.579999999999998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6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161</v>
      </c>
      <c r="AU494" s="257" t="s">
        <v>172</v>
      </c>
      <c r="AV494" s="14" t="s">
        <v>86</v>
      </c>
      <c r="AW494" s="14" t="s">
        <v>32</v>
      </c>
      <c r="AX494" s="14" t="s">
        <v>76</v>
      </c>
      <c r="AY494" s="257" t="s">
        <v>150</v>
      </c>
    </row>
    <row r="495" s="14" customFormat="1">
      <c r="A495" s="14"/>
      <c r="B495" s="247"/>
      <c r="C495" s="248"/>
      <c r="D495" s="238" t="s">
        <v>161</v>
      </c>
      <c r="E495" s="249" t="s">
        <v>1</v>
      </c>
      <c r="F495" s="250" t="s">
        <v>475</v>
      </c>
      <c r="G495" s="248"/>
      <c r="H495" s="251">
        <v>52.159999999999997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7" t="s">
        <v>161</v>
      </c>
      <c r="AU495" s="257" t="s">
        <v>172</v>
      </c>
      <c r="AV495" s="14" t="s">
        <v>86</v>
      </c>
      <c r="AW495" s="14" t="s">
        <v>32</v>
      </c>
      <c r="AX495" s="14" t="s">
        <v>76</v>
      </c>
      <c r="AY495" s="257" t="s">
        <v>150</v>
      </c>
    </row>
    <row r="496" s="2" customFormat="1" ht="16.5" customHeight="1">
      <c r="A496" s="38"/>
      <c r="B496" s="39"/>
      <c r="C496" s="218" t="s">
        <v>476</v>
      </c>
      <c r="D496" s="218" t="s">
        <v>152</v>
      </c>
      <c r="E496" s="219" t="s">
        <v>477</v>
      </c>
      <c r="F496" s="220" t="s">
        <v>478</v>
      </c>
      <c r="G496" s="221" t="s">
        <v>211</v>
      </c>
      <c r="H496" s="222">
        <v>9.75</v>
      </c>
      <c r="I496" s="223"/>
      <c r="J496" s="224">
        <f>ROUND(I496*H496,2)</f>
        <v>0</v>
      </c>
      <c r="K496" s="220" t="s">
        <v>156</v>
      </c>
      <c r="L496" s="44"/>
      <c r="M496" s="225" t="s">
        <v>1</v>
      </c>
      <c r="N496" s="226" t="s">
        <v>41</v>
      </c>
      <c r="O496" s="91"/>
      <c r="P496" s="227">
        <f>O496*H496</f>
        <v>0</v>
      </c>
      <c r="Q496" s="227">
        <v>0</v>
      </c>
      <c r="R496" s="227">
        <f>Q496*H496</f>
        <v>0</v>
      </c>
      <c r="S496" s="227">
        <v>0.0074999999999999997</v>
      </c>
      <c r="T496" s="228">
        <f>S496*H496</f>
        <v>0.073124999999999996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9" t="s">
        <v>264</v>
      </c>
      <c r="AT496" s="229" t="s">
        <v>152</v>
      </c>
      <c r="AU496" s="229" t="s">
        <v>172</v>
      </c>
      <c r="AY496" s="17" t="s">
        <v>150</v>
      </c>
      <c r="BE496" s="230">
        <f>IF(N496="základní",J496,0)</f>
        <v>0</v>
      </c>
      <c r="BF496" s="230">
        <f>IF(N496="snížená",J496,0)</f>
        <v>0</v>
      </c>
      <c r="BG496" s="230">
        <f>IF(N496="zákl. přenesená",J496,0)</f>
        <v>0</v>
      </c>
      <c r="BH496" s="230">
        <f>IF(N496="sníž. přenesená",J496,0)</f>
        <v>0</v>
      </c>
      <c r="BI496" s="230">
        <f>IF(N496="nulová",J496,0)</f>
        <v>0</v>
      </c>
      <c r="BJ496" s="17" t="s">
        <v>84</v>
      </c>
      <c r="BK496" s="230">
        <f>ROUND(I496*H496,2)</f>
        <v>0</v>
      </c>
      <c r="BL496" s="17" t="s">
        <v>264</v>
      </c>
      <c r="BM496" s="229" t="s">
        <v>479</v>
      </c>
    </row>
    <row r="497" s="2" customFormat="1">
      <c r="A497" s="38"/>
      <c r="B497" s="39"/>
      <c r="C497" s="40"/>
      <c r="D497" s="231" t="s">
        <v>159</v>
      </c>
      <c r="E497" s="40"/>
      <c r="F497" s="232" t="s">
        <v>480</v>
      </c>
      <c r="G497" s="40"/>
      <c r="H497" s="40"/>
      <c r="I497" s="233"/>
      <c r="J497" s="40"/>
      <c r="K497" s="40"/>
      <c r="L497" s="44"/>
      <c r="M497" s="234"/>
      <c r="N497" s="235"/>
      <c r="O497" s="91"/>
      <c r="P497" s="91"/>
      <c r="Q497" s="91"/>
      <c r="R497" s="91"/>
      <c r="S497" s="91"/>
      <c r="T497" s="92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159</v>
      </c>
      <c r="AU497" s="17" t="s">
        <v>172</v>
      </c>
    </row>
    <row r="498" s="13" customFormat="1">
      <c r="A498" s="13"/>
      <c r="B498" s="236"/>
      <c r="C498" s="237"/>
      <c r="D498" s="238" t="s">
        <v>161</v>
      </c>
      <c r="E498" s="239" t="s">
        <v>1</v>
      </c>
      <c r="F498" s="240" t="s">
        <v>162</v>
      </c>
      <c r="G498" s="237"/>
      <c r="H498" s="239" t="s">
        <v>1</v>
      </c>
      <c r="I498" s="241"/>
      <c r="J498" s="237"/>
      <c r="K498" s="237"/>
      <c r="L498" s="242"/>
      <c r="M498" s="243"/>
      <c r="N498" s="244"/>
      <c r="O498" s="244"/>
      <c r="P498" s="244"/>
      <c r="Q498" s="244"/>
      <c r="R498" s="244"/>
      <c r="S498" s="244"/>
      <c r="T498" s="24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6" t="s">
        <v>161</v>
      </c>
      <c r="AU498" s="246" t="s">
        <v>172</v>
      </c>
      <c r="AV498" s="13" t="s">
        <v>84</v>
      </c>
      <c r="AW498" s="13" t="s">
        <v>32</v>
      </c>
      <c r="AX498" s="13" t="s">
        <v>76</v>
      </c>
      <c r="AY498" s="246" t="s">
        <v>150</v>
      </c>
    </row>
    <row r="499" s="13" customFormat="1">
      <c r="A499" s="13"/>
      <c r="B499" s="236"/>
      <c r="C499" s="237"/>
      <c r="D499" s="238" t="s">
        <v>161</v>
      </c>
      <c r="E499" s="239" t="s">
        <v>1</v>
      </c>
      <c r="F499" s="240" t="s">
        <v>163</v>
      </c>
      <c r="G499" s="237"/>
      <c r="H499" s="239" t="s">
        <v>1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6" t="s">
        <v>161</v>
      </c>
      <c r="AU499" s="246" t="s">
        <v>172</v>
      </c>
      <c r="AV499" s="13" t="s">
        <v>84</v>
      </c>
      <c r="AW499" s="13" t="s">
        <v>32</v>
      </c>
      <c r="AX499" s="13" t="s">
        <v>76</v>
      </c>
      <c r="AY499" s="246" t="s">
        <v>150</v>
      </c>
    </row>
    <row r="500" s="13" customFormat="1">
      <c r="A500" s="13"/>
      <c r="B500" s="236"/>
      <c r="C500" s="237"/>
      <c r="D500" s="238" t="s">
        <v>161</v>
      </c>
      <c r="E500" s="239" t="s">
        <v>1</v>
      </c>
      <c r="F500" s="240" t="s">
        <v>164</v>
      </c>
      <c r="G500" s="237"/>
      <c r="H500" s="239" t="s">
        <v>1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6" t="s">
        <v>161</v>
      </c>
      <c r="AU500" s="246" t="s">
        <v>172</v>
      </c>
      <c r="AV500" s="13" t="s">
        <v>84</v>
      </c>
      <c r="AW500" s="13" t="s">
        <v>32</v>
      </c>
      <c r="AX500" s="13" t="s">
        <v>76</v>
      </c>
      <c r="AY500" s="246" t="s">
        <v>150</v>
      </c>
    </row>
    <row r="501" s="13" customFormat="1">
      <c r="A501" s="13"/>
      <c r="B501" s="236"/>
      <c r="C501" s="237"/>
      <c r="D501" s="238" t="s">
        <v>161</v>
      </c>
      <c r="E501" s="239" t="s">
        <v>1</v>
      </c>
      <c r="F501" s="240" t="s">
        <v>197</v>
      </c>
      <c r="G501" s="237"/>
      <c r="H501" s="239" t="s">
        <v>1</v>
      </c>
      <c r="I501" s="241"/>
      <c r="J501" s="237"/>
      <c r="K501" s="237"/>
      <c r="L501" s="242"/>
      <c r="M501" s="243"/>
      <c r="N501" s="244"/>
      <c r="O501" s="244"/>
      <c r="P501" s="244"/>
      <c r="Q501" s="244"/>
      <c r="R501" s="244"/>
      <c r="S501" s="244"/>
      <c r="T501" s="24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6" t="s">
        <v>161</v>
      </c>
      <c r="AU501" s="246" t="s">
        <v>172</v>
      </c>
      <c r="AV501" s="13" t="s">
        <v>84</v>
      </c>
      <c r="AW501" s="13" t="s">
        <v>32</v>
      </c>
      <c r="AX501" s="13" t="s">
        <v>76</v>
      </c>
      <c r="AY501" s="246" t="s">
        <v>150</v>
      </c>
    </row>
    <row r="502" s="14" customFormat="1">
      <c r="A502" s="14"/>
      <c r="B502" s="247"/>
      <c r="C502" s="248"/>
      <c r="D502" s="238" t="s">
        <v>161</v>
      </c>
      <c r="E502" s="249" t="s">
        <v>1</v>
      </c>
      <c r="F502" s="250" t="s">
        <v>481</v>
      </c>
      <c r="G502" s="248"/>
      <c r="H502" s="251">
        <v>9.75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161</v>
      </c>
      <c r="AU502" s="257" t="s">
        <v>172</v>
      </c>
      <c r="AV502" s="14" t="s">
        <v>86</v>
      </c>
      <c r="AW502" s="14" t="s">
        <v>32</v>
      </c>
      <c r="AX502" s="14" t="s">
        <v>76</v>
      </c>
      <c r="AY502" s="257" t="s">
        <v>150</v>
      </c>
    </row>
    <row r="503" s="2" customFormat="1" ht="26.4" customHeight="1">
      <c r="A503" s="38"/>
      <c r="B503" s="39"/>
      <c r="C503" s="218" t="s">
        <v>482</v>
      </c>
      <c r="D503" s="218" t="s">
        <v>152</v>
      </c>
      <c r="E503" s="219" t="s">
        <v>483</v>
      </c>
      <c r="F503" s="220" t="s">
        <v>484</v>
      </c>
      <c r="G503" s="221" t="s">
        <v>211</v>
      </c>
      <c r="H503" s="222">
        <v>21.773</v>
      </c>
      <c r="I503" s="223"/>
      <c r="J503" s="224">
        <f>ROUND(I503*H503,2)</f>
        <v>0</v>
      </c>
      <c r="K503" s="220" t="s">
        <v>156</v>
      </c>
      <c r="L503" s="44"/>
      <c r="M503" s="225" t="s">
        <v>1</v>
      </c>
      <c r="N503" s="226" t="s">
        <v>41</v>
      </c>
      <c r="O503" s="91"/>
      <c r="P503" s="227">
        <f>O503*H503</f>
        <v>0</v>
      </c>
      <c r="Q503" s="227">
        <v>0</v>
      </c>
      <c r="R503" s="227">
        <f>Q503*H503</f>
        <v>0</v>
      </c>
      <c r="S503" s="227">
        <v>0.128</v>
      </c>
      <c r="T503" s="228">
        <f>S503*H503</f>
        <v>2.7869440000000001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9" t="s">
        <v>157</v>
      </c>
      <c r="AT503" s="229" t="s">
        <v>152</v>
      </c>
      <c r="AU503" s="229" t="s">
        <v>172</v>
      </c>
      <c r="AY503" s="17" t="s">
        <v>150</v>
      </c>
      <c r="BE503" s="230">
        <f>IF(N503="základní",J503,0)</f>
        <v>0</v>
      </c>
      <c r="BF503" s="230">
        <f>IF(N503="snížená",J503,0)</f>
        <v>0</v>
      </c>
      <c r="BG503" s="230">
        <f>IF(N503="zákl. přenesená",J503,0)</f>
        <v>0</v>
      </c>
      <c r="BH503" s="230">
        <f>IF(N503="sníž. přenesená",J503,0)</f>
        <v>0</v>
      </c>
      <c r="BI503" s="230">
        <f>IF(N503="nulová",J503,0)</f>
        <v>0</v>
      </c>
      <c r="BJ503" s="17" t="s">
        <v>84</v>
      </c>
      <c r="BK503" s="230">
        <f>ROUND(I503*H503,2)</f>
        <v>0</v>
      </c>
      <c r="BL503" s="17" t="s">
        <v>157</v>
      </c>
      <c r="BM503" s="229" t="s">
        <v>485</v>
      </c>
    </row>
    <row r="504" s="2" customFormat="1">
      <c r="A504" s="38"/>
      <c r="B504" s="39"/>
      <c r="C504" s="40"/>
      <c r="D504" s="231" t="s">
        <v>159</v>
      </c>
      <c r="E504" s="40"/>
      <c r="F504" s="232" t="s">
        <v>486</v>
      </c>
      <c r="G504" s="40"/>
      <c r="H504" s="40"/>
      <c r="I504" s="233"/>
      <c r="J504" s="40"/>
      <c r="K504" s="40"/>
      <c r="L504" s="44"/>
      <c r="M504" s="234"/>
      <c r="N504" s="235"/>
      <c r="O504" s="91"/>
      <c r="P504" s="91"/>
      <c r="Q504" s="91"/>
      <c r="R504" s="91"/>
      <c r="S504" s="91"/>
      <c r="T504" s="92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159</v>
      </c>
      <c r="AU504" s="17" t="s">
        <v>172</v>
      </c>
    </row>
    <row r="505" s="13" customFormat="1">
      <c r="A505" s="13"/>
      <c r="B505" s="236"/>
      <c r="C505" s="237"/>
      <c r="D505" s="238" t="s">
        <v>161</v>
      </c>
      <c r="E505" s="239" t="s">
        <v>1</v>
      </c>
      <c r="F505" s="240" t="s">
        <v>162</v>
      </c>
      <c r="G505" s="237"/>
      <c r="H505" s="239" t="s">
        <v>1</v>
      </c>
      <c r="I505" s="241"/>
      <c r="J505" s="237"/>
      <c r="K505" s="237"/>
      <c r="L505" s="242"/>
      <c r="M505" s="243"/>
      <c r="N505" s="244"/>
      <c r="O505" s="244"/>
      <c r="P505" s="244"/>
      <c r="Q505" s="244"/>
      <c r="R505" s="244"/>
      <c r="S505" s="244"/>
      <c r="T505" s="24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161</v>
      </c>
      <c r="AU505" s="246" t="s">
        <v>172</v>
      </c>
      <c r="AV505" s="13" t="s">
        <v>84</v>
      </c>
      <c r="AW505" s="13" t="s">
        <v>32</v>
      </c>
      <c r="AX505" s="13" t="s">
        <v>76</v>
      </c>
      <c r="AY505" s="246" t="s">
        <v>150</v>
      </c>
    </row>
    <row r="506" s="13" customFormat="1">
      <c r="A506" s="13"/>
      <c r="B506" s="236"/>
      <c r="C506" s="237"/>
      <c r="D506" s="238" t="s">
        <v>161</v>
      </c>
      <c r="E506" s="239" t="s">
        <v>1</v>
      </c>
      <c r="F506" s="240" t="s">
        <v>163</v>
      </c>
      <c r="G506" s="237"/>
      <c r="H506" s="239" t="s">
        <v>1</v>
      </c>
      <c r="I506" s="241"/>
      <c r="J506" s="237"/>
      <c r="K506" s="237"/>
      <c r="L506" s="242"/>
      <c r="M506" s="243"/>
      <c r="N506" s="244"/>
      <c r="O506" s="244"/>
      <c r="P506" s="244"/>
      <c r="Q506" s="244"/>
      <c r="R506" s="244"/>
      <c r="S506" s="244"/>
      <c r="T506" s="24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6" t="s">
        <v>161</v>
      </c>
      <c r="AU506" s="246" t="s">
        <v>172</v>
      </c>
      <c r="AV506" s="13" t="s">
        <v>84</v>
      </c>
      <c r="AW506" s="13" t="s">
        <v>32</v>
      </c>
      <c r="AX506" s="13" t="s">
        <v>76</v>
      </c>
      <c r="AY506" s="246" t="s">
        <v>150</v>
      </c>
    </row>
    <row r="507" s="13" customFormat="1">
      <c r="A507" s="13"/>
      <c r="B507" s="236"/>
      <c r="C507" s="237"/>
      <c r="D507" s="238" t="s">
        <v>161</v>
      </c>
      <c r="E507" s="239" t="s">
        <v>1</v>
      </c>
      <c r="F507" s="240" t="s">
        <v>164</v>
      </c>
      <c r="G507" s="237"/>
      <c r="H507" s="239" t="s">
        <v>1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161</v>
      </c>
      <c r="AU507" s="246" t="s">
        <v>172</v>
      </c>
      <c r="AV507" s="13" t="s">
        <v>84</v>
      </c>
      <c r="AW507" s="13" t="s">
        <v>32</v>
      </c>
      <c r="AX507" s="13" t="s">
        <v>76</v>
      </c>
      <c r="AY507" s="246" t="s">
        <v>150</v>
      </c>
    </row>
    <row r="508" s="13" customFormat="1">
      <c r="A508" s="13"/>
      <c r="B508" s="236"/>
      <c r="C508" s="237"/>
      <c r="D508" s="238" t="s">
        <v>161</v>
      </c>
      <c r="E508" s="239" t="s">
        <v>1</v>
      </c>
      <c r="F508" s="240" t="s">
        <v>197</v>
      </c>
      <c r="G508" s="237"/>
      <c r="H508" s="239" t="s">
        <v>1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6" t="s">
        <v>161</v>
      </c>
      <c r="AU508" s="246" t="s">
        <v>172</v>
      </c>
      <c r="AV508" s="13" t="s">
        <v>84</v>
      </c>
      <c r="AW508" s="13" t="s">
        <v>32</v>
      </c>
      <c r="AX508" s="13" t="s">
        <v>76</v>
      </c>
      <c r="AY508" s="246" t="s">
        <v>150</v>
      </c>
    </row>
    <row r="509" s="14" customFormat="1">
      <c r="A509" s="14"/>
      <c r="B509" s="247"/>
      <c r="C509" s="248"/>
      <c r="D509" s="238" t="s">
        <v>161</v>
      </c>
      <c r="E509" s="249" t="s">
        <v>1</v>
      </c>
      <c r="F509" s="250" t="s">
        <v>487</v>
      </c>
      <c r="G509" s="248"/>
      <c r="H509" s="251">
        <v>13.381</v>
      </c>
      <c r="I509" s="252"/>
      <c r="J509" s="248"/>
      <c r="K509" s="248"/>
      <c r="L509" s="253"/>
      <c r="M509" s="254"/>
      <c r="N509" s="255"/>
      <c r="O509" s="255"/>
      <c r="P509" s="255"/>
      <c r="Q509" s="255"/>
      <c r="R509" s="255"/>
      <c r="S509" s="255"/>
      <c r="T509" s="25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7" t="s">
        <v>161</v>
      </c>
      <c r="AU509" s="257" t="s">
        <v>172</v>
      </c>
      <c r="AV509" s="14" t="s">
        <v>86</v>
      </c>
      <c r="AW509" s="14" t="s">
        <v>32</v>
      </c>
      <c r="AX509" s="14" t="s">
        <v>76</v>
      </c>
      <c r="AY509" s="257" t="s">
        <v>150</v>
      </c>
    </row>
    <row r="510" s="14" customFormat="1">
      <c r="A510" s="14"/>
      <c r="B510" s="247"/>
      <c r="C510" s="248"/>
      <c r="D510" s="238" t="s">
        <v>161</v>
      </c>
      <c r="E510" s="249" t="s">
        <v>1</v>
      </c>
      <c r="F510" s="250" t="s">
        <v>293</v>
      </c>
      <c r="G510" s="248"/>
      <c r="H510" s="251">
        <v>4.1959999999999997</v>
      </c>
      <c r="I510" s="252"/>
      <c r="J510" s="248"/>
      <c r="K510" s="248"/>
      <c r="L510" s="253"/>
      <c r="M510" s="254"/>
      <c r="N510" s="255"/>
      <c r="O510" s="255"/>
      <c r="P510" s="255"/>
      <c r="Q510" s="255"/>
      <c r="R510" s="255"/>
      <c r="S510" s="255"/>
      <c r="T510" s="256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7" t="s">
        <v>161</v>
      </c>
      <c r="AU510" s="257" t="s">
        <v>172</v>
      </c>
      <c r="AV510" s="14" t="s">
        <v>86</v>
      </c>
      <c r="AW510" s="14" t="s">
        <v>32</v>
      </c>
      <c r="AX510" s="14" t="s">
        <v>76</v>
      </c>
      <c r="AY510" s="257" t="s">
        <v>150</v>
      </c>
    </row>
    <row r="511" s="13" customFormat="1">
      <c r="A511" s="13"/>
      <c r="B511" s="236"/>
      <c r="C511" s="237"/>
      <c r="D511" s="238" t="s">
        <v>161</v>
      </c>
      <c r="E511" s="239" t="s">
        <v>1</v>
      </c>
      <c r="F511" s="240" t="s">
        <v>164</v>
      </c>
      <c r="G511" s="237"/>
      <c r="H511" s="239" t="s">
        <v>1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6" t="s">
        <v>161</v>
      </c>
      <c r="AU511" s="246" t="s">
        <v>172</v>
      </c>
      <c r="AV511" s="13" t="s">
        <v>84</v>
      </c>
      <c r="AW511" s="13" t="s">
        <v>32</v>
      </c>
      <c r="AX511" s="13" t="s">
        <v>76</v>
      </c>
      <c r="AY511" s="246" t="s">
        <v>150</v>
      </c>
    </row>
    <row r="512" s="13" customFormat="1">
      <c r="A512" s="13"/>
      <c r="B512" s="236"/>
      <c r="C512" s="237"/>
      <c r="D512" s="238" t="s">
        <v>161</v>
      </c>
      <c r="E512" s="239" t="s">
        <v>1</v>
      </c>
      <c r="F512" s="240" t="s">
        <v>234</v>
      </c>
      <c r="G512" s="237"/>
      <c r="H512" s="239" t="s">
        <v>1</v>
      </c>
      <c r="I512" s="241"/>
      <c r="J512" s="237"/>
      <c r="K512" s="237"/>
      <c r="L512" s="242"/>
      <c r="M512" s="243"/>
      <c r="N512" s="244"/>
      <c r="O512" s="244"/>
      <c r="P512" s="244"/>
      <c r="Q512" s="244"/>
      <c r="R512" s="244"/>
      <c r="S512" s="244"/>
      <c r="T512" s="24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6" t="s">
        <v>161</v>
      </c>
      <c r="AU512" s="246" t="s">
        <v>172</v>
      </c>
      <c r="AV512" s="13" t="s">
        <v>84</v>
      </c>
      <c r="AW512" s="13" t="s">
        <v>32</v>
      </c>
      <c r="AX512" s="13" t="s">
        <v>76</v>
      </c>
      <c r="AY512" s="246" t="s">
        <v>150</v>
      </c>
    </row>
    <row r="513" s="14" customFormat="1">
      <c r="A513" s="14"/>
      <c r="B513" s="247"/>
      <c r="C513" s="248"/>
      <c r="D513" s="238" t="s">
        <v>161</v>
      </c>
      <c r="E513" s="249" t="s">
        <v>1</v>
      </c>
      <c r="F513" s="250" t="s">
        <v>257</v>
      </c>
      <c r="G513" s="248"/>
      <c r="H513" s="251">
        <v>4.1959999999999997</v>
      </c>
      <c r="I513" s="252"/>
      <c r="J513" s="248"/>
      <c r="K513" s="248"/>
      <c r="L513" s="253"/>
      <c r="M513" s="254"/>
      <c r="N513" s="255"/>
      <c r="O513" s="255"/>
      <c r="P513" s="255"/>
      <c r="Q513" s="255"/>
      <c r="R513" s="255"/>
      <c r="S513" s="255"/>
      <c r="T513" s="256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7" t="s">
        <v>161</v>
      </c>
      <c r="AU513" s="257" t="s">
        <v>172</v>
      </c>
      <c r="AV513" s="14" t="s">
        <v>86</v>
      </c>
      <c r="AW513" s="14" t="s">
        <v>32</v>
      </c>
      <c r="AX513" s="14" t="s">
        <v>76</v>
      </c>
      <c r="AY513" s="257" t="s">
        <v>150</v>
      </c>
    </row>
    <row r="514" s="2" customFormat="1" ht="26.4" customHeight="1">
      <c r="A514" s="38"/>
      <c r="B514" s="39"/>
      <c r="C514" s="218" t="s">
        <v>488</v>
      </c>
      <c r="D514" s="218" t="s">
        <v>152</v>
      </c>
      <c r="E514" s="219" t="s">
        <v>489</v>
      </c>
      <c r="F514" s="220" t="s">
        <v>490</v>
      </c>
      <c r="G514" s="221" t="s">
        <v>155</v>
      </c>
      <c r="H514" s="222">
        <v>0.126</v>
      </c>
      <c r="I514" s="223"/>
      <c r="J514" s="224">
        <f>ROUND(I514*H514,2)</f>
        <v>0</v>
      </c>
      <c r="K514" s="220" t="s">
        <v>156</v>
      </c>
      <c r="L514" s="44"/>
      <c r="M514" s="225" t="s">
        <v>1</v>
      </c>
      <c r="N514" s="226" t="s">
        <v>41</v>
      </c>
      <c r="O514" s="91"/>
      <c r="P514" s="227">
        <f>O514*H514</f>
        <v>0</v>
      </c>
      <c r="Q514" s="227">
        <v>0</v>
      </c>
      <c r="R514" s="227">
        <f>Q514*H514</f>
        <v>0</v>
      </c>
      <c r="S514" s="227">
        <v>1.8</v>
      </c>
      <c r="T514" s="228">
        <f>S514*H514</f>
        <v>0.2268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9" t="s">
        <v>157</v>
      </c>
      <c r="AT514" s="229" t="s">
        <v>152</v>
      </c>
      <c r="AU514" s="229" t="s">
        <v>172</v>
      </c>
      <c r="AY514" s="17" t="s">
        <v>150</v>
      </c>
      <c r="BE514" s="230">
        <f>IF(N514="základní",J514,0)</f>
        <v>0</v>
      </c>
      <c r="BF514" s="230">
        <f>IF(N514="snížená",J514,0)</f>
        <v>0</v>
      </c>
      <c r="BG514" s="230">
        <f>IF(N514="zákl. přenesená",J514,0)</f>
        <v>0</v>
      </c>
      <c r="BH514" s="230">
        <f>IF(N514="sníž. přenesená",J514,0)</f>
        <v>0</v>
      </c>
      <c r="BI514" s="230">
        <f>IF(N514="nulová",J514,0)</f>
        <v>0</v>
      </c>
      <c r="BJ514" s="17" t="s">
        <v>84</v>
      </c>
      <c r="BK514" s="230">
        <f>ROUND(I514*H514,2)</f>
        <v>0</v>
      </c>
      <c r="BL514" s="17" t="s">
        <v>157</v>
      </c>
      <c r="BM514" s="229" t="s">
        <v>491</v>
      </c>
    </row>
    <row r="515" s="2" customFormat="1">
      <c r="A515" s="38"/>
      <c r="B515" s="39"/>
      <c r="C515" s="40"/>
      <c r="D515" s="231" t="s">
        <v>159</v>
      </c>
      <c r="E515" s="40"/>
      <c r="F515" s="232" t="s">
        <v>492</v>
      </c>
      <c r="G515" s="40"/>
      <c r="H515" s="40"/>
      <c r="I515" s="233"/>
      <c r="J515" s="40"/>
      <c r="K515" s="40"/>
      <c r="L515" s="44"/>
      <c r="M515" s="234"/>
      <c r="N515" s="235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159</v>
      </c>
      <c r="AU515" s="17" t="s">
        <v>172</v>
      </c>
    </row>
    <row r="516" s="13" customFormat="1">
      <c r="A516" s="13"/>
      <c r="B516" s="236"/>
      <c r="C516" s="237"/>
      <c r="D516" s="238" t="s">
        <v>161</v>
      </c>
      <c r="E516" s="239" t="s">
        <v>1</v>
      </c>
      <c r="F516" s="240" t="s">
        <v>162</v>
      </c>
      <c r="G516" s="237"/>
      <c r="H516" s="239" t="s">
        <v>1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6" t="s">
        <v>161</v>
      </c>
      <c r="AU516" s="246" t="s">
        <v>172</v>
      </c>
      <c r="AV516" s="13" t="s">
        <v>84</v>
      </c>
      <c r="AW516" s="13" t="s">
        <v>32</v>
      </c>
      <c r="AX516" s="13" t="s">
        <v>76</v>
      </c>
      <c r="AY516" s="246" t="s">
        <v>150</v>
      </c>
    </row>
    <row r="517" s="13" customFormat="1">
      <c r="A517" s="13"/>
      <c r="B517" s="236"/>
      <c r="C517" s="237"/>
      <c r="D517" s="238" t="s">
        <v>161</v>
      </c>
      <c r="E517" s="239" t="s">
        <v>1</v>
      </c>
      <c r="F517" s="240" t="s">
        <v>163</v>
      </c>
      <c r="G517" s="237"/>
      <c r="H517" s="239" t="s">
        <v>1</v>
      </c>
      <c r="I517" s="241"/>
      <c r="J517" s="237"/>
      <c r="K517" s="237"/>
      <c r="L517" s="242"/>
      <c r="M517" s="243"/>
      <c r="N517" s="244"/>
      <c r="O517" s="244"/>
      <c r="P517" s="244"/>
      <c r="Q517" s="244"/>
      <c r="R517" s="244"/>
      <c r="S517" s="244"/>
      <c r="T517" s="24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6" t="s">
        <v>161</v>
      </c>
      <c r="AU517" s="246" t="s">
        <v>172</v>
      </c>
      <c r="AV517" s="13" t="s">
        <v>84</v>
      </c>
      <c r="AW517" s="13" t="s">
        <v>32</v>
      </c>
      <c r="AX517" s="13" t="s">
        <v>76</v>
      </c>
      <c r="AY517" s="246" t="s">
        <v>150</v>
      </c>
    </row>
    <row r="518" s="13" customFormat="1">
      <c r="A518" s="13"/>
      <c r="B518" s="236"/>
      <c r="C518" s="237"/>
      <c r="D518" s="238" t="s">
        <v>161</v>
      </c>
      <c r="E518" s="239" t="s">
        <v>1</v>
      </c>
      <c r="F518" s="240" t="s">
        <v>164</v>
      </c>
      <c r="G518" s="237"/>
      <c r="H518" s="239" t="s">
        <v>1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6" t="s">
        <v>161</v>
      </c>
      <c r="AU518" s="246" t="s">
        <v>172</v>
      </c>
      <c r="AV518" s="13" t="s">
        <v>84</v>
      </c>
      <c r="AW518" s="13" t="s">
        <v>32</v>
      </c>
      <c r="AX518" s="13" t="s">
        <v>76</v>
      </c>
      <c r="AY518" s="246" t="s">
        <v>150</v>
      </c>
    </row>
    <row r="519" s="13" customFormat="1">
      <c r="A519" s="13"/>
      <c r="B519" s="236"/>
      <c r="C519" s="237"/>
      <c r="D519" s="238" t="s">
        <v>161</v>
      </c>
      <c r="E519" s="239" t="s">
        <v>1</v>
      </c>
      <c r="F519" s="240" t="s">
        <v>197</v>
      </c>
      <c r="G519" s="237"/>
      <c r="H519" s="239" t="s">
        <v>1</v>
      </c>
      <c r="I519" s="241"/>
      <c r="J519" s="237"/>
      <c r="K519" s="237"/>
      <c r="L519" s="242"/>
      <c r="M519" s="243"/>
      <c r="N519" s="244"/>
      <c r="O519" s="244"/>
      <c r="P519" s="244"/>
      <c r="Q519" s="244"/>
      <c r="R519" s="244"/>
      <c r="S519" s="244"/>
      <c r="T519" s="245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6" t="s">
        <v>161</v>
      </c>
      <c r="AU519" s="246" t="s">
        <v>172</v>
      </c>
      <c r="AV519" s="13" t="s">
        <v>84</v>
      </c>
      <c r="AW519" s="13" t="s">
        <v>32</v>
      </c>
      <c r="AX519" s="13" t="s">
        <v>76</v>
      </c>
      <c r="AY519" s="246" t="s">
        <v>150</v>
      </c>
    </row>
    <row r="520" s="14" customFormat="1">
      <c r="A520" s="14"/>
      <c r="B520" s="247"/>
      <c r="C520" s="248"/>
      <c r="D520" s="238" t="s">
        <v>161</v>
      </c>
      <c r="E520" s="249" t="s">
        <v>1</v>
      </c>
      <c r="F520" s="250" t="s">
        <v>493</v>
      </c>
      <c r="G520" s="248"/>
      <c r="H520" s="251">
        <v>0.126</v>
      </c>
      <c r="I520" s="252"/>
      <c r="J520" s="248"/>
      <c r="K520" s="248"/>
      <c r="L520" s="253"/>
      <c r="M520" s="254"/>
      <c r="N520" s="255"/>
      <c r="O520" s="255"/>
      <c r="P520" s="255"/>
      <c r="Q520" s="255"/>
      <c r="R520" s="255"/>
      <c r="S520" s="255"/>
      <c r="T520" s="25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7" t="s">
        <v>161</v>
      </c>
      <c r="AU520" s="257" t="s">
        <v>172</v>
      </c>
      <c r="AV520" s="14" t="s">
        <v>86</v>
      </c>
      <c r="AW520" s="14" t="s">
        <v>32</v>
      </c>
      <c r="AX520" s="14" t="s">
        <v>76</v>
      </c>
      <c r="AY520" s="257" t="s">
        <v>150</v>
      </c>
    </row>
    <row r="521" s="2" customFormat="1" ht="40.8" customHeight="1">
      <c r="A521" s="38"/>
      <c r="B521" s="39"/>
      <c r="C521" s="218" t="s">
        <v>494</v>
      </c>
      <c r="D521" s="218" t="s">
        <v>152</v>
      </c>
      <c r="E521" s="219" t="s">
        <v>495</v>
      </c>
      <c r="F521" s="220" t="s">
        <v>496</v>
      </c>
      <c r="G521" s="221" t="s">
        <v>155</v>
      </c>
      <c r="H521" s="222">
        <v>0.95499999999999996</v>
      </c>
      <c r="I521" s="223"/>
      <c r="J521" s="224">
        <f>ROUND(I521*H521,2)</f>
        <v>0</v>
      </c>
      <c r="K521" s="220" t="s">
        <v>156</v>
      </c>
      <c r="L521" s="44"/>
      <c r="M521" s="225" t="s">
        <v>1</v>
      </c>
      <c r="N521" s="226" t="s">
        <v>41</v>
      </c>
      <c r="O521" s="91"/>
      <c r="P521" s="227">
        <f>O521*H521</f>
        <v>0</v>
      </c>
      <c r="Q521" s="227">
        <v>0</v>
      </c>
      <c r="R521" s="227">
        <f>Q521*H521</f>
        <v>0</v>
      </c>
      <c r="S521" s="227">
        <v>2.2000000000000002</v>
      </c>
      <c r="T521" s="228">
        <f>S521*H521</f>
        <v>2.101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229" t="s">
        <v>157</v>
      </c>
      <c r="AT521" s="229" t="s">
        <v>152</v>
      </c>
      <c r="AU521" s="229" t="s">
        <v>172</v>
      </c>
      <c r="AY521" s="17" t="s">
        <v>150</v>
      </c>
      <c r="BE521" s="230">
        <f>IF(N521="základní",J521,0)</f>
        <v>0</v>
      </c>
      <c r="BF521" s="230">
        <f>IF(N521="snížená",J521,0)</f>
        <v>0</v>
      </c>
      <c r="BG521" s="230">
        <f>IF(N521="zákl. přenesená",J521,0)</f>
        <v>0</v>
      </c>
      <c r="BH521" s="230">
        <f>IF(N521="sníž. přenesená",J521,0)</f>
        <v>0</v>
      </c>
      <c r="BI521" s="230">
        <f>IF(N521="nulová",J521,0)</f>
        <v>0</v>
      </c>
      <c r="BJ521" s="17" t="s">
        <v>84</v>
      </c>
      <c r="BK521" s="230">
        <f>ROUND(I521*H521,2)</f>
        <v>0</v>
      </c>
      <c r="BL521" s="17" t="s">
        <v>157</v>
      </c>
      <c r="BM521" s="229" t="s">
        <v>497</v>
      </c>
    </row>
    <row r="522" s="2" customFormat="1">
      <c r="A522" s="38"/>
      <c r="B522" s="39"/>
      <c r="C522" s="40"/>
      <c r="D522" s="231" t="s">
        <v>159</v>
      </c>
      <c r="E522" s="40"/>
      <c r="F522" s="232" t="s">
        <v>498</v>
      </c>
      <c r="G522" s="40"/>
      <c r="H522" s="40"/>
      <c r="I522" s="233"/>
      <c r="J522" s="40"/>
      <c r="K522" s="40"/>
      <c r="L522" s="44"/>
      <c r="M522" s="234"/>
      <c r="N522" s="235"/>
      <c r="O522" s="91"/>
      <c r="P522" s="91"/>
      <c r="Q522" s="91"/>
      <c r="R522" s="91"/>
      <c r="S522" s="91"/>
      <c r="T522" s="92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159</v>
      </c>
      <c r="AU522" s="17" t="s">
        <v>172</v>
      </c>
    </row>
    <row r="523" s="13" customFormat="1">
      <c r="A523" s="13"/>
      <c r="B523" s="236"/>
      <c r="C523" s="237"/>
      <c r="D523" s="238" t="s">
        <v>161</v>
      </c>
      <c r="E523" s="239" t="s">
        <v>1</v>
      </c>
      <c r="F523" s="240" t="s">
        <v>162</v>
      </c>
      <c r="G523" s="237"/>
      <c r="H523" s="239" t="s">
        <v>1</v>
      </c>
      <c r="I523" s="241"/>
      <c r="J523" s="237"/>
      <c r="K523" s="237"/>
      <c r="L523" s="242"/>
      <c r="M523" s="243"/>
      <c r="N523" s="244"/>
      <c r="O523" s="244"/>
      <c r="P523" s="244"/>
      <c r="Q523" s="244"/>
      <c r="R523" s="244"/>
      <c r="S523" s="244"/>
      <c r="T523" s="24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161</v>
      </c>
      <c r="AU523" s="246" t="s">
        <v>172</v>
      </c>
      <c r="AV523" s="13" t="s">
        <v>84</v>
      </c>
      <c r="AW523" s="13" t="s">
        <v>32</v>
      </c>
      <c r="AX523" s="13" t="s">
        <v>76</v>
      </c>
      <c r="AY523" s="246" t="s">
        <v>150</v>
      </c>
    </row>
    <row r="524" s="13" customFormat="1">
      <c r="A524" s="13"/>
      <c r="B524" s="236"/>
      <c r="C524" s="237"/>
      <c r="D524" s="238" t="s">
        <v>161</v>
      </c>
      <c r="E524" s="239" t="s">
        <v>1</v>
      </c>
      <c r="F524" s="240" t="s">
        <v>163</v>
      </c>
      <c r="G524" s="237"/>
      <c r="H524" s="239" t="s">
        <v>1</v>
      </c>
      <c r="I524" s="241"/>
      <c r="J524" s="237"/>
      <c r="K524" s="237"/>
      <c r="L524" s="242"/>
      <c r="M524" s="243"/>
      <c r="N524" s="244"/>
      <c r="O524" s="244"/>
      <c r="P524" s="244"/>
      <c r="Q524" s="244"/>
      <c r="R524" s="244"/>
      <c r="S524" s="244"/>
      <c r="T524" s="24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6" t="s">
        <v>161</v>
      </c>
      <c r="AU524" s="246" t="s">
        <v>172</v>
      </c>
      <c r="AV524" s="13" t="s">
        <v>84</v>
      </c>
      <c r="AW524" s="13" t="s">
        <v>32</v>
      </c>
      <c r="AX524" s="13" t="s">
        <v>76</v>
      </c>
      <c r="AY524" s="246" t="s">
        <v>150</v>
      </c>
    </row>
    <row r="525" s="13" customFormat="1">
      <c r="A525" s="13"/>
      <c r="B525" s="236"/>
      <c r="C525" s="237"/>
      <c r="D525" s="238" t="s">
        <v>161</v>
      </c>
      <c r="E525" s="239" t="s">
        <v>1</v>
      </c>
      <c r="F525" s="240" t="s">
        <v>164</v>
      </c>
      <c r="G525" s="237"/>
      <c r="H525" s="239" t="s">
        <v>1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161</v>
      </c>
      <c r="AU525" s="246" t="s">
        <v>172</v>
      </c>
      <c r="AV525" s="13" t="s">
        <v>84</v>
      </c>
      <c r="AW525" s="13" t="s">
        <v>32</v>
      </c>
      <c r="AX525" s="13" t="s">
        <v>76</v>
      </c>
      <c r="AY525" s="246" t="s">
        <v>150</v>
      </c>
    </row>
    <row r="526" s="13" customFormat="1">
      <c r="A526" s="13"/>
      <c r="B526" s="236"/>
      <c r="C526" s="237"/>
      <c r="D526" s="238" t="s">
        <v>161</v>
      </c>
      <c r="E526" s="239" t="s">
        <v>1</v>
      </c>
      <c r="F526" s="240" t="s">
        <v>499</v>
      </c>
      <c r="G526" s="237"/>
      <c r="H526" s="239" t="s">
        <v>1</v>
      </c>
      <c r="I526" s="241"/>
      <c r="J526" s="237"/>
      <c r="K526" s="237"/>
      <c r="L526" s="242"/>
      <c r="M526" s="243"/>
      <c r="N526" s="244"/>
      <c r="O526" s="244"/>
      <c r="P526" s="244"/>
      <c r="Q526" s="244"/>
      <c r="R526" s="244"/>
      <c r="S526" s="244"/>
      <c r="T526" s="24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6" t="s">
        <v>161</v>
      </c>
      <c r="AU526" s="246" t="s">
        <v>172</v>
      </c>
      <c r="AV526" s="13" t="s">
        <v>84</v>
      </c>
      <c r="AW526" s="13" t="s">
        <v>32</v>
      </c>
      <c r="AX526" s="13" t="s">
        <v>76</v>
      </c>
      <c r="AY526" s="246" t="s">
        <v>150</v>
      </c>
    </row>
    <row r="527" s="13" customFormat="1">
      <c r="A527" s="13"/>
      <c r="B527" s="236"/>
      <c r="C527" s="237"/>
      <c r="D527" s="238" t="s">
        <v>161</v>
      </c>
      <c r="E527" s="239" t="s">
        <v>1</v>
      </c>
      <c r="F527" s="240" t="s">
        <v>197</v>
      </c>
      <c r="G527" s="237"/>
      <c r="H527" s="239" t="s">
        <v>1</v>
      </c>
      <c r="I527" s="241"/>
      <c r="J527" s="237"/>
      <c r="K527" s="237"/>
      <c r="L527" s="242"/>
      <c r="M527" s="243"/>
      <c r="N527" s="244"/>
      <c r="O527" s="244"/>
      <c r="P527" s="244"/>
      <c r="Q527" s="244"/>
      <c r="R527" s="244"/>
      <c r="S527" s="244"/>
      <c r="T527" s="24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6" t="s">
        <v>161</v>
      </c>
      <c r="AU527" s="246" t="s">
        <v>172</v>
      </c>
      <c r="AV527" s="13" t="s">
        <v>84</v>
      </c>
      <c r="AW527" s="13" t="s">
        <v>32</v>
      </c>
      <c r="AX527" s="13" t="s">
        <v>76</v>
      </c>
      <c r="AY527" s="246" t="s">
        <v>150</v>
      </c>
    </row>
    <row r="528" s="14" customFormat="1">
      <c r="A528" s="14"/>
      <c r="B528" s="247"/>
      <c r="C528" s="248"/>
      <c r="D528" s="238" t="s">
        <v>161</v>
      </c>
      <c r="E528" s="249" t="s">
        <v>1</v>
      </c>
      <c r="F528" s="250" t="s">
        <v>330</v>
      </c>
      <c r="G528" s="248"/>
      <c r="H528" s="251">
        <v>0.95499999999999996</v>
      </c>
      <c r="I528" s="252"/>
      <c r="J528" s="248"/>
      <c r="K528" s="248"/>
      <c r="L528" s="253"/>
      <c r="M528" s="254"/>
      <c r="N528" s="255"/>
      <c r="O528" s="255"/>
      <c r="P528" s="255"/>
      <c r="Q528" s="255"/>
      <c r="R528" s="255"/>
      <c r="S528" s="255"/>
      <c r="T528" s="256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7" t="s">
        <v>161</v>
      </c>
      <c r="AU528" s="257" t="s">
        <v>172</v>
      </c>
      <c r="AV528" s="14" t="s">
        <v>86</v>
      </c>
      <c r="AW528" s="14" t="s">
        <v>32</v>
      </c>
      <c r="AX528" s="14" t="s">
        <v>76</v>
      </c>
      <c r="AY528" s="257" t="s">
        <v>150</v>
      </c>
    </row>
    <row r="529" s="2" customFormat="1" ht="40.8" customHeight="1">
      <c r="A529" s="38"/>
      <c r="B529" s="39"/>
      <c r="C529" s="218" t="s">
        <v>500</v>
      </c>
      <c r="D529" s="218" t="s">
        <v>152</v>
      </c>
      <c r="E529" s="219" t="s">
        <v>501</v>
      </c>
      <c r="F529" s="220" t="s">
        <v>502</v>
      </c>
      <c r="G529" s="221" t="s">
        <v>155</v>
      </c>
      <c r="H529" s="222">
        <v>1.4330000000000001</v>
      </c>
      <c r="I529" s="223"/>
      <c r="J529" s="224">
        <f>ROUND(I529*H529,2)</f>
        <v>0</v>
      </c>
      <c r="K529" s="220" t="s">
        <v>156</v>
      </c>
      <c r="L529" s="44"/>
      <c r="M529" s="225" t="s">
        <v>1</v>
      </c>
      <c r="N529" s="226" t="s">
        <v>41</v>
      </c>
      <c r="O529" s="91"/>
      <c r="P529" s="227">
        <f>O529*H529</f>
        <v>0</v>
      </c>
      <c r="Q529" s="227">
        <v>0</v>
      </c>
      <c r="R529" s="227">
        <f>Q529*H529</f>
        <v>0</v>
      </c>
      <c r="S529" s="227">
        <v>2.2000000000000002</v>
      </c>
      <c r="T529" s="228">
        <f>S529*H529</f>
        <v>3.1526000000000005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9" t="s">
        <v>157</v>
      </c>
      <c r="AT529" s="229" t="s">
        <v>152</v>
      </c>
      <c r="AU529" s="229" t="s">
        <v>172</v>
      </c>
      <c r="AY529" s="17" t="s">
        <v>150</v>
      </c>
      <c r="BE529" s="230">
        <f>IF(N529="základní",J529,0)</f>
        <v>0</v>
      </c>
      <c r="BF529" s="230">
        <f>IF(N529="snížená",J529,0)</f>
        <v>0</v>
      </c>
      <c r="BG529" s="230">
        <f>IF(N529="zákl. přenesená",J529,0)</f>
        <v>0</v>
      </c>
      <c r="BH529" s="230">
        <f>IF(N529="sníž. přenesená",J529,0)</f>
        <v>0</v>
      </c>
      <c r="BI529" s="230">
        <f>IF(N529="nulová",J529,0)</f>
        <v>0</v>
      </c>
      <c r="BJ529" s="17" t="s">
        <v>84</v>
      </c>
      <c r="BK529" s="230">
        <f>ROUND(I529*H529,2)</f>
        <v>0</v>
      </c>
      <c r="BL529" s="17" t="s">
        <v>157</v>
      </c>
      <c r="BM529" s="229" t="s">
        <v>503</v>
      </c>
    </row>
    <row r="530" s="2" customFormat="1">
      <c r="A530" s="38"/>
      <c r="B530" s="39"/>
      <c r="C530" s="40"/>
      <c r="D530" s="231" t="s">
        <v>159</v>
      </c>
      <c r="E530" s="40"/>
      <c r="F530" s="232" t="s">
        <v>504</v>
      </c>
      <c r="G530" s="40"/>
      <c r="H530" s="40"/>
      <c r="I530" s="233"/>
      <c r="J530" s="40"/>
      <c r="K530" s="40"/>
      <c r="L530" s="44"/>
      <c r="M530" s="234"/>
      <c r="N530" s="235"/>
      <c r="O530" s="91"/>
      <c r="P530" s="91"/>
      <c r="Q530" s="91"/>
      <c r="R530" s="91"/>
      <c r="S530" s="91"/>
      <c r="T530" s="92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159</v>
      </c>
      <c r="AU530" s="17" t="s">
        <v>172</v>
      </c>
    </row>
    <row r="531" s="13" customFormat="1">
      <c r="A531" s="13"/>
      <c r="B531" s="236"/>
      <c r="C531" s="237"/>
      <c r="D531" s="238" t="s">
        <v>161</v>
      </c>
      <c r="E531" s="239" t="s">
        <v>1</v>
      </c>
      <c r="F531" s="240" t="s">
        <v>162</v>
      </c>
      <c r="G531" s="237"/>
      <c r="H531" s="239" t="s">
        <v>1</v>
      </c>
      <c r="I531" s="241"/>
      <c r="J531" s="237"/>
      <c r="K531" s="237"/>
      <c r="L531" s="242"/>
      <c r="M531" s="243"/>
      <c r="N531" s="244"/>
      <c r="O531" s="244"/>
      <c r="P531" s="244"/>
      <c r="Q531" s="244"/>
      <c r="R531" s="244"/>
      <c r="S531" s="244"/>
      <c r="T531" s="24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6" t="s">
        <v>161</v>
      </c>
      <c r="AU531" s="246" t="s">
        <v>172</v>
      </c>
      <c r="AV531" s="13" t="s">
        <v>84</v>
      </c>
      <c r="AW531" s="13" t="s">
        <v>32</v>
      </c>
      <c r="AX531" s="13" t="s">
        <v>76</v>
      </c>
      <c r="AY531" s="246" t="s">
        <v>150</v>
      </c>
    </row>
    <row r="532" s="13" customFormat="1">
      <c r="A532" s="13"/>
      <c r="B532" s="236"/>
      <c r="C532" s="237"/>
      <c r="D532" s="238" t="s">
        <v>161</v>
      </c>
      <c r="E532" s="239" t="s">
        <v>1</v>
      </c>
      <c r="F532" s="240" t="s">
        <v>163</v>
      </c>
      <c r="G532" s="237"/>
      <c r="H532" s="239" t="s">
        <v>1</v>
      </c>
      <c r="I532" s="241"/>
      <c r="J532" s="237"/>
      <c r="K532" s="237"/>
      <c r="L532" s="242"/>
      <c r="M532" s="243"/>
      <c r="N532" s="244"/>
      <c r="O532" s="244"/>
      <c r="P532" s="244"/>
      <c r="Q532" s="244"/>
      <c r="R532" s="244"/>
      <c r="S532" s="244"/>
      <c r="T532" s="24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6" t="s">
        <v>161</v>
      </c>
      <c r="AU532" s="246" t="s">
        <v>172</v>
      </c>
      <c r="AV532" s="13" t="s">
        <v>84</v>
      </c>
      <c r="AW532" s="13" t="s">
        <v>32</v>
      </c>
      <c r="AX532" s="13" t="s">
        <v>76</v>
      </c>
      <c r="AY532" s="246" t="s">
        <v>150</v>
      </c>
    </row>
    <row r="533" s="13" customFormat="1">
      <c r="A533" s="13"/>
      <c r="B533" s="236"/>
      <c r="C533" s="237"/>
      <c r="D533" s="238" t="s">
        <v>161</v>
      </c>
      <c r="E533" s="239" t="s">
        <v>1</v>
      </c>
      <c r="F533" s="240" t="s">
        <v>164</v>
      </c>
      <c r="G533" s="237"/>
      <c r="H533" s="239" t="s">
        <v>1</v>
      </c>
      <c r="I533" s="241"/>
      <c r="J533" s="237"/>
      <c r="K533" s="237"/>
      <c r="L533" s="242"/>
      <c r="M533" s="243"/>
      <c r="N533" s="244"/>
      <c r="O533" s="244"/>
      <c r="P533" s="244"/>
      <c r="Q533" s="244"/>
      <c r="R533" s="244"/>
      <c r="S533" s="244"/>
      <c r="T533" s="24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6" t="s">
        <v>161</v>
      </c>
      <c r="AU533" s="246" t="s">
        <v>172</v>
      </c>
      <c r="AV533" s="13" t="s">
        <v>84</v>
      </c>
      <c r="AW533" s="13" t="s">
        <v>32</v>
      </c>
      <c r="AX533" s="13" t="s">
        <v>76</v>
      </c>
      <c r="AY533" s="246" t="s">
        <v>150</v>
      </c>
    </row>
    <row r="534" s="13" customFormat="1">
      <c r="A534" s="13"/>
      <c r="B534" s="236"/>
      <c r="C534" s="237"/>
      <c r="D534" s="238" t="s">
        <v>161</v>
      </c>
      <c r="E534" s="239" t="s">
        <v>1</v>
      </c>
      <c r="F534" s="240" t="s">
        <v>505</v>
      </c>
      <c r="G534" s="237"/>
      <c r="H534" s="239" t="s">
        <v>1</v>
      </c>
      <c r="I534" s="241"/>
      <c r="J534" s="237"/>
      <c r="K534" s="237"/>
      <c r="L534" s="242"/>
      <c r="M534" s="243"/>
      <c r="N534" s="244"/>
      <c r="O534" s="244"/>
      <c r="P534" s="244"/>
      <c r="Q534" s="244"/>
      <c r="R534" s="244"/>
      <c r="S534" s="244"/>
      <c r="T534" s="245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6" t="s">
        <v>161</v>
      </c>
      <c r="AU534" s="246" t="s">
        <v>172</v>
      </c>
      <c r="AV534" s="13" t="s">
        <v>84</v>
      </c>
      <c r="AW534" s="13" t="s">
        <v>32</v>
      </c>
      <c r="AX534" s="13" t="s">
        <v>76</v>
      </c>
      <c r="AY534" s="246" t="s">
        <v>150</v>
      </c>
    </row>
    <row r="535" s="13" customFormat="1">
      <c r="A535" s="13"/>
      <c r="B535" s="236"/>
      <c r="C535" s="237"/>
      <c r="D535" s="238" t="s">
        <v>161</v>
      </c>
      <c r="E535" s="239" t="s">
        <v>1</v>
      </c>
      <c r="F535" s="240" t="s">
        <v>197</v>
      </c>
      <c r="G535" s="237"/>
      <c r="H535" s="239" t="s">
        <v>1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161</v>
      </c>
      <c r="AU535" s="246" t="s">
        <v>172</v>
      </c>
      <c r="AV535" s="13" t="s">
        <v>84</v>
      </c>
      <c r="AW535" s="13" t="s">
        <v>32</v>
      </c>
      <c r="AX535" s="13" t="s">
        <v>76</v>
      </c>
      <c r="AY535" s="246" t="s">
        <v>150</v>
      </c>
    </row>
    <row r="536" s="14" customFormat="1">
      <c r="A536" s="14"/>
      <c r="B536" s="247"/>
      <c r="C536" s="248"/>
      <c r="D536" s="238" t="s">
        <v>161</v>
      </c>
      <c r="E536" s="249" t="s">
        <v>1</v>
      </c>
      <c r="F536" s="250" t="s">
        <v>221</v>
      </c>
      <c r="G536" s="248"/>
      <c r="H536" s="251">
        <v>1.4330000000000001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161</v>
      </c>
      <c r="AU536" s="257" t="s">
        <v>172</v>
      </c>
      <c r="AV536" s="14" t="s">
        <v>86</v>
      </c>
      <c r="AW536" s="14" t="s">
        <v>32</v>
      </c>
      <c r="AX536" s="14" t="s">
        <v>76</v>
      </c>
      <c r="AY536" s="257" t="s">
        <v>150</v>
      </c>
    </row>
    <row r="537" s="2" customFormat="1" ht="26.4" customHeight="1">
      <c r="A537" s="38"/>
      <c r="B537" s="39"/>
      <c r="C537" s="218" t="s">
        <v>506</v>
      </c>
      <c r="D537" s="218" t="s">
        <v>152</v>
      </c>
      <c r="E537" s="219" t="s">
        <v>507</v>
      </c>
      <c r="F537" s="220" t="s">
        <v>508</v>
      </c>
      <c r="G537" s="221" t="s">
        <v>211</v>
      </c>
      <c r="H537" s="222">
        <v>10.906000000000001</v>
      </c>
      <c r="I537" s="223"/>
      <c r="J537" s="224">
        <f>ROUND(I537*H537,2)</f>
        <v>0</v>
      </c>
      <c r="K537" s="220" t="s">
        <v>156</v>
      </c>
      <c r="L537" s="44"/>
      <c r="M537" s="225" t="s">
        <v>1</v>
      </c>
      <c r="N537" s="226" t="s">
        <v>41</v>
      </c>
      <c r="O537" s="91"/>
      <c r="P537" s="227">
        <f>O537*H537</f>
        <v>0</v>
      </c>
      <c r="Q537" s="227">
        <v>0</v>
      </c>
      <c r="R537" s="227">
        <f>Q537*H537</f>
        <v>0</v>
      </c>
      <c r="S537" s="227">
        <v>0.035000000000000003</v>
      </c>
      <c r="T537" s="228">
        <f>S537*H537</f>
        <v>0.38171000000000005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9" t="s">
        <v>157</v>
      </c>
      <c r="AT537" s="229" t="s">
        <v>152</v>
      </c>
      <c r="AU537" s="229" t="s">
        <v>172</v>
      </c>
      <c r="AY537" s="17" t="s">
        <v>150</v>
      </c>
      <c r="BE537" s="230">
        <f>IF(N537="základní",J537,0)</f>
        <v>0</v>
      </c>
      <c r="BF537" s="230">
        <f>IF(N537="snížená",J537,0)</f>
        <v>0</v>
      </c>
      <c r="BG537" s="230">
        <f>IF(N537="zákl. přenesená",J537,0)</f>
        <v>0</v>
      </c>
      <c r="BH537" s="230">
        <f>IF(N537="sníž. přenesená",J537,0)</f>
        <v>0</v>
      </c>
      <c r="BI537" s="230">
        <f>IF(N537="nulová",J537,0)</f>
        <v>0</v>
      </c>
      <c r="BJ537" s="17" t="s">
        <v>84</v>
      </c>
      <c r="BK537" s="230">
        <f>ROUND(I537*H537,2)</f>
        <v>0</v>
      </c>
      <c r="BL537" s="17" t="s">
        <v>157</v>
      </c>
      <c r="BM537" s="229" t="s">
        <v>509</v>
      </c>
    </row>
    <row r="538" s="2" customFormat="1">
      <c r="A538" s="38"/>
      <c r="B538" s="39"/>
      <c r="C538" s="40"/>
      <c r="D538" s="231" t="s">
        <v>159</v>
      </c>
      <c r="E538" s="40"/>
      <c r="F538" s="232" t="s">
        <v>510</v>
      </c>
      <c r="G538" s="40"/>
      <c r="H538" s="40"/>
      <c r="I538" s="233"/>
      <c r="J538" s="40"/>
      <c r="K538" s="40"/>
      <c r="L538" s="44"/>
      <c r="M538" s="234"/>
      <c r="N538" s="235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159</v>
      </c>
      <c r="AU538" s="17" t="s">
        <v>172</v>
      </c>
    </row>
    <row r="539" s="13" customFormat="1">
      <c r="A539" s="13"/>
      <c r="B539" s="236"/>
      <c r="C539" s="237"/>
      <c r="D539" s="238" t="s">
        <v>161</v>
      </c>
      <c r="E539" s="239" t="s">
        <v>1</v>
      </c>
      <c r="F539" s="240" t="s">
        <v>162</v>
      </c>
      <c r="G539" s="237"/>
      <c r="H539" s="239" t="s">
        <v>1</v>
      </c>
      <c r="I539" s="241"/>
      <c r="J539" s="237"/>
      <c r="K539" s="237"/>
      <c r="L539" s="242"/>
      <c r="M539" s="243"/>
      <c r="N539" s="244"/>
      <c r="O539" s="244"/>
      <c r="P539" s="244"/>
      <c r="Q539" s="244"/>
      <c r="R539" s="244"/>
      <c r="S539" s="244"/>
      <c r="T539" s="24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161</v>
      </c>
      <c r="AU539" s="246" t="s">
        <v>172</v>
      </c>
      <c r="AV539" s="13" t="s">
        <v>84</v>
      </c>
      <c r="AW539" s="13" t="s">
        <v>32</v>
      </c>
      <c r="AX539" s="13" t="s">
        <v>76</v>
      </c>
      <c r="AY539" s="246" t="s">
        <v>150</v>
      </c>
    </row>
    <row r="540" s="13" customFormat="1">
      <c r="A540" s="13"/>
      <c r="B540" s="236"/>
      <c r="C540" s="237"/>
      <c r="D540" s="238" t="s">
        <v>161</v>
      </c>
      <c r="E540" s="239" t="s">
        <v>1</v>
      </c>
      <c r="F540" s="240" t="s">
        <v>163</v>
      </c>
      <c r="G540" s="237"/>
      <c r="H540" s="239" t="s">
        <v>1</v>
      </c>
      <c r="I540" s="241"/>
      <c r="J540" s="237"/>
      <c r="K540" s="237"/>
      <c r="L540" s="242"/>
      <c r="M540" s="243"/>
      <c r="N540" s="244"/>
      <c r="O540" s="244"/>
      <c r="P540" s="244"/>
      <c r="Q540" s="244"/>
      <c r="R540" s="244"/>
      <c r="S540" s="244"/>
      <c r="T540" s="24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6" t="s">
        <v>161</v>
      </c>
      <c r="AU540" s="246" t="s">
        <v>172</v>
      </c>
      <c r="AV540" s="13" t="s">
        <v>84</v>
      </c>
      <c r="AW540" s="13" t="s">
        <v>32</v>
      </c>
      <c r="AX540" s="13" t="s">
        <v>76</v>
      </c>
      <c r="AY540" s="246" t="s">
        <v>150</v>
      </c>
    </row>
    <row r="541" s="13" customFormat="1">
      <c r="A541" s="13"/>
      <c r="B541" s="236"/>
      <c r="C541" s="237"/>
      <c r="D541" s="238" t="s">
        <v>161</v>
      </c>
      <c r="E541" s="239" t="s">
        <v>1</v>
      </c>
      <c r="F541" s="240" t="s">
        <v>164</v>
      </c>
      <c r="G541" s="237"/>
      <c r="H541" s="239" t="s">
        <v>1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6" t="s">
        <v>161</v>
      </c>
      <c r="AU541" s="246" t="s">
        <v>172</v>
      </c>
      <c r="AV541" s="13" t="s">
        <v>84</v>
      </c>
      <c r="AW541" s="13" t="s">
        <v>32</v>
      </c>
      <c r="AX541" s="13" t="s">
        <v>76</v>
      </c>
      <c r="AY541" s="246" t="s">
        <v>150</v>
      </c>
    </row>
    <row r="542" s="13" customFormat="1">
      <c r="A542" s="13"/>
      <c r="B542" s="236"/>
      <c r="C542" s="237"/>
      <c r="D542" s="238" t="s">
        <v>161</v>
      </c>
      <c r="E542" s="239" t="s">
        <v>1</v>
      </c>
      <c r="F542" s="240" t="s">
        <v>197</v>
      </c>
      <c r="G542" s="237"/>
      <c r="H542" s="239" t="s">
        <v>1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161</v>
      </c>
      <c r="AU542" s="246" t="s">
        <v>172</v>
      </c>
      <c r="AV542" s="13" t="s">
        <v>84</v>
      </c>
      <c r="AW542" s="13" t="s">
        <v>32</v>
      </c>
      <c r="AX542" s="13" t="s">
        <v>76</v>
      </c>
      <c r="AY542" s="246" t="s">
        <v>150</v>
      </c>
    </row>
    <row r="543" s="14" customFormat="1">
      <c r="A543" s="14"/>
      <c r="B543" s="247"/>
      <c r="C543" s="248"/>
      <c r="D543" s="238" t="s">
        <v>161</v>
      </c>
      <c r="E543" s="249" t="s">
        <v>1</v>
      </c>
      <c r="F543" s="250" t="s">
        <v>424</v>
      </c>
      <c r="G543" s="248"/>
      <c r="H543" s="251">
        <v>9.5500000000000007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7" t="s">
        <v>161</v>
      </c>
      <c r="AU543" s="257" t="s">
        <v>172</v>
      </c>
      <c r="AV543" s="14" t="s">
        <v>86</v>
      </c>
      <c r="AW543" s="14" t="s">
        <v>32</v>
      </c>
      <c r="AX543" s="14" t="s">
        <v>76</v>
      </c>
      <c r="AY543" s="257" t="s">
        <v>150</v>
      </c>
    </row>
    <row r="544" s="14" customFormat="1">
      <c r="A544" s="14"/>
      <c r="B544" s="247"/>
      <c r="C544" s="248"/>
      <c r="D544" s="238" t="s">
        <v>161</v>
      </c>
      <c r="E544" s="249" t="s">
        <v>1</v>
      </c>
      <c r="F544" s="250" t="s">
        <v>511</v>
      </c>
      <c r="G544" s="248"/>
      <c r="H544" s="251">
        <v>0.52500000000000002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161</v>
      </c>
      <c r="AU544" s="257" t="s">
        <v>172</v>
      </c>
      <c r="AV544" s="14" t="s">
        <v>86</v>
      </c>
      <c r="AW544" s="14" t="s">
        <v>32</v>
      </c>
      <c r="AX544" s="14" t="s">
        <v>76</v>
      </c>
      <c r="AY544" s="257" t="s">
        <v>150</v>
      </c>
    </row>
    <row r="545" s="14" customFormat="1">
      <c r="A545" s="14"/>
      <c r="B545" s="247"/>
      <c r="C545" s="248"/>
      <c r="D545" s="238" t="s">
        <v>161</v>
      </c>
      <c r="E545" s="249" t="s">
        <v>1</v>
      </c>
      <c r="F545" s="250" t="s">
        <v>512</v>
      </c>
      <c r="G545" s="248"/>
      <c r="H545" s="251">
        <v>0.83099999999999996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6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161</v>
      </c>
      <c r="AU545" s="257" t="s">
        <v>172</v>
      </c>
      <c r="AV545" s="14" t="s">
        <v>86</v>
      </c>
      <c r="AW545" s="14" t="s">
        <v>32</v>
      </c>
      <c r="AX545" s="14" t="s">
        <v>76</v>
      </c>
      <c r="AY545" s="257" t="s">
        <v>150</v>
      </c>
    </row>
    <row r="546" s="2" customFormat="1" ht="36" customHeight="1">
      <c r="A546" s="38"/>
      <c r="B546" s="39"/>
      <c r="C546" s="218" t="s">
        <v>513</v>
      </c>
      <c r="D546" s="218" t="s">
        <v>152</v>
      </c>
      <c r="E546" s="219" t="s">
        <v>514</v>
      </c>
      <c r="F546" s="220" t="s">
        <v>515</v>
      </c>
      <c r="G546" s="221" t="s">
        <v>155</v>
      </c>
      <c r="H546" s="222">
        <v>1.4330000000000001</v>
      </c>
      <c r="I546" s="223"/>
      <c r="J546" s="224">
        <f>ROUND(I546*H546,2)</f>
        <v>0</v>
      </c>
      <c r="K546" s="220" t="s">
        <v>156</v>
      </c>
      <c r="L546" s="44"/>
      <c r="M546" s="225" t="s">
        <v>1</v>
      </c>
      <c r="N546" s="226" t="s">
        <v>41</v>
      </c>
      <c r="O546" s="91"/>
      <c r="P546" s="227">
        <f>O546*H546</f>
        <v>0</v>
      </c>
      <c r="Q546" s="227">
        <v>0</v>
      </c>
      <c r="R546" s="227">
        <f>Q546*H546</f>
        <v>0</v>
      </c>
      <c r="S546" s="227">
        <v>0.029000000000000001</v>
      </c>
      <c r="T546" s="228">
        <f>S546*H546</f>
        <v>0.041557000000000004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9" t="s">
        <v>157</v>
      </c>
      <c r="AT546" s="229" t="s">
        <v>152</v>
      </c>
      <c r="AU546" s="229" t="s">
        <v>172</v>
      </c>
      <c r="AY546" s="17" t="s">
        <v>150</v>
      </c>
      <c r="BE546" s="230">
        <f>IF(N546="základní",J546,0)</f>
        <v>0</v>
      </c>
      <c r="BF546" s="230">
        <f>IF(N546="snížená",J546,0)</f>
        <v>0</v>
      </c>
      <c r="BG546" s="230">
        <f>IF(N546="zákl. přenesená",J546,0)</f>
        <v>0</v>
      </c>
      <c r="BH546" s="230">
        <f>IF(N546="sníž. přenesená",J546,0)</f>
        <v>0</v>
      </c>
      <c r="BI546" s="230">
        <f>IF(N546="nulová",J546,0)</f>
        <v>0</v>
      </c>
      <c r="BJ546" s="17" t="s">
        <v>84</v>
      </c>
      <c r="BK546" s="230">
        <f>ROUND(I546*H546,2)</f>
        <v>0</v>
      </c>
      <c r="BL546" s="17" t="s">
        <v>157</v>
      </c>
      <c r="BM546" s="229" t="s">
        <v>516</v>
      </c>
    </row>
    <row r="547" s="2" customFormat="1">
      <c r="A547" s="38"/>
      <c r="B547" s="39"/>
      <c r="C547" s="40"/>
      <c r="D547" s="231" t="s">
        <v>159</v>
      </c>
      <c r="E547" s="40"/>
      <c r="F547" s="232" t="s">
        <v>517</v>
      </c>
      <c r="G547" s="40"/>
      <c r="H547" s="40"/>
      <c r="I547" s="233"/>
      <c r="J547" s="40"/>
      <c r="K547" s="40"/>
      <c r="L547" s="44"/>
      <c r="M547" s="234"/>
      <c r="N547" s="235"/>
      <c r="O547" s="91"/>
      <c r="P547" s="91"/>
      <c r="Q547" s="91"/>
      <c r="R547" s="91"/>
      <c r="S547" s="91"/>
      <c r="T547" s="92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159</v>
      </c>
      <c r="AU547" s="17" t="s">
        <v>172</v>
      </c>
    </row>
    <row r="548" s="13" customFormat="1">
      <c r="A548" s="13"/>
      <c r="B548" s="236"/>
      <c r="C548" s="237"/>
      <c r="D548" s="238" t="s">
        <v>161</v>
      </c>
      <c r="E548" s="239" t="s">
        <v>1</v>
      </c>
      <c r="F548" s="240" t="s">
        <v>162</v>
      </c>
      <c r="G548" s="237"/>
      <c r="H548" s="239" t="s">
        <v>1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6" t="s">
        <v>161</v>
      </c>
      <c r="AU548" s="246" t="s">
        <v>172</v>
      </c>
      <c r="AV548" s="13" t="s">
        <v>84</v>
      </c>
      <c r="AW548" s="13" t="s">
        <v>32</v>
      </c>
      <c r="AX548" s="13" t="s">
        <v>76</v>
      </c>
      <c r="AY548" s="246" t="s">
        <v>150</v>
      </c>
    </row>
    <row r="549" s="13" customFormat="1">
      <c r="A549" s="13"/>
      <c r="B549" s="236"/>
      <c r="C549" s="237"/>
      <c r="D549" s="238" t="s">
        <v>161</v>
      </c>
      <c r="E549" s="239" t="s">
        <v>1</v>
      </c>
      <c r="F549" s="240" t="s">
        <v>163</v>
      </c>
      <c r="G549" s="237"/>
      <c r="H549" s="239" t="s">
        <v>1</v>
      </c>
      <c r="I549" s="241"/>
      <c r="J549" s="237"/>
      <c r="K549" s="237"/>
      <c r="L549" s="242"/>
      <c r="M549" s="243"/>
      <c r="N549" s="244"/>
      <c r="O549" s="244"/>
      <c r="P549" s="244"/>
      <c r="Q549" s="244"/>
      <c r="R549" s="244"/>
      <c r="S549" s="244"/>
      <c r="T549" s="245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6" t="s">
        <v>161</v>
      </c>
      <c r="AU549" s="246" t="s">
        <v>172</v>
      </c>
      <c r="AV549" s="13" t="s">
        <v>84</v>
      </c>
      <c r="AW549" s="13" t="s">
        <v>32</v>
      </c>
      <c r="AX549" s="13" t="s">
        <v>76</v>
      </c>
      <c r="AY549" s="246" t="s">
        <v>150</v>
      </c>
    </row>
    <row r="550" s="13" customFormat="1">
      <c r="A550" s="13"/>
      <c r="B550" s="236"/>
      <c r="C550" s="237"/>
      <c r="D550" s="238" t="s">
        <v>161</v>
      </c>
      <c r="E550" s="239" t="s">
        <v>1</v>
      </c>
      <c r="F550" s="240" t="s">
        <v>164</v>
      </c>
      <c r="G550" s="237"/>
      <c r="H550" s="239" t="s">
        <v>1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161</v>
      </c>
      <c r="AU550" s="246" t="s">
        <v>172</v>
      </c>
      <c r="AV550" s="13" t="s">
        <v>84</v>
      </c>
      <c r="AW550" s="13" t="s">
        <v>32</v>
      </c>
      <c r="AX550" s="13" t="s">
        <v>76</v>
      </c>
      <c r="AY550" s="246" t="s">
        <v>150</v>
      </c>
    </row>
    <row r="551" s="13" customFormat="1">
      <c r="A551" s="13"/>
      <c r="B551" s="236"/>
      <c r="C551" s="237"/>
      <c r="D551" s="238" t="s">
        <v>161</v>
      </c>
      <c r="E551" s="239" t="s">
        <v>1</v>
      </c>
      <c r="F551" s="240" t="s">
        <v>505</v>
      </c>
      <c r="G551" s="237"/>
      <c r="H551" s="239" t="s">
        <v>1</v>
      </c>
      <c r="I551" s="241"/>
      <c r="J551" s="237"/>
      <c r="K551" s="237"/>
      <c r="L551" s="242"/>
      <c r="M551" s="243"/>
      <c r="N551" s="244"/>
      <c r="O551" s="244"/>
      <c r="P551" s="244"/>
      <c r="Q551" s="244"/>
      <c r="R551" s="244"/>
      <c r="S551" s="244"/>
      <c r="T551" s="245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6" t="s">
        <v>161</v>
      </c>
      <c r="AU551" s="246" t="s">
        <v>172</v>
      </c>
      <c r="AV551" s="13" t="s">
        <v>84</v>
      </c>
      <c r="AW551" s="13" t="s">
        <v>32</v>
      </c>
      <c r="AX551" s="13" t="s">
        <v>76</v>
      </c>
      <c r="AY551" s="246" t="s">
        <v>150</v>
      </c>
    </row>
    <row r="552" s="13" customFormat="1">
      <c r="A552" s="13"/>
      <c r="B552" s="236"/>
      <c r="C552" s="237"/>
      <c r="D552" s="238" t="s">
        <v>161</v>
      </c>
      <c r="E552" s="239" t="s">
        <v>1</v>
      </c>
      <c r="F552" s="240" t="s">
        <v>197</v>
      </c>
      <c r="G552" s="237"/>
      <c r="H552" s="239" t="s">
        <v>1</v>
      </c>
      <c r="I552" s="241"/>
      <c r="J552" s="237"/>
      <c r="K552" s="237"/>
      <c r="L552" s="242"/>
      <c r="M552" s="243"/>
      <c r="N552" s="244"/>
      <c r="O552" s="244"/>
      <c r="P552" s="244"/>
      <c r="Q552" s="244"/>
      <c r="R552" s="244"/>
      <c r="S552" s="244"/>
      <c r="T552" s="24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6" t="s">
        <v>161</v>
      </c>
      <c r="AU552" s="246" t="s">
        <v>172</v>
      </c>
      <c r="AV552" s="13" t="s">
        <v>84</v>
      </c>
      <c r="AW552" s="13" t="s">
        <v>32</v>
      </c>
      <c r="AX552" s="13" t="s">
        <v>76</v>
      </c>
      <c r="AY552" s="246" t="s">
        <v>150</v>
      </c>
    </row>
    <row r="553" s="14" customFormat="1">
      <c r="A553" s="14"/>
      <c r="B553" s="247"/>
      <c r="C553" s="248"/>
      <c r="D553" s="238" t="s">
        <v>161</v>
      </c>
      <c r="E553" s="249" t="s">
        <v>1</v>
      </c>
      <c r="F553" s="250" t="s">
        <v>221</v>
      </c>
      <c r="G553" s="248"/>
      <c r="H553" s="251">
        <v>1.4330000000000001</v>
      </c>
      <c r="I553" s="252"/>
      <c r="J553" s="248"/>
      <c r="K553" s="248"/>
      <c r="L553" s="253"/>
      <c r="M553" s="254"/>
      <c r="N553" s="255"/>
      <c r="O553" s="255"/>
      <c r="P553" s="255"/>
      <c r="Q553" s="255"/>
      <c r="R553" s="255"/>
      <c r="S553" s="255"/>
      <c r="T553" s="25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7" t="s">
        <v>161</v>
      </c>
      <c r="AU553" s="257" t="s">
        <v>172</v>
      </c>
      <c r="AV553" s="14" t="s">
        <v>86</v>
      </c>
      <c r="AW553" s="14" t="s">
        <v>32</v>
      </c>
      <c r="AX553" s="14" t="s">
        <v>76</v>
      </c>
      <c r="AY553" s="257" t="s">
        <v>150</v>
      </c>
    </row>
    <row r="554" s="2" customFormat="1" ht="26.4" customHeight="1">
      <c r="A554" s="38"/>
      <c r="B554" s="39"/>
      <c r="C554" s="218" t="s">
        <v>518</v>
      </c>
      <c r="D554" s="218" t="s">
        <v>152</v>
      </c>
      <c r="E554" s="219" t="s">
        <v>519</v>
      </c>
      <c r="F554" s="220" t="s">
        <v>520</v>
      </c>
      <c r="G554" s="221" t="s">
        <v>211</v>
      </c>
      <c r="H554" s="222">
        <v>318.94099999999997</v>
      </c>
      <c r="I554" s="223"/>
      <c r="J554" s="224">
        <f>ROUND(I554*H554,2)</f>
        <v>0</v>
      </c>
      <c r="K554" s="220" t="s">
        <v>156</v>
      </c>
      <c r="L554" s="44"/>
      <c r="M554" s="225" t="s">
        <v>1</v>
      </c>
      <c r="N554" s="226" t="s">
        <v>41</v>
      </c>
      <c r="O554" s="91"/>
      <c r="P554" s="227">
        <f>O554*H554</f>
        <v>0</v>
      </c>
      <c r="Q554" s="227">
        <v>0</v>
      </c>
      <c r="R554" s="227">
        <f>Q554*H554</f>
        <v>0</v>
      </c>
      <c r="S554" s="227">
        <v>0</v>
      </c>
      <c r="T554" s="228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29" t="s">
        <v>157</v>
      </c>
      <c r="AT554" s="229" t="s">
        <v>152</v>
      </c>
      <c r="AU554" s="229" t="s">
        <v>172</v>
      </c>
      <c r="AY554" s="17" t="s">
        <v>150</v>
      </c>
      <c r="BE554" s="230">
        <f>IF(N554="základní",J554,0)</f>
        <v>0</v>
      </c>
      <c r="BF554" s="230">
        <f>IF(N554="snížená",J554,0)</f>
        <v>0</v>
      </c>
      <c r="BG554" s="230">
        <f>IF(N554="zákl. přenesená",J554,0)</f>
        <v>0</v>
      </c>
      <c r="BH554" s="230">
        <f>IF(N554="sníž. přenesená",J554,0)</f>
        <v>0</v>
      </c>
      <c r="BI554" s="230">
        <f>IF(N554="nulová",J554,0)</f>
        <v>0</v>
      </c>
      <c r="BJ554" s="17" t="s">
        <v>84</v>
      </c>
      <c r="BK554" s="230">
        <f>ROUND(I554*H554,2)</f>
        <v>0</v>
      </c>
      <c r="BL554" s="17" t="s">
        <v>157</v>
      </c>
      <c r="BM554" s="229" t="s">
        <v>521</v>
      </c>
    </row>
    <row r="555" s="2" customFormat="1">
      <c r="A555" s="38"/>
      <c r="B555" s="39"/>
      <c r="C555" s="40"/>
      <c r="D555" s="231" t="s">
        <v>159</v>
      </c>
      <c r="E555" s="40"/>
      <c r="F555" s="232" t="s">
        <v>522</v>
      </c>
      <c r="G555" s="40"/>
      <c r="H555" s="40"/>
      <c r="I555" s="233"/>
      <c r="J555" s="40"/>
      <c r="K555" s="40"/>
      <c r="L555" s="44"/>
      <c r="M555" s="234"/>
      <c r="N555" s="235"/>
      <c r="O555" s="91"/>
      <c r="P555" s="91"/>
      <c r="Q555" s="91"/>
      <c r="R555" s="91"/>
      <c r="S555" s="91"/>
      <c r="T555" s="92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159</v>
      </c>
      <c r="AU555" s="17" t="s">
        <v>172</v>
      </c>
    </row>
    <row r="556" s="13" customFormat="1">
      <c r="A556" s="13"/>
      <c r="B556" s="236"/>
      <c r="C556" s="237"/>
      <c r="D556" s="238" t="s">
        <v>161</v>
      </c>
      <c r="E556" s="239" t="s">
        <v>1</v>
      </c>
      <c r="F556" s="240" t="s">
        <v>162</v>
      </c>
      <c r="G556" s="237"/>
      <c r="H556" s="239" t="s">
        <v>1</v>
      </c>
      <c r="I556" s="241"/>
      <c r="J556" s="237"/>
      <c r="K556" s="237"/>
      <c r="L556" s="242"/>
      <c r="M556" s="243"/>
      <c r="N556" s="244"/>
      <c r="O556" s="244"/>
      <c r="P556" s="244"/>
      <c r="Q556" s="244"/>
      <c r="R556" s="244"/>
      <c r="S556" s="244"/>
      <c r="T556" s="245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6" t="s">
        <v>161</v>
      </c>
      <c r="AU556" s="246" t="s">
        <v>172</v>
      </c>
      <c r="AV556" s="13" t="s">
        <v>84</v>
      </c>
      <c r="AW556" s="13" t="s">
        <v>32</v>
      </c>
      <c r="AX556" s="13" t="s">
        <v>76</v>
      </c>
      <c r="AY556" s="246" t="s">
        <v>150</v>
      </c>
    </row>
    <row r="557" s="13" customFormat="1">
      <c r="A557" s="13"/>
      <c r="B557" s="236"/>
      <c r="C557" s="237"/>
      <c r="D557" s="238" t="s">
        <v>161</v>
      </c>
      <c r="E557" s="239" t="s">
        <v>1</v>
      </c>
      <c r="F557" s="240" t="s">
        <v>163</v>
      </c>
      <c r="G557" s="237"/>
      <c r="H557" s="239" t="s">
        <v>1</v>
      </c>
      <c r="I557" s="241"/>
      <c r="J557" s="237"/>
      <c r="K557" s="237"/>
      <c r="L557" s="242"/>
      <c r="M557" s="243"/>
      <c r="N557" s="244"/>
      <c r="O557" s="244"/>
      <c r="P557" s="244"/>
      <c r="Q557" s="244"/>
      <c r="R557" s="244"/>
      <c r="S557" s="244"/>
      <c r="T557" s="245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6" t="s">
        <v>161</v>
      </c>
      <c r="AU557" s="246" t="s">
        <v>172</v>
      </c>
      <c r="AV557" s="13" t="s">
        <v>84</v>
      </c>
      <c r="AW557" s="13" t="s">
        <v>32</v>
      </c>
      <c r="AX557" s="13" t="s">
        <v>76</v>
      </c>
      <c r="AY557" s="246" t="s">
        <v>150</v>
      </c>
    </row>
    <row r="558" s="13" customFormat="1">
      <c r="A558" s="13"/>
      <c r="B558" s="236"/>
      <c r="C558" s="237"/>
      <c r="D558" s="238" t="s">
        <v>161</v>
      </c>
      <c r="E558" s="239" t="s">
        <v>1</v>
      </c>
      <c r="F558" s="240" t="s">
        <v>164</v>
      </c>
      <c r="G558" s="237"/>
      <c r="H558" s="239" t="s">
        <v>1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6" t="s">
        <v>161</v>
      </c>
      <c r="AU558" s="246" t="s">
        <v>172</v>
      </c>
      <c r="AV558" s="13" t="s">
        <v>84</v>
      </c>
      <c r="AW558" s="13" t="s">
        <v>32</v>
      </c>
      <c r="AX558" s="13" t="s">
        <v>76</v>
      </c>
      <c r="AY558" s="246" t="s">
        <v>150</v>
      </c>
    </row>
    <row r="559" s="13" customFormat="1">
      <c r="A559" s="13"/>
      <c r="B559" s="236"/>
      <c r="C559" s="237"/>
      <c r="D559" s="238" t="s">
        <v>161</v>
      </c>
      <c r="E559" s="239" t="s">
        <v>1</v>
      </c>
      <c r="F559" s="240" t="s">
        <v>197</v>
      </c>
      <c r="G559" s="237"/>
      <c r="H559" s="239" t="s">
        <v>1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6" t="s">
        <v>161</v>
      </c>
      <c r="AU559" s="246" t="s">
        <v>172</v>
      </c>
      <c r="AV559" s="13" t="s">
        <v>84</v>
      </c>
      <c r="AW559" s="13" t="s">
        <v>32</v>
      </c>
      <c r="AX559" s="13" t="s">
        <v>76</v>
      </c>
      <c r="AY559" s="246" t="s">
        <v>150</v>
      </c>
    </row>
    <row r="560" s="14" customFormat="1">
      <c r="A560" s="14"/>
      <c r="B560" s="247"/>
      <c r="C560" s="248"/>
      <c r="D560" s="238" t="s">
        <v>161</v>
      </c>
      <c r="E560" s="249" t="s">
        <v>1</v>
      </c>
      <c r="F560" s="250" t="s">
        <v>456</v>
      </c>
      <c r="G560" s="248"/>
      <c r="H560" s="251">
        <v>5.9050000000000002</v>
      </c>
      <c r="I560" s="252"/>
      <c r="J560" s="248"/>
      <c r="K560" s="248"/>
      <c r="L560" s="253"/>
      <c r="M560" s="254"/>
      <c r="N560" s="255"/>
      <c r="O560" s="255"/>
      <c r="P560" s="255"/>
      <c r="Q560" s="255"/>
      <c r="R560" s="255"/>
      <c r="S560" s="255"/>
      <c r="T560" s="25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7" t="s">
        <v>161</v>
      </c>
      <c r="AU560" s="257" t="s">
        <v>172</v>
      </c>
      <c r="AV560" s="14" t="s">
        <v>86</v>
      </c>
      <c r="AW560" s="14" t="s">
        <v>32</v>
      </c>
      <c r="AX560" s="14" t="s">
        <v>76</v>
      </c>
      <c r="AY560" s="257" t="s">
        <v>150</v>
      </c>
    </row>
    <row r="561" s="14" customFormat="1">
      <c r="A561" s="14"/>
      <c r="B561" s="247"/>
      <c r="C561" s="248"/>
      <c r="D561" s="238" t="s">
        <v>161</v>
      </c>
      <c r="E561" s="249" t="s">
        <v>1</v>
      </c>
      <c r="F561" s="250" t="s">
        <v>457</v>
      </c>
      <c r="G561" s="248"/>
      <c r="H561" s="251">
        <v>17.559999999999999</v>
      </c>
      <c r="I561" s="252"/>
      <c r="J561" s="248"/>
      <c r="K561" s="248"/>
      <c r="L561" s="253"/>
      <c r="M561" s="254"/>
      <c r="N561" s="255"/>
      <c r="O561" s="255"/>
      <c r="P561" s="255"/>
      <c r="Q561" s="255"/>
      <c r="R561" s="255"/>
      <c r="S561" s="255"/>
      <c r="T561" s="256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7" t="s">
        <v>161</v>
      </c>
      <c r="AU561" s="257" t="s">
        <v>172</v>
      </c>
      <c r="AV561" s="14" t="s">
        <v>86</v>
      </c>
      <c r="AW561" s="14" t="s">
        <v>32</v>
      </c>
      <c r="AX561" s="14" t="s">
        <v>76</v>
      </c>
      <c r="AY561" s="257" t="s">
        <v>150</v>
      </c>
    </row>
    <row r="562" s="14" customFormat="1">
      <c r="A562" s="14"/>
      <c r="B562" s="247"/>
      <c r="C562" s="248"/>
      <c r="D562" s="238" t="s">
        <v>161</v>
      </c>
      <c r="E562" s="249" t="s">
        <v>1</v>
      </c>
      <c r="F562" s="250" t="s">
        <v>458</v>
      </c>
      <c r="G562" s="248"/>
      <c r="H562" s="251">
        <v>120.83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6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161</v>
      </c>
      <c r="AU562" s="257" t="s">
        <v>172</v>
      </c>
      <c r="AV562" s="14" t="s">
        <v>86</v>
      </c>
      <c r="AW562" s="14" t="s">
        <v>32</v>
      </c>
      <c r="AX562" s="14" t="s">
        <v>76</v>
      </c>
      <c r="AY562" s="257" t="s">
        <v>150</v>
      </c>
    </row>
    <row r="563" s="14" customFormat="1">
      <c r="A563" s="14"/>
      <c r="B563" s="247"/>
      <c r="C563" s="248"/>
      <c r="D563" s="238" t="s">
        <v>161</v>
      </c>
      <c r="E563" s="249" t="s">
        <v>1</v>
      </c>
      <c r="F563" s="250" t="s">
        <v>511</v>
      </c>
      <c r="G563" s="248"/>
      <c r="H563" s="251">
        <v>0.52500000000000002</v>
      </c>
      <c r="I563" s="252"/>
      <c r="J563" s="248"/>
      <c r="K563" s="248"/>
      <c r="L563" s="253"/>
      <c r="M563" s="254"/>
      <c r="N563" s="255"/>
      <c r="O563" s="255"/>
      <c r="P563" s="255"/>
      <c r="Q563" s="255"/>
      <c r="R563" s="255"/>
      <c r="S563" s="255"/>
      <c r="T563" s="25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7" t="s">
        <v>161</v>
      </c>
      <c r="AU563" s="257" t="s">
        <v>172</v>
      </c>
      <c r="AV563" s="14" t="s">
        <v>86</v>
      </c>
      <c r="AW563" s="14" t="s">
        <v>32</v>
      </c>
      <c r="AX563" s="14" t="s">
        <v>76</v>
      </c>
      <c r="AY563" s="257" t="s">
        <v>150</v>
      </c>
    </row>
    <row r="564" s="14" customFormat="1">
      <c r="A564" s="14"/>
      <c r="B564" s="247"/>
      <c r="C564" s="248"/>
      <c r="D564" s="238" t="s">
        <v>161</v>
      </c>
      <c r="E564" s="249" t="s">
        <v>1</v>
      </c>
      <c r="F564" s="250" t="s">
        <v>512</v>
      </c>
      <c r="G564" s="248"/>
      <c r="H564" s="251">
        <v>0.83099999999999996</v>
      </c>
      <c r="I564" s="252"/>
      <c r="J564" s="248"/>
      <c r="K564" s="248"/>
      <c r="L564" s="253"/>
      <c r="M564" s="254"/>
      <c r="N564" s="255"/>
      <c r="O564" s="255"/>
      <c r="P564" s="255"/>
      <c r="Q564" s="255"/>
      <c r="R564" s="255"/>
      <c r="S564" s="255"/>
      <c r="T564" s="25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7" t="s">
        <v>161</v>
      </c>
      <c r="AU564" s="257" t="s">
        <v>172</v>
      </c>
      <c r="AV564" s="14" t="s">
        <v>86</v>
      </c>
      <c r="AW564" s="14" t="s">
        <v>32</v>
      </c>
      <c r="AX564" s="14" t="s">
        <v>76</v>
      </c>
      <c r="AY564" s="257" t="s">
        <v>150</v>
      </c>
    </row>
    <row r="565" s="13" customFormat="1">
      <c r="A565" s="13"/>
      <c r="B565" s="236"/>
      <c r="C565" s="237"/>
      <c r="D565" s="238" t="s">
        <v>161</v>
      </c>
      <c r="E565" s="239" t="s">
        <v>1</v>
      </c>
      <c r="F565" s="240" t="s">
        <v>164</v>
      </c>
      <c r="G565" s="237"/>
      <c r="H565" s="239" t="s">
        <v>1</v>
      </c>
      <c r="I565" s="241"/>
      <c r="J565" s="237"/>
      <c r="K565" s="237"/>
      <c r="L565" s="242"/>
      <c r="M565" s="243"/>
      <c r="N565" s="244"/>
      <c r="O565" s="244"/>
      <c r="P565" s="244"/>
      <c r="Q565" s="244"/>
      <c r="R565" s="244"/>
      <c r="S565" s="244"/>
      <c r="T565" s="24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6" t="s">
        <v>161</v>
      </c>
      <c r="AU565" s="246" t="s">
        <v>172</v>
      </c>
      <c r="AV565" s="13" t="s">
        <v>84</v>
      </c>
      <c r="AW565" s="13" t="s">
        <v>32</v>
      </c>
      <c r="AX565" s="13" t="s">
        <v>76</v>
      </c>
      <c r="AY565" s="246" t="s">
        <v>150</v>
      </c>
    </row>
    <row r="566" s="13" customFormat="1">
      <c r="A566" s="13"/>
      <c r="B566" s="236"/>
      <c r="C566" s="237"/>
      <c r="D566" s="238" t="s">
        <v>161</v>
      </c>
      <c r="E566" s="239" t="s">
        <v>1</v>
      </c>
      <c r="F566" s="240" t="s">
        <v>234</v>
      </c>
      <c r="G566" s="237"/>
      <c r="H566" s="239" t="s">
        <v>1</v>
      </c>
      <c r="I566" s="241"/>
      <c r="J566" s="237"/>
      <c r="K566" s="237"/>
      <c r="L566" s="242"/>
      <c r="M566" s="243"/>
      <c r="N566" s="244"/>
      <c r="O566" s="244"/>
      <c r="P566" s="244"/>
      <c r="Q566" s="244"/>
      <c r="R566" s="244"/>
      <c r="S566" s="244"/>
      <c r="T566" s="24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6" t="s">
        <v>161</v>
      </c>
      <c r="AU566" s="246" t="s">
        <v>172</v>
      </c>
      <c r="AV566" s="13" t="s">
        <v>84</v>
      </c>
      <c r="AW566" s="13" t="s">
        <v>32</v>
      </c>
      <c r="AX566" s="13" t="s">
        <v>76</v>
      </c>
      <c r="AY566" s="246" t="s">
        <v>150</v>
      </c>
    </row>
    <row r="567" s="14" customFormat="1">
      <c r="A567" s="14"/>
      <c r="B567" s="247"/>
      <c r="C567" s="248"/>
      <c r="D567" s="238" t="s">
        <v>161</v>
      </c>
      <c r="E567" s="249" t="s">
        <v>1</v>
      </c>
      <c r="F567" s="250" t="s">
        <v>459</v>
      </c>
      <c r="G567" s="248"/>
      <c r="H567" s="251">
        <v>23.75</v>
      </c>
      <c r="I567" s="252"/>
      <c r="J567" s="248"/>
      <c r="K567" s="248"/>
      <c r="L567" s="253"/>
      <c r="M567" s="254"/>
      <c r="N567" s="255"/>
      <c r="O567" s="255"/>
      <c r="P567" s="255"/>
      <c r="Q567" s="255"/>
      <c r="R567" s="255"/>
      <c r="S567" s="255"/>
      <c r="T567" s="25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7" t="s">
        <v>161</v>
      </c>
      <c r="AU567" s="257" t="s">
        <v>172</v>
      </c>
      <c r="AV567" s="14" t="s">
        <v>86</v>
      </c>
      <c r="AW567" s="14" t="s">
        <v>32</v>
      </c>
      <c r="AX567" s="14" t="s">
        <v>76</v>
      </c>
      <c r="AY567" s="257" t="s">
        <v>150</v>
      </c>
    </row>
    <row r="568" s="14" customFormat="1">
      <c r="A568" s="14"/>
      <c r="B568" s="247"/>
      <c r="C568" s="248"/>
      <c r="D568" s="238" t="s">
        <v>161</v>
      </c>
      <c r="E568" s="249" t="s">
        <v>1</v>
      </c>
      <c r="F568" s="250" t="s">
        <v>460</v>
      </c>
      <c r="G568" s="248"/>
      <c r="H568" s="251">
        <v>5.1900000000000004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161</v>
      </c>
      <c r="AU568" s="257" t="s">
        <v>172</v>
      </c>
      <c r="AV568" s="14" t="s">
        <v>86</v>
      </c>
      <c r="AW568" s="14" t="s">
        <v>32</v>
      </c>
      <c r="AX568" s="14" t="s">
        <v>76</v>
      </c>
      <c r="AY568" s="257" t="s">
        <v>150</v>
      </c>
    </row>
    <row r="569" s="14" customFormat="1">
      <c r="A569" s="14"/>
      <c r="B569" s="247"/>
      <c r="C569" s="248"/>
      <c r="D569" s="238" t="s">
        <v>161</v>
      </c>
      <c r="E569" s="249" t="s">
        <v>1</v>
      </c>
      <c r="F569" s="250" t="s">
        <v>461</v>
      </c>
      <c r="G569" s="248"/>
      <c r="H569" s="251">
        <v>21.350000000000001</v>
      </c>
      <c r="I569" s="252"/>
      <c r="J569" s="248"/>
      <c r="K569" s="248"/>
      <c r="L569" s="253"/>
      <c r="M569" s="254"/>
      <c r="N569" s="255"/>
      <c r="O569" s="255"/>
      <c r="P569" s="255"/>
      <c r="Q569" s="255"/>
      <c r="R569" s="255"/>
      <c r="S569" s="255"/>
      <c r="T569" s="256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7" t="s">
        <v>161</v>
      </c>
      <c r="AU569" s="257" t="s">
        <v>172</v>
      </c>
      <c r="AV569" s="14" t="s">
        <v>86</v>
      </c>
      <c r="AW569" s="14" t="s">
        <v>32</v>
      </c>
      <c r="AX569" s="14" t="s">
        <v>76</v>
      </c>
      <c r="AY569" s="257" t="s">
        <v>150</v>
      </c>
    </row>
    <row r="570" s="14" customFormat="1">
      <c r="A570" s="14"/>
      <c r="B570" s="247"/>
      <c r="C570" s="248"/>
      <c r="D570" s="238" t="s">
        <v>161</v>
      </c>
      <c r="E570" s="249" t="s">
        <v>1</v>
      </c>
      <c r="F570" s="250" t="s">
        <v>462</v>
      </c>
      <c r="G570" s="248"/>
      <c r="H570" s="251">
        <v>123</v>
      </c>
      <c r="I570" s="252"/>
      <c r="J570" s="248"/>
      <c r="K570" s="248"/>
      <c r="L570" s="253"/>
      <c r="M570" s="254"/>
      <c r="N570" s="255"/>
      <c r="O570" s="255"/>
      <c r="P570" s="255"/>
      <c r="Q570" s="255"/>
      <c r="R570" s="255"/>
      <c r="S570" s="255"/>
      <c r="T570" s="25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7" t="s">
        <v>161</v>
      </c>
      <c r="AU570" s="257" t="s">
        <v>172</v>
      </c>
      <c r="AV570" s="14" t="s">
        <v>86</v>
      </c>
      <c r="AW570" s="14" t="s">
        <v>32</v>
      </c>
      <c r="AX570" s="14" t="s">
        <v>76</v>
      </c>
      <c r="AY570" s="257" t="s">
        <v>150</v>
      </c>
    </row>
    <row r="571" s="2" customFormat="1" ht="16.5" customHeight="1">
      <c r="A571" s="38"/>
      <c r="B571" s="39"/>
      <c r="C571" s="218" t="s">
        <v>523</v>
      </c>
      <c r="D571" s="218" t="s">
        <v>152</v>
      </c>
      <c r="E571" s="219" t="s">
        <v>524</v>
      </c>
      <c r="F571" s="220" t="s">
        <v>525</v>
      </c>
      <c r="G571" s="221" t="s">
        <v>466</v>
      </c>
      <c r="H571" s="222">
        <v>16.620000000000001</v>
      </c>
      <c r="I571" s="223"/>
      <c r="J571" s="224">
        <f>ROUND(I571*H571,2)</f>
        <v>0</v>
      </c>
      <c r="K571" s="220" t="s">
        <v>156</v>
      </c>
      <c r="L571" s="44"/>
      <c r="M571" s="225" t="s">
        <v>1</v>
      </c>
      <c r="N571" s="226" t="s">
        <v>41</v>
      </c>
      <c r="O571" s="91"/>
      <c r="P571" s="227">
        <f>O571*H571</f>
        <v>0</v>
      </c>
      <c r="Q571" s="227">
        <v>0</v>
      </c>
      <c r="R571" s="227">
        <f>Q571*H571</f>
        <v>0</v>
      </c>
      <c r="S571" s="227">
        <v>0.0089999999999999993</v>
      </c>
      <c r="T571" s="228">
        <f>S571*H571</f>
        <v>0.14957999999999999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29" t="s">
        <v>157</v>
      </c>
      <c r="AT571" s="229" t="s">
        <v>152</v>
      </c>
      <c r="AU571" s="229" t="s">
        <v>172</v>
      </c>
      <c r="AY571" s="17" t="s">
        <v>150</v>
      </c>
      <c r="BE571" s="230">
        <f>IF(N571="základní",J571,0)</f>
        <v>0</v>
      </c>
      <c r="BF571" s="230">
        <f>IF(N571="snížená",J571,0)</f>
        <v>0</v>
      </c>
      <c r="BG571" s="230">
        <f>IF(N571="zákl. přenesená",J571,0)</f>
        <v>0</v>
      </c>
      <c r="BH571" s="230">
        <f>IF(N571="sníž. přenesená",J571,0)</f>
        <v>0</v>
      </c>
      <c r="BI571" s="230">
        <f>IF(N571="nulová",J571,0)</f>
        <v>0</v>
      </c>
      <c r="BJ571" s="17" t="s">
        <v>84</v>
      </c>
      <c r="BK571" s="230">
        <f>ROUND(I571*H571,2)</f>
        <v>0</v>
      </c>
      <c r="BL571" s="17" t="s">
        <v>157</v>
      </c>
      <c r="BM571" s="229" t="s">
        <v>526</v>
      </c>
    </row>
    <row r="572" s="2" customFormat="1">
      <c r="A572" s="38"/>
      <c r="B572" s="39"/>
      <c r="C572" s="40"/>
      <c r="D572" s="231" t="s">
        <v>159</v>
      </c>
      <c r="E572" s="40"/>
      <c r="F572" s="232" t="s">
        <v>527</v>
      </c>
      <c r="G572" s="40"/>
      <c r="H572" s="40"/>
      <c r="I572" s="233"/>
      <c r="J572" s="40"/>
      <c r="K572" s="40"/>
      <c r="L572" s="44"/>
      <c r="M572" s="234"/>
      <c r="N572" s="235"/>
      <c r="O572" s="91"/>
      <c r="P572" s="91"/>
      <c r="Q572" s="91"/>
      <c r="R572" s="91"/>
      <c r="S572" s="91"/>
      <c r="T572" s="92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159</v>
      </c>
      <c r="AU572" s="17" t="s">
        <v>172</v>
      </c>
    </row>
    <row r="573" s="13" customFormat="1">
      <c r="A573" s="13"/>
      <c r="B573" s="236"/>
      <c r="C573" s="237"/>
      <c r="D573" s="238" t="s">
        <v>161</v>
      </c>
      <c r="E573" s="239" t="s">
        <v>1</v>
      </c>
      <c r="F573" s="240" t="s">
        <v>162</v>
      </c>
      <c r="G573" s="237"/>
      <c r="H573" s="239" t="s">
        <v>1</v>
      </c>
      <c r="I573" s="241"/>
      <c r="J573" s="237"/>
      <c r="K573" s="237"/>
      <c r="L573" s="242"/>
      <c r="M573" s="243"/>
      <c r="N573" s="244"/>
      <c r="O573" s="244"/>
      <c r="P573" s="244"/>
      <c r="Q573" s="244"/>
      <c r="R573" s="244"/>
      <c r="S573" s="244"/>
      <c r="T573" s="24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6" t="s">
        <v>161</v>
      </c>
      <c r="AU573" s="246" t="s">
        <v>172</v>
      </c>
      <c r="AV573" s="13" t="s">
        <v>84</v>
      </c>
      <c r="AW573" s="13" t="s">
        <v>32</v>
      </c>
      <c r="AX573" s="13" t="s">
        <v>76</v>
      </c>
      <c r="AY573" s="246" t="s">
        <v>150</v>
      </c>
    </row>
    <row r="574" s="13" customFormat="1">
      <c r="A574" s="13"/>
      <c r="B574" s="236"/>
      <c r="C574" s="237"/>
      <c r="D574" s="238" t="s">
        <v>161</v>
      </c>
      <c r="E574" s="239" t="s">
        <v>1</v>
      </c>
      <c r="F574" s="240" t="s">
        <v>163</v>
      </c>
      <c r="G574" s="237"/>
      <c r="H574" s="239" t="s">
        <v>1</v>
      </c>
      <c r="I574" s="241"/>
      <c r="J574" s="237"/>
      <c r="K574" s="237"/>
      <c r="L574" s="242"/>
      <c r="M574" s="243"/>
      <c r="N574" s="244"/>
      <c r="O574" s="244"/>
      <c r="P574" s="244"/>
      <c r="Q574" s="244"/>
      <c r="R574" s="244"/>
      <c r="S574" s="244"/>
      <c r="T574" s="245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6" t="s">
        <v>161</v>
      </c>
      <c r="AU574" s="246" t="s">
        <v>172</v>
      </c>
      <c r="AV574" s="13" t="s">
        <v>84</v>
      </c>
      <c r="AW574" s="13" t="s">
        <v>32</v>
      </c>
      <c r="AX574" s="13" t="s">
        <v>76</v>
      </c>
      <c r="AY574" s="246" t="s">
        <v>150</v>
      </c>
    </row>
    <row r="575" s="13" customFormat="1">
      <c r="A575" s="13"/>
      <c r="B575" s="236"/>
      <c r="C575" s="237"/>
      <c r="D575" s="238" t="s">
        <v>161</v>
      </c>
      <c r="E575" s="239" t="s">
        <v>1</v>
      </c>
      <c r="F575" s="240" t="s">
        <v>164</v>
      </c>
      <c r="G575" s="237"/>
      <c r="H575" s="239" t="s">
        <v>1</v>
      </c>
      <c r="I575" s="241"/>
      <c r="J575" s="237"/>
      <c r="K575" s="237"/>
      <c r="L575" s="242"/>
      <c r="M575" s="243"/>
      <c r="N575" s="244"/>
      <c r="O575" s="244"/>
      <c r="P575" s="244"/>
      <c r="Q575" s="244"/>
      <c r="R575" s="244"/>
      <c r="S575" s="244"/>
      <c r="T575" s="24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6" t="s">
        <v>161</v>
      </c>
      <c r="AU575" s="246" t="s">
        <v>172</v>
      </c>
      <c r="AV575" s="13" t="s">
        <v>84</v>
      </c>
      <c r="AW575" s="13" t="s">
        <v>32</v>
      </c>
      <c r="AX575" s="13" t="s">
        <v>76</v>
      </c>
      <c r="AY575" s="246" t="s">
        <v>150</v>
      </c>
    </row>
    <row r="576" s="13" customFormat="1">
      <c r="A576" s="13"/>
      <c r="B576" s="236"/>
      <c r="C576" s="237"/>
      <c r="D576" s="238" t="s">
        <v>161</v>
      </c>
      <c r="E576" s="239" t="s">
        <v>1</v>
      </c>
      <c r="F576" s="240" t="s">
        <v>197</v>
      </c>
      <c r="G576" s="237"/>
      <c r="H576" s="239" t="s">
        <v>1</v>
      </c>
      <c r="I576" s="241"/>
      <c r="J576" s="237"/>
      <c r="K576" s="237"/>
      <c r="L576" s="242"/>
      <c r="M576" s="243"/>
      <c r="N576" s="244"/>
      <c r="O576" s="244"/>
      <c r="P576" s="244"/>
      <c r="Q576" s="244"/>
      <c r="R576" s="244"/>
      <c r="S576" s="244"/>
      <c r="T576" s="24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161</v>
      </c>
      <c r="AU576" s="246" t="s">
        <v>172</v>
      </c>
      <c r="AV576" s="13" t="s">
        <v>84</v>
      </c>
      <c r="AW576" s="13" t="s">
        <v>32</v>
      </c>
      <c r="AX576" s="13" t="s">
        <v>76</v>
      </c>
      <c r="AY576" s="246" t="s">
        <v>150</v>
      </c>
    </row>
    <row r="577" s="14" customFormat="1">
      <c r="A577" s="14"/>
      <c r="B577" s="247"/>
      <c r="C577" s="248"/>
      <c r="D577" s="238" t="s">
        <v>161</v>
      </c>
      <c r="E577" s="249" t="s">
        <v>1</v>
      </c>
      <c r="F577" s="250" t="s">
        <v>528</v>
      </c>
      <c r="G577" s="248"/>
      <c r="H577" s="251">
        <v>11.5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161</v>
      </c>
      <c r="AU577" s="257" t="s">
        <v>172</v>
      </c>
      <c r="AV577" s="14" t="s">
        <v>86</v>
      </c>
      <c r="AW577" s="14" t="s">
        <v>32</v>
      </c>
      <c r="AX577" s="14" t="s">
        <v>76</v>
      </c>
      <c r="AY577" s="257" t="s">
        <v>150</v>
      </c>
    </row>
    <row r="578" s="14" customFormat="1">
      <c r="A578" s="14"/>
      <c r="B578" s="247"/>
      <c r="C578" s="248"/>
      <c r="D578" s="238" t="s">
        <v>161</v>
      </c>
      <c r="E578" s="249" t="s">
        <v>1</v>
      </c>
      <c r="F578" s="250" t="s">
        <v>529</v>
      </c>
      <c r="G578" s="248"/>
      <c r="H578" s="251">
        <v>2.3500000000000001</v>
      </c>
      <c r="I578" s="252"/>
      <c r="J578" s="248"/>
      <c r="K578" s="248"/>
      <c r="L578" s="253"/>
      <c r="M578" s="254"/>
      <c r="N578" s="255"/>
      <c r="O578" s="255"/>
      <c r="P578" s="255"/>
      <c r="Q578" s="255"/>
      <c r="R578" s="255"/>
      <c r="S578" s="255"/>
      <c r="T578" s="256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7" t="s">
        <v>161</v>
      </c>
      <c r="AU578" s="257" t="s">
        <v>172</v>
      </c>
      <c r="AV578" s="14" t="s">
        <v>86</v>
      </c>
      <c r="AW578" s="14" t="s">
        <v>32</v>
      </c>
      <c r="AX578" s="14" t="s">
        <v>76</v>
      </c>
      <c r="AY578" s="257" t="s">
        <v>150</v>
      </c>
    </row>
    <row r="579" s="14" customFormat="1">
      <c r="A579" s="14"/>
      <c r="B579" s="247"/>
      <c r="C579" s="248"/>
      <c r="D579" s="238" t="s">
        <v>161</v>
      </c>
      <c r="E579" s="249" t="s">
        <v>1</v>
      </c>
      <c r="F579" s="250" t="s">
        <v>530</v>
      </c>
      <c r="G579" s="248"/>
      <c r="H579" s="251">
        <v>2.77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6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7" t="s">
        <v>161</v>
      </c>
      <c r="AU579" s="257" t="s">
        <v>172</v>
      </c>
      <c r="AV579" s="14" t="s">
        <v>86</v>
      </c>
      <c r="AW579" s="14" t="s">
        <v>32</v>
      </c>
      <c r="AX579" s="14" t="s">
        <v>76</v>
      </c>
      <c r="AY579" s="257" t="s">
        <v>150</v>
      </c>
    </row>
    <row r="580" s="2" customFormat="1" ht="24" customHeight="1">
      <c r="A580" s="38"/>
      <c r="B580" s="39"/>
      <c r="C580" s="218" t="s">
        <v>531</v>
      </c>
      <c r="D580" s="218" t="s">
        <v>152</v>
      </c>
      <c r="E580" s="219" t="s">
        <v>532</v>
      </c>
      <c r="F580" s="220" t="s">
        <v>533</v>
      </c>
      <c r="G580" s="221" t="s">
        <v>211</v>
      </c>
      <c r="H580" s="222">
        <v>37.918999999999997</v>
      </c>
      <c r="I580" s="223"/>
      <c r="J580" s="224">
        <f>ROUND(I580*H580,2)</f>
        <v>0</v>
      </c>
      <c r="K580" s="220" t="s">
        <v>156</v>
      </c>
      <c r="L580" s="44"/>
      <c r="M580" s="225" t="s">
        <v>1</v>
      </c>
      <c r="N580" s="226" t="s">
        <v>41</v>
      </c>
      <c r="O580" s="91"/>
      <c r="P580" s="227">
        <f>O580*H580</f>
        <v>0</v>
      </c>
      <c r="Q580" s="227">
        <v>0</v>
      </c>
      <c r="R580" s="227">
        <f>Q580*H580</f>
        <v>0</v>
      </c>
      <c r="S580" s="227">
        <v>0.075999999999999998</v>
      </c>
      <c r="T580" s="228">
        <f>S580*H580</f>
        <v>2.8818439999999996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9" t="s">
        <v>157</v>
      </c>
      <c r="AT580" s="229" t="s">
        <v>152</v>
      </c>
      <c r="AU580" s="229" t="s">
        <v>172</v>
      </c>
      <c r="AY580" s="17" t="s">
        <v>150</v>
      </c>
      <c r="BE580" s="230">
        <f>IF(N580="základní",J580,0)</f>
        <v>0</v>
      </c>
      <c r="BF580" s="230">
        <f>IF(N580="snížená",J580,0)</f>
        <v>0</v>
      </c>
      <c r="BG580" s="230">
        <f>IF(N580="zákl. přenesená",J580,0)</f>
        <v>0</v>
      </c>
      <c r="BH580" s="230">
        <f>IF(N580="sníž. přenesená",J580,0)</f>
        <v>0</v>
      </c>
      <c r="BI580" s="230">
        <f>IF(N580="nulová",J580,0)</f>
        <v>0</v>
      </c>
      <c r="BJ580" s="17" t="s">
        <v>84</v>
      </c>
      <c r="BK580" s="230">
        <f>ROUND(I580*H580,2)</f>
        <v>0</v>
      </c>
      <c r="BL580" s="17" t="s">
        <v>157</v>
      </c>
      <c r="BM580" s="229" t="s">
        <v>534</v>
      </c>
    </row>
    <row r="581" s="2" customFormat="1">
      <c r="A581" s="38"/>
      <c r="B581" s="39"/>
      <c r="C581" s="40"/>
      <c r="D581" s="231" t="s">
        <v>159</v>
      </c>
      <c r="E581" s="40"/>
      <c r="F581" s="232" t="s">
        <v>535</v>
      </c>
      <c r="G581" s="40"/>
      <c r="H581" s="40"/>
      <c r="I581" s="233"/>
      <c r="J581" s="40"/>
      <c r="K581" s="40"/>
      <c r="L581" s="44"/>
      <c r="M581" s="234"/>
      <c r="N581" s="235"/>
      <c r="O581" s="91"/>
      <c r="P581" s="91"/>
      <c r="Q581" s="91"/>
      <c r="R581" s="91"/>
      <c r="S581" s="91"/>
      <c r="T581" s="92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159</v>
      </c>
      <c r="AU581" s="17" t="s">
        <v>172</v>
      </c>
    </row>
    <row r="582" s="13" customFormat="1">
      <c r="A582" s="13"/>
      <c r="B582" s="236"/>
      <c r="C582" s="237"/>
      <c r="D582" s="238" t="s">
        <v>161</v>
      </c>
      <c r="E582" s="239" t="s">
        <v>1</v>
      </c>
      <c r="F582" s="240" t="s">
        <v>162</v>
      </c>
      <c r="G582" s="237"/>
      <c r="H582" s="239" t="s">
        <v>1</v>
      </c>
      <c r="I582" s="241"/>
      <c r="J582" s="237"/>
      <c r="K582" s="237"/>
      <c r="L582" s="242"/>
      <c r="M582" s="243"/>
      <c r="N582" s="244"/>
      <c r="O582" s="244"/>
      <c r="P582" s="244"/>
      <c r="Q582" s="244"/>
      <c r="R582" s="244"/>
      <c r="S582" s="244"/>
      <c r="T582" s="24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6" t="s">
        <v>161</v>
      </c>
      <c r="AU582" s="246" t="s">
        <v>172</v>
      </c>
      <c r="AV582" s="13" t="s">
        <v>84</v>
      </c>
      <c r="AW582" s="13" t="s">
        <v>32</v>
      </c>
      <c r="AX582" s="13" t="s">
        <v>76</v>
      </c>
      <c r="AY582" s="246" t="s">
        <v>150</v>
      </c>
    </row>
    <row r="583" s="13" customFormat="1">
      <c r="A583" s="13"/>
      <c r="B583" s="236"/>
      <c r="C583" s="237"/>
      <c r="D583" s="238" t="s">
        <v>161</v>
      </c>
      <c r="E583" s="239" t="s">
        <v>1</v>
      </c>
      <c r="F583" s="240" t="s">
        <v>163</v>
      </c>
      <c r="G583" s="237"/>
      <c r="H583" s="239" t="s">
        <v>1</v>
      </c>
      <c r="I583" s="241"/>
      <c r="J583" s="237"/>
      <c r="K583" s="237"/>
      <c r="L583" s="242"/>
      <c r="M583" s="243"/>
      <c r="N583" s="244"/>
      <c r="O583" s="244"/>
      <c r="P583" s="244"/>
      <c r="Q583" s="244"/>
      <c r="R583" s="244"/>
      <c r="S583" s="244"/>
      <c r="T583" s="24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6" t="s">
        <v>161</v>
      </c>
      <c r="AU583" s="246" t="s">
        <v>172</v>
      </c>
      <c r="AV583" s="13" t="s">
        <v>84</v>
      </c>
      <c r="AW583" s="13" t="s">
        <v>32</v>
      </c>
      <c r="AX583" s="13" t="s">
        <v>76</v>
      </c>
      <c r="AY583" s="246" t="s">
        <v>150</v>
      </c>
    </row>
    <row r="584" s="13" customFormat="1">
      <c r="A584" s="13"/>
      <c r="B584" s="236"/>
      <c r="C584" s="237"/>
      <c r="D584" s="238" t="s">
        <v>161</v>
      </c>
      <c r="E584" s="239" t="s">
        <v>1</v>
      </c>
      <c r="F584" s="240" t="s">
        <v>164</v>
      </c>
      <c r="G584" s="237"/>
      <c r="H584" s="239" t="s">
        <v>1</v>
      </c>
      <c r="I584" s="241"/>
      <c r="J584" s="237"/>
      <c r="K584" s="237"/>
      <c r="L584" s="242"/>
      <c r="M584" s="243"/>
      <c r="N584" s="244"/>
      <c r="O584" s="244"/>
      <c r="P584" s="244"/>
      <c r="Q584" s="244"/>
      <c r="R584" s="244"/>
      <c r="S584" s="244"/>
      <c r="T584" s="24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6" t="s">
        <v>161</v>
      </c>
      <c r="AU584" s="246" t="s">
        <v>172</v>
      </c>
      <c r="AV584" s="13" t="s">
        <v>84</v>
      </c>
      <c r="AW584" s="13" t="s">
        <v>32</v>
      </c>
      <c r="AX584" s="13" t="s">
        <v>76</v>
      </c>
      <c r="AY584" s="246" t="s">
        <v>150</v>
      </c>
    </row>
    <row r="585" s="13" customFormat="1">
      <c r="A585" s="13"/>
      <c r="B585" s="236"/>
      <c r="C585" s="237"/>
      <c r="D585" s="238" t="s">
        <v>161</v>
      </c>
      <c r="E585" s="239" t="s">
        <v>1</v>
      </c>
      <c r="F585" s="240" t="s">
        <v>197</v>
      </c>
      <c r="G585" s="237"/>
      <c r="H585" s="239" t="s">
        <v>1</v>
      </c>
      <c r="I585" s="241"/>
      <c r="J585" s="237"/>
      <c r="K585" s="237"/>
      <c r="L585" s="242"/>
      <c r="M585" s="243"/>
      <c r="N585" s="244"/>
      <c r="O585" s="244"/>
      <c r="P585" s="244"/>
      <c r="Q585" s="244"/>
      <c r="R585" s="244"/>
      <c r="S585" s="244"/>
      <c r="T585" s="245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6" t="s">
        <v>161</v>
      </c>
      <c r="AU585" s="246" t="s">
        <v>172</v>
      </c>
      <c r="AV585" s="13" t="s">
        <v>84</v>
      </c>
      <c r="AW585" s="13" t="s">
        <v>32</v>
      </c>
      <c r="AX585" s="13" t="s">
        <v>76</v>
      </c>
      <c r="AY585" s="246" t="s">
        <v>150</v>
      </c>
    </row>
    <row r="586" s="14" customFormat="1">
      <c r="A586" s="14"/>
      <c r="B586" s="247"/>
      <c r="C586" s="248"/>
      <c r="D586" s="238" t="s">
        <v>161</v>
      </c>
      <c r="E586" s="249" t="s">
        <v>1</v>
      </c>
      <c r="F586" s="250" t="s">
        <v>536</v>
      </c>
      <c r="G586" s="248"/>
      <c r="H586" s="251">
        <v>4.7279999999999998</v>
      </c>
      <c r="I586" s="252"/>
      <c r="J586" s="248"/>
      <c r="K586" s="248"/>
      <c r="L586" s="253"/>
      <c r="M586" s="254"/>
      <c r="N586" s="255"/>
      <c r="O586" s="255"/>
      <c r="P586" s="255"/>
      <c r="Q586" s="255"/>
      <c r="R586" s="255"/>
      <c r="S586" s="255"/>
      <c r="T586" s="256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7" t="s">
        <v>161</v>
      </c>
      <c r="AU586" s="257" t="s">
        <v>172</v>
      </c>
      <c r="AV586" s="14" t="s">
        <v>86</v>
      </c>
      <c r="AW586" s="14" t="s">
        <v>32</v>
      </c>
      <c r="AX586" s="14" t="s">
        <v>76</v>
      </c>
      <c r="AY586" s="257" t="s">
        <v>150</v>
      </c>
    </row>
    <row r="587" s="14" customFormat="1">
      <c r="A587" s="14"/>
      <c r="B587" s="247"/>
      <c r="C587" s="248"/>
      <c r="D587" s="238" t="s">
        <v>161</v>
      </c>
      <c r="E587" s="249" t="s">
        <v>1</v>
      </c>
      <c r="F587" s="250" t="s">
        <v>537</v>
      </c>
      <c r="G587" s="248"/>
      <c r="H587" s="251">
        <v>15.76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6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161</v>
      </c>
      <c r="AU587" s="257" t="s">
        <v>172</v>
      </c>
      <c r="AV587" s="14" t="s">
        <v>86</v>
      </c>
      <c r="AW587" s="14" t="s">
        <v>32</v>
      </c>
      <c r="AX587" s="14" t="s">
        <v>76</v>
      </c>
      <c r="AY587" s="257" t="s">
        <v>150</v>
      </c>
    </row>
    <row r="588" s="14" customFormat="1">
      <c r="A588" s="14"/>
      <c r="B588" s="247"/>
      <c r="C588" s="248"/>
      <c r="D588" s="238" t="s">
        <v>161</v>
      </c>
      <c r="E588" s="249" t="s">
        <v>1</v>
      </c>
      <c r="F588" s="250" t="s">
        <v>538</v>
      </c>
      <c r="G588" s="248"/>
      <c r="H588" s="251">
        <v>1.7729999999999999</v>
      </c>
      <c r="I588" s="252"/>
      <c r="J588" s="248"/>
      <c r="K588" s="248"/>
      <c r="L588" s="253"/>
      <c r="M588" s="254"/>
      <c r="N588" s="255"/>
      <c r="O588" s="255"/>
      <c r="P588" s="255"/>
      <c r="Q588" s="255"/>
      <c r="R588" s="255"/>
      <c r="S588" s="255"/>
      <c r="T588" s="256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7" t="s">
        <v>161</v>
      </c>
      <c r="AU588" s="257" t="s">
        <v>172</v>
      </c>
      <c r="AV588" s="14" t="s">
        <v>86</v>
      </c>
      <c r="AW588" s="14" t="s">
        <v>32</v>
      </c>
      <c r="AX588" s="14" t="s">
        <v>76</v>
      </c>
      <c r="AY588" s="257" t="s">
        <v>150</v>
      </c>
    </row>
    <row r="589" s="13" customFormat="1">
      <c r="A589" s="13"/>
      <c r="B589" s="236"/>
      <c r="C589" s="237"/>
      <c r="D589" s="238" t="s">
        <v>161</v>
      </c>
      <c r="E589" s="239" t="s">
        <v>1</v>
      </c>
      <c r="F589" s="240" t="s">
        <v>164</v>
      </c>
      <c r="G589" s="237"/>
      <c r="H589" s="239" t="s">
        <v>1</v>
      </c>
      <c r="I589" s="241"/>
      <c r="J589" s="237"/>
      <c r="K589" s="237"/>
      <c r="L589" s="242"/>
      <c r="M589" s="243"/>
      <c r="N589" s="244"/>
      <c r="O589" s="244"/>
      <c r="P589" s="244"/>
      <c r="Q589" s="244"/>
      <c r="R589" s="244"/>
      <c r="S589" s="244"/>
      <c r="T589" s="24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6" t="s">
        <v>161</v>
      </c>
      <c r="AU589" s="246" t="s">
        <v>172</v>
      </c>
      <c r="AV589" s="13" t="s">
        <v>84</v>
      </c>
      <c r="AW589" s="13" t="s">
        <v>32</v>
      </c>
      <c r="AX589" s="13" t="s">
        <v>76</v>
      </c>
      <c r="AY589" s="246" t="s">
        <v>150</v>
      </c>
    </row>
    <row r="590" s="13" customFormat="1">
      <c r="A590" s="13"/>
      <c r="B590" s="236"/>
      <c r="C590" s="237"/>
      <c r="D590" s="238" t="s">
        <v>161</v>
      </c>
      <c r="E590" s="239" t="s">
        <v>1</v>
      </c>
      <c r="F590" s="240" t="s">
        <v>234</v>
      </c>
      <c r="G590" s="237"/>
      <c r="H590" s="239" t="s">
        <v>1</v>
      </c>
      <c r="I590" s="241"/>
      <c r="J590" s="237"/>
      <c r="K590" s="237"/>
      <c r="L590" s="242"/>
      <c r="M590" s="243"/>
      <c r="N590" s="244"/>
      <c r="O590" s="244"/>
      <c r="P590" s="244"/>
      <c r="Q590" s="244"/>
      <c r="R590" s="244"/>
      <c r="S590" s="244"/>
      <c r="T590" s="24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6" t="s">
        <v>161</v>
      </c>
      <c r="AU590" s="246" t="s">
        <v>172</v>
      </c>
      <c r="AV590" s="13" t="s">
        <v>84</v>
      </c>
      <c r="AW590" s="13" t="s">
        <v>32</v>
      </c>
      <c r="AX590" s="13" t="s">
        <v>76</v>
      </c>
      <c r="AY590" s="246" t="s">
        <v>150</v>
      </c>
    </row>
    <row r="591" s="14" customFormat="1">
      <c r="A591" s="14"/>
      <c r="B591" s="247"/>
      <c r="C591" s="248"/>
      <c r="D591" s="238" t="s">
        <v>161</v>
      </c>
      <c r="E591" s="249" t="s">
        <v>1</v>
      </c>
      <c r="F591" s="250" t="s">
        <v>539</v>
      </c>
      <c r="G591" s="248"/>
      <c r="H591" s="251">
        <v>1.0800000000000001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6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161</v>
      </c>
      <c r="AU591" s="257" t="s">
        <v>172</v>
      </c>
      <c r="AV591" s="14" t="s">
        <v>86</v>
      </c>
      <c r="AW591" s="14" t="s">
        <v>32</v>
      </c>
      <c r="AX591" s="14" t="s">
        <v>76</v>
      </c>
      <c r="AY591" s="257" t="s">
        <v>150</v>
      </c>
    </row>
    <row r="592" s="14" customFormat="1">
      <c r="A592" s="14"/>
      <c r="B592" s="247"/>
      <c r="C592" s="248"/>
      <c r="D592" s="238" t="s">
        <v>161</v>
      </c>
      <c r="E592" s="249" t="s">
        <v>1</v>
      </c>
      <c r="F592" s="250" t="s">
        <v>540</v>
      </c>
      <c r="G592" s="248"/>
      <c r="H592" s="251">
        <v>3.5459999999999998</v>
      </c>
      <c r="I592" s="252"/>
      <c r="J592" s="248"/>
      <c r="K592" s="248"/>
      <c r="L592" s="253"/>
      <c r="M592" s="254"/>
      <c r="N592" s="255"/>
      <c r="O592" s="255"/>
      <c r="P592" s="255"/>
      <c r="Q592" s="255"/>
      <c r="R592" s="255"/>
      <c r="S592" s="255"/>
      <c r="T592" s="25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7" t="s">
        <v>161</v>
      </c>
      <c r="AU592" s="257" t="s">
        <v>172</v>
      </c>
      <c r="AV592" s="14" t="s">
        <v>86</v>
      </c>
      <c r="AW592" s="14" t="s">
        <v>32</v>
      </c>
      <c r="AX592" s="14" t="s">
        <v>76</v>
      </c>
      <c r="AY592" s="257" t="s">
        <v>150</v>
      </c>
    </row>
    <row r="593" s="14" customFormat="1">
      <c r="A593" s="14"/>
      <c r="B593" s="247"/>
      <c r="C593" s="248"/>
      <c r="D593" s="238" t="s">
        <v>161</v>
      </c>
      <c r="E593" s="249" t="s">
        <v>1</v>
      </c>
      <c r="F593" s="250" t="s">
        <v>541</v>
      </c>
      <c r="G593" s="248"/>
      <c r="H593" s="251">
        <v>11.032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6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7" t="s">
        <v>161</v>
      </c>
      <c r="AU593" s="257" t="s">
        <v>172</v>
      </c>
      <c r="AV593" s="14" t="s">
        <v>86</v>
      </c>
      <c r="AW593" s="14" t="s">
        <v>32</v>
      </c>
      <c r="AX593" s="14" t="s">
        <v>76</v>
      </c>
      <c r="AY593" s="257" t="s">
        <v>150</v>
      </c>
    </row>
    <row r="594" s="2" customFormat="1" ht="26.4" customHeight="1">
      <c r="A594" s="38"/>
      <c r="B594" s="39"/>
      <c r="C594" s="218" t="s">
        <v>542</v>
      </c>
      <c r="D594" s="218" t="s">
        <v>152</v>
      </c>
      <c r="E594" s="219" t="s">
        <v>543</v>
      </c>
      <c r="F594" s="220" t="s">
        <v>544</v>
      </c>
      <c r="G594" s="221" t="s">
        <v>226</v>
      </c>
      <c r="H594" s="222">
        <v>14</v>
      </c>
      <c r="I594" s="223"/>
      <c r="J594" s="224">
        <f>ROUND(I594*H594,2)</f>
        <v>0</v>
      </c>
      <c r="K594" s="220" t="s">
        <v>156</v>
      </c>
      <c r="L594" s="44"/>
      <c r="M594" s="225" t="s">
        <v>1</v>
      </c>
      <c r="N594" s="226" t="s">
        <v>41</v>
      </c>
      <c r="O594" s="91"/>
      <c r="P594" s="227">
        <f>O594*H594</f>
        <v>0</v>
      </c>
      <c r="Q594" s="227">
        <v>0</v>
      </c>
      <c r="R594" s="227">
        <f>Q594*H594</f>
        <v>0</v>
      </c>
      <c r="S594" s="227">
        <v>0.001</v>
      </c>
      <c r="T594" s="228">
        <f>S594*H594</f>
        <v>0.014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9" t="s">
        <v>157</v>
      </c>
      <c r="AT594" s="229" t="s">
        <v>152</v>
      </c>
      <c r="AU594" s="229" t="s">
        <v>172</v>
      </c>
      <c r="AY594" s="17" t="s">
        <v>150</v>
      </c>
      <c r="BE594" s="230">
        <f>IF(N594="základní",J594,0)</f>
        <v>0</v>
      </c>
      <c r="BF594" s="230">
        <f>IF(N594="snížená",J594,0)</f>
        <v>0</v>
      </c>
      <c r="BG594" s="230">
        <f>IF(N594="zákl. přenesená",J594,0)</f>
        <v>0</v>
      </c>
      <c r="BH594" s="230">
        <f>IF(N594="sníž. přenesená",J594,0)</f>
        <v>0</v>
      </c>
      <c r="BI594" s="230">
        <f>IF(N594="nulová",J594,0)</f>
        <v>0</v>
      </c>
      <c r="BJ594" s="17" t="s">
        <v>84</v>
      </c>
      <c r="BK594" s="230">
        <f>ROUND(I594*H594,2)</f>
        <v>0</v>
      </c>
      <c r="BL594" s="17" t="s">
        <v>157</v>
      </c>
      <c r="BM594" s="229" t="s">
        <v>545</v>
      </c>
    </row>
    <row r="595" s="2" customFormat="1">
      <c r="A595" s="38"/>
      <c r="B595" s="39"/>
      <c r="C595" s="40"/>
      <c r="D595" s="231" t="s">
        <v>159</v>
      </c>
      <c r="E595" s="40"/>
      <c r="F595" s="232" t="s">
        <v>546</v>
      </c>
      <c r="G595" s="40"/>
      <c r="H595" s="40"/>
      <c r="I595" s="233"/>
      <c r="J595" s="40"/>
      <c r="K595" s="40"/>
      <c r="L595" s="44"/>
      <c r="M595" s="234"/>
      <c r="N595" s="235"/>
      <c r="O595" s="91"/>
      <c r="P595" s="91"/>
      <c r="Q595" s="91"/>
      <c r="R595" s="91"/>
      <c r="S595" s="91"/>
      <c r="T595" s="92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T595" s="17" t="s">
        <v>159</v>
      </c>
      <c r="AU595" s="17" t="s">
        <v>172</v>
      </c>
    </row>
    <row r="596" s="13" customFormat="1">
      <c r="A596" s="13"/>
      <c r="B596" s="236"/>
      <c r="C596" s="237"/>
      <c r="D596" s="238" t="s">
        <v>161</v>
      </c>
      <c r="E596" s="239" t="s">
        <v>1</v>
      </c>
      <c r="F596" s="240" t="s">
        <v>547</v>
      </c>
      <c r="G596" s="237"/>
      <c r="H596" s="239" t="s">
        <v>1</v>
      </c>
      <c r="I596" s="241"/>
      <c r="J596" s="237"/>
      <c r="K596" s="237"/>
      <c r="L596" s="242"/>
      <c r="M596" s="243"/>
      <c r="N596" s="244"/>
      <c r="O596" s="244"/>
      <c r="P596" s="244"/>
      <c r="Q596" s="244"/>
      <c r="R596" s="244"/>
      <c r="S596" s="244"/>
      <c r="T596" s="245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6" t="s">
        <v>161</v>
      </c>
      <c r="AU596" s="246" t="s">
        <v>172</v>
      </c>
      <c r="AV596" s="13" t="s">
        <v>84</v>
      </c>
      <c r="AW596" s="13" t="s">
        <v>32</v>
      </c>
      <c r="AX596" s="13" t="s">
        <v>76</v>
      </c>
      <c r="AY596" s="246" t="s">
        <v>150</v>
      </c>
    </row>
    <row r="597" s="13" customFormat="1">
      <c r="A597" s="13"/>
      <c r="B597" s="236"/>
      <c r="C597" s="237"/>
      <c r="D597" s="238" t="s">
        <v>161</v>
      </c>
      <c r="E597" s="239" t="s">
        <v>1</v>
      </c>
      <c r="F597" s="240" t="s">
        <v>548</v>
      </c>
      <c r="G597" s="237"/>
      <c r="H597" s="239" t="s">
        <v>1</v>
      </c>
      <c r="I597" s="241"/>
      <c r="J597" s="237"/>
      <c r="K597" s="237"/>
      <c r="L597" s="242"/>
      <c r="M597" s="243"/>
      <c r="N597" s="244"/>
      <c r="O597" s="244"/>
      <c r="P597" s="244"/>
      <c r="Q597" s="244"/>
      <c r="R597" s="244"/>
      <c r="S597" s="244"/>
      <c r="T597" s="24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6" t="s">
        <v>161</v>
      </c>
      <c r="AU597" s="246" t="s">
        <v>172</v>
      </c>
      <c r="AV597" s="13" t="s">
        <v>84</v>
      </c>
      <c r="AW597" s="13" t="s">
        <v>32</v>
      </c>
      <c r="AX597" s="13" t="s">
        <v>76</v>
      </c>
      <c r="AY597" s="246" t="s">
        <v>150</v>
      </c>
    </row>
    <row r="598" s="13" customFormat="1">
      <c r="A598" s="13"/>
      <c r="B598" s="236"/>
      <c r="C598" s="237"/>
      <c r="D598" s="238" t="s">
        <v>161</v>
      </c>
      <c r="E598" s="239" t="s">
        <v>1</v>
      </c>
      <c r="F598" s="240" t="s">
        <v>164</v>
      </c>
      <c r="G598" s="237"/>
      <c r="H598" s="239" t="s">
        <v>1</v>
      </c>
      <c r="I598" s="241"/>
      <c r="J598" s="237"/>
      <c r="K598" s="237"/>
      <c r="L598" s="242"/>
      <c r="M598" s="243"/>
      <c r="N598" s="244"/>
      <c r="O598" s="244"/>
      <c r="P598" s="244"/>
      <c r="Q598" s="244"/>
      <c r="R598" s="244"/>
      <c r="S598" s="244"/>
      <c r="T598" s="245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6" t="s">
        <v>161</v>
      </c>
      <c r="AU598" s="246" t="s">
        <v>172</v>
      </c>
      <c r="AV598" s="13" t="s">
        <v>84</v>
      </c>
      <c r="AW598" s="13" t="s">
        <v>32</v>
      </c>
      <c r="AX598" s="13" t="s">
        <v>76</v>
      </c>
      <c r="AY598" s="246" t="s">
        <v>150</v>
      </c>
    </row>
    <row r="599" s="13" customFormat="1">
      <c r="A599" s="13"/>
      <c r="B599" s="236"/>
      <c r="C599" s="237"/>
      <c r="D599" s="238" t="s">
        <v>161</v>
      </c>
      <c r="E599" s="239" t="s">
        <v>1</v>
      </c>
      <c r="F599" s="240" t="s">
        <v>549</v>
      </c>
      <c r="G599" s="237"/>
      <c r="H599" s="239" t="s">
        <v>1</v>
      </c>
      <c r="I599" s="241"/>
      <c r="J599" s="237"/>
      <c r="K599" s="237"/>
      <c r="L599" s="242"/>
      <c r="M599" s="243"/>
      <c r="N599" s="244"/>
      <c r="O599" s="244"/>
      <c r="P599" s="244"/>
      <c r="Q599" s="244"/>
      <c r="R599" s="244"/>
      <c r="S599" s="244"/>
      <c r="T599" s="245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6" t="s">
        <v>161</v>
      </c>
      <c r="AU599" s="246" t="s">
        <v>172</v>
      </c>
      <c r="AV599" s="13" t="s">
        <v>84</v>
      </c>
      <c r="AW599" s="13" t="s">
        <v>32</v>
      </c>
      <c r="AX599" s="13" t="s">
        <v>76</v>
      </c>
      <c r="AY599" s="246" t="s">
        <v>150</v>
      </c>
    </row>
    <row r="600" s="14" customFormat="1">
      <c r="A600" s="14"/>
      <c r="B600" s="247"/>
      <c r="C600" s="248"/>
      <c r="D600" s="238" t="s">
        <v>161</v>
      </c>
      <c r="E600" s="249" t="s">
        <v>1</v>
      </c>
      <c r="F600" s="250" t="s">
        <v>250</v>
      </c>
      <c r="G600" s="248"/>
      <c r="H600" s="251">
        <v>14</v>
      </c>
      <c r="I600" s="252"/>
      <c r="J600" s="248"/>
      <c r="K600" s="248"/>
      <c r="L600" s="253"/>
      <c r="M600" s="254"/>
      <c r="N600" s="255"/>
      <c r="O600" s="255"/>
      <c r="P600" s="255"/>
      <c r="Q600" s="255"/>
      <c r="R600" s="255"/>
      <c r="S600" s="255"/>
      <c r="T600" s="256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7" t="s">
        <v>161</v>
      </c>
      <c r="AU600" s="257" t="s">
        <v>172</v>
      </c>
      <c r="AV600" s="14" t="s">
        <v>86</v>
      </c>
      <c r="AW600" s="14" t="s">
        <v>32</v>
      </c>
      <c r="AX600" s="14" t="s">
        <v>76</v>
      </c>
      <c r="AY600" s="257" t="s">
        <v>150</v>
      </c>
    </row>
    <row r="601" s="2" customFormat="1" ht="26.4" customHeight="1">
      <c r="A601" s="38"/>
      <c r="B601" s="39"/>
      <c r="C601" s="218" t="s">
        <v>550</v>
      </c>
      <c r="D601" s="218" t="s">
        <v>152</v>
      </c>
      <c r="E601" s="219" t="s">
        <v>551</v>
      </c>
      <c r="F601" s="220" t="s">
        <v>552</v>
      </c>
      <c r="G601" s="221" t="s">
        <v>226</v>
      </c>
      <c r="H601" s="222">
        <v>5</v>
      </c>
      <c r="I601" s="223"/>
      <c r="J601" s="224">
        <f>ROUND(I601*H601,2)</f>
        <v>0</v>
      </c>
      <c r="K601" s="220" t="s">
        <v>156</v>
      </c>
      <c r="L601" s="44"/>
      <c r="M601" s="225" t="s">
        <v>1</v>
      </c>
      <c r="N601" s="226" t="s">
        <v>41</v>
      </c>
      <c r="O601" s="91"/>
      <c r="P601" s="227">
        <f>O601*H601</f>
        <v>0</v>
      </c>
      <c r="Q601" s="227">
        <v>0</v>
      </c>
      <c r="R601" s="227">
        <f>Q601*H601</f>
        <v>0</v>
      </c>
      <c r="S601" s="227">
        <v>0.001</v>
      </c>
      <c r="T601" s="228">
        <f>S601*H601</f>
        <v>0.0050000000000000001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9" t="s">
        <v>157</v>
      </c>
      <c r="AT601" s="229" t="s">
        <v>152</v>
      </c>
      <c r="AU601" s="229" t="s">
        <v>172</v>
      </c>
      <c r="AY601" s="17" t="s">
        <v>150</v>
      </c>
      <c r="BE601" s="230">
        <f>IF(N601="základní",J601,0)</f>
        <v>0</v>
      </c>
      <c r="BF601" s="230">
        <f>IF(N601="snížená",J601,0)</f>
        <v>0</v>
      </c>
      <c r="BG601" s="230">
        <f>IF(N601="zákl. přenesená",J601,0)</f>
        <v>0</v>
      </c>
      <c r="BH601" s="230">
        <f>IF(N601="sníž. přenesená",J601,0)</f>
        <v>0</v>
      </c>
      <c r="BI601" s="230">
        <f>IF(N601="nulová",J601,0)</f>
        <v>0</v>
      </c>
      <c r="BJ601" s="17" t="s">
        <v>84</v>
      </c>
      <c r="BK601" s="230">
        <f>ROUND(I601*H601,2)</f>
        <v>0</v>
      </c>
      <c r="BL601" s="17" t="s">
        <v>157</v>
      </c>
      <c r="BM601" s="229" t="s">
        <v>553</v>
      </c>
    </row>
    <row r="602" s="2" customFormat="1">
      <c r="A602" s="38"/>
      <c r="B602" s="39"/>
      <c r="C602" s="40"/>
      <c r="D602" s="231" t="s">
        <v>159</v>
      </c>
      <c r="E602" s="40"/>
      <c r="F602" s="232" t="s">
        <v>554</v>
      </c>
      <c r="G602" s="40"/>
      <c r="H602" s="40"/>
      <c r="I602" s="233"/>
      <c r="J602" s="40"/>
      <c r="K602" s="40"/>
      <c r="L602" s="44"/>
      <c r="M602" s="234"/>
      <c r="N602" s="235"/>
      <c r="O602" s="91"/>
      <c r="P602" s="91"/>
      <c r="Q602" s="91"/>
      <c r="R602" s="91"/>
      <c r="S602" s="91"/>
      <c r="T602" s="92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17" t="s">
        <v>159</v>
      </c>
      <c r="AU602" s="17" t="s">
        <v>172</v>
      </c>
    </row>
    <row r="603" s="13" customFormat="1">
      <c r="A603" s="13"/>
      <c r="B603" s="236"/>
      <c r="C603" s="237"/>
      <c r="D603" s="238" t="s">
        <v>161</v>
      </c>
      <c r="E603" s="239" t="s">
        <v>1</v>
      </c>
      <c r="F603" s="240" t="s">
        <v>547</v>
      </c>
      <c r="G603" s="237"/>
      <c r="H603" s="239" t="s">
        <v>1</v>
      </c>
      <c r="I603" s="241"/>
      <c r="J603" s="237"/>
      <c r="K603" s="237"/>
      <c r="L603" s="242"/>
      <c r="M603" s="243"/>
      <c r="N603" s="244"/>
      <c r="O603" s="244"/>
      <c r="P603" s="244"/>
      <c r="Q603" s="244"/>
      <c r="R603" s="244"/>
      <c r="S603" s="244"/>
      <c r="T603" s="24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6" t="s">
        <v>161</v>
      </c>
      <c r="AU603" s="246" t="s">
        <v>172</v>
      </c>
      <c r="AV603" s="13" t="s">
        <v>84</v>
      </c>
      <c r="AW603" s="13" t="s">
        <v>32</v>
      </c>
      <c r="AX603" s="13" t="s">
        <v>76</v>
      </c>
      <c r="AY603" s="246" t="s">
        <v>150</v>
      </c>
    </row>
    <row r="604" s="13" customFormat="1">
      <c r="A604" s="13"/>
      <c r="B604" s="236"/>
      <c r="C604" s="237"/>
      <c r="D604" s="238" t="s">
        <v>161</v>
      </c>
      <c r="E604" s="239" t="s">
        <v>1</v>
      </c>
      <c r="F604" s="240" t="s">
        <v>548</v>
      </c>
      <c r="G604" s="237"/>
      <c r="H604" s="239" t="s">
        <v>1</v>
      </c>
      <c r="I604" s="241"/>
      <c r="J604" s="237"/>
      <c r="K604" s="237"/>
      <c r="L604" s="242"/>
      <c r="M604" s="243"/>
      <c r="N604" s="244"/>
      <c r="O604" s="244"/>
      <c r="P604" s="244"/>
      <c r="Q604" s="244"/>
      <c r="R604" s="244"/>
      <c r="S604" s="244"/>
      <c r="T604" s="24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6" t="s">
        <v>161</v>
      </c>
      <c r="AU604" s="246" t="s">
        <v>172</v>
      </c>
      <c r="AV604" s="13" t="s">
        <v>84</v>
      </c>
      <c r="AW604" s="13" t="s">
        <v>32</v>
      </c>
      <c r="AX604" s="13" t="s">
        <v>76</v>
      </c>
      <c r="AY604" s="246" t="s">
        <v>150</v>
      </c>
    </row>
    <row r="605" s="13" customFormat="1">
      <c r="A605" s="13"/>
      <c r="B605" s="236"/>
      <c r="C605" s="237"/>
      <c r="D605" s="238" t="s">
        <v>161</v>
      </c>
      <c r="E605" s="239" t="s">
        <v>1</v>
      </c>
      <c r="F605" s="240" t="s">
        <v>164</v>
      </c>
      <c r="G605" s="237"/>
      <c r="H605" s="239" t="s">
        <v>1</v>
      </c>
      <c r="I605" s="241"/>
      <c r="J605" s="237"/>
      <c r="K605" s="237"/>
      <c r="L605" s="242"/>
      <c r="M605" s="243"/>
      <c r="N605" s="244"/>
      <c r="O605" s="244"/>
      <c r="P605" s="244"/>
      <c r="Q605" s="244"/>
      <c r="R605" s="244"/>
      <c r="S605" s="244"/>
      <c r="T605" s="24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6" t="s">
        <v>161</v>
      </c>
      <c r="AU605" s="246" t="s">
        <v>172</v>
      </c>
      <c r="AV605" s="13" t="s">
        <v>84</v>
      </c>
      <c r="AW605" s="13" t="s">
        <v>32</v>
      </c>
      <c r="AX605" s="13" t="s">
        <v>76</v>
      </c>
      <c r="AY605" s="246" t="s">
        <v>150</v>
      </c>
    </row>
    <row r="606" s="13" customFormat="1">
      <c r="A606" s="13"/>
      <c r="B606" s="236"/>
      <c r="C606" s="237"/>
      <c r="D606" s="238" t="s">
        <v>161</v>
      </c>
      <c r="E606" s="239" t="s">
        <v>1</v>
      </c>
      <c r="F606" s="240" t="s">
        <v>549</v>
      </c>
      <c r="G606" s="237"/>
      <c r="H606" s="239" t="s">
        <v>1</v>
      </c>
      <c r="I606" s="241"/>
      <c r="J606" s="237"/>
      <c r="K606" s="237"/>
      <c r="L606" s="242"/>
      <c r="M606" s="243"/>
      <c r="N606" s="244"/>
      <c r="O606" s="244"/>
      <c r="P606" s="244"/>
      <c r="Q606" s="244"/>
      <c r="R606" s="244"/>
      <c r="S606" s="244"/>
      <c r="T606" s="24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6" t="s">
        <v>161</v>
      </c>
      <c r="AU606" s="246" t="s">
        <v>172</v>
      </c>
      <c r="AV606" s="13" t="s">
        <v>84</v>
      </c>
      <c r="AW606" s="13" t="s">
        <v>32</v>
      </c>
      <c r="AX606" s="13" t="s">
        <v>76</v>
      </c>
      <c r="AY606" s="246" t="s">
        <v>150</v>
      </c>
    </row>
    <row r="607" s="14" customFormat="1">
      <c r="A607" s="14"/>
      <c r="B607" s="247"/>
      <c r="C607" s="248"/>
      <c r="D607" s="238" t="s">
        <v>161</v>
      </c>
      <c r="E607" s="249" t="s">
        <v>1</v>
      </c>
      <c r="F607" s="250" t="s">
        <v>182</v>
      </c>
      <c r="G607" s="248"/>
      <c r="H607" s="251">
        <v>5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6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161</v>
      </c>
      <c r="AU607" s="257" t="s">
        <v>172</v>
      </c>
      <c r="AV607" s="14" t="s">
        <v>86</v>
      </c>
      <c r="AW607" s="14" t="s">
        <v>32</v>
      </c>
      <c r="AX607" s="14" t="s">
        <v>76</v>
      </c>
      <c r="AY607" s="257" t="s">
        <v>150</v>
      </c>
    </row>
    <row r="608" s="2" customFormat="1" ht="26.4" customHeight="1">
      <c r="A608" s="38"/>
      <c r="B608" s="39"/>
      <c r="C608" s="218" t="s">
        <v>555</v>
      </c>
      <c r="D608" s="218" t="s">
        <v>152</v>
      </c>
      <c r="E608" s="219" t="s">
        <v>556</v>
      </c>
      <c r="F608" s="220" t="s">
        <v>557</v>
      </c>
      <c r="G608" s="221" t="s">
        <v>226</v>
      </c>
      <c r="H608" s="222">
        <v>12</v>
      </c>
      <c r="I608" s="223"/>
      <c r="J608" s="224">
        <f>ROUND(I608*H608,2)</f>
        <v>0</v>
      </c>
      <c r="K608" s="220" t="s">
        <v>156</v>
      </c>
      <c r="L608" s="44"/>
      <c r="M608" s="225" t="s">
        <v>1</v>
      </c>
      <c r="N608" s="226" t="s">
        <v>41</v>
      </c>
      <c r="O608" s="91"/>
      <c r="P608" s="227">
        <f>O608*H608</f>
        <v>0</v>
      </c>
      <c r="Q608" s="227">
        <v>0</v>
      </c>
      <c r="R608" s="227">
        <f>Q608*H608</f>
        <v>0</v>
      </c>
      <c r="S608" s="227">
        <v>0.0040000000000000001</v>
      </c>
      <c r="T608" s="228">
        <f>S608*H608</f>
        <v>0.048000000000000001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9" t="s">
        <v>157</v>
      </c>
      <c r="AT608" s="229" t="s">
        <v>152</v>
      </c>
      <c r="AU608" s="229" t="s">
        <v>172</v>
      </c>
      <c r="AY608" s="17" t="s">
        <v>150</v>
      </c>
      <c r="BE608" s="230">
        <f>IF(N608="základní",J608,0)</f>
        <v>0</v>
      </c>
      <c r="BF608" s="230">
        <f>IF(N608="snížená",J608,0)</f>
        <v>0</v>
      </c>
      <c r="BG608" s="230">
        <f>IF(N608="zákl. přenesená",J608,0)</f>
        <v>0</v>
      </c>
      <c r="BH608" s="230">
        <f>IF(N608="sníž. přenesená",J608,0)</f>
        <v>0</v>
      </c>
      <c r="BI608" s="230">
        <f>IF(N608="nulová",J608,0)</f>
        <v>0</v>
      </c>
      <c r="BJ608" s="17" t="s">
        <v>84</v>
      </c>
      <c r="BK608" s="230">
        <f>ROUND(I608*H608,2)</f>
        <v>0</v>
      </c>
      <c r="BL608" s="17" t="s">
        <v>157</v>
      </c>
      <c r="BM608" s="229" t="s">
        <v>558</v>
      </c>
    </row>
    <row r="609" s="2" customFormat="1">
      <c r="A609" s="38"/>
      <c r="B609" s="39"/>
      <c r="C609" s="40"/>
      <c r="D609" s="231" t="s">
        <v>159</v>
      </c>
      <c r="E609" s="40"/>
      <c r="F609" s="232" t="s">
        <v>559</v>
      </c>
      <c r="G609" s="40"/>
      <c r="H609" s="40"/>
      <c r="I609" s="233"/>
      <c r="J609" s="40"/>
      <c r="K609" s="40"/>
      <c r="L609" s="44"/>
      <c r="M609" s="234"/>
      <c r="N609" s="235"/>
      <c r="O609" s="91"/>
      <c r="P609" s="91"/>
      <c r="Q609" s="91"/>
      <c r="R609" s="91"/>
      <c r="S609" s="91"/>
      <c r="T609" s="92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7" t="s">
        <v>159</v>
      </c>
      <c r="AU609" s="17" t="s">
        <v>172</v>
      </c>
    </row>
    <row r="610" s="13" customFormat="1">
      <c r="A610" s="13"/>
      <c r="B610" s="236"/>
      <c r="C610" s="237"/>
      <c r="D610" s="238" t="s">
        <v>161</v>
      </c>
      <c r="E610" s="239" t="s">
        <v>1</v>
      </c>
      <c r="F610" s="240" t="s">
        <v>547</v>
      </c>
      <c r="G610" s="237"/>
      <c r="H610" s="239" t="s">
        <v>1</v>
      </c>
      <c r="I610" s="241"/>
      <c r="J610" s="237"/>
      <c r="K610" s="237"/>
      <c r="L610" s="242"/>
      <c r="M610" s="243"/>
      <c r="N610" s="244"/>
      <c r="O610" s="244"/>
      <c r="P610" s="244"/>
      <c r="Q610" s="244"/>
      <c r="R610" s="244"/>
      <c r="S610" s="244"/>
      <c r="T610" s="245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6" t="s">
        <v>161</v>
      </c>
      <c r="AU610" s="246" t="s">
        <v>172</v>
      </c>
      <c r="AV610" s="13" t="s">
        <v>84</v>
      </c>
      <c r="AW610" s="13" t="s">
        <v>32</v>
      </c>
      <c r="AX610" s="13" t="s">
        <v>76</v>
      </c>
      <c r="AY610" s="246" t="s">
        <v>150</v>
      </c>
    </row>
    <row r="611" s="13" customFormat="1">
      <c r="A611" s="13"/>
      <c r="B611" s="236"/>
      <c r="C611" s="237"/>
      <c r="D611" s="238" t="s">
        <v>161</v>
      </c>
      <c r="E611" s="239" t="s">
        <v>1</v>
      </c>
      <c r="F611" s="240" t="s">
        <v>548</v>
      </c>
      <c r="G611" s="237"/>
      <c r="H611" s="239" t="s">
        <v>1</v>
      </c>
      <c r="I611" s="241"/>
      <c r="J611" s="237"/>
      <c r="K611" s="237"/>
      <c r="L611" s="242"/>
      <c r="M611" s="243"/>
      <c r="N611" s="244"/>
      <c r="O611" s="244"/>
      <c r="P611" s="244"/>
      <c r="Q611" s="244"/>
      <c r="R611" s="244"/>
      <c r="S611" s="244"/>
      <c r="T611" s="24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6" t="s">
        <v>161</v>
      </c>
      <c r="AU611" s="246" t="s">
        <v>172</v>
      </c>
      <c r="AV611" s="13" t="s">
        <v>84</v>
      </c>
      <c r="AW611" s="13" t="s">
        <v>32</v>
      </c>
      <c r="AX611" s="13" t="s">
        <v>76</v>
      </c>
      <c r="AY611" s="246" t="s">
        <v>150</v>
      </c>
    </row>
    <row r="612" s="13" customFormat="1">
      <c r="A612" s="13"/>
      <c r="B612" s="236"/>
      <c r="C612" s="237"/>
      <c r="D612" s="238" t="s">
        <v>161</v>
      </c>
      <c r="E612" s="239" t="s">
        <v>1</v>
      </c>
      <c r="F612" s="240" t="s">
        <v>164</v>
      </c>
      <c r="G612" s="237"/>
      <c r="H612" s="239" t="s">
        <v>1</v>
      </c>
      <c r="I612" s="241"/>
      <c r="J612" s="237"/>
      <c r="K612" s="237"/>
      <c r="L612" s="242"/>
      <c r="M612" s="243"/>
      <c r="N612" s="244"/>
      <c r="O612" s="244"/>
      <c r="P612" s="244"/>
      <c r="Q612" s="244"/>
      <c r="R612" s="244"/>
      <c r="S612" s="244"/>
      <c r="T612" s="24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6" t="s">
        <v>161</v>
      </c>
      <c r="AU612" s="246" t="s">
        <v>172</v>
      </c>
      <c r="AV612" s="13" t="s">
        <v>84</v>
      </c>
      <c r="AW612" s="13" t="s">
        <v>32</v>
      </c>
      <c r="AX612" s="13" t="s">
        <v>76</v>
      </c>
      <c r="AY612" s="246" t="s">
        <v>150</v>
      </c>
    </row>
    <row r="613" s="13" customFormat="1">
      <c r="A613" s="13"/>
      <c r="B613" s="236"/>
      <c r="C613" s="237"/>
      <c r="D613" s="238" t="s">
        <v>161</v>
      </c>
      <c r="E613" s="239" t="s">
        <v>1</v>
      </c>
      <c r="F613" s="240" t="s">
        <v>549</v>
      </c>
      <c r="G613" s="237"/>
      <c r="H613" s="239" t="s">
        <v>1</v>
      </c>
      <c r="I613" s="241"/>
      <c r="J613" s="237"/>
      <c r="K613" s="237"/>
      <c r="L613" s="242"/>
      <c r="M613" s="243"/>
      <c r="N613" s="244"/>
      <c r="O613" s="244"/>
      <c r="P613" s="244"/>
      <c r="Q613" s="244"/>
      <c r="R613" s="244"/>
      <c r="S613" s="244"/>
      <c r="T613" s="24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6" t="s">
        <v>161</v>
      </c>
      <c r="AU613" s="246" t="s">
        <v>172</v>
      </c>
      <c r="AV613" s="13" t="s">
        <v>84</v>
      </c>
      <c r="AW613" s="13" t="s">
        <v>32</v>
      </c>
      <c r="AX613" s="13" t="s">
        <v>76</v>
      </c>
      <c r="AY613" s="246" t="s">
        <v>150</v>
      </c>
    </row>
    <row r="614" s="14" customFormat="1">
      <c r="A614" s="14"/>
      <c r="B614" s="247"/>
      <c r="C614" s="248"/>
      <c r="D614" s="238" t="s">
        <v>161</v>
      </c>
      <c r="E614" s="249" t="s">
        <v>1</v>
      </c>
      <c r="F614" s="250" t="s">
        <v>8</v>
      </c>
      <c r="G614" s="248"/>
      <c r="H614" s="251">
        <v>12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7" t="s">
        <v>161</v>
      </c>
      <c r="AU614" s="257" t="s">
        <v>172</v>
      </c>
      <c r="AV614" s="14" t="s">
        <v>86</v>
      </c>
      <c r="AW614" s="14" t="s">
        <v>32</v>
      </c>
      <c r="AX614" s="14" t="s">
        <v>76</v>
      </c>
      <c r="AY614" s="257" t="s">
        <v>150</v>
      </c>
    </row>
    <row r="615" s="2" customFormat="1" ht="26.4" customHeight="1">
      <c r="A615" s="38"/>
      <c r="B615" s="39"/>
      <c r="C615" s="218" t="s">
        <v>560</v>
      </c>
      <c r="D615" s="218" t="s">
        <v>152</v>
      </c>
      <c r="E615" s="219" t="s">
        <v>561</v>
      </c>
      <c r="F615" s="220" t="s">
        <v>562</v>
      </c>
      <c r="G615" s="221" t="s">
        <v>226</v>
      </c>
      <c r="H615" s="222">
        <v>3</v>
      </c>
      <c r="I615" s="223"/>
      <c r="J615" s="224">
        <f>ROUND(I615*H615,2)</f>
        <v>0</v>
      </c>
      <c r="K615" s="220" t="s">
        <v>156</v>
      </c>
      <c r="L615" s="44"/>
      <c r="M615" s="225" t="s">
        <v>1</v>
      </c>
      <c r="N615" s="226" t="s">
        <v>41</v>
      </c>
      <c r="O615" s="91"/>
      <c r="P615" s="227">
        <f>O615*H615</f>
        <v>0</v>
      </c>
      <c r="Q615" s="227">
        <v>0</v>
      </c>
      <c r="R615" s="227">
        <f>Q615*H615</f>
        <v>0</v>
      </c>
      <c r="S615" s="227">
        <v>0.0080000000000000002</v>
      </c>
      <c r="T615" s="228">
        <f>S615*H615</f>
        <v>0.024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9" t="s">
        <v>157</v>
      </c>
      <c r="AT615" s="229" t="s">
        <v>152</v>
      </c>
      <c r="AU615" s="229" t="s">
        <v>172</v>
      </c>
      <c r="AY615" s="17" t="s">
        <v>150</v>
      </c>
      <c r="BE615" s="230">
        <f>IF(N615="základní",J615,0)</f>
        <v>0</v>
      </c>
      <c r="BF615" s="230">
        <f>IF(N615="snížená",J615,0)</f>
        <v>0</v>
      </c>
      <c r="BG615" s="230">
        <f>IF(N615="zákl. přenesená",J615,0)</f>
        <v>0</v>
      </c>
      <c r="BH615" s="230">
        <f>IF(N615="sníž. přenesená",J615,0)</f>
        <v>0</v>
      </c>
      <c r="BI615" s="230">
        <f>IF(N615="nulová",J615,0)</f>
        <v>0</v>
      </c>
      <c r="BJ615" s="17" t="s">
        <v>84</v>
      </c>
      <c r="BK615" s="230">
        <f>ROUND(I615*H615,2)</f>
        <v>0</v>
      </c>
      <c r="BL615" s="17" t="s">
        <v>157</v>
      </c>
      <c r="BM615" s="229" t="s">
        <v>563</v>
      </c>
    </row>
    <row r="616" s="2" customFormat="1">
      <c r="A616" s="38"/>
      <c r="B616" s="39"/>
      <c r="C616" s="40"/>
      <c r="D616" s="231" t="s">
        <v>159</v>
      </c>
      <c r="E616" s="40"/>
      <c r="F616" s="232" t="s">
        <v>564</v>
      </c>
      <c r="G616" s="40"/>
      <c r="H616" s="40"/>
      <c r="I616" s="233"/>
      <c r="J616" s="40"/>
      <c r="K616" s="40"/>
      <c r="L616" s="44"/>
      <c r="M616" s="234"/>
      <c r="N616" s="235"/>
      <c r="O616" s="91"/>
      <c r="P616" s="91"/>
      <c r="Q616" s="91"/>
      <c r="R616" s="91"/>
      <c r="S616" s="91"/>
      <c r="T616" s="92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7" t="s">
        <v>159</v>
      </c>
      <c r="AU616" s="17" t="s">
        <v>172</v>
      </c>
    </row>
    <row r="617" s="13" customFormat="1">
      <c r="A617" s="13"/>
      <c r="B617" s="236"/>
      <c r="C617" s="237"/>
      <c r="D617" s="238" t="s">
        <v>161</v>
      </c>
      <c r="E617" s="239" t="s">
        <v>1</v>
      </c>
      <c r="F617" s="240" t="s">
        <v>547</v>
      </c>
      <c r="G617" s="237"/>
      <c r="H617" s="239" t="s">
        <v>1</v>
      </c>
      <c r="I617" s="241"/>
      <c r="J617" s="237"/>
      <c r="K617" s="237"/>
      <c r="L617" s="242"/>
      <c r="M617" s="243"/>
      <c r="N617" s="244"/>
      <c r="O617" s="244"/>
      <c r="P617" s="244"/>
      <c r="Q617" s="244"/>
      <c r="R617" s="244"/>
      <c r="S617" s="244"/>
      <c r="T617" s="245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6" t="s">
        <v>161</v>
      </c>
      <c r="AU617" s="246" t="s">
        <v>172</v>
      </c>
      <c r="AV617" s="13" t="s">
        <v>84</v>
      </c>
      <c r="AW617" s="13" t="s">
        <v>32</v>
      </c>
      <c r="AX617" s="13" t="s">
        <v>76</v>
      </c>
      <c r="AY617" s="246" t="s">
        <v>150</v>
      </c>
    </row>
    <row r="618" s="13" customFormat="1">
      <c r="A618" s="13"/>
      <c r="B618" s="236"/>
      <c r="C618" s="237"/>
      <c r="D618" s="238" t="s">
        <v>161</v>
      </c>
      <c r="E618" s="239" t="s">
        <v>1</v>
      </c>
      <c r="F618" s="240" t="s">
        <v>548</v>
      </c>
      <c r="G618" s="237"/>
      <c r="H618" s="239" t="s">
        <v>1</v>
      </c>
      <c r="I618" s="241"/>
      <c r="J618" s="237"/>
      <c r="K618" s="237"/>
      <c r="L618" s="242"/>
      <c r="M618" s="243"/>
      <c r="N618" s="244"/>
      <c r="O618" s="244"/>
      <c r="P618" s="244"/>
      <c r="Q618" s="244"/>
      <c r="R618" s="244"/>
      <c r="S618" s="244"/>
      <c r="T618" s="245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6" t="s">
        <v>161</v>
      </c>
      <c r="AU618" s="246" t="s">
        <v>172</v>
      </c>
      <c r="AV618" s="13" t="s">
        <v>84</v>
      </c>
      <c r="AW618" s="13" t="s">
        <v>32</v>
      </c>
      <c r="AX618" s="13" t="s">
        <v>76</v>
      </c>
      <c r="AY618" s="246" t="s">
        <v>150</v>
      </c>
    </row>
    <row r="619" s="13" customFormat="1">
      <c r="A619" s="13"/>
      <c r="B619" s="236"/>
      <c r="C619" s="237"/>
      <c r="D619" s="238" t="s">
        <v>161</v>
      </c>
      <c r="E619" s="239" t="s">
        <v>1</v>
      </c>
      <c r="F619" s="240" t="s">
        <v>164</v>
      </c>
      <c r="G619" s="237"/>
      <c r="H619" s="239" t="s">
        <v>1</v>
      </c>
      <c r="I619" s="241"/>
      <c r="J619" s="237"/>
      <c r="K619" s="237"/>
      <c r="L619" s="242"/>
      <c r="M619" s="243"/>
      <c r="N619" s="244"/>
      <c r="O619" s="244"/>
      <c r="P619" s="244"/>
      <c r="Q619" s="244"/>
      <c r="R619" s="244"/>
      <c r="S619" s="244"/>
      <c r="T619" s="245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161</v>
      </c>
      <c r="AU619" s="246" t="s">
        <v>172</v>
      </c>
      <c r="AV619" s="13" t="s">
        <v>84</v>
      </c>
      <c r="AW619" s="13" t="s">
        <v>32</v>
      </c>
      <c r="AX619" s="13" t="s">
        <v>76</v>
      </c>
      <c r="AY619" s="246" t="s">
        <v>150</v>
      </c>
    </row>
    <row r="620" s="13" customFormat="1">
      <c r="A620" s="13"/>
      <c r="B620" s="236"/>
      <c r="C620" s="237"/>
      <c r="D620" s="238" t="s">
        <v>161</v>
      </c>
      <c r="E620" s="239" t="s">
        <v>1</v>
      </c>
      <c r="F620" s="240" t="s">
        <v>549</v>
      </c>
      <c r="G620" s="237"/>
      <c r="H620" s="239" t="s">
        <v>1</v>
      </c>
      <c r="I620" s="241"/>
      <c r="J620" s="237"/>
      <c r="K620" s="237"/>
      <c r="L620" s="242"/>
      <c r="M620" s="243"/>
      <c r="N620" s="244"/>
      <c r="O620" s="244"/>
      <c r="P620" s="244"/>
      <c r="Q620" s="244"/>
      <c r="R620" s="244"/>
      <c r="S620" s="244"/>
      <c r="T620" s="24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6" t="s">
        <v>161</v>
      </c>
      <c r="AU620" s="246" t="s">
        <v>172</v>
      </c>
      <c r="AV620" s="13" t="s">
        <v>84</v>
      </c>
      <c r="AW620" s="13" t="s">
        <v>32</v>
      </c>
      <c r="AX620" s="13" t="s">
        <v>76</v>
      </c>
      <c r="AY620" s="246" t="s">
        <v>150</v>
      </c>
    </row>
    <row r="621" s="14" customFormat="1">
      <c r="A621" s="14"/>
      <c r="B621" s="247"/>
      <c r="C621" s="248"/>
      <c r="D621" s="238" t="s">
        <v>161</v>
      </c>
      <c r="E621" s="249" t="s">
        <v>1</v>
      </c>
      <c r="F621" s="250" t="s">
        <v>172</v>
      </c>
      <c r="G621" s="248"/>
      <c r="H621" s="251">
        <v>3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161</v>
      </c>
      <c r="AU621" s="257" t="s">
        <v>172</v>
      </c>
      <c r="AV621" s="14" t="s">
        <v>86</v>
      </c>
      <c r="AW621" s="14" t="s">
        <v>32</v>
      </c>
      <c r="AX621" s="14" t="s">
        <v>76</v>
      </c>
      <c r="AY621" s="257" t="s">
        <v>150</v>
      </c>
    </row>
    <row r="622" s="2" customFormat="1" ht="26.4" customHeight="1">
      <c r="A622" s="38"/>
      <c r="B622" s="39"/>
      <c r="C622" s="218" t="s">
        <v>565</v>
      </c>
      <c r="D622" s="218" t="s">
        <v>152</v>
      </c>
      <c r="E622" s="219" t="s">
        <v>566</v>
      </c>
      <c r="F622" s="220" t="s">
        <v>567</v>
      </c>
      <c r="G622" s="221" t="s">
        <v>226</v>
      </c>
      <c r="H622" s="222">
        <v>10</v>
      </c>
      <c r="I622" s="223"/>
      <c r="J622" s="224">
        <f>ROUND(I622*H622,2)</f>
        <v>0</v>
      </c>
      <c r="K622" s="220" t="s">
        <v>156</v>
      </c>
      <c r="L622" s="44"/>
      <c r="M622" s="225" t="s">
        <v>1</v>
      </c>
      <c r="N622" s="226" t="s">
        <v>41</v>
      </c>
      <c r="O622" s="91"/>
      <c r="P622" s="227">
        <f>O622*H622</f>
        <v>0</v>
      </c>
      <c r="Q622" s="227">
        <v>0</v>
      </c>
      <c r="R622" s="227">
        <f>Q622*H622</f>
        <v>0</v>
      </c>
      <c r="S622" s="227">
        <v>0.025000000000000001</v>
      </c>
      <c r="T622" s="228">
        <f>S622*H622</f>
        <v>0.25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29" t="s">
        <v>157</v>
      </c>
      <c r="AT622" s="229" t="s">
        <v>152</v>
      </c>
      <c r="AU622" s="229" t="s">
        <v>172</v>
      </c>
      <c r="AY622" s="17" t="s">
        <v>150</v>
      </c>
      <c r="BE622" s="230">
        <f>IF(N622="základní",J622,0)</f>
        <v>0</v>
      </c>
      <c r="BF622" s="230">
        <f>IF(N622="snížená",J622,0)</f>
        <v>0</v>
      </c>
      <c r="BG622" s="230">
        <f>IF(N622="zákl. přenesená",J622,0)</f>
        <v>0</v>
      </c>
      <c r="BH622" s="230">
        <f>IF(N622="sníž. přenesená",J622,0)</f>
        <v>0</v>
      </c>
      <c r="BI622" s="230">
        <f>IF(N622="nulová",J622,0)</f>
        <v>0</v>
      </c>
      <c r="BJ622" s="17" t="s">
        <v>84</v>
      </c>
      <c r="BK622" s="230">
        <f>ROUND(I622*H622,2)</f>
        <v>0</v>
      </c>
      <c r="BL622" s="17" t="s">
        <v>157</v>
      </c>
      <c r="BM622" s="229" t="s">
        <v>568</v>
      </c>
    </row>
    <row r="623" s="2" customFormat="1">
      <c r="A623" s="38"/>
      <c r="B623" s="39"/>
      <c r="C623" s="40"/>
      <c r="D623" s="231" t="s">
        <v>159</v>
      </c>
      <c r="E623" s="40"/>
      <c r="F623" s="232" t="s">
        <v>569</v>
      </c>
      <c r="G623" s="40"/>
      <c r="H623" s="40"/>
      <c r="I623" s="233"/>
      <c r="J623" s="40"/>
      <c r="K623" s="40"/>
      <c r="L623" s="44"/>
      <c r="M623" s="234"/>
      <c r="N623" s="235"/>
      <c r="O623" s="91"/>
      <c r="P623" s="91"/>
      <c r="Q623" s="91"/>
      <c r="R623" s="91"/>
      <c r="S623" s="91"/>
      <c r="T623" s="92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159</v>
      </c>
      <c r="AU623" s="17" t="s">
        <v>172</v>
      </c>
    </row>
    <row r="624" s="13" customFormat="1">
      <c r="A624" s="13"/>
      <c r="B624" s="236"/>
      <c r="C624" s="237"/>
      <c r="D624" s="238" t="s">
        <v>161</v>
      </c>
      <c r="E624" s="239" t="s">
        <v>1</v>
      </c>
      <c r="F624" s="240" t="s">
        <v>547</v>
      </c>
      <c r="G624" s="237"/>
      <c r="H624" s="239" t="s">
        <v>1</v>
      </c>
      <c r="I624" s="241"/>
      <c r="J624" s="237"/>
      <c r="K624" s="237"/>
      <c r="L624" s="242"/>
      <c r="M624" s="243"/>
      <c r="N624" s="244"/>
      <c r="O624" s="244"/>
      <c r="P624" s="244"/>
      <c r="Q624" s="244"/>
      <c r="R624" s="244"/>
      <c r="S624" s="244"/>
      <c r="T624" s="245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6" t="s">
        <v>161</v>
      </c>
      <c r="AU624" s="246" t="s">
        <v>172</v>
      </c>
      <c r="AV624" s="13" t="s">
        <v>84</v>
      </c>
      <c r="AW624" s="13" t="s">
        <v>32</v>
      </c>
      <c r="AX624" s="13" t="s">
        <v>76</v>
      </c>
      <c r="AY624" s="246" t="s">
        <v>150</v>
      </c>
    </row>
    <row r="625" s="13" customFormat="1">
      <c r="A625" s="13"/>
      <c r="B625" s="236"/>
      <c r="C625" s="237"/>
      <c r="D625" s="238" t="s">
        <v>161</v>
      </c>
      <c r="E625" s="239" t="s">
        <v>1</v>
      </c>
      <c r="F625" s="240" t="s">
        <v>548</v>
      </c>
      <c r="G625" s="237"/>
      <c r="H625" s="239" t="s">
        <v>1</v>
      </c>
      <c r="I625" s="241"/>
      <c r="J625" s="237"/>
      <c r="K625" s="237"/>
      <c r="L625" s="242"/>
      <c r="M625" s="243"/>
      <c r="N625" s="244"/>
      <c r="O625" s="244"/>
      <c r="P625" s="244"/>
      <c r="Q625" s="244"/>
      <c r="R625" s="244"/>
      <c r="S625" s="244"/>
      <c r="T625" s="245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6" t="s">
        <v>161</v>
      </c>
      <c r="AU625" s="246" t="s">
        <v>172</v>
      </c>
      <c r="AV625" s="13" t="s">
        <v>84</v>
      </c>
      <c r="AW625" s="13" t="s">
        <v>32</v>
      </c>
      <c r="AX625" s="13" t="s">
        <v>76</v>
      </c>
      <c r="AY625" s="246" t="s">
        <v>150</v>
      </c>
    </row>
    <row r="626" s="13" customFormat="1">
      <c r="A626" s="13"/>
      <c r="B626" s="236"/>
      <c r="C626" s="237"/>
      <c r="D626" s="238" t="s">
        <v>161</v>
      </c>
      <c r="E626" s="239" t="s">
        <v>1</v>
      </c>
      <c r="F626" s="240" t="s">
        <v>164</v>
      </c>
      <c r="G626" s="237"/>
      <c r="H626" s="239" t="s">
        <v>1</v>
      </c>
      <c r="I626" s="241"/>
      <c r="J626" s="237"/>
      <c r="K626" s="237"/>
      <c r="L626" s="242"/>
      <c r="M626" s="243"/>
      <c r="N626" s="244"/>
      <c r="O626" s="244"/>
      <c r="P626" s="244"/>
      <c r="Q626" s="244"/>
      <c r="R626" s="244"/>
      <c r="S626" s="244"/>
      <c r="T626" s="245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6" t="s">
        <v>161</v>
      </c>
      <c r="AU626" s="246" t="s">
        <v>172</v>
      </c>
      <c r="AV626" s="13" t="s">
        <v>84</v>
      </c>
      <c r="AW626" s="13" t="s">
        <v>32</v>
      </c>
      <c r="AX626" s="13" t="s">
        <v>76</v>
      </c>
      <c r="AY626" s="246" t="s">
        <v>150</v>
      </c>
    </row>
    <row r="627" s="13" customFormat="1">
      <c r="A627" s="13"/>
      <c r="B627" s="236"/>
      <c r="C627" s="237"/>
      <c r="D627" s="238" t="s">
        <v>161</v>
      </c>
      <c r="E627" s="239" t="s">
        <v>1</v>
      </c>
      <c r="F627" s="240" t="s">
        <v>549</v>
      </c>
      <c r="G627" s="237"/>
      <c r="H627" s="239" t="s">
        <v>1</v>
      </c>
      <c r="I627" s="241"/>
      <c r="J627" s="237"/>
      <c r="K627" s="237"/>
      <c r="L627" s="242"/>
      <c r="M627" s="243"/>
      <c r="N627" s="244"/>
      <c r="O627" s="244"/>
      <c r="P627" s="244"/>
      <c r="Q627" s="244"/>
      <c r="R627" s="244"/>
      <c r="S627" s="244"/>
      <c r="T627" s="24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6" t="s">
        <v>161</v>
      </c>
      <c r="AU627" s="246" t="s">
        <v>172</v>
      </c>
      <c r="AV627" s="13" t="s">
        <v>84</v>
      </c>
      <c r="AW627" s="13" t="s">
        <v>32</v>
      </c>
      <c r="AX627" s="13" t="s">
        <v>76</v>
      </c>
      <c r="AY627" s="246" t="s">
        <v>150</v>
      </c>
    </row>
    <row r="628" s="14" customFormat="1">
      <c r="A628" s="14"/>
      <c r="B628" s="247"/>
      <c r="C628" s="248"/>
      <c r="D628" s="238" t="s">
        <v>161</v>
      </c>
      <c r="E628" s="249" t="s">
        <v>1</v>
      </c>
      <c r="F628" s="250" t="s">
        <v>223</v>
      </c>
      <c r="G628" s="248"/>
      <c r="H628" s="251">
        <v>10</v>
      </c>
      <c r="I628" s="252"/>
      <c r="J628" s="248"/>
      <c r="K628" s="248"/>
      <c r="L628" s="253"/>
      <c r="M628" s="254"/>
      <c r="N628" s="255"/>
      <c r="O628" s="255"/>
      <c r="P628" s="255"/>
      <c r="Q628" s="255"/>
      <c r="R628" s="255"/>
      <c r="S628" s="255"/>
      <c r="T628" s="25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7" t="s">
        <v>161</v>
      </c>
      <c r="AU628" s="257" t="s">
        <v>172</v>
      </c>
      <c r="AV628" s="14" t="s">
        <v>86</v>
      </c>
      <c r="AW628" s="14" t="s">
        <v>32</v>
      </c>
      <c r="AX628" s="14" t="s">
        <v>76</v>
      </c>
      <c r="AY628" s="257" t="s">
        <v>150</v>
      </c>
    </row>
    <row r="629" s="2" customFormat="1" ht="26.4" customHeight="1">
      <c r="A629" s="38"/>
      <c r="B629" s="39"/>
      <c r="C629" s="218" t="s">
        <v>570</v>
      </c>
      <c r="D629" s="218" t="s">
        <v>152</v>
      </c>
      <c r="E629" s="219" t="s">
        <v>571</v>
      </c>
      <c r="F629" s="220" t="s">
        <v>572</v>
      </c>
      <c r="G629" s="221" t="s">
        <v>226</v>
      </c>
      <c r="H629" s="222">
        <v>2</v>
      </c>
      <c r="I629" s="223"/>
      <c r="J629" s="224">
        <f>ROUND(I629*H629,2)</f>
        <v>0</v>
      </c>
      <c r="K629" s="220" t="s">
        <v>156</v>
      </c>
      <c r="L629" s="44"/>
      <c r="M629" s="225" t="s">
        <v>1</v>
      </c>
      <c r="N629" s="226" t="s">
        <v>41</v>
      </c>
      <c r="O629" s="91"/>
      <c r="P629" s="227">
        <f>O629*H629</f>
        <v>0</v>
      </c>
      <c r="Q629" s="227">
        <v>0</v>
      </c>
      <c r="R629" s="227">
        <f>Q629*H629</f>
        <v>0</v>
      </c>
      <c r="S629" s="227">
        <v>0.053999999999999999</v>
      </c>
      <c r="T629" s="228">
        <f>S629*H629</f>
        <v>0.108</v>
      </c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9" t="s">
        <v>157</v>
      </c>
      <c r="AT629" s="229" t="s">
        <v>152</v>
      </c>
      <c r="AU629" s="229" t="s">
        <v>172</v>
      </c>
      <c r="AY629" s="17" t="s">
        <v>150</v>
      </c>
      <c r="BE629" s="230">
        <f>IF(N629="základní",J629,0)</f>
        <v>0</v>
      </c>
      <c r="BF629" s="230">
        <f>IF(N629="snížená",J629,0)</f>
        <v>0</v>
      </c>
      <c r="BG629" s="230">
        <f>IF(N629="zákl. přenesená",J629,0)</f>
        <v>0</v>
      </c>
      <c r="BH629" s="230">
        <f>IF(N629="sníž. přenesená",J629,0)</f>
        <v>0</v>
      </c>
      <c r="BI629" s="230">
        <f>IF(N629="nulová",J629,0)</f>
        <v>0</v>
      </c>
      <c r="BJ629" s="17" t="s">
        <v>84</v>
      </c>
      <c r="BK629" s="230">
        <f>ROUND(I629*H629,2)</f>
        <v>0</v>
      </c>
      <c r="BL629" s="17" t="s">
        <v>157</v>
      </c>
      <c r="BM629" s="229" t="s">
        <v>573</v>
      </c>
    </row>
    <row r="630" s="2" customFormat="1">
      <c r="A630" s="38"/>
      <c r="B630" s="39"/>
      <c r="C630" s="40"/>
      <c r="D630" s="231" t="s">
        <v>159</v>
      </c>
      <c r="E630" s="40"/>
      <c r="F630" s="232" t="s">
        <v>574</v>
      </c>
      <c r="G630" s="40"/>
      <c r="H630" s="40"/>
      <c r="I630" s="233"/>
      <c r="J630" s="40"/>
      <c r="K630" s="40"/>
      <c r="L630" s="44"/>
      <c r="M630" s="234"/>
      <c r="N630" s="235"/>
      <c r="O630" s="91"/>
      <c r="P630" s="91"/>
      <c r="Q630" s="91"/>
      <c r="R630" s="91"/>
      <c r="S630" s="91"/>
      <c r="T630" s="92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159</v>
      </c>
      <c r="AU630" s="17" t="s">
        <v>172</v>
      </c>
    </row>
    <row r="631" s="13" customFormat="1">
      <c r="A631" s="13"/>
      <c r="B631" s="236"/>
      <c r="C631" s="237"/>
      <c r="D631" s="238" t="s">
        <v>161</v>
      </c>
      <c r="E631" s="239" t="s">
        <v>1</v>
      </c>
      <c r="F631" s="240" t="s">
        <v>547</v>
      </c>
      <c r="G631" s="237"/>
      <c r="H631" s="239" t="s">
        <v>1</v>
      </c>
      <c r="I631" s="241"/>
      <c r="J631" s="237"/>
      <c r="K631" s="237"/>
      <c r="L631" s="242"/>
      <c r="M631" s="243"/>
      <c r="N631" s="244"/>
      <c r="O631" s="244"/>
      <c r="P631" s="244"/>
      <c r="Q631" s="244"/>
      <c r="R631" s="244"/>
      <c r="S631" s="244"/>
      <c r="T631" s="24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6" t="s">
        <v>161</v>
      </c>
      <c r="AU631" s="246" t="s">
        <v>172</v>
      </c>
      <c r="AV631" s="13" t="s">
        <v>84</v>
      </c>
      <c r="AW631" s="13" t="s">
        <v>32</v>
      </c>
      <c r="AX631" s="13" t="s">
        <v>76</v>
      </c>
      <c r="AY631" s="246" t="s">
        <v>150</v>
      </c>
    </row>
    <row r="632" s="13" customFormat="1">
      <c r="A632" s="13"/>
      <c r="B632" s="236"/>
      <c r="C632" s="237"/>
      <c r="D632" s="238" t="s">
        <v>161</v>
      </c>
      <c r="E632" s="239" t="s">
        <v>1</v>
      </c>
      <c r="F632" s="240" t="s">
        <v>548</v>
      </c>
      <c r="G632" s="237"/>
      <c r="H632" s="239" t="s">
        <v>1</v>
      </c>
      <c r="I632" s="241"/>
      <c r="J632" s="237"/>
      <c r="K632" s="237"/>
      <c r="L632" s="242"/>
      <c r="M632" s="243"/>
      <c r="N632" s="244"/>
      <c r="O632" s="244"/>
      <c r="P632" s="244"/>
      <c r="Q632" s="244"/>
      <c r="R632" s="244"/>
      <c r="S632" s="244"/>
      <c r="T632" s="24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161</v>
      </c>
      <c r="AU632" s="246" t="s">
        <v>172</v>
      </c>
      <c r="AV632" s="13" t="s">
        <v>84</v>
      </c>
      <c r="AW632" s="13" t="s">
        <v>32</v>
      </c>
      <c r="AX632" s="13" t="s">
        <v>76</v>
      </c>
      <c r="AY632" s="246" t="s">
        <v>150</v>
      </c>
    </row>
    <row r="633" s="13" customFormat="1">
      <c r="A633" s="13"/>
      <c r="B633" s="236"/>
      <c r="C633" s="237"/>
      <c r="D633" s="238" t="s">
        <v>161</v>
      </c>
      <c r="E633" s="239" t="s">
        <v>1</v>
      </c>
      <c r="F633" s="240" t="s">
        <v>164</v>
      </c>
      <c r="G633" s="237"/>
      <c r="H633" s="239" t="s">
        <v>1</v>
      </c>
      <c r="I633" s="241"/>
      <c r="J633" s="237"/>
      <c r="K633" s="237"/>
      <c r="L633" s="242"/>
      <c r="M633" s="243"/>
      <c r="N633" s="244"/>
      <c r="O633" s="244"/>
      <c r="P633" s="244"/>
      <c r="Q633" s="244"/>
      <c r="R633" s="244"/>
      <c r="S633" s="244"/>
      <c r="T633" s="245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6" t="s">
        <v>161</v>
      </c>
      <c r="AU633" s="246" t="s">
        <v>172</v>
      </c>
      <c r="AV633" s="13" t="s">
        <v>84</v>
      </c>
      <c r="AW633" s="13" t="s">
        <v>32</v>
      </c>
      <c r="AX633" s="13" t="s">
        <v>76</v>
      </c>
      <c r="AY633" s="246" t="s">
        <v>150</v>
      </c>
    </row>
    <row r="634" s="13" customFormat="1">
      <c r="A634" s="13"/>
      <c r="B634" s="236"/>
      <c r="C634" s="237"/>
      <c r="D634" s="238" t="s">
        <v>161</v>
      </c>
      <c r="E634" s="239" t="s">
        <v>1</v>
      </c>
      <c r="F634" s="240" t="s">
        <v>549</v>
      </c>
      <c r="G634" s="237"/>
      <c r="H634" s="239" t="s">
        <v>1</v>
      </c>
      <c r="I634" s="241"/>
      <c r="J634" s="237"/>
      <c r="K634" s="237"/>
      <c r="L634" s="242"/>
      <c r="M634" s="243"/>
      <c r="N634" s="244"/>
      <c r="O634" s="244"/>
      <c r="P634" s="244"/>
      <c r="Q634" s="244"/>
      <c r="R634" s="244"/>
      <c r="S634" s="244"/>
      <c r="T634" s="24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6" t="s">
        <v>161</v>
      </c>
      <c r="AU634" s="246" t="s">
        <v>172</v>
      </c>
      <c r="AV634" s="13" t="s">
        <v>84</v>
      </c>
      <c r="AW634" s="13" t="s">
        <v>32</v>
      </c>
      <c r="AX634" s="13" t="s">
        <v>76</v>
      </c>
      <c r="AY634" s="246" t="s">
        <v>150</v>
      </c>
    </row>
    <row r="635" s="14" customFormat="1">
      <c r="A635" s="14"/>
      <c r="B635" s="247"/>
      <c r="C635" s="248"/>
      <c r="D635" s="238" t="s">
        <v>161</v>
      </c>
      <c r="E635" s="249" t="s">
        <v>1</v>
      </c>
      <c r="F635" s="250" t="s">
        <v>86</v>
      </c>
      <c r="G635" s="248"/>
      <c r="H635" s="251">
        <v>2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7" t="s">
        <v>161</v>
      </c>
      <c r="AU635" s="257" t="s">
        <v>172</v>
      </c>
      <c r="AV635" s="14" t="s">
        <v>86</v>
      </c>
      <c r="AW635" s="14" t="s">
        <v>32</v>
      </c>
      <c r="AX635" s="14" t="s">
        <v>76</v>
      </c>
      <c r="AY635" s="257" t="s">
        <v>150</v>
      </c>
    </row>
    <row r="636" s="2" customFormat="1" ht="26.4" customHeight="1">
      <c r="A636" s="38"/>
      <c r="B636" s="39"/>
      <c r="C636" s="218" t="s">
        <v>283</v>
      </c>
      <c r="D636" s="218" t="s">
        <v>152</v>
      </c>
      <c r="E636" s="219" t="s">
        <v>575</v>
      </c>
      <c r="F636" s="220" t="s">
        <v>576</v>
      </c>
      <c r="G636" s="221" t="s">
        <v>226</v>
      </c>
      <c r="H636" s="222">
        <v>3</v>
      </c>
      <c r="I636" s="223"/>
      <c r="J636" s="224">
        <f>ROUND(I636*H636,2)</f>
        <v>0</v>
      </c>
      <c r="K636" s="220" t="s">
        <v>156</v>
      </c>
      <c r="L636" s="44"/>
      <c r="M636" s="225" t="s">
        <v>1</v>
      </c>
      <c r="N636" s="226" t="s">
        <v>41</v>
      </c>
      <c r="O636" s="91"/>
      <c r="P636" s="227">
        <f>O636*H636</f>
        <v>0</v>
      </c>
      <c r="Q636" s="227">
        <v>0</v>
      </c>
      <c r="R636" s="227">
        <f>Q636*H636</f>
        <v>0</v>
      </c>
      <c r="S636" s="227">
        <v>0.076999999999999999</v>
      </c>
      <c r="T636" s="228">
        <f>S636*H636</f>
        <v>0.23099999999999998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29" t="s">
        <v>157</v>
      </c>
      <c r="AT636" s="229" t="s">
        <v>152</v>
      </c>
      <c r="AU636" s="229" t="s">
        <v>172</v>
      </c>
      <c r="AY636" s="17" t="s">
        <v>150</v>
      </c>
      <c r="BE636" s="230">
        <f>IF(N636="základní",J636,0)</f>
        <v>0</v>
      </c>
      <c r="BF636" s="230">
        <f>IF(N636="snížená",J636,0)</f>
        <v>0</v>
      </c>
      <c r="BG636" s="230">
        <f>IF(N636="zákl. přenesená",J636,0)</f>
        <v>0</v>
      </c>
      <c r="BH636" s="230">
        <f>IF(N636="sníž. přenesená",J636,0)</f>
        <v>0</v>
      </c>
      <c r="BI636" s="230">
        <f>IF(N636="nulová",J636,0)</f>
        <v>0</v>
      </c>
      <c r="BJ636" s="17" t="s">
        <v>84</v>
      </c>
      <c r="BK636" s="230">
        <f>ROUND(I636*H636,2)</f>
        <v>0</v>
      </c>
      <c r="BL636" s="17" t="s">
        <v>157</v>
      </c>
      <c r="BM636" s="229" t="s">
        <v>577</v>
      </c>
    </row>
    <row r="637" s="2" customFormat="1">
      <c r="A637" s="38"/>
      <c r="B637" s="39"/>
      <c r="C637" s="40"/>
      <c r="D637" s="231" t="s">
        <v>159</v>
      </c>
      <c r="E637" s="40"/>
      <c r="F637" s="232" t="s">
        <v>578</v>
      </c>
      <c r="G637" s="40"/>
      <c r="H637" s="40"/>
      <c r="I637" s="233"/>
      <c r="J637" s="40"/>
      <c r="K637" s="40"/>
      <c r="L637" s="44"/>
      <c r="M637" s="234"/>
      <c r="N637" s="235"/>
      <c r="O637" s="91"/>
      <c r="P637" s="91"/>
      <c r="Q637" s="91"/>
      <c r="R637" s="91"/>
      <c r="S637" s="91"/>
      <c r="T637" s="92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T637" s="17" t="s">
        <v>159</v>
      </c>
      <c r="AU637" s="17" t="s">
        <v>172</v>
      </c>
    </row>
    <row r="638" s="13" customFormat="1">
      <c r="A638" s="13"/>
      <c r="B638" s="236"/>
      <c r="C638" s="237"/>
      <c r="D638" s="238" t="s">
        <v>161</v>
      </c>
      <c r="E638" s="239" t="s">
        <v>1</v>
      </c>
      <c r="F638" s="240" t="s">
        <v>547</v>
      </c>
      <c r="G638" s="237"/>
      <c r="H638" s="239" t="s">
        <v>1</v>
      </c>
      <c r="I638" s="241"/>
      <c r="J638" s="237"/>
      <c r="K638" s="237"/>
      <c r="L638" s="242"/>
      <c r="M638" s="243"/>
      <c r="N638" s="244"/>
      <c r="O638" s="244"/>
      <c r="P638" s="244"/>
      <c r="Q638" s="244"/>
      <c r="R638" s="244"/>
      <c r="S638" s="244"/>
      <c r="T638" s="24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6" t="s">
        <v>161</v>
      </c>
      <c r="AU638" s="246" t="s">
        <v>172</v>
      </c>
      <c r="AV638" s="13" t="s">
        <v>84</v>
      </c>
      <c r="AW638" s="13" t="s">
        <v>32</v>
      </c>
      <c r="AX638" s="13" t="s">
        <v>76</v>
      </c>
      <c r="AY638" s="246" t="s">
        <v>150</v>
      </c>
    </row>
    <row r="639" s="13" customFormat="1">
      <c r="A639" s="13"/>
      <c r="B639" s="236"/>
      <c r="C639" s="237"/>
      <c r="D639" s="238" t="s">
        <v>161</v>
      </c>
      <c r="E639" s="239" t="s">
        <v>1</v>
      </c>
      <c r="F639" s="240" t="s">
        <v>548</v>
      </c>
      <c r="G639" s="237"/>
      <c r="H639" s="239" t="s">
        <v>1</v>
      </c>
      <c r="I639" s="241"/>
      <c r="J639" s="237"/>
      <c r="K639" s="237"/>
      <c r="L639" s="242"/>
      <c r="M639" s="243"/>
      <c r="N639" s="244"/>
      <c r="O639" s="244"/>
      <c r="P639" s="244"/>
      <c r="Q639" s="244"/>
      <c r="R639" s="244"/>
      <c r="S639" s="244"/>
      <c r="T639" s="24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6" t="s">
        <v>161</v>
      </c>
      <c r="AU639" s="246" t="s">
        <v>172</v>
      </c>
      <c r="AV639" s="13" t="s">
        <v>84</v>
      </c>
      <c r="AW639" s="13" t="s">
        <v>32</v>
      </c>
      <c r="AX639" s="13" t="s">
        <v>76</v>
      </c>
      <c r="AY639" s="246" t="s">
        <v>150</v>
      </c>
    </row>
    <row r="640" s="13" customFormat="1">
      <c r="A640" s="13"/>
      <c r="B640" s="236"/>
      <c r="C640" s="237"/>
      <c r="D640" s="238" t="s">
        <v>161</v>
      </c>
      <c r="E640" s="239" t="s">
        <v>1</v>
      </c>
      <c r="F640" s="240" t="s">
        <v>164</v>
      </c>
      <c r="G640" s="237"/>
      <c r="H640" s="239" t="s">
        <v>1</v>
      </c>
      <c r="I640" s="241"/>
      <c r="J640" s="237"/>
      <c r="K640" s="237"/>
      <c r="L640" s="242"/>
      <c r="M640" s="243"/>
      <c r="N640" s="244"/>
      <c r="O640" s="244"/>
      <c r="P640" s="244"/>
      <c r="Q640" s="244"/>
      <c r="R640" s="244"/>
      <c r="S640" s="244"/>
      <c r="T640" s="24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6" t="s">
        <v>161</v>
      </c>
      <c r="AU640" s="246" t="s">
        <v>172</v>
      </c>
      <c r="AV640" s="13" t="s">
        <v>84</v>
      </c>
      <c r="AW640" s="13" t="s">
        <v>32</v>
      </c>
      <c r="AX640" s="13" t="s">
        <v>76</v>
      </c>
      <c r="AY640" s="246" t="s">
        <v>150</v>
      </c>
    </row>
    <row r="641" s="13" customFormat="1">
      <c r="A641" s="13"/>
      <c r="B641" s="236"/>
      <c r="C641" s="237"/>
      <c r="D641" s="238" t="s">
        <v>161</v>
      </c>
      <c r="E641" s="239" t="s">
        <v>1</v>
      </c>
      <c r="F641" s="240" t="s">
        <v>549</v>
      </c>
      <c r="G641" s="237"/>
      <c r="H641" s="239" t="s">
        <v>1</v>
      </c>
      <c r="I641" s="241"/>
      <c r="J641" s="237"/>
      <c r="K641" s="237"/>
      <c r="L641" s="242"/>
      <c r="M641" s="243"/>
      <c r="N641" s="244"/>
      <c r="O641" s="244"/>
      <c r="P641" s="244"/>
      <c r="Q641" s="244"/>
      <c r="R641" s="244"/>
      <c r="S641" s="244"/>
      <c r="T641" s="24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6" t="s">
        <v>161</v>
      </c>
      <c r="AU641" s="246" t="s">
        <v>172</v>
      </c>
      <c r="AV641" s="13" t="s">
        <v>84</v>
      </c>
      <c r="AW641" s="13" t="s">
        <v>32</v>
      </c>
      <c r="AX641" s="13" t="s">
        <v>76</v>
      </c>
      <c r="AY641" s="246" t="s">
        <v>150</v>
      </c>
    </row>
    <row r="642" s="14" customFormat="1">
      <c r="A642" s="14"/>
      <c r="B642" s="247"/>
      <c r="C642" s="248"/>
      <c r="D642" s="238" t="s">
        <v>161</v>
      </c>
      <c r="E642" s="249" t="s">
        <v>1</v>
      </c>
      <c r="F642" s="250" t="s">
        <v>172</v>
      </c>
      <c r="G642" s="248"/>
      <c r="H642" s="251">
        <v>3</v>
      </c>
      <c r="I642" s="252"/>
      <c r="J642" s="248"/>
      <c r="K642" s="248"/>
      <c r="L642" s="253"/>
      <c r="M642" s="254"/>
      <c r="N642" s="255"/>
      <c r="O642" s="255"/>
      <c r="P642" s="255"/>
      <c r="Q642" s="255"/>
      <c r="R642" s="255"/>
      <c r="S642" s="255"/>
      <c r="T642" s="25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7" t="s">
        <v>161</v>
      </c>
      <c r="AU642" s="257" t="s">
        <v>172</v>
      </c>
      <c r="AV642" s="14" t="s">
        <v>86</v>
      </c>
      <c r="AW642" s="14" t="s">
        <v>32</v>
      </c>
      <c r="AX642" s="14" t="s">
        <v>76</v>
      </c>
      <c r="AY642" s="257" t="s">
        <v>150</v>
      </c>
    </row>
    <row r="643" s="2" customFormat="1" ht="26.4" customHeight="1">
      <c r="A643" s="38"/>
      <c r="B643" s="39"/>
      <c r="C643" s="218" t="s">
        <v>579</v>
      </c>
      <c r="D643" s="218" t="s">
        <v>152</v>
      </c>
      <c r="E643" s="219" t="s">
        <v>580</v>
      </c>
      <c r="F643" s="220" t="s">
        <v>581</v>
      </c>
      <c r="G643" s="221" t="s">
        <v>226</v>
      </c>
      <c r="H643" s="222">
        <v>1</v>
      </c>
      <c r="I643" s="223"/>
      <c r="J643" s="224">
        <f>ROUND(I643*H643,2)</f>
        <v>0</v>
      </c>
      <c r="K643" s="220" t="s">
        <v>156</v>
      </c>
      <c r="L643" s="44"/>
      <c r="M643" s="225" t="s">
        <v>1</v>
      </c>
      <c r="N643" s="226" t="s">
        <v>41</v>
      </c>
      <c r="O643" s="91"/>
      <c r="P643" s="227">
        <f>O643*H643</f>
        <v>0</v>
      </c>
      <c r="Q643" s="227">
        <v>0</v>
      </c>
      <c r="R643" s="227">
        <f>Q643*H643</f>
        <v>0</v>
      </c>
      <c r="S643" s="227">
        <v>0.154</v>
      </c>
      <c r="T643" s="228">
        <f>S643*H643</f>
        <v>0.154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29" t="s">
        <v>157</v>
      </c>
      <c r="AT643" s="229" t="s">
        <v>152</v>
      </c>
      <c r="AU643" s="229" t="s">
        <v>172</v>
      </c>
      <c r="AY643" s="17" t="s">
        <v>150</v>
      </c>
      <c r="BE643" s="230">
        <f>IF(N643="základní",J643,0)</f>
        <v>0</v>
      </c>
      <c r="BF643" s="230">
        <f>IF(N643="snížená",J643,0)</f>
        <v>0</v>
      </c>
      <c r="BG643" s="230">
        <f>IF(N643="zákl. přenesená",J643,0)</f>
        <v>0</v>
      </c>
      <c r="BH643" s="230">
        <f>IF(N643="sníž. přenesená",J643,0)</f>
        <v>0</v>
      </c>
      <c r="BI643" s="230">
        <f>IF(N643="nulová",J643,0)</f>
        <v>0</v>
      </c>
      <c r="BJ643" s="17" t="s">
        <v>84</v>
      </c>
      <c r="BK643" s="230">
        <f>ROUND(I643*H643,2)</f>
        <v>0</v>
      </c>
      <c r="BL643" s="17" t="s">
        <v>157</v>
      </c>
      <c r="BM643" s="229" t="s">
        <v>582</v>
      </c>
    </row>
    <row r="644" s="2" customFormat="1">
      <c r="A644" s="38"/>
      <c r="B644" s="39"/>
      <c r="C644" s="40"/>
      <c r="D644" s="231" t="s">
        <v>159</v>
      </c>
      <c r="E644" s="40"/>
      <c r="F644" s="232" t="s">
        <v>583</v>
      </c>
      <c r="G644" s="40"/>
      <c r="H644" s="40"/>
      <c r="I644" s="233"/>
      <c r="J644" s="40"/>
      <c r="K644" s="40"/>
      <c r="L644" s="44"/>
      <c r="M644" s="234"/>
      <c r="N644" s="235"/>
      <c r="O644" s="91"/>
      <c r="P644" s="91"/>
      <c r="Q644" s="91"/>
      <c r="R644" s="91"/>
      <c r="S644" s="91"/>
      <c r="T644" s="92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7" t="s">
        <v>159</v>
      </c>
      <c r="AU644" s="17" t="s">
        <v>172</v>
      </c>
    </row>
    <row r="645" s="13" customFormat="1">
      <c r="A645" s="13"/>
      <c r="B645" s="236"/>
      <c r="C645" s="237"/>
      <c r="D645" s="238" t="s">
        <v>161</v>
      </c>
      <c r="E645" s="239" t="s">
        <v>1</v>
      </c>
      <c r="F645" s="240" t="s">
        <v>547</v>
      </c>
      <c r="G645" s="237"/>
      <c r="H645" s="239" t="s">
        <v>1</v>
      </c>
      <c r="I645" s="241"/>
      <c r="J645" s="237"/>
      <c r="K645" s="237"/>
      <c r="L645" s="242"/>
      <c r="M645" s="243"/>
      <c r="N645" s="244"/>
      <c r="O645" s="244"/>
      <c r="P645" s="244"/>
      <c r="Q645" s="244"/>
      <c r="R645" s="244"/>
      <c r="S645" s="244"/>
      <c r="T645" s="24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6" t="s">
        <v>161</v>
      </c>
      <c r="AU645" s="246" t="s">
        <v>172</v>
      </c>
      <c r="AV645" s="13" t="s">
        <v>84</v>
      </c>
      <c r="AW645" s="13" t="s">
        <v>32</v>
      </c>
      <c r="AX645" s="13" t="s">
        <v>76</v>
      </c>
      <c r="AY645" s="246" t="s">
        <v>150</v>
      </c>
    </row>
    <row r="646" s="13" customFormat="1">
      <c r="A646" s="13"/>
      <c r="B646" s="236"/>
      <c r="C646" s="237"/>
      <c r="D646" s="238" t="s">
        <v>161</v>
      </c>
      <c r="E646" s="239" t="s">
        <v>1</v>
      </c>
      <c r="F646" s="240" t="s">
        <v>548</v>
      </c>
      <c r="G646" s="237"/>
      <c r="H646" s="239" t="s">
        <v>1</v>
      </c>
      <c r="I646" s="241"/>
      <c r="J646" s="237"/>
      <c r="K646" s="237"/>
      <c r="L646" s="242"/>
      <c r="M646" s="243"/>
      <c r="N646" s="244"/>
      <c r="O646" s="244"/>
      <c r="P646" s="244"/>
      <c r="Q646" s="244"/>
      <c r="R646" s="244"/>
      <c r="S646" s="244"/>
      <c r="T646" s="24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6" t="s">
        <v>161</v>
      </c>
      <c r="AU646" s="246" t="s">
        <v>172</v>
      </c>
      <c r="AV646" s="13" t="s">
        <v>84</v>
      </c>
      <c r="AW646" s="13" t="s">
        <v>32</v>
      </c>
      <c r="AX646" s="13" t="s">
        <v>76</v>
      </c>
      <c r="AY646" s="246" t="s">
        <v>150</v>
      </c>
    </row>
    <row r="647" s="13" customFormat="1">
      <c r="A647" s="13"/>
      <c r="B647" s="236"/>
      <c r="C647" s="237"/>
      <c r="D647" s="238" t="s">
        <v>161</v>
      </c>
      <c r="E647" s="239" t="s">
        <v>1</v>
      </c>
      <c r="F647" s="240" t="s">
        <v>164</v>
      </c>
      <c r="G647" s="237"/>
      <c r="H647" s="239" t="s">
        <v>1</v>
      </c>
      <c r="I647" s="241"/>
      <c r="J647" s="237"/>
      <c r="K647" s="237"/>
      <c r="L647" s="242"/>
      <c r="M647" s="243"/>
      <c r="N647" s="244"/>
      <c r="O647" s="244"/>
      <c r="P647" s="244"/>
      <c r="Q647" s="244"/>
      <c r="R647" s="244"/>
      <c r="S647" s="244"/>
      <c r="T647" s="24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6" t="s">
        <v>161</v>
      </c>
      <c r="AU647" s="246" t="s">
        <v>172</v>
      </c>
      <c r="AV647" s="13" t="s">
        <v>84</v>
      </c>
      <c r="AW647" s="13" t="s">
        <v>32</v>
      </c>
      <c r="AX647" s="13" t="s">
        <v>76</v>
      </c>
      <c r="AY647" s="246" t="s">
        <v>150</v>
      </c>
    </row>
    <row r="648" s="13" customFormat="1">
      <c r="A648" s="13"/>
      <c r="B648" s="236"/>
      <c r="C648" s="237"/>
      <c r="D648" s="238" t="s">
        <v>161</v>
      </c>
      <c r="E648" s="239" t="s">
        <v>1</v>
      </c>
      <c r="F648" s="240" t="s">
        <v>549</v>
      </c>
      <c r="G648" s="237"/>
      <c r="H648" s="239" t="s">
        <v>1</v>
      </c>
      <c r="I648" s="241"/>
      <c r="J648" s="237"/>
      <c r="K648" s="237"/>
      <c r="L648" s="242"/>
      <c r="M648" s="243"/>
      <c r="N648" s="244"/>
      <c r="O648" s="244"/>
      <c r="P648" s="244"/>
      <c r="Q648" s="244"/>
      <c r="R648" s="244"/>
      <c r="S648" s="244"/>
      <c r="T648" s="24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6" t="s">
        <v>161</v>
      </c>
      <c r="AU648" s="246" t="s">
        <v>172</v>
      </c>
      <c r="AV648" s="13" t="s">
        <v>84</v>
      </c>
      <c r="AW648" s="13" t="s">
        <v>32</v>
      </c>
      <c r="AX648" s="13" t="s">
        <v>76</v>
      </c>
      <c r="AY648" s="246" t="s">
        <v>150</v>
      </c>
    </row>
    <row r="649" s="14" customFormat="1">
      <c r="A649" s="14"/>
      <c r="B649" s="247"/>
      <c r="C649" s="248"/>
      <c r="D649" s="238" t="s">
        <v>161</v>
      </c>
      <c r="E649" s="249" t="s">
        <v>1</v>
      </c>
      <c r="F649" s="250" t="s">
        <v>84</v>
      </c>
      <c r="G649" s="248"/>
      <c r="H649" s="251">
        <v>1</v>
      </c>
      <c r="I649" s="252"/>
      <c r="J649" s="248"/>
      <c r="K649" s="248"/>
      <c r="L649" s="253"/>
      <c r="M649" s="254"/>
      <c r="N649" s="255"/>
      <c r="O649" s="255"/>
      <c r="P649" s="255"/>
      <c r="Q649" s="255"/>
      <c r="R649" s="255"/>
      <c r="S649" s="255"/>
      <c r="T649" s="25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7" t="s">
        <v>161</v>
      </c>
      <c r="AU649" s="257" t="s">
        <v>172</v>
      </c>
      <c r="AV649" s="14" t="s">
        <v>86</v>
      </c>
      <c r="AW649" s="14" t="s">
        <v>32</v>
      </c>
      <c r="AX649" s="14" t="s">
        <v>76</v>
      </c>
      <c r="AY649" s="257" t="s">
        <v>150</v>
      </c>
    </row>
    <row r="650" s="2" customFormat="1" ht="26.4" customHeight="1">
      <c r="A650" s="38"/>
      <c r="B650" s="39"/>
      <c r="C650" s="218" t="s">
        <v>322</v>
      </c>
      <c r="D650" s="218" t="s">
        <v>152</v>
      </c>
      <c r="E650" s="219" t="s">
        <v>584</v>
      </c>
      <c r="F650" s="220" t="s">
        <v>585</v>
      </c>
      <c r="G650" s="221" t="s">
        <v>466</v>
      </c>
      <c r="H650" s="222">
        <v>66</v>
      </c>
      <c r="I650" s="223"/>
      <c r="J650" s="224">
        <f>ROUND(I650*H650,2)</f>
        <v>0</v>
      </c>
      <c r="K650" s="220" t="s">
        <v>156</v>
      </c>
      <c r="L650" s="44"/>
      <c r="M650" s="225" t="s">
        <v>1</v>
      </c>
      <c r="N650" s="226" t="s">
        <v>41</v>
      </c>
      <c r="O650" s="91"/>
      <c r="P650" s="227">
        <f>O650*H650</f>
        <v>0</v>
      </c>
      <c r="Q650" s="227">
        <v>0</v>
      </c>
      <c r="R650" s="227">
        <f>Q650*H650</f>
        <v>0</v>
      </c>
      <c r="S650" s="227">
        <v>0.002</v>
      </c>
      <c r="T650" s="228">
        <f>S650*H650</f>
        <v>0.13200000000000001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229" t="s">
        <v>157</v>
      </c>
      <c r="AT650" s="229" t="s">
        <v>152</v>
      </c>
      <c r="AU650" s="229" t="s">
        <v>172</v>
      </c>
      <c r="AY650" s="17" t="s">
        <v>150</v>
      </c>
      <c r="BE650" s="230">
        <f>IF(N650="základní",J650,0)</f>
        <v>0</v>
      </c>
      <c r="BF650" s="230">
        <f>IF(N650="snížená",J650,0)</f>
        <v>0</v>
      </c>
      <c r="BG650" s="230">
        <f>IF(N650="zákl. přenesená",J650,0)</f>
        <v>0</v>
      </c>
      <c r="BH650" s="230">
        <f>IF(N650="sníž. přenesená",J650,0)</f>
        <v>0</v>
      </c>
      <c r="BI650" s="230">
        <f>IF(N650="nulová",J650,0)</f>
        <v>0</v>
      </c>
      <c r="BJ650" s="17" t="s">
        <v>84</v>
      </c>
      <c r="BK650" s="230">
        <f>ROUND(I650*H650,2)</f>
        <v>0</v>
      </c>
      <c r="BL650" s="17" t="s">
        <v>157</v>
      </c>
      <c r="BM650" s="229" t="s">
        <v>586</v>
      </c>
    </row>
    <row r="651" s="2" customFormat="1">
      <c r="A651" s="38"/>
      <c r="B651" s="39"/>
      <c r="C651" s="40"/>
      <c r="D651" s="231" t="s">
        <v>159</v>
      </c>
      <c r="E651" s="40"/>
      <c r="F651" s="232" t="s">
        <v>587</v>
      </c>
      <c r="G651" s="40"/>
      <c r="H651" s="40"/>
      <c r="I651" s="233"/>
      <c r="J651" s="40"/>
      <c r="K651" s="40"/>
      <c r="L651" s="44"/>
      <c r="M651" s="234"/>
      <c r="N651" s="235"/>
      <c r="O651" s="91"/>
      <c r="P651" s="91"/>
      <c r="Q651" s="91"/>
      <c r="R651" s="91"/>
      <c r="S651" s="91"/>
      <c r="T651" s="92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T651" s="17" t="s">
        <v>159</v>
      </c>
      <c r="AU651" s="17" t="s">
        <v>172</v>
      </c>
    </row>
    <row r="652" s="13" customFormat="1">
      <c r="A652" s="13"/>
      <c r="B652" s="236"/>
      <c r="C652" s="237"/>
      <c r="D652" s="238" t="s">
        <v>161</v>
      </c>
      <c r="E652" s="239" t="s">
        <v>1</v>
      </c>
      <c r="F652" s="240" t="s">
        <v>548</v>
      </c>
      <c r="G652" s="237"/>
      <c r="H652" s="239" t="s">
        <v>1</v>
      </c>
      <c r="I652" s="241"/>
      <c r="J652" s="237"/>
      <c r="K652" s="237"/>
      <c r="L652" s="242"/>
      <c r="M652" s="243"/>
      <c r="N652" s="244"/>
      <c r="O652" s="244"/>
      <c r="P652" s="244"/>
      <c r="Q652" s="244"/>
      <c r="R652" s="244"/>
      <c r="S652" s="244"/>
      <c r="T652" s="24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6" t="s">
        <v>161</v>
      </c>
      <c r="AU652" s="246" t="s">
        <v>172</v>
      </c>
      <c r="AV652" s="13" t="s">
        <v>84</v>
      </c>
      <c r="AW652" s="13" t="s">
        <v>32</v>
      </c>
      <c r="AX652" s="13" t="s">
        <v>76</v>
      </c>
      <c r="AY652" s="246" t="s">
        <v>150</v>
      </c>
    </row>
    <row r="653" s="13" customFormat="1">
      <c r="A653" s="13"/>
      <c r="B653" s="236"/>
      <c r="C653" s="237"/>
      <c r="D653" s="238" t="s">
        <v>161</v>
      </c>
      <c r="E653" s="239" t="s">
        <v>1</v>
      </c>
      <c r="F653" s="240" t="s">
        <v>164</v>
      </c>
      <c r="G653" s="237"/>
      <c r="H653" s="239" t="s">
        <v>1</v>
      </c>
      <c r="I653" s="241"/>
      <c r="J653" s="237"/>
      <c r="K653" s="237"/>
      <c r="L653" s="242"/>
      <c r="M653" s="243"/>
      <c r="N653" s="244"/>
      <c r="O653" s="244"/>
      <c r="P653" s="244"/>
      <c r="Q653" s="244"/>
      <c r="R653" s="244"/>
      <c r="S653" s="244"/>
      <c r="T653" s="24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6" t="s">
        <v>161</v>
      </c>
      <c r="AU653" s="246" t="s">
        <v>172</v>
      </c>
      <c r="AV653" s="13" t="s">
        <v>84</v>
      </c>
      <c r="AW653" s="13" t="s">
        <v>32</v>
      </c>
      <c r="AX653" s="13" t="s">
        <v>76</v>
      </c>
      <c r="AY653" s="246" t="s">
        <v>150</v>
      </c>
    </row>
    <row r="654" s="13" customFormat="1">
      <c r="A654" s="13"/>
      <c r="B654" s="236"/>
      <c r="C654" s="237"/>
      <c r="D654" s="238" t="s">
        <v>161</v>
      </c>
      <c r="E654" s="239" t="s">
        <v>1</v>
      </c>
      <c r="F654" s="240" t="s">
        <v>588</v>
      </c>
      <c r="G654" s="237"/>
      <c r="H654" s="239" t="s">
        <v>1</v>
      </c>
      <c r="I654" s="241"/>
      <c r="J654" s="237"/>
      <c r="K654" s="237"/>
      <c r="L654" s="242"/>
      <c r="M654" s="243"/>
      <c r="N654" s="244"/>
      <c r="O654" s="244"/>
      <c r="P654" s="244"/>
      <c r="Q654" s="244"/>
      <c r="R654" s="244"/>
      <c r="S654" s="244"/>
      <c r="T654" s="24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6" t="s">
        <v>161</v>
      </c>
      <c r="AU654" s="246" t="s">
        <v>172</v>
      </c>
      <c r="AV654" s="13" t="s">
        <v>84</v>
      </c>
      <c r="AW654" s="13" t="s">
        <v>32</v>
      </c>
      <c r="AX654" s="13" t="s">
        <v>76</v>
      </c>
      <c r="AY654" s="246" t="s">
        <v>150</v>
      </c>
    </row>
    <row r="655" s="14" customFormat="1">
      <c r="A655" s="14"/>
      <c r="B655" s="247"/>
      <c r="C655" s="248"/>
      <c r="D655" s="238" t="s">
        <v>161</v>
      </c>
      <c r="E655" s="249" t="s">
        <v>1</v>
      </c>
      <c r="F655" s="250" t="s">
        <v>589</v>
      </c>
      <c r="G655" s="248"/>
      <c r="H655" s="251">
        <v>66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161</v>
      </c>
      <c r="AU655" s="257" t="s">
        <v>172</v>
      </c>
      <c r="AV655" s="14" t="s">
        <v>86</v>
      </c>
      <c r="AW655" s="14" t="s">
        <v>32</v>
      </c>
      <c r="AX655" s="14" t="s">
        <v>76</v>
      </c>
      <c r="AY655" s="257" t="s">
        <v>150</v>
      </c>
    </row>
    <row r="656" s="2" customFormat="1" ht="26.4" customHeight="1">
      <c r="A656" s="38"/>
      <c r="B656" s="39"/>
      <c r="C656" s="218" t="s">
        <v>362</v>
      </c>
      <c r="D656" s="218" t="s">
        <v>152</v>
      </c>
      <c r="E656" s="219" t="s">
        <v>590</v>
      </c>
      <c r="F656" s="220" t="s">
        <v>591</v>
      </c>
      <c r="G656" s="221" t="s">
        <v>466</v>
      </c>
      <c r="H656" s="222">
        <v>23</v>
      </c>
      <c r="I656" s="223"/>
      <c r="J656" s="224">
        <f>ROUND(I656*H656,2)</f>
        <v>0</v>
      </c>
      <c r="K656" s="220" t="s">
        <v>156</v>
      </c>
      <c r="L656" s="44"/>
      <c r="M656" s="225" t="s">
        <v>1</v>
      </c>
      <c r="N656" s="226" t="s">
        <v>41</v>
      </c>
      <c r="O656" s="91"/>
      <c r="P656" s="227">
        <f>O656*H656</f>
        <v>0</v>
      </c>
      <c r="Q656" s="227">
        <v>0</v>
      </c>
      <c r="R656" s="227">
        <f>Q656*H656</f>
        <v>0</v>
      </c>
      <c r="S656" s="227">
        <v>0.0040000000000000001</v>
      </c>
      <c r="T656" s="228">
        <f>S656*H656</f>
        <v>0.091999999999999998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29" t="s">
        <v>157</v>
      </c>
      <c r="AT656" s="229" t="s">
        <v>152</v>
      </c>
      <c r="AU656" s="229" t="s">
        <v>172</v>
      </c>
      <c r="AY656" s="17" t="s">
        <v>150</v>
      </c>
      <c r="BE656" s="230">
        <f>IF(N656="základní",J656,0)</f>
        <v>0</v>
      </c>
      <c r="BF656" s="230">
        <f>IF(N656="snížená",J656,0)</f>
        <v>0</v>
      </c>
      <c r="BG656" s="230">
        <f>IF(N656="zákl. přenesená",J656,0)</f>
        <v>0</v>
      </c>
      <c r="BH656" s="230">
        <f>IF(N656="sníž. přenesená",J656,0)</f>
        <v>0</v>
      </c>
      <c r="BI656" s="230">
        <f>IF(N656="nulová",J656,0)</f>
        <v>0</v>
      </c>
      <c r="BJ656" s="17" t="s">
        <v>84</v>
      </c>
      <c r="BK656" s="230">
        <f>ROUND(I656*H656,2)</f>
        <v>0</v>
      </c>
      <c r="BL656" s="17" t="s">
        <v>157</v>
      </c>
      <c r="BM656" s="229" t="s">
        <v>592</v>
      </c>
    </row>
    <row r="657" s="2" customFormat="1">
      <c r="A657" s="38"/>
      <c r="B657" s="39"/>
      <c r="C657" s="40"/>
      <c r="D657" s="231" t="s">
        <v>159</v>
      </c>
      <c r="E657" s="40"/>
      <c r="F657" s="232" t="s">
        <v>593</v>
      </c>
      <c r="G657" s="40"/>
      <c r="H657" s="40"/>
      <c r="I657" s="233"/>
      <c r="J657" s="40"/>
      <c r="K657" s="40"/>
      <c r="L657" s="44"/>
      <c r="M657" s="234"/>
      <c r="N657" s="235"/>
      <c r="O657" s="91"/>
      <c r="P657" s="91"/>
      <c r="Q657" s="91"/>
      <c r="R657" s="91"/>
      <c r="S657" s="91"/>
      <c r="T657" s="92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T657" s="17" t="s">
        <v>159</v>
      </c>
      <c r="AU657" s="17" t="s">
        <v>172</v>
      </c>
    </row>
    <row r="658" s="13" customFormat="1">
      <c r="A658" s="13"/>
      <c r="B658" s="236"/>
      <c r="C658" s="237"/>
      <c r="D658" s="238" t="s">
        <v>161</v>
      </c>
      <c r="E658" s="239" t="s">
        <v>1</v>
      </c>
      <c r="F658" s="240" t="s">
        <v>548</v>
      </c>
      <c r="G658" s="237"/>
      <c r="H658" s="239" t="s">
        <v>1</v>
      </c>
      <c r="I658" s="241"/>
      <c r="J658" s="237"/>
      <c r="K658" s="237"/>
      <c r="L658" s="242"/>
      <c r="M658" s="243"/>
      <c r="N658" s="244"/>
      <c r="O658" s="244"/>
      <c r="P658" s="244"/>
      <c r="Q658" s="244"/>
      <c r="R658" s="244"/>
      <c r="S658" s="244"/>
      <c r="T658" s="24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6" t="s">
        <v>161</v>
      </c>
      <c r="AU658" s="246" t="s">
        <v>172</v>
      </c>
      <c r="AV658" s="13" t="s">
        <v>84</v>
      </c>
      <c r="AW658" s="13" t="s">
        <v>32</v>
      </c>
      <c r="AX658" s="13" t="s">
        <v>76</v>
      </c>
      <c r="AY658" s="246" t="s">
        <v>150</v>
      </c>
    </row>
    <row r="659" s="13" customFormat="1">
      <c r="A659" s="13"/>
      <c r="B659" s="236"/>
      <c r="C659" s="237"/>
      <c r="D659" s="238" t="s">
        <v>161</v>
      </c>
      <c r="E659" s="239" t="s">
        <v>1</v>
      </c>
      <c r="F659" s="240" t="s">
        <v>164</v>
      </c>
      <c r="G659" s="237"/>
      <c r="H659" s="239" t="s">
        <v>1</v>
      </c>
      <c r="I659" s="241"/>
      <c r="J659" s="237"/>
      <c r="K659" s="237"/>
      <c r="L659" s="242"/>
      <c r="M659" s="243"/>
      <c r="N659" s="244"/>
      <c r="O659" s="244"/>
      <c r="P659" s="244"/>
      <c r="Q659" s="244"/>
      <c r="R659" s="244"/>
      <c r="S659" s="244"/>
      <c r="T659" s="24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6" t="s">
        <v>161</v>
      </c>
      <c r="AU659" s="246" t="s">
        <v>172</v>
      </c>
      <c r="AV659" s="13" t="s">
        <v>84</v>
      </c>
      <c r="AW659" s="13" t="s">
        <v>32</v>
      </c>
      <c r="AX659" s="13" t="s">
        <v>76</v>
      </c>
      <c r="AY659" s="246" t="s">
        <v>150</v>
      </c>
    </row>
    <row r="660" s="13" customFormat="1">
      <c r="A660" s="13"/>
      <c r="B660" s="236"/>
      <c r="C660" s="237"/>
      <c r="D660" s="238" t="s">
        <v>161</v>
      </c>
      <c r="E660" s="239" t="s">
        <v>1</v>
      </c>
      <c r="F660" s="240" t="s">
        <v>588</v>
      </c>
      <c r="G660" s="237"/>
      <c r="H660" s="239" t="s">
        <v>1</v>
      </c>
      <c r="I660" s="241"/>
      <c r="J660" s="237"/>
      <c r="K660" s="237"/>
      <c r="L660" s="242"/>
      <c r="M660" s="243"/>
      <c r="N660" s="244"/>
      <c r="O660" s="244"/>
      <c r="P660" s="244"/>
      <c r="Q660" s="244"/>
      <c r="R660" s="244"/>
      <c r="S660" s="244"/>
      <c r="T660" s="24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6" t="s">
        <v>161</v>
      </c>
      <c r="AU660" s="246" t="s">
        <v>172</v>
      </c>
      <c r="AV660" s="13" t="s">
        <v>84</v>
      </c>
      <c r="AW660" s="13" t="s">
        <v>32</v>
      </c>
      <c r="AX660" s="13" t="s">
        <v>76</v>
      </c>
      <c r="AY660" s="246" t="s">
        <v>150</v>
      </c>
    </row>
    <row r="661" s="14" customFormat="1">
      <c r="A661" s="14"/>
      <c r="B661" s="247"/>
      <c r="C661" s="248"/>
      <c r="D661" s="238" t="s">
        <v>161</v>
      </c>
      <c r="E661" s="249" t="s">
        <v>1</v>
      </c>
      <c r="F661" s="250" t="s">
        <v>316</v>
      </c>
      <c r="G661" s="248"/>
      <c r="H661" s="251">
        <v>23</v>
      </c>
      <c r="I661" s="252"/>
      <c r="J661" s="248"/>
      <c r="K661" s="248"/>
      <c r="L661" s="253"/>
      <c r="M661" s="254"/>
      <c r="N661" s="255"/>
      <c r="O661" s="255"/>
      <c r="P661" s="255"/>
      <c r="Q661" s="255"/>
      <c r="R661" s="255"/>
      <c r="S661" s="255"/>
      <c r="T661" s="25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7" t="s">
        <v>161</v>
      </c>
      <c r="AU661" s="257" t="s">
        <v>172</v>
      </c>
      <c r="AV661" s="14" t="s">
        <v>86</v>
      </c>
      <c r="AW661" s="14" t="s">
        <v>32</v>
      </c>
      <c r="AX661" s="14" t="s">
        <v>76</v>
      </c>
      <c r="AY661" s="257" t="s">
        <v>150</v>
      </c>
    </row>
    <row r="662" s="2" customFormat="1" ht="26.4" customHeight="1">
      <c r="A662" s="38"/>
      <c r="B662" s="39"/>
      <c r="C662" s="218" t="s">
        <v>594</v>
      </c>
      <c r="D662" s="218" t="s">
        <v>152</v>
      </c>
      <c r="E662" s="219" t="s">
        <v>595</v>
      </c>
      <c r="F662" s="220" t="s">
        <v>596</v>
      </c>
      <c r="G662" s="221" t="s">
        <v>466</v>
      </c>
      <c r="H662" s="222">
        <v>58</v>
      </c>
      <c r="I662" s="223"/>
      <c r="J662" s="224">
        <f>ROUND(I662*H662,2)</f>
        <v>0</v>
      </c>
      <c r="K662" s="220" t="s">
        <v>156</v>
      </c>
      <c r="L662" s="44"/>
      <c r="M662" s="225" t="s">
        <v>1</v>
      </c>
      <c r="N662" s="226" t="s">
        <v>41</v>
      </c>
      <c r="O662" s="91"/>
      <c r="P662" s="227">
        <f>O662*H662</f>
        <v>0</v>
      </c>
      <c r="Q662" s="227">
        <v>0</v>
      </c>
      <c r="R662" s="227">
        <f>Q662*H662</f>
        <v>0</v>
      </c>
      <c r="S662" s="227">
        <v>0.0089999999999999993</v>
      </c>
      <c r="T662" s="228">
        <f>S662*H662</f>
        <v>0.52199999999999991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229" t="s">
        <v>157</v>
      </c>
      <c r="AT662" s="229" t="s">
        <v>152</v>
      </c>
      <c r="AU662" s="229" t="s">
        <v>172</v>
      </c>
      <c r="AY662" s="17" t="s">
        <v>150</v>
      </c>
      <c r="BE662" s="230">
        <f>IF(N662="základní",J662,0)</f>
        <v>0</v>
      </c>
      <c r="BF662" s="230">
        <f>IF(N662="snížená",J662,0)</f>
        <v>0</v>
      </c>
      <c r="BG662" s="230">
        <f>IF(N662="zákl. přenesená",J662,0)</f>
        <v>0</v>
      </c>
      <c r="BH662" s="230">
        <f>IF(N662="sníž. přenesená",J662,0)</f>
        <v>0</v>
      </c>
      <c r="BI662" s="230">
        <f>IF(N662="nulová",J662,0)</f>
        <v>0</v>
      </c>
      <c r="BJ662" s="17" t="s">
        <v>84</v>
      </c>
      <c r="BK662" s="230">
        <f>ROUND(I662*H662,2)</f>
        <v>0</v>
      </c>
      <c r="BL662" s="17" t="s">
        <v>157</v>
      </c>
      <c r="BM662" s="229" t="s">
        <v>597</v>
      </c>
    </row>
    <row r="663" s="2" customFormat="1">
      <c r="A663" s="38"/>
      <c r="B663" s="39"/>
      <c r="C663" s="40"/>
      <c r="D663" s="231" t="s">
        <v>159</v>
      </c>
      <c r="E663" s="40"/>
      <c r="F663" s="232" t="s">
        <v>598</v>
      </c>
      <c r="G663" s="40"/>
      <c r="H663" s="40"/>
      <c r="I663" s="233"/>
      <c r="J663" s="40"/>
      <c r="K663" s="40"/>
      <c r="L663" s="44"/>
      <c r="M663" s="234"/>
      <c r="N663" s="235"/>
      <c r="O663" s="91"/>
      <c r="P663" s="91"/>
      <c r="Q663" s="91"/>
      <c r="R663" s="91"/>
      <c r="S663" s="91"/>
      <c r="T663" s="92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7" t="s">
        <v>159</v>
      </c>
      <c r="AU663" s="17" t="s">
        <v>172</v>
      </c>
    </row>
    <row r="664" s="13" customFormat="1">
      <c r="A664" s="13"/>
      <c r="B664" s="236"/>
      <c r="C664" s="237"/>
      <c r="D664" s="238" t="s">
        <v>161</v>
      </c>
      <c r="E664" s="239" t="s">
        <v>1</v>
      </c>
      <c r="F664" s="240" t="s">
        <v>548</v>
      </c>
      <c r="G664" s="237"/>
      <c r="H664" s="239" t="s">
        <v>1</v>
      </c>
      <c r="I664" s="241"/>
      <c r="J664" s="237"/>
      <c r="K664" s="237"/>
      <c r="L664" s="242"/>
      <c r="M664" s="243"/>
      <c r="N664" s="244"/>
      <c r="O664" s="244"/>
      <c r="P664" s="244"/>
      <c r="Q664" s="244"/>
      <c r="R664" s="244"/>
      <c r="S664" s="244"/>
      <c r="T664" s="24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6" t="s">
        <v>161</v>
      </c>
      <c r="AU664" s="246" t="s">
        <v>172</v>
      </c>
      <c r="AV664" s="13" t="s">
        <v>84</v>
      </c>
      <c r="AW664" s="13" t="s">
        <v>32</v>
      </c>
      <c r="AX664" s="13" t="s">
        <v>76</v>
      </c>
      <c r="AY664" s="246" t="s">
        <v>150</v>
      </c>
    </row>
    <row r="665" s="13" customFormat="1">
      <c r="A665" s="13"/>
      <c r="B665" s="236"/>
      <c r="C665" s="237"/>
      <c r="D665" s="238" t="s">
        <v>161</v>
      </c>
      <c r="E665" s="239" t="s">
        <v>1</v>
      </c>
      <c r="F665" s="240" t="s">
        <v>164</v>
      </c>
      <c r="G665" s="237"/>
      <c r="H665" s="239" t="s">
        <v>1</v>
      </c>
      <c r="I665" s="241"/>
      <c r="J665" s="237"/>
      <c r="K665" s="237"/>
      <c r="L665" s="242"/>
      <c r="M665" s="243"/>
      <c r="N665" s="244"/>
      <c r="O665" s="244"/>
      <c r="P665" s="244"/>
      <c r="Q665" s="244"/>
      <c r="R665" s="244"/>
      <c r="S665" s="244"/>
      <c r="T665" s="245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6" t="s">
        <v>161</v>
      </c>
      <c r="AU665" s="246" t="s">
        <v>172</v>
      </c>
      <c r="AV665" s="13" t="s">
        <v>84</v>
      </c>
      <c r="AW665" s="13" t="s">
        <v>32</v>
      </c>
      <c r="AX665" s="13" t="s">
        <v>76</v>
      </c>
      <c r="AY665" s="246" t="s">
        <v>150</v>
      </c>
    </row>
    <row r="666" s="13" customFormat="1">
      <c r="A666" s="13"/>
      <c r="B666" s="236"/>
      <c r="C666" s="237"/>
      <c r="D666" s="238" t="s">
        <v>161</v>
      </c>
      <c r="E666" s="239" t="s">
        <v>1</v>
      </c>
      <c r="F666" s="240" t="s">
        <v>549</v>
      </c>
      <c r="G666" s="237"/>
      <c r="H666" s="239" t="s">
        <v>1</v>
      </c>
      <c r="I666" s="241"/>
      <c r="J666" s="237"/>
      <c r="K666" s="237"/>
      <c r="L666" s="242"/>
      <c r="M666" s="243"/>
      <c r="N666" s="244"/>
      <c r="O666" s="244"/>
      <c r="P666" s="244"/>
      <c r="Q666" s="244"/>
      <c r="R666" s="244"/>
      <c r="S666" s="244"/>
      <c r="T666" s="245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6" t="s">
        <v>161</v>
      </c>
      <c r="AU666" s="246" t="s">
        <v>172</v>
      </c>
      <c r="AV666" s="13" t="s">
        <v>84</v>
      </c>
      <c r="AW666" s="13" t="s">
        <v>32</v>
      </c>
      <c r="AX666" s="13" t="s">
        <v>76</v>
      </c>
      <c r="AY666" s="246" t="s">
        <v>150</v>
      </c>
    </row>
    <row r="667" s="14" customFormat="1">
      <c r="A667" s="14"/>
      <c r="B667" s="247"/>
      <c r="C667" s="248"/>
      <c r="D667" s="238" t="s">
        <v>161</v>
      </c>
      <c r="E667" s="249" t="s">
        <v>1</v>
      </c>
      <c r="F667" s="250" t="s">
        <v>560</v>
      </c>
      <c r="G667" s="248"/>
      <c r="H667" s="251">
        <v>58</v>
      </c>
      <c r="I667" s="252"/>
      <c r="J667" s="248"/>
      <c r="K667" s="248"/>
      <c r="L667" s="253"/>
      <c r="M667" s="254"/>
      <c r="N667" s="255"/>
      <c r="O667" s="255"/>
      <c r="P667" s="255"/>
      <c r="Q667" s="255"/>
      <c r="R667" s="255"/>
      <c r="S667" s="255"/>
      <c r="T667" s="256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7" t="s">
        <v>161</v>
      </c>
      <c r="AU667" s="257" t="s">
        <v>172</v>
      </c>
      <c r="AV667" s="14" t="s">
        <v>86</v>
      </c>
      <c r="AW667" s="14" t="s">
        <v>32</v>
      </c>
      <c r="AX667" s="14" t="s">
        <v>76</v>
      </c>
      <c r="AY667" s="257" t="s">
        <v>150</v>
      </c>
    </row>
    <row r="668" s="2" customFormat="1" ht="26.4" customHeight="1">
      <c r="A668" s="38"/>
      <c r="B668" s="39"/>
      <c r="C668" s="218" t="s">
        <v>589</v>
      </c>
      <c r="D668" s="218" t="s">
        <v>152</v>
      </c>
      <c r="E668" s="219" t="s">
        <v>599</v>
      </c>
      <c r="F668" s="220" t="s">
        <v>600</v>
      </c>
      <c r="G668" s="221" t="s">
        <v>466</v>
      </c>
      <c r="H668" s="222">
        <v>12</v>
      </c>
      <c r="I668" s="223"/>
      <c r="J668" s="224">
        <f>ROUND(I668*H668,2)</f>
        <v>0</v>
      </c>
      <c r="K668" s="220" t="s">
        <v>156</v>
      </c>
      <c r="L668" s="44"/>
      <c r="M668" s="225" t="s">
        <v>1</v>
      </c>
      <c r="N668" s="226" t="s">
        <v>41</v>
      </c>
      <c r="O668" s="91"/>
      <c r="P668" s="227">
        <f>O668*H668</f>
        <v>0</v>
      </c>
      <c r="Q668" s="227">
        <v>0</v>
      </c>
      <c r="R668" s="227">
        <f>Q668*H668</f>
        <v>0</v>
      </c>
      <c r="S668" s="227">
        <v>0.012999999999999999</v>
      </c>
      <c r="T668" s="228">
        <f>S668*H668</f>
        <v>0.156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29" t="s">
        <v>157</v>
      </c>
      <c r="AT668" s="229" t="s">
        <v>152</v>
      </c>
      <c r="AU668" s="229" t="s">
        <v>172</v>
      </c>
      <c r="AY668" s="17" t="s">
        <v>150</v>
      </c>
      <c r="BE668" s="230">
        <f>IF(N668="základní",J668,0)</f>
        <v>0</v>
      </c>
      <c r="BF668" s="230">
        <f>IF(N668="snížená",J668,0)</f>
        <v>0</v>
      </c>
      <c r="BG668" s="230">
        <f>IF(N668="zákl. přenesená",J668,0)</f>
        <v>0</v>
      </c>
      <c r="BH668" s="230">
        <f>IF(N668="sníž. přenesená",J668,0)</f>
        <v>0</v>
      </c>
      <c r="BI668" s="230">
        <f>IF(N668="nulová",J668,0)</f>
        <v>0</v>
      </c>
      <c r="BJ668" s="17" t="s">
        <v>84</v>
      </c>
      <c r="BK668" s="230">
        <f>ROUND(I668*H668,2)</f>
        <v>0</v>
      </c>
      <c r="BL668" s="17" t="s">
        <v>157</v>
      </c>
      <c r="BM668" s="229" t="s">
        <v>601</v>
      </c>
    </row>
    <row r="669" s="2" customFormat="1">
      <c r="A669" s="38"/>
      <c r="B669" s="39"/>
      <c r="C669" s="40"/>
      <c r="D669" s="231" t="s">
        <v>159</v>
      </c>
      <c r="E669" s="40"/>
      <c r="F669" s="232" t="s">
        <v>602</v>
      </c>
      <c r="G669" s="40"/>
      <c r="H669" s="40"/>
      <c r="I669" s="233"/>
      <c r="J669" s="40"/>
      <c r="K669" s="40"/>
      <c r="L669" s="44"/>
      <c r="M669" s="234"/>
      <c r="N669" s="235"/>
      <c r="O669" s="91"/>
      <c r="P669" s="91"/>
      <c r="Q669" s="91"/>
      <c r="R669" s="91"/>
      <c r="S669" s="91"/>
      <c r="T669" s="92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T669" s="17" t="s">
        <v>159</v>
      </c>
      <c r="AU669" s="17" t="s">
        <v>172</v>
      </c>
    </row>
    <row r="670" s="13" customFormat="1">
      <c r="A670" s="13"/>
      <c r="B670" s="236"/>
      <c r="C670" s="237"/>
      <c r="D670" s="238" t="s">
        <v>161</v>
      </c>
      <c r="E670" s="239" t="s">
        <v>1</v>
      </c>
      <c r="F670" s="240" t="s">
        <v>548</v>
      </c>
      <c r="G670" s="237"/>
      <c r="H670" s="239" t="s">
        <v>1</v>
      </c>
      <c r="I670" s="241"/>
      <c r="J670" s="237"/>
      <c r="K670" s="237"/>
      <c r="L670" s="242"/>
      <c r="M670" s="243"/>
      <c r="N670" s="244"/>
      <c r="O670" s="244"/>
      <c r="P670" s="244"/>
      <c r="Q670" s="244"/>
      <c r="R670" s="244"/>
      <c r="S670" s="244"/>
      <c r="T670" s="24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6" t="s">
        <v>161</v>
      </c>
      <c r="AU670" s="246" t="s">
        <v>172</v>
      </c>
      <c r="AV670" s="13" t="s">
        <v>84</v>
      </c>
      <c r="AW670" s="13" t="s">
        <v>32</v>
      </c>
      <c r="AX670" s="13" t="s">
        <v>76</v>
      </c>
      <c r="AY670" s="246" t="s">
        <v>150</v>
      </c>
    </row>
    <row r="671" s="13" customFormat="1">
      <c r="A671" s="13"/>
      <c r="B671" s="236"/>
      <c r="C671" s="237"/>
      <c r="D671" s="238" t="s">
        <v>161</v>
      </c>
      <c r="E671" s="239" t="s">
        <v>1</v>
      </c>
      <c r="F671" s="240" t="s">
        <v>164</v>
      </c>
      <c r="G671" s="237"/>
      <c r="H671" s="239" t="s">
        <v>1</v>
      </c>
      <c r="I671" s="241"/>
      <c r="J671" s="237"/>
      <c r="K671" s="237"/>
      <c r="L671" s="242"/>
      <c r="M671" s="243"/>
      <c r="N671" s="244"/>
      <c r="O671" s="244"/>
      <c r="P671" s="244"/>
      <c r="Q671" s="244"/>
      <c r="R671" s="244"/>
      <c r="S671" s="244"/>
      <c r="T671" s="245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6" t="s">
        <v>161</v>
      </c>
      <c r="AU671" s="246" t="s">
        <v>172</v>
      </c>
      <c r="AV671" s="13" t="s">
        <v>84</v>
      </c>
      <c r="AW671" s="13" t="s">
        <v>32</v>
      </c>
      <c r="AX671" s="13" t="s">
        <v>76</v>
      </c>
      <c r="AY671" s="246" t="s">
        <v>150</v>
      </c>
    </row>
    <row r="672" s="13" customFormat="1">
      <c r="A672" s="13"/>
      <c r="B672" s="236"/>
      <c r="C672" s="237"/>
      <c r="D672" s="238" t="s">
        <v>161</v>
      </c>
      <c r="E672" s="239" t="s">
        <v>1</v>
      </c>
      <c r="F672" s="240" t="s">
        <v>549</v>
      </c>
      <c r="G672" s="237"/>
      <c r="H672" s="239" t="s">
        <v>1</v>
      </c>
      <c r="I672" s="241"/>
      <c r="J672" s="237"/>
      <c r="K672" s="237"/>
      <c r="L672" s="242"/>
      <c r="M672" s="243"/>
      <c r="N672" s="244"/>
      <c r="O672" s="244"/>
      <c r="P672" s="244"/>
      <c r="Q672" s="244"/>
      <c r="R672" s="244"/>
      <c r="S672" s="244"/>
      <c r="T672" s="24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161</v>
      </c>
      <c r="AU672" s="246" t="s">
        <v>172</v>
      </c>
      <c r="AV672" s="13" t="s">
        <v>84</v>
      </c>
      <c r="AW672" s="13" t="s">
        <v>32</v>
      </c>
      <c r="AX672" s="13" t="s">
        <v>76</v>
      </c>
      <c r="AY672" s="246" t="s">
        <v>150</v>
      </c>
    </row>
    <row r="673" s="14" customFormat="1">
      <c r="A673" s="14"/>
      <c r="B673" s="247"/>
      <c r="C673" s="248"/>
      <c r="D673" s="238" t="s">
        <v>161</v>
      </c>
      <c r="E673" s="249" t="s">
        <v>1</v>
      </c>
      <c r="F673" s="250" t="s">
        <v>8</v>
      </c>
      <c r="G673" s="248"/>
      <c r="H673" s="251">
        <v>12</v>
      </c>
      <c r="I673" s="252"/>
      <c r="J673" s="248"/>
      <c r="K673" s="248"/>
      <c r="L673" s="253"/>
      <c r="M673" s="254"/>
      <c r="N673" s="255"/>
      <c r="O673" s="255"/>
      <c r="P673" s="255"/>
      <c r="Q673" s="255"/>
      <c r="R673" s="255"/>
      <c r="S673" s="255"/>
      <c r="T673" s="256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7" t="s">
        <v>161</v>
      </c>
      <c r="AU673" s="257" t="s">
        <v>172</v>
      </c>
      <c r="AV673" s="14" t="s">
        <v>86</v>
      </c>
      <c r="AW673" s="14" t="s">
        <v>32</v>
      </c>
      <c r="AX673" s="14" t="s">
        <v>76</v>
      </c>
      <c r="AY673" s="257" t="s">
        <v>150</v>
      </c>
    </row>
    <row r="674" s="2" customFormat="1" ht="26.4" customHeight="1">
      <c r="A674" s="38"/>
      <c r="B674" s="39"/>
      <c r="C674" s="218" t="s">
        <v>603</v>
      </c>
      <c r="D674" s="218" t="s">
        <v>152</v>
      </c>
      <c r="E674" s="219" t="s">
        <v>604</v>
      </c>
      <c r="F674" s="220" t="s">
        <v>605</v>
      </c>
      <c r="G674" s="221" t="s">
        <v>466</v>
      </c>
      <c r="H674" s="222">
        <v>8</v>
      </c>
      <c r="I674" s="223"/>
      <c r="J674" s="224">
        <f>ROUND(I674*H674,2)</f>
        <v>0</v>
      </c>
      <c r="K674" s="220" t="s">
        <v>156</v>
      </c>
      <c r="L674" s="44"/>
      <c r="M674" s="225" t="s">
        <v>1</v>
      </c>
      <c r="N674" s="226" t="s">
        <v>41</v>
      </c>
      <c r="O674" s="91"/>
      <c r="P674" s="227">
        <f>O674*H674</f>
        <v>0</v>
      </c>
      <c r="Q674" s="227">
        <v>0</v>
      </c>
      <c r="R674" s="227">
        <f>Q674*H674</f>
        <v>0</v>
      </c>
      <c r="S674" s="227">
        <v>0.0089999999999999993</v>
      </c>
      <c r="T674" s="228">
        <f>S674*H674</f>
        <v>0.071999999999999995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29" t="s">
        <v>157</v>
      </c>
      <c r="AT674" s="229" t="s">
        <v>152</v>
      </c>
      <c r="AU674" s="229" t="s">
        <v>172</v>
      </c>
      <c r="AY674" s="17" t="s">
        <v>150</v>
      </c>
      <c r="BE674" s="230">
        <f>IF(N674="základní",J674,0)</f>
        <v>0</v>
      </c>
      <c r="BF674" s="230">
        <f>IF(N674="snížená",J674,0)</f>
        <v>0</v>
      </c>
      <c r="BG674" s="230">
        <f>IF(N674="zákl. přenesená",J674,0)</f>
        <v>0</v>
      </c>
      <c r="BH674" s="230">
        <f>IF(N674="sníž. přenesená",J674,0)</f>
        <v>0</v>
      </c>
      <c r="BI674" s="230">
        <f>IF(N674="nulová",J674,0)</f>
        <v>0</v>
      </c>
      <c r="BJ674" s="17" t="s">
        <v>84</v>
      </c>
      <c r="BK674" s="230">
        <f>ROUND(I674*H674,2)</f>
        <v>0</v>
      </c>
      <c r="BL674" s="17" t="s">
        <v>157</v>
      </c>
      <c r="BM674" s="229" t="s">
        <v>606</v>
      </c>
    </row>
    <row r="675" s="2" customFormat="1">
      <c r="A675" s="38"/>
      <c r="B675" s="39"/>
      <c r="C675" s="40"/>
      <c r="D675" s="231" t="s">
        <v>159</v>
      </c>
      <c r="E675" s="40"/>
      <c r="F675" s="232" t="s">
        <v>607</v>
      </c>
      <c r="G675" s="40"/>
      <c r="H675" s="40"/>
      <c r="I675" s="233"/>
      <c r="J675" s="40"/>
      <c r="K675" s="40"/>
      <c r="L675" s="44"/>
      <c r="M675" s="234"/>
      <c r="N675" s="235"/>
      <c r="O675" s="91"/>
      <c r="P675" s="91"/>
      <c r="Q675" s="91"/>
      <c r="R675" s="91"/>
      <c r="S675" s="91"/>
      <c r="T675" s="92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T675" s="17" t="s">
        <v>159</v>
      </c>
      <c r="AU675" s="17" t="s">
        <v>172</v>
      </c>
    </row>
    <row r="676" s="13" customFormat="1">
      <c r="A676" s="13"/>
      <c r="B676" s="236"/>
      <c r="C676" s="237"/>
      <c r="D676" s="238" t="s">
        <v>161</v>
      </c>
      <c r="E676" s="239" t="s">
        <v>1</v>
      </c>
      <c r="F676" s="240" t="s">
        <v>548</v>
      </c>
      <c r="G676" s="237"/>
      <c r="H676" s="239" t="s">
        <v>1</v>
      </c>
      <c r="I676" s="241"/>
      <c r="J676" s="237"/>
      <c r="K676" s="237"/>
      <c r="L676" s="242"/>
      <c r="M676" s="243"/>
      <c r="N676" s="244"/>
      <c r="O676" s="244"/>
      <c r="P676" s="244"/>
      <c r="Q676" s="244"/>
      <c r="R676" s="244"/>
      <c r="S676" s="244"/>
      <c r="T676" s="245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6" t="s">
        <v>161</v>
      </c>
      <c r="AU676" s="246" t="s">
        <v>172</v>
      </c>
      <c r="AV676" s="13" t="s">
        <v>84</v>
      </c>
      <c r="AW676" s="13" t="s">
        <v>32</v>
      </c>
      <c r="AX676" s="13" t="s">
        <v>76</v>
      </c>
      <c r="AY676" s="246" t="s">
        <v>150</v>
      </c>
    </row>
    <row r="677" s="13" customFormat="1">
      <c r="A677" s="13"/>
      <c r="B677" s="236"/>
      <c r="C677" s="237"/>
      <c r="D677" s="238" t="s">
        <v>161</v>
      </c>
      <c r="E677" s="239" t="s">
        <v>1</v>
      </c>
      <c r="F677" s="240" t="s">
        <v>164</v>
      </c>
      <c r="G677" s="237"/>
      <c r="H677" s="239" t="s">
        <v>1</v>
      </c>
      <c r="I677" s="241"/>
      <c r="J677" s="237"/>
      <c r="K677" s="237"/>
      <c r="L677" s="242"/>
      <c r="M677" s="243"/>
      <c r="N677" s="244"/>
      <c r="O677" s="244"/>
      <c r="P677" s="244"/>
      <c r="Q677" s="244"/>
      <c r="R677" s="244"/>
      <c r="S677" s="244"/>
      <c r="T677" s="24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6" t="s">
        <v>161</v>
      </c>
      <c r="AU677" s="246" t="s">
        <v>172</v>
      </c>
      <c r="AV677" s="13" t="s">
        <v>84</v>
      </c>
      <c r="AW677" s="13" t="s">
        <v>32</v>
      </c>
      <c r="AX677" s="13" t="s">
        <v>76</v>
      </c>
      <c r="AY677" s="246" t="s">
        <v>150</v>
      </c>
    </row>
    <row r="678" s="13" customFormat="1">
      <c r="A678" s="13"/>
      <c r="B678" s="236"/>
      <c r="C678" s="237"/>
      <c r="D678" s="238" t="s">
        <v>161</v>
      </c>
      <c r="E678" s="239" t="s">
        <v>1</v>
      </c>
      <c r="F678" s="240" t="s">
        <v>588</v>
      </c>
      <c r="G678" s="237"/>
      <c r="H678" s="239" t="s">
        <v>1</v>
      </c>
      <c r="I678" s="241"/>
      <c r="J678" s="237"/>
      <c r="K678" s="237"/>
      <c r="L678" s="242"/>
      <c r="M678" s="243"/>
      <c r="N678" s="244"/>
      <c r="O678" s="244"/>
      <c r="P678" s="244"/>
      <c r="Q678" s="244"/>
      <c r="R678" s="244"/>
      <c r="S678" s="244"/>
      <c r="T678" s="24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6" t="s">
        <v>161</v>
      </c>
      <c r="AU678" s="246" t="s">
        <v>172</v>
      </c>
      <c r="AV678" s="13" t="s">
        <v>84</v>
      </c>
      <c r="AW678" s="13" t="s">
        <v>32</v>
      </c>
      <c r="AX678" s="13" t="s">
        <v>76</v>
      </c>
      <c r="AY678" s="246" t="s">
        <v>150</v>
      </c>
    </row>
    <row r="679" s="14" customFormat="1">
      <c r="A679" s="14"/>
      <c r="B679" s="247"/>
      <c r="C679" s="248"/>
      <c r="D679" s="238" t="s">
        <v>161</v>
      </c>
      <c r="E679" s="249" t="s">
        <v>1</v>
      </c>
      <c r="F679" s="250" t="s">
        <v>204</v>
      </c>
      <c r="G679" s="248"/>
      <c r="H679" s="251">
        <v>8</v>
      </c>
      <c r="I679" s="252"/>
      <c r="J679" s="248"/>
      <c r="K679" s="248"/>
      <c r="L679" s="253"/>
      <c r="M679" s="254"/>
      <c r="N679" s="255"/>
      <c r="O679" s="255"/>
      <c r="P679" s="255"/>
      <c r="Q679" s="255"/>
      <c r="R679" s="255"/>
      <c r="S679" s="255"/>
      <c r="T679" s="25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7" t="s">
        <v>161</v>
      </c>
      <c r="AU679" s="257" t="s">
        <v>172</v>
      </c>
      <c r="AV679" s="14" t="s">
        <v>86</v>
      </c>
      <c r="AW679" s="14" t="s">
        <v>32</v>
      </c>
      <c r="AX679" s="14" t="s">
        <v>76</v>
      </c>
      <c r="AY679" s="257" t="s">
        <v>150</v>
      </c>
    </row>
    <row r="680" s="2" customFormat="1" ht="26.4" customHeight="1">
      <c r="A680" s="38"/>
      <c r="B680" s="39"/>
      <c r="C680" s="218" t="s">
        <v>608</v>
      </c>
      <c r="D680" s="218" t="s">
        <v>152</v>
      </c>
      <c r="E680" s="219" t="s">
        <v>609</v>
      </c>
      <c r="F680" s="220" t="s">
        <v>610</v>
      </c>
      <c r="G680" s="221" t="s">
        <v>466</v>
      </c>
      <c r="H680" s="222">
        <v>10</v>
      </c>
      <c r="I680" s="223"/>
      <c r="J680" s="224">
        <f>ROUND(I680*H680,2)</f>
        <v>0</v>
      </c>
      <c r="K680" s="220" t="s">
        <v>156</v>
      </c>
      <c r="L680" s="44"/>
      <c r="M680" s="225" t="s">
        <v>1</v>
      </c>
      <c r="N680" s="226" t="s">
        <v>41</v>
      </c>
      <c r="O680" s="91"/>
      <c r="P680" s="227">
        <f>O680*H680</f>
        <v>0</v>
      </c>
      <c r="Q680" s="227">
        <v>0</v>
      </c>
      <c r="R680" s="227">
        <f>Q680*H680</f>
        <v>0</v>
      </c>
      <c r="S680" s="227">
        <v>0.019</v>
      </c>
      <c r="T680" s="228">
        <f>S680*H680</f>
        <v>0.19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29" t="s">
        <v>157</v>
      </c>
      <c r="AT680" s="229" t="s">
        <v>152</v>
      </c>
      <c r="AU680" s="229" t="s">
        <v>172</v>
      </c>
      <c r="AY680" s="17" t="s">
        <v>150</v>
      </c>
      <c r="BE680" s="230">
        <f>IF(N680="základní",J680,0)</f>
        <v>0</v>
      </c>
      <c r="BF680" s="230">
        <f>IF(N680="snížená",J680,0)</f>
        <v>0</v>
      </c>
      <c r="BG680" s="230">
        <f>IF(N680="zákl. přenesená",J680,0)</f>
        <v>0</v>
      </c>
      <c r="BH680" s="230">
        <f>IF(N680="sníž. přenesená",J680,0)</f>
        <v>0</v>
      </c>
      <c r="BI680" s="230">
        <f>IF(N680="nulová",J680,0)</f>
        <v>0</v>
      </c>
      <c r="BJ680" s="17" t="s">
        <v>84</v>
      </c>
      <c r="BK680" s="230">
        <f>ROUND(I680*H680,2)</f>
        <v>0</v>
      </c>
      <c r="BL680" s="17" t="s">
        <v>157</v>
      </c>
      <c r="BM680" s="229" t="s">
        <v>611</v>
      </c>
    </row>
    <row r="681" s="2" customFormat="1">
      <c r="A681" s="38"/>
      <c r="B681" s="39"/>
      <c r="C681" s="40"/>
      <c r="D681" s="231" t="s">
        <v>159</v>
      </c>
      <c r="E681" s="40"/>
      <c r="F681" s="232" t="s">
        <v>612</v>
      </c>
      <c r="G681" s="40"/>
      <c r="H681" s="40"/>
      <c r="I681" s="233"/>
      <c r="J681" s="40"/>
      <c r="K681" s="40"/>
      <c r="L681" s="44"/>
      <c r="M681" s="234"/>
      <c r="N681" s="235"/>
      <c r="O681" s="91"/>
      <c r="P681" s="91"/>
      <c r="Q681" s="91"/>
      <c r="R681" s="91"/>
      <c r="S681" s="91"/>
      <c r="T681" s="92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T681" s="17" t="s">
        <v>159</v>
      </c>
      <c r="AU681" s="17" t="s">
        <v>172</v>
      </c>
    </row>
    <row r="682" s="13" customFormat="1">
      <c r="A682" s="13"/>
      <c r="B682" s="236"/>
      <c r="C682" s="237"/>
      <c r="D682" s="238" t="s">
        <v>161</v>
      </c>
      <c r="E682" s="239" t="s">
        <v>1</v>
      </c>
      <c r="F682" s="240" t="s">
        <v>548</v>
      </c>
      <c r="G682" s="237"/>
      <c r="H682" s="239" t="s">
        <v>1</v>
      </c>
      <c r="I682" s="241"/>
      <c r="J682" s="237"/>
      <c r="K682" s="237"/>
      <c r="L682" s="242"/>
      <c r="M682" s="243"/>
      <c r="N682" s="244"/>
      <c r="O682" s="244"/>
      <c r="P682" s="244"/>
      <c r="Q682" s="244"/>
      <c r="R682" s="244"/>
      <c r="S682" s="244"/>
      <c r="T682" s="245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6" t="s">
        <v>161</v>
      </c>
      <c r="AU682" s="246" t="s">
        <v>172</v>
      </c>
      <c r="AV682" s="13" t="s">
        <v>84</v>
      </c>
      <c r="AW682" s="13" t="s">
        <v>32</v>
      </c>
      <c r="AX682" s="13" t="s">
        <v>76</v>
      </c>
      <c r="AY682" s="246" t="s">
        <v>150</v>
      </c>
    </row>
    <row r="683" s="13" customFormat="1">
      <c r="A683" s="13"/>
      <c r="B683" s="236"/>
      <c r="C683" s="237"/>
      <c r="D683" s="238" t="s">
        <v>161</v>
      </c>
      <c r="E683" s="239" t="s">
        <v>1</v>
      </c>
      <c r="F683" s="240" t="s">
        <v>164</v>
      </c>
      <c r="G683" s="237"/>
      <c r="H683" s="239" t="s">
        <v>1</v>
      </c>
      <c r="I683" s="241"/>
      <c r="J683" s="237"/>
      <c r="K683" s="237"/>
      <c r="L683" s="242"/>
      <c r="M683" s="243"/>
      <c r="N683" s="244"/>
      <c r="O683" s="244"/>
      <c r="P683" s="244"/>
      <c r="Q683" s="244"/>
      <c r="R683" s="244"/>
      <c r="S683" s="244"/>
      <c r="T683" s="245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6" t="s">
        <v>161</v>
      </c>
      <c r="AU683" s="246" t="s">
        <v>172</v>
      </c>
      <c r="AV683" s="13" t="s">
        <v>84</v>
      </c>
      <c r="AW683" s="13" t="s">
        <v>32</v>
      </c>
      <c r="AX683" s="13" t="s">
        <v>76</v>
      </c>
      <c r="AY683" s="246" t="s">
        <v>150</v>
      </c>
    </row>
    <row r="684" s="13" customFormat="1">
      <c r="A684" s="13"/>
      <c r="B684" s="236"/>
      <c r="C684" s="237"/>
      <c r="D684" s="238" t="s">
        <v>161</v>
      </c>
      <c r="E684" s="239" t="s">
        <v>1</v>
      </c>
      <c r="F684" s="240" t="s">
        <v>588</v>
      </c>
      <c r="G684" s="237"/>
      <c r="H684" s="239" t="s">
        <v>1</v>
      </c>
      <c r="I684" s="241"/>
      <c r="J684" s="237"/>
      <c r="K684" s="237"/>
      <c r="L684" s="242"/>
      <c r="M684" s="243"/>
      <c r="N684" s="244"/>
      <c r="O684" s="244"/>
      <c r="P684" s="244"/>
      <c r="Q684" s="244"/>
      <c r="R684" s="244"/>
      <c r="S684" s="244"/>
      <c r="T684" s="245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6" t="s">
        <v>161</v>
      </c>
      <c r="AU684" s="246" t="s">
        <v>172</v>
      </c>
      <c r="AV684" s="13" t="s">
        <v>84</v>
      </c>
      <c r="AW684" s="13" t="s">
        <v>32</v>
      </c>
      <c r="AX684" s="13" t="s">
        <v>76</v>
      </c>
      <c r="AY684" s="246" t="s">
        <v>150</v>
      </c>
    </row>
    <row r="685" s="14" customFormat="1">
      <c r="A685" s="14"/>
      <c r="B685" s="247"/>
      <c r="C685" s="248"/>
      <c r="D685" s="238" t="s">
        <v>161</v>
      </c>
      <c r="E685" s="249" t="s">
        <v>1</v>
      </c>
      <c r="F685" s="250" t="s">
        <v>223</v>
      </c>
      <c r="G685" s="248"/>
      <c r="H685" s="251">
        <v>10</v>
      </c>
      <c r="I685" s="252"/>
      <c r="J685" s="248"/>
      <c r="K685" s="248"/>
      <c r="L685" s="253"/>
      <c r="M685" s="254"/>
      <c r="N685" s="255"/>
      <c r="O685" s="255"/>
      <c r="P685" s="255"/>
      <c r="Q685" s="255"/>
      <c r="R685" s="255"/>
      <c r="S685" s="255"/>
      <c r="T685" s="256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7" t="s">
        <v>161</v>
      </c>
      <c r="AU685" s="257" t="s">
        <v>172</v>
      </c>
      <c r="AV685" s="14" t="s">
        <v>86</v>
      </c>
      <c r="AW685" s="14" t="s">
        <v>32</v>
      </c>
      <c r="AX685" s="14" t="s">
        <v>76</v>
      </c>
      <c r="AY685" s="257" t="s">
        <v>150</v>
      </c>
    </row>
    <row r="686" s="2" customFormat="1" ht="26.4" customHeight="1">
      <c r="A686" s="38"/>
      <c r="B686" s="39"/>
      <c r="C686" s="218" t="s">
        <v>613</v>
      </c>
      <c r="D686" s="218" t="s">
        <v>152</v>
      </c>
      <c r="E686" s="219" t="s">
        <v>614</v>
      </c>
      <c r="F686" s="220" t="s">
        <v>615</v>
      </c>
      <c r="G686" s="221" t="s">
        <v>466</v>
      </c>
      <c r="H686" s="222">
        <v>3</v>
      </c>
      <c r="I686" s="223"/>
      <c r="J686" s="224">
        <f>ROUND(I686*H686,2)</f>
        <v>0</v>
      </c>
      <c r="K686" s="220" t="s">
        <v>156</v>
      </c>
      <c r="L686" s="44"/>
      <c r="M686" s="225" t="s">
        <v>1</v>
      </c>
      <c r="N686" s="226" t="s">
        <v>41</v>
      </c>
      <c r="O686" s="91"/>
      <c r="P686" s="227">
        <f>O686*H686</f>
        <v>0</v>
      </c>
      <c r="Q686" s="227">
        <v>0</v>
      </c>
      <c r="R686" s="227">
        <f>Q686*H686</f>
        <v>0</v>
      </c>
      <c r="S686" s="227">
        <v>0.017999999999999999</v>
      </c>
      <c r="T686" s="228">
        <f>S686*H686</f>
        <v>0.053999999999999992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29" t="s">
        <v>157</v>
      </c>
      <c r="AT686" s="229" t="s">
        <v>152</v>
      </c>
      <c r="AU686" s="229" t="s">
        <v>172</v>
      </c>
      <c r="AY686" s="17" t="s">
        <v>150</v>
      </c>
      <c r="BE686" s="230">
        <f>IF(N686="základní",J686,0)</f>
        <v>0</v>
      </c>
      <c r="BF686" s="230">
        <f>IF(N686="snížená",J686,0)</f>
        <v>0</v>
      </c>
      <c r="BG686" s="230">
        <f>IF(N686="zákl. přenesená",J686,0)</f>
        <v>0</v>
      </c>
      <c r="BH686" s="230">
        <f>IF(N686="sníž. přenesená",J686,0)</f>
        <v>0</v>
      </c>
      <c r="BI686" s="230">
        <f>IF(N686="nulová",J686,0)</f>
        <v>0</v>
      </c>
      <c r="BJ686" s="17" t="s">
        <v>84</v>
      </c>
      <c r="BK686" s="230">
        <f>ROUND(I686*H686,2)</f>
        <v>0</v>
      </c>
      <c r="BL686" s="17" t="s">
        <v>157</v>
      </c>
      <c r="BM686" s="229" t="s">
        <v>616</v>
      </c>
    </row>
    <row r="687" s="2" customFormat="1">
      <c r="A687" s="38"/>
      <c r="B687" s="39"/>
      <c r="C687" s="40"/>
      <c r="D687" s="231" t="s">
        <v>159</v>
      </c>
      <c r="E687" s="40"/>
      <c r="F687" s="232" t="s">
        <v>617</v>
      </c>
      <c r="G687" s="40"/>
      <c r="H687" s="40"/>
      <c r="I687" s="233"/>
      <c r="J687" s="40"/>
      <c r="K687" s="40"/>
      <c r="L687" s="44"/>
      <c r="M687" s="234"/>
      <c r="N687" s="235"/>
      <c r="O687" s="91"/>
      <c r="P687" s="91"/>
      <c r="Q687" s="91"/>
      <c r="R687" s="91"/>
      <c r="S687" s="91"/>
      <c r="T687" s="92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159</v>
      </c>
      <c r="AU687" s="17" t="s">
        <v>172</v>
      </c>
    </row>
    <row r="688" s="13" customFormat="1">
      <c r="A688" s="13"/>
      <c r="B688" s="236"/>
      <c r="C688" s="237"/>
      <c r="D688" s="238" t="s">
        <v>161</v>
      </c>
      <c r="E688" s="239" t="s">
        <v>1</v>
      </c>
      <c r="F688" s="240" t="s">
        <v>548</v>
      </c>
      <c r="G688" s="237"/>
      <c r="H688" s="239" t="s">
        <v>1</v>
      </c>
      <c r="I688" s="241"/>
      <c r="J688" s="237"/>
      <c r="K688" s="237"/>
      <c r="L688" s="242"/>
      <c r="M688" s="243"/>
      <c r="N688" s="244"/>
      <c r="O688" s="244"/>
      <c r="P688" s="244"/>
      <c r="Q688" s="244"/>
      <c r="R688" s="244"/>
      <c r="S688" s="244"/>
      <c r="T688" s="24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6" t="s">
        <v>161</v>
      </c>
      <c r="AU688" s="246" t="s">
        <v>172</v>
      </c>
      <c r="AV688" s="13" t="s">
        <v>84</v>
      </c>
      <c r="AW688" s="13" t="s">
        <v>32</v>
      </c>
      <c r="AX688" s="13" t="s">
        <v>76</v>
      </c>
      <c r="AY688" s="246" t="s">
        <v>150</v>
      </c>
    </row>
    <row r="689" s="13" customFormat="1">
      <c r="A689" s="13"/>
      <c r="B689" s="236"/>
      <c r="C689" s="237"/>
      <c r="D689" s="238" t="s">
        <v>161</v>
      </c>
      <c r="E689" s="239" t="s">
        <v>1</v>
      </c>
      <c r="F689" s="240" t="s">
        <v>164</v>
      </c>
      <c r="G689" s="237"/>
      <c r="H689" s="239" t="s">
        <v>1</v>
      </c>
      <c r="I689" s="241"/>
      <c r="J689" s="237"/>
      <c r="K689" s="237"/>
      <c r="L689" s="242"/>
      <c r="M689" s="243"/>
      <c r="N689" s="244"/>
      <c r="O689" s="244"/>
      <c r="P689" s="244"/>
      <c r="Q689" s="244"/>
      <c r="R689" s="244"/>
      <c r="S689" s="244"/>
      <c r="T689" s="245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6" t="s">
        <v>161</v>
      </c>
      <c r="AU689" s="246" t="s">
        <v>172</v>
      </c>
      <c r="AV689" s="13" t="s">
        <v>84</v>
      </c>
      <c r="AW689" s="13" t="s">
        <v>32</v>
      </c>
      <c r="AX689" s="13" t="s">
        <v>76</v>
      </c>
      <c r="AY689" s="246" t="s">
        <v>150</v>
      </c>
    </row>
    <row r="690" s="13" customFormat="1">
      <c r="A690" s="13"/>
      <c r="B690" s="236"/>
      <c r="C690" s="237"/>
      <c r="D690" s="238" t="s">
        <v>161</v>
      </c>
      <c r="E690" s="239" t="s">
        <v>1</v>
      </c>
      <c r="F690" s="240" t="s">
        <v>588</v>
      </c>
      <c r="G690" s="237"/>
      <c r="H690" s="239" t="s">
        <v>1</v>
      </c>
      <c r="I690" s="241"/>
      <c r="J690" s="237"/>
      <c r="K690" s="237"/>
      <c r="L690" s="242"/>
      <c r="M690" s="243"/>
      <c r="N690" s="244"/>
      <c r="O690" s="244"/>
      <c r="P690" s="244"/>
      <c r="Q690" s="244"/>
      <c r="R690" s="244"/>
      <c r="S690" s="244"/>
      <c r="T690" s="245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6" t="s">
        <v>161</v>
      </c>
      <c r="AU690" s="246" t="s">
        <v>172</v>
      </c>
      <c r="AV690" s="13" t="s">
        <v>84</v>
      </c>
      <c r="AW690" s="13" t="s">
        <v>32</v>
      </c>
      <c r="AX690" s="13" t="s">
        <v>76</v>
      </c>
      <c r="AY690" s="246" t="s">
        <v>150</v>
      </c>
    </row>
    <row r="691" s="14" customFormat="1">
      <c r="A691" s="14"/>
      <c r="B691" s="247"/>
      <c r="C691" s="248"/>
      <c r="D691" s="238" t="s">
        <v>161</v>
      </c>
      <c r="E691" s="249" t="s">
        <v>1</v>
      </c>
      <c r="F691" s="250" t="s">
        <v>172</v>
      </c>
      <c r="G691" s="248"/>
      <c r="H691" s="251">
        <v>3</v>
      </c>
      <c r="I691" s="252"/>
      <c r="J691" s="248"/>
      <c r="K691" s="248"/>
      <c r="L691" s="253"/>
      <c r="M691" s="254"/>
      <c r="N691" s="255"/>
      <c r="O691" s="255"/>
      <c r="P691" s="255"/>
      <c r="Q691" s="255"/>
      <c r="R691" s="255"/>
      <c r="S691" s="255"/>
      <c r="T691" s="25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7" t="s">
        <v>161</v>
      </c>
      <c r="AU691" s="257" t="s">
        <v>172</v>
      </c>
      <c r="AV691" s="14" t="s">
        <v>86</v>
      </c>
      <c r="AW691" s="14" t="s">
        <v>32</v>
      </c>
      <c r="AX691" s="14" t="s">
        <v>76</v>
      </c>
      <c r="AY691" s="257" t="s">
        <v>150</v>
      </c>
    </row>
    <row r="692" s="2" customFormat="1" ht="26.4" customHeight="1">
      <c r="A692" s="38"/>
      <c r="B692" s="39"/>
      <c r="C692" s="218" t="s">
        <v>618</v>
      </c>
      <c r="D692" s="218" t="s">
        <v>152</v>
      </c>
      <c r="E692" s="219" t="s">
        <v>619</v>
      </c>
      <c r="F692" s="220" t="s">
        <v>620</v>
      </c>
      <c r="G692" s="221" t="s">
        <v>466</v>
      </c>
      <c r="H692" s="222">
        <v>4.2000000000000002</v>
      </c>
      <c r="I692" s="223"/>
      <c r="J692" s="224">
        <f>ROUND(I692*H692,2)</f>
        <v>0</v>
      </c>
      <c r="K692" s="220" t="s">
        <v>156</v>
      </c>
      <c r="L692" s="44"/>
      <c r="M692" s="225" t="s">
        <v>1</v>
      </c>
      <c r="N692" s="226" t="s">
        <v>41</v>
      </c>
      <c r="O692" s="91"/>
      <c r="P692" s="227">
        <f>O692*H692</f>
        <v>0</v>
      </c>
      <c r="Q692" s="227">
        <v>0</v>
      </c>
      <c r="R692" s="227">
        <f>Q692*H692</f>
        <v>0</v>
      </c>
      <c r="S692" s="227">
        <v>0.065000000000000002</v>
      </c>
      <c r="T692" s="228">
        <f>S692*H692</f>
        <v>0.27300000000000002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29" t="s">
        <v>157</v>
      </c>
      <c r="AT692" s="229" t="s">
        <v>152</v>
      </c>
      <c r="AU692" s="229" t="s">
        <v>172</v>
      </c>
      <c r="AY692" s="17" t="s">
        <v>150</v>
      </c>
      <c r="BE692" s="230">
        <f>IF(N692="základní",J692,0)</f>
        <v>0</v>
      </c>
      <c r="BF692" s="230">
        <f>IF(N692="snížená",J692,0)</f>
        <v>0</v>
      </c>
      <c r="BG692" s="230">
        <f>IF(N692="zákl. přenesená",J692,0)</f>
        <v>0</v>
      </c>
      <c r="BH692" s="230">
        <f>IF(N692="sníž. přenesená",J692,0)</f>
        <v>0</v>
      </c>
      <c r="BI692" s="230">
        <f>IF(N692="nulová",J692,0)</f>
        <v>0</v>
      </c>
      <c r="BJ692" s="17" t="s">
        <v>84</v>
      </c>
      <c r="BK692" s="230">
        <f>ROUND(I692*H692,2)</f>
        <v>0</v>
      </c>
      <c r="BL692" s="17" t="s">
        <v>157</v>
      </c>
      <c r="BM692" s="229" t="s">
        <v>621</v>
      </c>
    </row>
    <row r="693" s="2" customFormat="1">
      <c r="A693" s="38"/>
      <c r="B693" s="39"/>
      <c r="C693" s="40"/>
      <c r="D693" s="231" t="s">
        <v>159</v>
      </c>
      <c r="E693" s="40"/>
      <c r="F693" s="232" t="s">
        <v>622</v>
      </c>
      <c r="G693" s="40"/>
      <c r="H693" s="40"/>
      <c r="I693" s="233"/>
      <c r="J693" s="40"/>
      <c r="K693" s="40"/>
      <c r="L693" s="44"/>
      <c r="M693" s="234"/>
      <c r="N693" s="235"/>
      <c r="O693" s="91"/>
      <c r="P693" s="91"/>
      <c r="Q693" s="91"/>
      <c r="R693" s="91"/>
      <c r="S693" s="91"/>
      <c r="T693" s="92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T693" s="17" t="s">
        <v>159</v>
      </c>
      <c r="AU693" s="17" t="s">
        <v>172</v>
      </c>
    </row>
    <row r="694" s="13" customFormat="1">
      <c r="A694" s="13"/>
      <c r="B694" s="236"/>
      <c r="C694" s="237"/>
      <c r="D694" s="238" t="s">
        <v>161</v>
      </c>
      <c r="E694" s="239" t="s">
        <v>1</v>
      </c>
      <c r="F694" s="240" t="s">
        <v>162</v>
      </c>
      <c r="G694" s="237"/>
      <c r="H694" s="239" t="s">
        <v>1</v>
      </c>
      <c r="I694" s="241"/>
      <c r="J694" s="237"/>
      <c r="K694" s="237"/>
      <c r="L694" s="242"/>
      <c r="M694" s="243"/>
      <c r="N694" s="244"/>
      <c r="O694" s="244"/>
      <c r="P694" s="244"/>
      <c r="Q694" s="244"/>
      <c r="R694" s="244"/>
      <c r="S694" s="244"/>
      <c r="T694" s="245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6" t="s">
        <v>161</v>
      </c>
      <c r="AU694" s="246" t="s">
        <v>172</v>
      </c>
      <c r="AV694" s="13" t="s">
        <v>84</v>
      </c>
      <c r="AW694" s="13" t="s">
        <v>32</v>
      </c>
      <c r="AX694" s="13" t="s">
        <v>76</v>
      </c>
      <c r="AY694" s="246" t="s">
        <v>150</v>
      </c>
    </row>
    <row r="695" s="13" customFormat="1">
      <c r="A695" s="13"/>
      <c r="B695" s="236"/>
      <c r="C695" s="237"/>
      <c r="D695" s="238" t="s">
        <v>161</v>
      </c>
      <c r="E695" s="239" t="s">
        <v>1</v>
      </c>
      <c r="F695" s="240" t="s">
        <v>163</v>
      </c>
      <c r="G695" s="237"/>
      <c r="H695" s="239" t="s">
        <v>1</v>
      </c>
      <c r="I695" s="241"/>
      <c r="J695" s="237"/>
      <c r="K695" s="237"/>
      <c r="L695" s="242"/>
      <c r="M695" s="243"/>
      <c r="N695" s="244"/>
      <c r="O695" s="244"/>
      <c r="P695" s="244"/>
      <c r="Q695" s="244"/>
      <c r="R695" s="244"/>
      <c r="S695" s="244"/>
      <c r="T695" s="245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6" t="s">
        <v>161</v>
      </c>
      <c r="AU695" s="246" t="s">
        <v>172</v>
      </c>
      <c r="AV695" s="13" t="s">
        <v>84</v>
      </c>
      <c r="AW695" s="13" t="s">
        <v>32</v>
      </c>
      <c r="AX695" s="13" t="s">
        <v>76</v>
      </c>
      <c r="AY695" s="246" t="s">
        <v>150</v>
      </c>
    </row>
    <row r="696" s="13" customFormat="1">
      <c r="A696" s="13"/>
      <c r="B696" s="236"/>
      <c r="C696" s="237"/>
      <c r="D696" s="238" t="s">
        <v>161</v>
      </c>
      <c r="E696" s="239" t="s">
        <v>1</v>
      </c>
      <c r="F696" s="240" t="s">
        <v>164</v>
      </c>
      <c r="G696" s="237"/>
      <c r="H696" s="239" t="s">
        <v>1</v>
      </c>
      <c r="I696" s="241"/>
      <c r="J696" s="237"/>
      <c r="K696" s="237"/>
      <c r="L696" s="242"/>
      <c r="M696" s="243"/>
      <c r="N696" s="244"/>
      <c r="O696" s="244"/>
      <c r="P696" s="244"/>
      <c r="Q696" s="244"/>
      <c r="R696" s="244"/>
      <c r="S696" s="244"/>
      <c r="T696" s="245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6" t="s">
        <v>161</v>
      </c>
      <c r="AU696" s="246" t="s">
        <v>172</v>
      </c>
      <c r="AV696" s="13" t="s">
        <v>84</v>
      </c>
      <c r="AW696" s="13" t="s">
        <v>32</v>
      </c>
      <c r="AX696" s="13" t="s">
        <v>76</v>
      </c>
      <c r="AY696" s="246" t="s">
        <v>150</v>
      </c>
    </row>
    <row r="697" s="13" customFormat="1">
      <c r="A697" s="13"/>
      <c r="B697" s="236"/>
      <c r="C697" s="237"/>
      <c r="D697" s="238" t="s">
        <v>161</v>
      </c>
      <c r="E697" s="239" t="s">
        <v>1</v>
      </c>
      <c r="F697" s="240" t="s">
        <v>197</v>
      </c>
      <c r="G697" s="237"/>
      <c r="H697" s="239" t="s">
        <v>1</v>
      </c>
      <c r="I697" s="241"/>
      <c r="J697" s="237"/>
      <c r="K697" s="237"/>
      <c r="L697" s="242"/>
      <c r="M697" s="243"/>
      <c r="N697" s="244"/>
      <c r="O697" s="244"/>
      <c r="P697" s="244"/>
      <c r="Q697" s="244"/>
      <c r="R697" s="244"/>
      <c r="S697" s="244"/>
      <c r="T697" s="245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6" t="s">
        <v>161</v>
      </c>
      <c r="AU697" s="246" t="s">
        <v>172</v>
      </c>
      <c r="AV697" s="13" t="s">
        <v>84</v>
      </c>
      <c r="AW697" s="13" t="s">
        <v>32</v>
      </c>
      <c r="AX697" s="13" t="s">
        <v>76</v>
      </c>
      <c r="AY697" s="246" t="s">
        <v>150</v>
      </c>
    </row>
    <row r="698" s="14" customFormat="1">
      <c r="A698" s="14"/>
      <c r="B698" s="247"/>
      <c r="C698" s="248"/>
      <c r="D698" s="238" t="s">
        <v>161</v>
      </c>
      <c r="E698" s="249" t="s">
        <v>1</v>
      </c>
      <c r="F698" s="250" t="s">
        <v>623</v>
      </c>
      <c r="G698" s="248"/>
      <c r="H698" s="251">
        <v>4.2000000000000002</v>
      </c>
      <c r="I698" s="252"/>
      <c r="J698" s="248"/>
      <c r="K698" s="248"/>
      <c r="L698" s="253"/>
      <c r="M698" s="254"/>
      <c r="N698" s="255"/>
      <c r="O698" s="255"/>
      <c r="P698" s="255"/>
      <c r="Q698" s="255"/>
      <c r="R698" s="255"/>
      <c r="S698" s="255"/>
      <c r="T698" s="25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7" t="s">
        <v>161</v>
      </c>
      <c r="AU698" s="257" t="s">
        <v>172</v>
      </c>
      <c r="AV698" s="14" t="s">
        <v>86</v>
      </c>
      <c r="AW698" s="14" t="s">
        <v>32</v>
      </c>
      <c r="AX698" s="14" t="s">
        <v>76</v>
      </c>
      <c r="AY698" s="257" t="s">
        <v>150</v>
      </c>
    </row>
    <row r="699" s="2" customFormat="1" ht="36" customHeight="1">
      <c r="A699" s="38"/>
      <c r="B699" s="39"/>
      <c r="C699" s="218" t="s">
        <v>624</v>
      </c>
      <c r="D699" s="218" t="s">
        <v>152</v>
      </c>
      <c r="E699" s="219" t="s">
        <v>625</v>
      </c>
      <c r="F699" s="220" t="s">
        <v>626</v>
      </c>
      <c r="G699" s="221" t="s">
        <v>466</v>
      </c>
      <c r="H699" s="222">
        <v>1.3999999999999999</v>
      </c>
      <c r="I699" s="223"/>
      <c r="J699" s="224">
        <f>ROUND(I699*H699,2)</f>
        <v>0</v>
      </c>
      <c r="K699" s="220" t="s">
        <v>156</v>
      </c>
      <c r="L699" s="44"/>
      <c r="M699" s="225" t="s">
        <v>1</v>
      </c>
      <c r="N699" s="226" t="s">
        <v>41</v>
      </c>
      <c r="O699" s="91"/>
      <c r="P699" s="227">
        <f>O699*H699</f>
        <v>0</v>
      </c>
      <c r="Q699" s="227">
        <v>0.047370000000000002</v>
      </c>
      <c r="R699" s="227">
        <f>Q699*H699</f>
        <v>0.066318000000000002</v>
      </c>
      <c r="S699" s="227">
        <v>0</v>
      </c>
      <c r="T699" s="228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9" t="s">
        <v>157</v>
      </c>
      <c r="AT699" s="229" t="s">
        <v>152</v>
      </c>
      <c r="AU699" s="229" t="s">
        <v>172</v>
      </c>
      <c r="AY699" s="17" t="s">
        <v>150</v>
      </c>
      <c r="BE699" s="230">
        <f>IF(N699="základní",J699,0)</f>
        <v>0</v>
      </c>
      <c r="BF699" s="230">
        <f>IF(N699="snížená",J699,0)</f>
        <v>0</v>
      </c>
      <c r="BG699" s="230">
        <f>IF(N699="zákl. přenesená",J699,0)</f>
        <v>0</v>
      </c>
      <c r="BH699" s="230">
        <f>IF(N699="sníž. přenesená",J699,0)</f>
        <v>0</v>
      </c>
      <c r="BI699" s="230">
        <f>IF(N699="nulová",J699,0)</f>
        <v>0</v>
      </c>
      <c r="BJ699" s="17" t="s">
        <v>84</v>
      </c>
      <c r="BK699" s="230">
        <f>ROUND(I699*H699,2)</f>
        <v>0</v>
      </c>
      <c r="BL699" s="17" t="s">
        <v>157</v>
      </c>
      <c r="BM699" s="229" t="s">
        <v>627</v>
      </c>
    </row>
    <row r="700" s="2" customFormat="1">
      <c r="A700" s="38"/>
      <c r="B700" s="39"/>
      <c r="C700" s="40"/>
      <c r="D700" s="231" t="s">
        <v>159</v>
      </c>
      <c r="E700" s="40"/>
      <c r="F700" s="232" t="s">
        <v>628</v>
      </c>
      <c r="G700" s="40"/>
      <c r="H700" s="40"/>
      <c r="I700" s="233"/>
      <c r="J700" s="40"/>
      <c r="K700" s="40"/>
      <c r="L700" s="44"/>
      <c r="M700" s="234"/>
      <c r="N700" s="235"/>
      <c r="O700" s="91"/>
      <c r="P700" s="91"/>
      <c r="Q700" s="91"/>
      <c r="R700" s="91"/>
      <c r="S700" s="91"/>
      <c r="T700" s="92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159</v>
      </c>
      <c r="AU700" s="17" t="s">
        <v>172</v>
      </c>
    </row>
    <row r="701" s="13" customFormat="1">
      <c r="A701" s="13"/>
      <c r="B701" s="236"/>
      <c r="C701" s="237"/>
      <c r="D701" s="238" t="s">
        <v>161</v>
      </c>
      <c r="E701" s="239" t="s">
        <v>1</v>
      </c>
      <c r="F701" s="240" t="s">
        <v>162</v>
      </c>
      <c r="G701" s="237"/>
      <c r="H701" s="239" t="s">
        <v>1</v>
      </c>
      <c r="I701" s="241"/>
      <c r="J701" s="237"/>
      <c r="K701" s="237"/>
      <c r="L701" s="242"/>
      <c r="M701" s="243"/>
      <c r="N701" s="244"/>
      <c r="O701" s="244"/>
      <c r="P701" s="244"/>
      <c r="Q701" s="244"/>
      <c r="R701" s="244"/>
      <c r="S701" s="244"/>
      <c r="T701" s="245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6" t="s">
        <v>161</v>
      </c>
      <c r="AU701" s="246" t="s">
        <v>172</v>
      </c>
      <c r="AV701" s="13" t="s">
        <v>84</v>
      </c>
      <c r="AW701" s="13" t="s">
        <v>32</v>
      </c>
      <c r="AX701" s="13" t="s">
        <v>76</v>
      </c>
      <c r="AY701" s="246" t="s">
        <v>150</v>
      </c>
    </row>
    <row r="702" s="13" customFormat="1">
      <c r="A702" s="13"/>
      <c r="B702" s="236"/>
      <c r="C702" s="237"/>
      <c r="D702" s="238" t="s">
        <v>161</v>
      </c>
      <c r="E702" s="239" t="s">
        <v>1</v>
      </c>
      <c r="F702" s="240" t="s">
        <v>164</v>
      </c>
      <c r="G702" s="237"/>
      <c r="H702" s="239" t="s">
        <v>1</v>
      </c>
      <c r="I702" s="241"/>
      <c r="J702" s="237"/>
      <c r="K702" s="237"/>
      <c r="L702" s="242"/>
      <c r="M702" s="243"/>
      <c r="N702" s="244"/>
      <c r="O702" s="244"/>
      <c r="P702" s="244"/>
      <c r="Q702" s="244"/>
      <c r="R702" s="244"/>
      <c r="S702" s="244"/>
      <c r="T702" s="24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6" t="s">
        <v>161</v>
      </c>
      <c r="AU702" s="246" t="s">
        <v>172</v>
      </c>
      <c r="AV702" s="13" t="s">
        <v>84</v>
      </c>
      <c r="AW702" s="13" t="s">
        <v>32</v>
      </c>
      <c r="AX702" s="13" t="s">
        <v>76</v>
      </c>
      <c r="AY702" s="246" t="s">
        <v>150</v>
      </c>
    </row>
    <row r="703" s="13" customFormat="1">
      <c r="A703" s="13"/>
      <c r="B703" s="236"/>
      <c r="C703" s="237"/>
      <c r="D703" s="238" t="s">
        <v>161</v>
      </c>
      <c r="E703" s="239" t="s">
        <v>1</v>
      </c>
      <c r="F703" s="240" t="s">
        <v>197</v>
      </c>
      <c r="G703" s="237"/>
      <c r="H703" s="239" t="s">
        <v>1</v>
      </c>
      <c r="I703" s="241"/>
      <c r="J703" s="237"/>
      <c r="K703" s="237"/>
      <c r="L703" s="242"/>
      <c r="M703" s="243"/>
      <c r="N703" s="244"/>
      <c r="O703" s="244"/>
      <c r="P703" s="244"/>
      <c r="Q703" s="244"/>
      <c r="R703" s="244"/>
      <c r="S703" s="244"/>
      <c r="T703" s="245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6" t="s">
        <v>161</v>
      </c>
      <c r="AU703" s="246" t="s">
        <v>172</v>
      </c>
      <c r="AV703" s="13" t="s">
        <v>84</v>
      </c>
      <c r="AW703" s="13" t="s">
        <v>32</v>
      </c>
      <c r="AX703" s="13" t="s">
        <v>76</v>
      </c>
      <c r="AY703" s="246" t="s">
        <v>150</v>
      </c>
    </row>
    <row r="704" s="14" customFormat="1">
      <c r="A704" s="14"/>
      <c r="B704" s="247"/>
      <c r="C704" s="248"/>
      <c r="D704" s="238" t="s">
        <v>161</v>
      </c>
      <c r="E704" s="249" t="s">
        <v>1</v>
      </c>
      <c r="F704" s="250" t="s">
        <v>629</v>
      </c>
      <c r="G704" s="248"/>
      <c r="H704" s="251">
        <v>1.3999999999999999</v>
      </c>
      <c r="I704" s="252"/>
      <c r="J704" s="248"/>
      <c r="K704" s="248"/>
      <c r="L704" s="253"/>
      <c r="M704" s="254"/>
      <c r="N704" s="255"/>
      <c r="O704" s="255"/>
      <c r="P704" s="255"/>
      <c r="Q704" s="255"/>
      <c r="R704" s="255"/>
      <c r="S704" s="255"/>
      <c r="T704" s="256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7" t="s">
        <v>161</v>
      </c>
      <c r="AU704" s="257" t="s">
        <v>172</v>
      </c>
      <c r="AV704" s="14" t="s">
        <v>86</v>
      </c>
      <c r="AW704" s="14" t="s">
        <v>32</v>
      </c>
      <c r="AX704" s="14" t="s">
        <v>76</v>
      </c>
      <c r="AY704" s="257" t="s">
        <v>150</v>
      </c>
    </row>
    <row r="705" s="2" customFormat="1" ht="26.4" customHeight="1">
      <c r="A705" s="38"/>
      <c r="B705" s="39"/>
      <c r="C705" s="218" t="s">
        <v>630</v>
      </c>
      <c r="D705" s="218" t="s">
        <v>152</v>
      </c>
      <c r="E705" s="219" t="s">
        <v>631</v>
      </c>
      <c r="F705" s="220" t="s">
        <v>632</v>
      </c>
      <c r="G705" s="221" t="s">
        <v>466</v>
      </c>
      <c r="H705" s="222">
        <v>3.5</v>
      </c>
      <c r="I705" s="223"/>
      <c r="J705" s="224">
        <f>ROUND(I705*H705,2)</f>
        <v>0</v>
      </c>
      <c r="K705" s="220" t="s">
        <v>156</v>
      </c>
      <c r="L705" s="44"/>
      <c r="M705" s="225" t="s">
        <v>1</v>
      </c>
      <c r="N705" s="226" t="s">
        <v>41</v>
      </c>
      <c r="O705" s="91"/>
      <c r="P705" s="227">
        <f>O705*H705</f>
        <v>0</v>
      </c>
      <c r="Q705" s="227">
        <v>0.00097000000000000005</v>
      </c>
      <c r="R705" s="227">
        <f>Q705*H705</f>
        <v>0.003395</v>
      </c>
      <c r="S705" s="227">
        <v>0.0043</v>
      </c>
      <c r="T705" s="228">
        <f>S705*H705</f>
        <v>0.015050000000000001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29" t="s">
        <v>157</v>
      </c>
      <c r="AT705" s="229" t="s">
        <v>152</v>
      </c>
      <c r="AU705" s="229" t="s">
        <v>172</v>
      </c>
      <c r="AY705" s="17" t="s">
        <v>150</v>
      </c>
      <c r="BE705" s="230">
        <f>IF(N705="základní",J705,0)</f>
        <v>0</v>
      </c>
      <c r="BF705" s="230">
        <f>IF(N705="snížená",J705,0)</f>
        <v>0</v>
      </c>
      <c r="BG705" s="230">
        <f>IF(N705="zákl. přenesená",J705,0)</f>
        <v>0</v>
      </c>
      <c r="BH705" s="230">
        <f>IF(N705="sníž. přenesená",J705,0)</f>
        <v>0</v>
      </c>
      <c r="BI705" s="230">
        <f>IF(N705="nulová",J705,0)</f>
        <v>0</v>
      </c>
      <c r="BJ705" s="17" t="s">
        <v>84</v>
      </c>
      <c r="BK705" s="230">
        <f>ROUND(I705*H705,2)</f>
        <v>0</v>
      </c>
      <c r="BL705" s="17" t="s">
        <v>157</v>
      </c>
      <c r="BM705" s="229" t="s">
        <v>633</v>
      </c>
    </row>
    <row r="706" s="2" customFormat="1">
      <c r="A706" s="38"/>
      <c r="B706" s="39"/>
      <c r="C706" s="40"/>
      <c r="D706" s="231" t="s">
        <v>159</v>
      </c>
      <c r="E706" s="40"/>
      <c r="F706" s="232" t="s">
        <v>634</v>
      </c>
      <c r="G706" s="40"/>
      <c r="H706" s="40"/>
      <c r="I706" s="233"/>
      <c r="J706" s="40"/>
      <c r="K706" s="40"/>
      <c r="L706" s="44"/>
      <c r="M706" s="234"/>
      <c r="N706" s="235"/>
      <c r="O706" s="91"/>
      <c r="P706" s="91"/>
      <c r="Q706" s="91"/>
      <c r="R706" s="91"/>
      <c r="S706" s="91"/>
      <c r="T706" s="92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7" t="s">
        <v>159</v>
      </c>
      <c r="AU706" s="17" t="s">
        <v>172</v>
      </c>
    </row>
    <row r="707" s="2" customFormat="1">
      <c r="A707" s="38"/>
      <c r="B707" s="39"/>
      <c r="C707" s="40"/>
      <c r="D707" s="238" t="s">
        <v>188</v>
      </c>
      <c r="E707" s="40"/>
      <c r="F707" s="258" t="s">
        <v>635</v>
      </c>
      <c r="G707" s="40"/>
      <c r="H707" s="40"/>
      <c r="I707" s="233"/>
      <c r="J707" s="40"/>
      <c r="K707" s="40"/>
      <c r="L707" s="44"/>
      <c r="M707" s="234"/>
      <c r="N707" s="235"/>
      <c r="O707" s="91"/>
      <c r="P707" s="91"/>
      <c r="Q707" s="91"/>
      <c r="R707" s="91"/>
      <c r="S707" s="91"/>
      <c r="T707" s="92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7" t="s">
        <v>188</v>
      </c>
      <c r="AU707" s="17" t="s">
        <v>172</v>
      </c>
    </row>
    <row r="708" s="13" customFormat="1">
      <c r="A708" s="13"/>
      <c r="B708" s="236"/>
      <c r="C708" s="237"/>
      <c r="D708" s="238" t="s">
        <v>161</v>
      </c>
      <c r="E708" s="239" t="s">
        <v>1</v>
      </c>
      <c r="F708" s="240" t="s">
        <v>547</v>
      </c>
      <c r="G708" s="237"/>
      <c r="H708" s="239" t="s">
        <v>1</v>
      </c>
      <c r="I708" s="241"/>
      <c r="J708" s="237"/>
      <c r="K708" s="237"/>
      <c r="L708" s="242"/>
      <c r="M708" s="243"/>
      <c r="N708" s="244"/>
      <c r="O708" s="244"/>
      <c r="P708" s="244"/>
      <c r="Q708" s="244"/>
      <c r="R708" s="244"/>
      <c r="S708" s="244"/>
      <c r="T708" s="245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6" t="s">
        <v>161</v>
      </c>
      <c r="AU708" s="246" t="s">
        <v>172</v>
      </c>
      <c r="AV708" s="13" t="s">
        <v>84</v>
      </c>
      <c r="AW708" s="13" t="s">
        <v>32</v>
      </c>
      <c r="AX708" s="13" t="s">
        <v>76</v>
      </c>
      <c r="AY708" s="246" t="s">
        <v>150</v>
      </c>
    </row>
    <row r="709" s="13" customFormat="1">
      <c r="A709" s="13"/>
      <c r="B709" s="236"/>
      <c r="C709" s="237"/>
      <c r="D709" s="238" t="s">
        <v>161</v>
      </c>
      <c r="E709" s="239" t="s">
        <v>1</v>
      </c>
      <c r="F709" s="240" t="s">
        <v>548</v>
      </c>
      <c r="G709" s="237"/>
      <c r="H709" s="239" t="s">
        <v>1</v>
      </c>
      <c r="I709" s="241"/>
      <c r="J709" s="237"/>
      <c r="K709" s="237"/>
      <c r="L709" s="242"/>
      <c r="M709" s="243"/>
      <c r="N709" s="244"/>
      <c r="O709" s="244"/>
      <c r="P709" s="244"/>
      <c r="Q709" s="244"/>
      <c r="R709" s="244"/>
      <c r="S709" s="244"/>
      <c r="T709" s="245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6" t="s">
        <v>161</v>
      </c>
      <c r="AU709" s="246" t="s">
        <v>172</v>
      </c>
      <c r="AV709" s="13" t="s">
        <v>84</v>
      </c>
      <c r="AW709" s="13" t="s">
        <v>32</v>
      </c>
      <c r="AX709" s="13" t="s">
        <v>76</v>
      </c>
      <c r="AY709" s="246" t="s">
        <v>150</v>
      </c>
    </row>
    <row r="710" s="13" customFormat="1">
      <c r="A710" s="13"/>
      <c r="B710" s="236"/>
      <c r="C710" s="237"/>
      <c r="D710" s="238" t="s">
        <v>161</v>
      </c>
      <c r="E710" s="239" t="s">
        <v>1</v>
      </c>
      <c r="F710" s="240" t="s">
        <v>164</v>
      </c>
      <c r="G710" s="237"/>
      <c r="H710" s="239" t="s">
        <v>1</v>
      </c>
      <c r="I710" s="241"/>
      <c r="J710" s="237"/>
      <c r="K710" s="237"/>
      <c r="L710" s="242"/>
      <c r="M710" s="243"/>
      <c r="N710" s="244"/>
      <c r="O710" s="244"/>
      <c r="P710" s="244"/>
      <c r="Q710" s="244"/>
      <c r="R710" s="244"/>
      <c r="S710" s="244"/>
      <c r="T710" s="245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6" t="s">
        <v>161</v>
      </c>
      <c r="AU710" s="246" t="s">
        <v>172</v>
      </c>
      <c r="AV710" s="13" t="s">
        <v>84</v>
      </c>
      <c r="AW710" s="13" t="s">
        <v>32</v>
      </c>
      <c r="AX710" s="13" t="s">
        <v>76</v>
      </c>
      <c r="AY710" s="246" t="s">
        <v>150</v>
      </c>
    </row>
    <row r="711" s="13" customFormat="1">
      <c r="A711" s="13"/>
      <c r="B711" s="236"/>
      <c r="C711" s="237"/>
      <c r="D711" s="238" t="s">
        <v>161</v>
      </c>
      <c r="E711" s="239" t="s">
        <v>1</v>
      </c>
      <c r="F711" s="240" t="s">
        <v>636</v>
      </c>
      <c r="G711" s="237"/>
      <c r="H711" s="239" t="s">
        <v>1</v>
      </c>
      <c r="I711" s="241"/>
      <c r="J711" s="237"/>
      <c r="K711" s="237"/>
      <c r="L711" s="242"/>
      <c r="M711" s="243"/>
      <c r="N711" s="244"/>
      <c r="O711" s="244"/>
      <c r="P711" s="244"/>
      <c r="Q711" s="244"/>
      <c r="R711" s="244"/>
      <c r="S711" s="244"/>
      <c r="T711" s="24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6" t="s">
        <v>161</v>
      </c>
      <c r="AU711" s="246" t="s">
        <v>172</v>
      </c>
      <c r="AV711" s="13" t="s">
        <v>84</v>
      </c>
      <c r="AW711" s="13" t="s">
        <v>32</v>
      </c>
      <c r="AX711" s="13" t="s">
        <v>76</v>
      </c>
      <c r="AY711" s="246" t="s">
        <v>150</v>
      </c>
    </row>
    <row r="712" s="14" customFormat="1">
      <c r="A712" s="14"/>
      <c r="B712" s="247"/>
      <c r="C712" s="248"/>
      <c r="D712" s="238" t="s">
        <v>161</v>
      </c>
      <c r="E712" s="249" t="s">
        <v>1</v>
      </c>
      <c r="F712" s="250" t="s">
        <v>637</v>
      </c>
      <c r="G712" s="248"/>
      <c r="H712" s="251">
        <v>3.5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6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161</v>
      </c>
      <c r="AU712" s="257" t="s">
        <v>172</v>
      </c>
      <c r="AV712" s="14" t="s">
        <v>86</v>
      </c>
      <c r="AW712" s="14" t="s">
        <v>32</v>
      </c>
      <c r="AX712" s="14" t="s">
        <v>76</v>
      </c>
      <c r="AY712" s="257" t="s">
        <v>150</v>
      </c>
    </row>
    <row r="713" s="2" customFormat="1" ht="26.4" customHeight="1">
      <c r="A713" s="38"/>
      <c r="B713" s="39"/>
      <c r="C713" s="218" t="s">
        <v>638</v>
      </c>
      <c r="D713" s="218" t="s">
        <v>152</v>
      </c>
      <c r="E713" s="219" t="s">
        <v>639</v>
      </c>
      <c r="F713" s="220" t="s">
        <v>640</v>
      </c>
      <c r="G713" s="221" t="s">
        <v>466</v>
      </c>
      <c r="H713" s="222">
        <v>1</v>
      </c>
      <c r="I713" s="223"/>
      <c r="J713" s="224">
        <f>ROUND(I713*H713,2)</f>
        <v>0</v>
      </c>
      <c r="K713" s="220" t="s">
        <v>156</v>
      </c>
      <c r="L713" s="44"/>
      <c r="M713" s="225" t="s">
        <v>1</v>
      </c>
      <c r="N713" s="226" t="s">
        <v>41</v>
      </c>
      <c r="O713" s="91"/>
      <c r="P713" s="227">
        <f>O713*H713</f>
        <v>0</v>
      </c>
      <c r="Q713" s="227">
        <v>0.00123</v>
      </c>
      <c r="R713" s="227">
        <f>Q713*H713</f>
        <v>0.00123</v>
      </c>
      <c r="S713" s="227">
        <v>0.017000000000000001</v>
      </c>
      <c r="T713" s="228">
        <f>S713*H713</f>
        <v>0.017000000000000001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29" t="s">
        <v>157</v>
      </c>
      <c r="AT713" s="229" t="s">
        <v>152</v>
      </c>
      <c r="AU713" s="229" t="s">
        <v>172</v>
      </c>
      <c r="AY713" s="17" t="s">
        <v>150</v>
      </c>
      <c r="BE713" s="230">
        <f>IF(N713="základní",J713,0)</f>
        <v>0</v>
      </c>
      <c r="BF713" s="230">
        <f>IF(N713="snížená",J713,0)</f>
        <v>0</v>
      </c>
      <c r="BG713" s="230">
        <f>IF(N713="zákl. přenesená",J713,0)</f>
        <v>0</v>
      </c>
      <c r="BH713" s="230">
        <f>IF(N713="sníž. přenesená",J713,0)</f>
        <v>0</v>
      </c>
      <c r="BI713" s="230">
        <f>IF(N713="nulová",J713,0)</f>
        <v>0</v>
      </c>
      <c r="BJ713" s="17" t="s">
        <v>84</v>
      </c>
      <c r="BK713" s="230">
        <f>ROUND(I713*H713,2)</f>
        <v>0</v>
      </c>
      <c r="BL713" s="17" t="s">
        <v>157</v>
      </c>
      <c r="BM713" s="229" t="s">
        <v>641</v>
      </c>
    </row>
    <row r="714" s="2" customFormat="1">
      <c r="A714" s="38"/>
      <c r="B714" s="39"/>
      <c r="C714" s="40"/>
      <c r="D714" s="231" t="s">
        <v>159</v>
      </c>
      <c r="E714" s="40"/>
      <c r="F714" s="232" t="s">
        <v>642</v>
      </c>
      <c r="G714" s="40"/>
      <c r="H714" s="40"/>
      <c r="I714" s="233"/>
      <c r="J714" s="40"/>
      <c r="K714" s="40"/>
      <c r="L714" s="44"/>
      <c r="M714" s="234"/>
      <c r="N714" s="235"/>
      <c r="O714" s="91"/>
      <c r="P714" s="91"/>
      <c r="Q714" s="91"/>
      <c r="R714" s="91"/>
      <c r="S714" s="91"/>
      <c r="T714" s="92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7" t="s">
        <v>159</v>
      </c>
      <c r="AU714" s="17" t="s">
        <v>172</v>
      </c>
    </row>
    <row r="715" s="2" customFormat="1">
      <c r="A715" s="38"/>
      <c r="B715" s="39"/>
      <c r="C715" s="40"/>
      <c r="D715" s="238" t="s">
        <v>188</v>
      </c>
      <c r="E715" s="40"/>
      <c r="F715" s="258" t="s">
        <v>635</v>
      </c>
      <c r="G715" s="40"/>
      <c r="H715" s="40"/>
      <c r="I715" s="233"/>
      <c r="J715" s="40"/>
      <c r="K715" s="40"/>
      <c r="L715" s="44"/>
      <c r="M715" s="234"/>
      <c r="N715" s="235"/>
      <c r="O715" s="91"/>
      <c r="P715" s="91"/>
      <c r="Q715" s="91"/>
      <c r="R715" s="91"/>
      <c r="S715" s="91"/>
      <c r="T715" s="92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7" t="s">
        <v>188</v>
      </c>
      <c r="AU715" s="17" t="s">
        <v>172</v>
      </c>
    </row>
    <row r="716" s="13" customFormat="1">
      <c r="A716" s="13"/>
      <c r="B716" s="236"/>
      <c r="C716" s="237"/>
      <c r="D716" s="238" t="s">
        <v>161</v>
      </c>
      <c r="E716" s="239" t="s">
        <v>1</v>
      </c>
      <c r="F716" s="240" t="s">
        <v>547</v>
      </c>
      <c r="G716" s="237"/>
      <c r="H716" s="239" t="s">
        <v>1</v>
      </c>
      <c r="I716" s="241"/>
      <c r="J716" s="237"/>
      <c r="K716" s="237"/>
      <c r="L716" s="242"/>
      <c r="M716" s="243"/>
      <c r="N716" s="244"/>
      <c r="O716" s="244"/>
      <c r="P716" s="244"/>
      <c r="Q716" s="244"/>
      <c r="R716" s="244"/>
      <c r="S716" s="244"/>
      <c r="T716" s="245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6" t="s">
        <v>161</v>
      </c>
      <c r="AU716" s="246" t="s">
        <v>172</v>
      </c>
      <c r="AV716" s="13" t="s">
        <v>84</v>
      </c>
      <c r="AW716" s="13" t="s">
        <v>32</v>
      </c>
      <c r="AX716" s="13" t="s">
        <v>76</v>
      </c>
      <c r="AY716" s="246" t="s">
        <v>150</v>
      </c>
    </row>
    <row r="717" s="13" customFormat="1">
      <c r="A717" s="13"/>
      <c r="B717" s="236"/>
      <c r="C717" s="237"/>
      <c r="D717" s="238" t="s">
        <v>161</v>
      </c>
      <c r="E717" s="239" t="s">
        <v>1</v>
      </c>
      <c r="F717" s="240" t="s">
        <v>548</v>
      </c>
      <c r="G717" s="237"/>
      <c r="H717" s="239" t="s">
        <v>1</v>
      </c>
      <c r="I717" s="241"/>
      <c r="J717" s="237"/>
      <c r="K717" s="237"/>
      <c r="L717" s="242"/>
      <c r="M717" s="243"/>
      <c r="N717" s="244"/>
      <c r="O717" s="244"/>
      <c r="P717" s="244"/>
      <c r="Q717" s="244"/>
      <c r="R717" s="244"/>
      <c r="S717" s="244"/>
      <c r="T717" s="24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6" t="s">
        <v>161</v>
      </c>
      <c r="AU717" s="246" t="s">
        <v>172</v>
      </c>
      <c r="AV717" s="13" t="s">
        <v>84</v>
      </c>
      <c r="AW717" s="13" t="s">
        <v>32</v>
      </c>
      <c r="AX717" s="13" t="s">
        <v>76</v>
      </c>
      <c r="AY717" s="246" t="s">
        <v>150</v>
      </c>
    </row>
    <row r="718" s="13" customFormat="1">
      <c r="A718" s="13"/>
      <c r="B718" s="236"/>
      <c r="C718" s="237"/>
      <c r="D718" s="238" t="s">
        <v>161</v>
      </c>
      <c r="E718" s="239" t="s">
        <v>1</v>
      </c>
      <c r="F718" s="240" t="s">
        <v>164</v>
      </c>
      <c r="G718" s="237"/>
      <c r="H718" s="239" t="s">
        <v>1</v>
      </c>
      <c r="I718" s="241"/>
      <c r="J718" s="237"/>
      <c r="K718" s="237"/>
      <c r="L718" s="242"/>
      <c r="M718" s="243"/>
      <c r="N718" s="244"/>
      <c r="O718" s="244"/>
      <c r="P718" s="244"/>
      <c r="Q718" s="244"/>
      <c r="R718" s="244"/>
      <c r="S718" s="244"/>
      <c r="T718" s="245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6" t="s">
        <v>161</v>
      </c>
      <c r="AU718" s="246" t="s">
        <v>172</v>
      </c>
      <c r="AV718" s="13" t="s">
        <v>84</v>
      </c>
      <c r="AW718" s="13" t="s">
        <v>32</v>
      </c>
      <c r="AX718" s="13" t="s">
        <v>76</v>
      </c>
      <c r="AY718" s="246" t="s">
        <v>150</v>
      </c>
    </row>
    <row r="719" s="13" customFormat="1">
      <c r="A719" s="13"/>
      <c r="B719" s="236"/>
      <c r="C719" s="237"/>
      <c r="D719" s="238" t="s">
        <v>161</v>
      </c>
      <c r="E719" s="239" t="s">
        <v>1</v>
      </c>
      <c r="F719" s="240" t="s">
        <v>549</v>
      </c>
      <c r="G719" s="237"/>
      <c r="H719" s="239" t="s">
        <v>1</v>
      </c>
      <c r="I719" s="241"/>
      <c r="J719" s="237"/>
      <c r="K719" s="237"/>
      <c r="L719" s="242"/>
      <c r="M719" s="243"/>
      <c r="N719" s="244"/>
      <c r="O719" s="244"/>
      <c r="P719" s="244"/>
      <c r="Q719" s="244"/>
      <c r="R719" s="244"/>
      <c r="S719" s="244"/>
      <c r="T719" s="24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6" t="s">
        <v>161</v>
      </c>
      <c r="AU719" s="246" t="s">
        <v>172</v>
      </c>
      <c r="AV719" s="13" t="s">
        <v>84</v>
      </c>
      <c r="AW719" s="13" t="s">
        <v>32</v>
      </c>
      <c r="AX719" s="13" t="s">
        <v>76</v>
      </c>
      <c r="AY719" s="246" t="s">
        <v>150</v>
      </c>
    </row>
    <row r="720" s="14" customFormat="1">
      <c r="A720" s="14"/>
      <c r="B720" s="247"/>
      <c r="C720" s="248"/>
      <c r="D720" s="238" t="s">
        <v>161</v>
      </c>
      <c r="E720" s="249" t="s">
        <v>1</v>
      </c>
      <c r="F720" s="250" t="s">
        <v>643</v>
      </c>
      <c r="G720" s="248"/>
      <c r="H720" s="251">
        <v>1</v>
      </c>
      <c r="I720" s="252"/>
      <c r="J720" s="248"/>
      <c r="K720" s="248"/>
      <c r="L720" s="253"/>
      <c r="M720" s="254"/>
      <c r="N720" s="255"/>
      <c r="O720" s="255"/>
      <c r="P720" s="255"/>
      <c r="Q720" s="255"/>
      <c r="R720" s="255"/>
      <c r="S720" s="255"/>
      <c r="T720" s="256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7" t="s">
        <v>161</v>
      </c>
      <c r="AU720" s="257" t="s">
        <v>172</v>
      </c>
      <c r="AV720" s="14" t="s">
        <v>86</v>
      </c>
      <c r="AW720" s="14" t="s">
        <v>32</v>
      </c>
      <c r="AX720" s="14" t="s">
        <v>76</v>
      </c>
      <c r="AY720" s="257" t="s">
        <v>150</v>
      </c>
    </row>
    <row r="721" s="2" customFormat="1" ht="26.4" customHeight="1">
      <c r="A721" s="38"/>
      <c r="B721" s="39"/>
      <c r="C721" s="218" t="s">
        <v>644</v>
      </c>
      <c r="D721" s="218" t="s">
        <v>152</v>
      </c>
      <c r="E721" s="219" t="s">
        <v>645</v>
      </c>
      <c r="F721" s="220" t="s">
        <v>646</v>
      </c>
      <c r="G721" s="221" t="s">
        <v>466</v>
      </c>
      <c r="H721" s="222">
        <v>0.59999999999999998</v>
      </c>
      <c r="I721" s="223"/>
      <c r="J721" s="224">
        <f>ROUND(I721*H721,2)</f>
        <v>0</v>
      </c>
      <c r="K721" s="220" t="s">
        <v>156</v>
      </c>
      <c r="L721" s="44"/>
      <c r="M721" s="225" t="s">
        <v>1</v>
      </c>
      <c r="N721" s="226" t="s">
        <v>41</v>
      </c>
      <c r="O721" s="91"/>
      <c r="P721" s="227">
        <f>O721*H721</f>
        <v>0</v>
      </c>
      <c r="Q721" s="227">
        <v>0.00147</v>
      </c>
      <c r="R721" s="227">
        <f>Q721*H721</f>
        <v>0.00088199999999999997</v>
      </c>
      <c r="S721" s="227">
        <v>0.039</v>
      </c>
      <c r="T721" s="228">
        <f>S721*H721</f>
        <v>0.023400000000000001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229" t="s">
        <v>157</v>
      </c>
      <c r="AT721" s="229" t="s">
        <v>152</v>
      </c>
      <c r="AU721" s="229" t="s">
        <v>172</v>
      </c>
      <c r="AY721" s="17" t="s">
        <v>150</v>
      </c>
      <c r="BE721" s="230">
        <f>IF(N721="základní",J721,0)</f>
        <v>0</v>
      </c>
      <c r="BF721" s="230">
        <f>IF(N721="snížená",J721,0)</f>
        <v>0</v>
      </c>
      <c r="BG721" s="230">
        <f>IF(N721="zákl. přenesená",J721,0)</f>
        <v>0</v>
      </c>
      <c r="BH721" s="230">
        <f>IF(N721="sníž. přenesená",J721,0)</f>
        <v>0</v>
      </c>
      <c r="BI721" s="230">
        <f>IF(N721="nulová",J721,0)</f>
        <v>0</v>
      </c>
      <c r="BJ721" s="17" t="s">
        <v>84</v>
      </c>
      <c r="BK721" s="230">
        <f>ROUND(I721*H721,2)</f>
        <v>0</v>
      </c>
      <c r="BL721" s="17" t="s">
        <v>157</v>
      </c>
      <c r="BM721" s="229" t="s">
        <v>647</v>
      </c>
    </row>
    <row r="722" s="2" customFormat="1">
      <c r="A722" s="38"/>
      <c r="B722" s="39"/>
      <c r="C722" s="40"/>
      <c r="D722" s="231" t="s">
        <v>159</v>
      </c>
      <c r="E722" s="40"/>
      <c r="F722" s="232" t="s">
        <v>648</v>
      </c>
      <c r="G722" s="40"/>
      <c r="H722" s="40"/>
      <c r="I722" s="233"/>
      <c r="J722" s="40"/>
      <c r="K722" s="40"/>
      <c r="L722" s="44"/>
      <c r="M722" s="234"/>
      <c r="N722" s="235"/>
      <c r="O722" s="91"/>
      <c r="P722" s="91"/>
      <c r="Q722" s="91"/>
      <c r="R722" s="91"/>
      <c r="S722" s="91"/>
      <c r="T722" s="92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159</v>
      </c>
      <c r="AU722" s="17" t="s">
        <v>172</v>
      </c>
    </row>
    <row r="723" s="2" customFormat="1">
      <c r="A723" s="38"/>
      <c r="B723" s="39"/>
      <c r="C723" s="40"/>
      <c r="D723" s="238" t="s">
        <v>188</v>
      </c>
      <c r="E723" s="40"/>
      <c r="F723" s="258" t="s">
        <v>635</v>
      </c>
      <c r="G723" s="40"/>
      <c r="H723" s="40"/>
      <c r="I723" s="233"/>
      <c r="J723" s="40"/>
      <c r="K723" s="40"/>
      <c r="L723" s="44"/>
      <c r="M723" s="234"/>
      <c r="N723" s="235"/>
      <c r="O723" s="91"/>
      <c r="P723" s="91"/>
      <c r="Q723" s="91"/>
      <c r="R723" s="91"/>
      <c r="S723" s="91"/>
      <c r="T723" s="92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188</v>
      </c>
      <c r="AU723" s="17" t="s">
        <v>172</v>
      </c>
    </row>
    <row r="724" s="13" customFormat="1">
      <c r="A724" s="13"/>
      <c r="B724" s="236"/>
      <c r="C724" s="237"/>
      <c r="D724" s="238" t="s">
        <v>161</v>
      </c>
      <c r="E724" s="239" t="s">
        <v>1</v>
      </c>
      <c r="F724" s="240" t="s">
        <v>547</v>
      </c>
      <c r="G724" s="237"/>
      <c r="H724" s="239" t="s">
        <v>1</v>
      </c>
      <c r="I724" s="241"/>
      <c r="J724" s="237"/>
      <c r="K724" s="237"/>
      <c r="L724" s="242"/>
      <c r="M724" s="243"/>
      <c r="N724" s="244"/>
      <c r="O724" s="244"/>
      <c r="P724" s="244"/>
      <c r="Q724" s="244"/>
      <c r="R724" s="244"/>
      <c r="S724" s="244"/>
      <c r="T724" s="24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6" t="s">
        <v>161</v>
      </c>
      <c r="AU724" s="246" t="s">
        <v>172</v>
      </c>
      <c r="AV724" s="13" t="s">
        <v>84</v>
      </c>
      <c r="AW724" s="13" t="s">
        <v>32</v>
      </c>
      <c r="AX724" s="13" t="s">
        <v>76</v>
      </c>
      <c r="AY724" s="246" t="s">
        <v>150</v>
      </c>
    </row>
    <row r="725" s="13" customFormat="1">
      <c r="A725" s="13"/>
      <c r="B725" s="236"/>
      <c r="C725" s="237"/>
      <c r="D725" s="238" t="s">
        <v>161</v>
      </c>
      <c r="E725" s="239" t="s">
        <v>1</v>
      </c>
      <c r="F725" s="240" t="s">
        <v>548</v>
      </c>
      <c r="G725" s="237"/>
      <c r="H725" s="239" t="s">
        <v>1</v>
      </c>
      <c r="I725" s="241"/>
      <c r="J725" s="237"/>
      <c r="K725" s="237"/>
      <c r="L725" s="242"/>
      <c r="M725" s="243"/>
      <c r="N725" s="244"/>
      <c r="O725" s="244"/>
      <c r="P725" s="244"/>
      <c r="Q725" s="244"/>
      <c r="R725" s="244"/>
      <c r="S725" s="244"/>
      <c r="T725" s="245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6" t="s">
        <v>161</v>
      </c>
      <c r="AU725" s="246" t="s">
        <v>172</v>
      </c>
      <c r="AV725" s="13" t="s">
        <v>84</v>
      </c>
      <c r="AW725" s="13" t="s">
        <v>32</v>
      </c>
      <c r="AX725" s="13" t="s">
        <v>76</v>
      </c>
      <c r="AY725" s="246" t="s">
        <v>150</v>
      </c>
    </row>
    <row r="726" s="13" customFormat="1">
      <c r="A726" s="13"/>
      <c r="B726" s="236"/>
      <c r="C726" s="237"/>
      <c r="D726" s="238" t="s">
        <v>161</v>
      </c>
      <c r="E726" s="239" t="s">
        <v>1</v>
      </c>
      <c r="F726" s="240" t="s">
        <v>164</v>
      </c>
      <c r="G726" s="237"/>
      <c r="H726" s="239" t="s">
        <v>1</v>
      </c>
      <c r="I726" s="241"/>
      <c r="J726" s="237"/>
      <c r="K726" s="237"/>
      <c r="L726" s="242"/>
      <c r="M726" s="243"/>
      <c r="N726" s="244"/>
      <c r="O726" s="244"/>
      <c r="P726" s="244"/>
      <c r="Q726" s="244"/>
      <c r="R726" s="244"/>
      <c r="S726" s="244"/>
      <c r="T726" s="245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6" t="s">
        <v>161</v>
      </c>
      <c r="AU726" s="246" t="s">
        <v>172</v>
      </c>
      <c r="AV726" s="13" t="s">
        <v>84</v>
      </c>
      <c r="AW726" s="13" t="s">
        <v>32</v>
      </c>
      <c r="AX726" s="13" t="s">
        <v>76</v>
      </c>
      <c r="AY726" s="246" t="s">
        <v>150</v>
      </c>
    </row>
    <row r="727" s="13" customFormat="1">
      <c r="A727" s="13"/>
      <c r="B727" s="236"/>
      <c r="C727" s="237"/>
      <c r="D727" s="238" t="s">
        <v>161</v>
      </c>
      <c r="E727" s="239" t="s">
        <v>1</v>
      </c>
      <c r="F727" s="240" t="s">
        <v>549</v>
      </c>
      <c r="G727" s="237"/>
      <c r="H727" s="239" t="s">
        <v>1</v>
      </c>
      <c r="I727" s="241"/>
      <c r="J727" s="237"/>
      <c r="K727" s="237"/>
      <c r="L727" s="242"/>
      <c r="M727" s="243"/>
      <c r="N727" s="244"/>
      <c r="O727" s="244"/>
      <c r="P727" s="244"/>
      <c r="Q727" s="244"/>
      <c r="R727" s="244"/>
      <c r="S727" s="244"/>
      <c r="T727" s="24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6" t="s">
        <v>161</v>
      </c>
      <c r="AU727" s="246" t="s">
        <v>172</v>
      </c>
      <c r="AV727" s="13" t="s">
        <v>84</v>
      </c>
      <c r="AW727" s="13" t="s">
        <v>32</v>
      </c>
      <c r="AX727" s="13" t="s">
        <v>76</v>
      </c>
      <c r="AY727" s="246" t="s">
        <v>150</v>
      </c>
    </row>
    <row r="728" s="14" customFormat="1">
      <c r="A728" s="14"/>
      <c r="B728" s="247"/>
      <c r="C728" s="248"/>
      <c r="D728" s="238" t="s">
        <v>161</v>
      </c>
      <c r="E728" s="249" t="s">
        <v>1</v>
      </c>
      <c r="F728" s="250" t="s">
        <v>649</v>
      </c>
      <c r="G728" s="248"/>
      <c r="H728" s="251">
        <v>0.59999999999999998</v>
      </c>
      <c r="I728" s="252"/>
      <c r="J728" s="248"/>
      <c r="K728" s="248"/>
      <c r="L728" s="253"/>
      <c r="M728" s="254"/>
      <c r="N728" s="255"/>
      <c r="O728" s="255"/>
      <c r="P728" s="255"/>
      <c r="Q728" s="255"/>
      <c r="R728" s="255"/>
      <c r="S728" s="255"/>
      <c r="T728" s="25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7" t="s">
        <v>161</v>
      </c>
      <c r="AU728" s="257" t="s">
        <v>172</v>
      </c>
      <c r="AV728" s="14" t="s">
        <v>86</v>
      </c>
      <c r="AW728" s="14" t="s">
        <v>32</v>
      </c>
      <c r="AX728" s="14" t="s">
        <v>76</v>
      </c>
      <c r="AY728" s="257" t="s">
        <v>150</v>
      </c>
    </row>
    <row r="729" s="2" customFormat="1" ht="26.4" customHeight="1">
      <c r="A729" s="38"/>
      <c r="B729" s="39"/>
      <c r="C729" s="218" t="s">
        <v>650</v>
      </c>
      <c r="D729" s="218" t="s">
        <v>152</v>
      </c>
      <c r="E729" s="219" t="s">
        <v>651</v>
      </c>
      <c r="F729" s="220" t="s">
        <v>652</v>
      </c>
      <c r="G729" s="221" t="s">
        <v>466</v>
      </c>
      <c r="H729" s="222">
        <v>1.5</v>
      </c>
      <c r="I729" s="223"/>
      <c r="J729" s="224">
        <f>ROUND(I729*H729,2)</f>
        <v>0</v>
      </c>
      <c r="K729" s="220" t="s">
        <v>156</v>
      </c>
      <c r="L729" s="44"/>
      <c r="M729" s="225" t="s">
        <v>1</v>
      </c>
      <c r="N729" s="226" t="s">
        <v>41</v>
      </c>
      <c r="O729" s="91"/>
      <c r="P729" s="227">
        <f>O729*H729</f>
        <v>0</v>
      </c>
      <c r="Q729" s="227">
        <v>0.00281</v>
      </c>
      <c r="R729" s="227">
        <f>Q729*H729</f>
        <v>0.004215</v>
      </c>
      <c r="S729" s="227">
        <v>0.069000000000000006</v>
      </c>
      <c r="T729" s="228">
        <f>S729*H729</f>
        <v>0.10350000000000001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29" t="s">
        <v>157</v>
      </c>
      <c r="AT729" s="229" t="s">
        <v>152</v>
      </c>
      <c r="AU729" s="229" t="s">
        <v>172</v>
      </c>
      <c r="AY729" s="17" t="s">
        <v>150</v>
      </c>
      <c r="BE729" s="230">
        <f>IF(N729="základní",J729,0)</f>
        <v>0</v>
      </c>
      <c r="BF729" s="230">
        <f>IF(N729="snížená",J729,0)</f>
        <v>0</v>
      </c>
      <c r="BG729" s="230">
        <f>IF(N729="zákl. přenesená",J729,0)</f>
        <v>0</v>
      </c>
      <c r="BH729" s="230">
        <f>IF(N729="sníž. přenesená",J729,0)</f>
        <v>0</v>
      </c>
      <c r="BI729" s="230">
        <f>IF(N729="nulová",J729,0)</f>
        <v>0</v>
      </c>
      <c r="BJ729" s="17" t="s">
        <v>84</v>
      </c>
      <c r="BK729" s="230">
        <f>ROUND(I729*H729,2)</f>
        <v>0</v>
      </c>
      <c r="BL729" s="17" t="s">
        <v>157</v>
      </c>
      <c r="BM729" s="229" t="s">
        <v>653</v>
      </c>
    </row>
    <row r="730" s="2" customFormat="1">
      <c r="A730" s="38"/>
      <c r="B730" s="39"/>
      <c r="C730" s="40"/>
      <c r="D730" s="231" t="s">
        <v>159</v>
      </c>
      <c r="E730" s="40"/>
      <c r="F730" s="232" t="s">
        <v>654</v>
      </c>
      <c r="G730" s="40"/>
      <c r="H730" s="40"/>
      <c r="I730" s="233"/>
      <c r="J730" s="40"/>
      <c r="K730" s="40"/>
      <c r="L730" s="44"/>
      <c r="M730" s="234"/>
      <c r="N730" s="235"/>
      <c r="O730" s="91"/>
      <c r="P730" s="91"/>
      <c r="Q730" s="91"/>
      <c r="R730" s="91"/>
      <c r="S730" s="91"/>
      <c r="T730" s="92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159</v>
      </c>
      <c r="AU730" s="17" t="s">
        <v>172</v>
      </c>
    </row>
    <row r="731" s="2" customFormat="1">
      <c r="A731" s="38"/>
      <c r="B731" s="39"/>
      <c r="C731" s="40"/>
      <c r="D731" s="238" t="s">
        <v>188</v>
      </c>
      <c r="E731" s="40"/>
      <c r="F731" s="258" t="s">
        <v>635</v>
      </c>
      <c r="G731" s="40"/>
      <c r="H731" s="40"/>
      <c r="I731" s="233"/>
      <c r="J731" s="40"/>
      <c r="K731" s="40"/>
      <c r="L731" s="44"/>
      <c r="M731" s="234"/>
      <c r="N731" s="235"/>
      <c r="O731" s="91"/>
      <c r="P731" s="91"/>
      <c r="Q731" s="91"/>
      <c r="R731" s="91"/>
      <c r="S731" s="91"/>
      <c r="T731" s="92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188</v>
      </c>
      <c r="AU731" s="17" t="s">
        <v>172</v>
      </c>
    </row>
    <row r="732" s="13" customFormat="1">
      <c r="A732" s="13"/>
      <c r="B732" s="236"/>
      <c r="C732" s="237"/>
      <c r="D732" s="238" t="s">
        <v>161</v>
      </c>
      <c r="E732" s="239" t="s">
        <v>1</v>
      </c>
      <c r="F732" s="240" t="s">
        <v>547</v>
      </c>
      <c r="G732" s="237"/>
      <c r="H732" s="239" t="s">
        <v>1</v>
      </c>
      <c r="I732" s="241"/>
      <c r="J732" s="237"/>
      <c r="K732" s="237"/>
      <c r="L732" s="242"/>
      <c r="M732" s="243"/>
      <c r="N732" s="244"/>
      <c r="O732" s="244"/>
      <c r="P732" s="244"/>
      <c r="Q732" s="244"/>
      <c r="R732" s="244"/>
      <c r="S732" s="244"/>
      <c r="T732" s="245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6" t="s">
        <v>161</v>
      </c>
      <c r="AU732" s="246" t="s">
        <v>172</v>
      </c>
      <c r="AV732" s="13" t="s">
        <v>84</v>
      </c>
      <c r="AW732" s="13" t="s">
        <v>32</v>
      </c>
      <c r="AX732" s="13" t="s">
        <v>76</v>
      </c>
      <c r="AY732" s="246" t="s">
        <v>150</v>
      </c>
    </row>
    <row r="733" s="13" customFormat="1">
      <c r="A733" s="13"/>
      <c r="B733" s="236"/>
      <c r="C733" s="237"/>
      <c r="D733" s="238" t="s">
        <v>161</v>
      </c>
      <c r="E733" s="239" t="s">
        <v>1</v>
      </c>
      <c r="F733" s="240" t="s">
        <v>548</v>
      </c>
      <c r="G733" s="237"/>
      <c r="H733" s="239" t="s">
        <v>1</v>
      </c>
      <c r="I733" s="241"/>
      <c r="J733" s="237"/>
      <c r="K733" s="237"/>
      <c r="L733" s="242"/>
      <c r="M733" s="243"/>
      <c r="N733" s="244"/>
      <c r="O733" s="244"/>
      <c r="P733" s="244"/>
      <c r="Q733" s="244"/>
      <c r="R733" s="244"/>
      <c r="S733" s="244"/>
      <c r="T733" s="245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6" t="s">
        <v>161</v>
      </c>
      <c r="AU733" s="246" t="s">
        <v>172</v>
      </c>
      <c r="AV733" s="13" t="s">
        <v>84</v>
      </c>
      <c r="AW733" s="13" t="s">
        <v>32</v>
      </c>
      <c r="AX733" s="13" t="s">
        <v>76</v>
      </c>
      <c r="AY733" s="246" t="s">
        <v>150</v>
      </c>
    </row>
    <row r="734" s="13" customFormat="1">
      <c r="A734" s="13"/>
      <c r="B734" s="236"/>
      <c r="C734" s="237"/>
      <c r="D734" s="238" t="s">
        <v>161</v>
      </c>
      <c r="E734" s="239" t="s">
        <v>1</v>
      </c>
      <c r="F734" s="240" t="s">
        <v>164</v>
      </c>
      <c r="G734" s="237"/>
      <c r="H734" s="239" t="s">
        <v>1</v>
      </c>
      <c r="I734" s="241"/>
      <c r="J734" s="237"/>
      <c r="K734" s="237"/>
      <c r="L734" s="242"/>
      <c r="M734" s="243"/>
      <c r="N734" s="244"/>
      <c r="O734" s="244"/>
      <c r="P734" s="244"/>
      <c r="Q734" s="244"/>
      <c r="R734" s="244"/>
      <c r="S734" s="244"/>
      <c r="T734" s="245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6" t="s">
        <v>161</v>
      </c>
      <c r="AU734" s="246" t="s">
        <v>172</v>
      </c>
      <c r="AV734" s="13" t="s">
        <v>84</v>
      </c>
      <c r="AW734" s="13" t="s">
        <v>32</v>
      </c>
      <c r="AX734" s="13" t="s">
        <v>76</v>
      </c>
      <c r="AY734" s="246" t="s">
        <v>150</v>
      </c>
    </row>
    <row r="735" s="13" customFormat="1">
      <c r="A735" s="13"/>
      <c r="B735" s="236"/>
      <c r="C735" s="237"/>
      <c r="D735" s="238" t="s">
        <v>161</v>
      </c>
      <c r="E735" s="239" t="s">
        <v>1</v>
      </c>
      <c r="F735" s="240" t="s">
        <v>588</v>
      </c>
      <c r="G735" s="237"/>
      <c r="H735" s="239" t="s">
        <v>1</v>
      </c>
      <c r="I735" s="241"/>
      <c r="J735" s="237"/>
      <c r="K735" s="237"/>
      <c r="L735" s="242"/>
      <c r="M735" s="243"/>
      <c r="N735" s="244"/>
      <c r="O735" s="244"/>
      <c r="P735" s="244"/>
      <c r="Q735" s="244"/>
      <c r="R735" s="244"/>
      <c r="S735" s="244"/>
      <c r="T735" s="245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6" t="s">
        <v>161</v>
      </c>
      <c r="AU735" s="246" t="s">
        <v>172</v>
      </c>
      <c r="AV735" s="13" t="s">
        <v>84</v>
      </c>
      <c r="AW735" s="13" t="s">
        <v>32</v>
      </c>
      <c r="AX735" s="13" t="s">
        <v>76</v>
      </c>
      <c r="AY735" s="246" t="s">
        <v>150</v>
      </c>
    </row>
    <row r="736" s="14" customFormat="1">
      <c r="A736" s="14"/>
      <c r="B736" s="247"/>
      <c r="C736" s="248"/>
      <c r="D736" s="238" t="s">
        <v>161</v>
      </c>
      <c r="E736" s="249" t="s">
        <v>1</v>
      </c>
      <c r="F736" s="250" t="s">
        <v>655</v>
      </c>
      <c r="G736" s="248"/>
      <c r="H736" s="251">
        <v>1.5</v>
      </c>
      <c r="I736" s="252"/>
      <c r="J736" s="248"/>
      <c r="K736" s="248"/>
      <c r="L736" s="253"/>
      <c r="M736" s="254"/>
      <c r="N736" s="255"/>
      <c r="O736" s="255"/>
      <c r="P736" s="255"/>
      <c r="Q736" s="255"/>
      <c r="R736" s="255"/>
      <c r="S736" s="255"/>
      <c r="T736" s="256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7" t="s">
        <v>161</v>
      </c>
      <c r="AU736" s="257" t="s">
        <v>172</v>
      </c>
      <c r="AV736" s="14" t="s">
        <v>86</v>
      </c>
      <c r="AW736" s="14" t="s">
        <v>32</v>
      </c>
      <c r="AX736" s="14" t="s">
        <v>76</v>
      </c>
      <c r="AY736" s="257" t="s">
        <v>150</v>
      </c>
    </row>
    <row r="737" s="2" customFormat="1" ht="26.4" customHeight="1">
      <c r="A737" s="38"/>
      <c r="B737" s="39"/>
      <c r="C737" s="218" t="s">
        <v>656</v>
      </c>
      <c r="D737" s="218" t="s">
        <v>152</v>
      </c>
      <c r="E737" s="219" t="s">
        <v>657</v>
      </c>
      <c r="F737" s="220" t="s">
        <v>658</v>
      </c>
      <c r="G737" s="221" t="s">
        <v>466</v>
      </c>
      <c r="H737" s="222">
        <v>1</v>
      </c>
      <c r="I737" s="223"/>
      <c r="J737" s="224">
        <f>ROUND(I737*H737,2)</f>
        <v>0</v>
      </c>
      <c r="K737" s="220" t="s">
        <v>156</v>
      </c>
      <c r="L737" s="44"/>
      <c r="M737" s="225" t="s">
        <v>1</v>
      </c>
      <c r="N737" s="226" t="s">
        <v>41</v>
      </c>
      <c r="O737" s="91"/>
      <c r="P737" s="227">
        <f>O737*H737</f>
        <v>0</v>
      </c>
      <c r="Q737" s="227">
        <v>0.0035999999999999999</v>
      </c>
      <c r="R737" s="227">
        <f>Q737*H737</f>
        <v>0.0035999999999999999</v>
      </c>
      <c r="S737" s="227">
        <v>0.16</v>
      </c>
      <c r="T737" s="228">
        <f>S737*H737</f>
        <v>0.16</v>
      </c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9" t="s">
        <v>157</v>
      </c>
      <c r="AT737" s="229" t="s">
        <v>152</v>
      </c>
      <c r="AU737" s="229" t="s">
        <v>172</v>
      </c>
      <c r="AY737" s="17" t="s">
        <v>150</v>
      </c>
      <c r="BE737" s="230">
        <f>IF(N737="základní",J737,0)</f>
        <v>0</v>
      </c>
      <c r="BF737" s="230">
        <f>IF(N737="snížená",J737,0)</f>
        <v>0</v>
      </c>
      <c r="BG737" s="230">
        <f>IF(N737="zákl. přenesená",J737,0)</f>
        <v>0</v>
      </c>
      <c r="BH737" s="230">
        <f>IF(N737="sníž. přenesená",J737,0)</f>
        <v>0</v>
      </c>
      <c r="BI737" s="230">
        <f>IF(N737="nulová",J737,0)</f>
        <v>0</v>
      </c>
      <c r="BJ737" s="17" t="s">
        <v>84</v>
      </c>
      <c r="BK737" s="230">
        <f>ROUND(I737*H737,2)</f>
        <v>0</v>
      </c>
      <c r="BL737" s="17" t="s">
        <v>157</v>
      </c>
      <c r="BM737" s="229" t="s">
        <v>659</v>
      </c>
    </row>
    <row r="738" s="2" customFormat="1">
      <c r="A738" s="38"/>
      <c r="B738" s="39"/>
      <c r="C738" s="40"/>
      <c r="D738" s="231" t="s">
        <v>159</v>
      </c>
      <c r="E738" s="40"/>
      <c r="F738" s="232" t="s">
        <v>660</v>
      </c>
      <c r="G738" s="40"/>
      <c r="H738" s="40"/>
      <c r="I738" s="233"/>
      <c r="J738" s="40"/>
      <c r="K738" s="40"/>
      <c r="L738" s="44"/>
      <c r="M738" s="234"/>
      <c r="N738" s="235"/>
      <c r="O738" s="91"/>
      <c r="P738" s="91"/>
      <c r="Q738" s="91"/>
      <c r="R738" s="91"/>
      <c r="S738" s="91"/>
      <c r="T738" s="92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7" t="s">
        <v>159</v>
      </c>
      <c r="AU738" s="17" t="s">
        <v>172</v>
      </c>
    </row>
    <row r="739" s="2" customFormat="1">
      <c r="A739" s="38"/>
      <c r="B739" s="39"/>
      <c r="C739" s="40"/>
      <c r="D739" s="238" t="s">
        <v>188</v>
      </c>
      <c r="E739" s="40"/>
      <c r="F739" s="258" t="s">
        <v>635</v>
      </c>
      <c r="G739" s="40"/>
      <c r="H739" s="40"/>
      <c r="I739" s="233"/>
      <c r="J739" s="40"/>
      <c r="K739" s="40"/>
      <c r="L739" s="44"/>
      <c r="M739" s="234"/>
      <c r="N739" s="235"/>
      <c r="O739" s="91"/>
      <c r="P739" s="91"/>
      <c r="Q739" s="91"/>
      <c r="R739" s="91"/>
      <c r="S739" s="91"/>
      <c r="T739" s="92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7" t="s">
        <v>188</v>
      </c>
      <c r="AU739" s="17" t="s">
        <v>172</v>
      </c>
    </row>
    <row r="740" s="13" customFormat="1">
      <c r="A740" s="13"/>
      <c r="B740" s="236"/>
      <c r="C740" s="237"/>
      <c r="D740" s="238" t="s">
        <v>161</v>
      </c>
      <c r="E740" s="239" t="s">
        <v>1</v>
      </c>
      <c r="F740" s="240" t="s">
        <v>547</v>
      </c>
      <c r="G740" s="237"/>
      <c r="H740" s="239" t="s">
        <v>1</v>
      </c>
      <c r="I740" s="241"/>
      <c r="J740" s="237"/>
      <c r="K740" s="237"/>
      <c r="L740" s="242"/>
      <c r="M740" s="243"/>
      <c r="N740" s="244"/>
      <c r="O740" s="244"/>
      <c r="P740" s="244"/>
      <c r="Q740" s="244"/>
      <c r="R740" s="244"/>
      <c r="S740" s="244"/>
      <c r="T740" s="24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6" t="s">
        <v>161</v>
      </c>
      <c r="AU740" s="246" t="s">
        <v>172</v>
      </c>
      <c r="AV740" s="13" t="s">
        <v>84</v>
      </c>
      <c r="AW740" s="13" t="s">
        <v>32</v>
      </c>
      <c r="AX740" s="13" t="s">
        <v>76</v>
      </c>
      <c r="AY740" s="246" t="s">
        <v>150</v>
      </c>
    </row>
    <row r="741" s="13" customFormat="1">
      <c r="A741" s="13"/>
      <c r="B741" s="236"/>
      <c r="C741" s="237"/>
      <c r="D741" s="238" t="s">
        <v>161</v>
      </c>
      <c r="E741" s="239" t="s">
        <v>1</v>
      </c>
      <c r="F741" s="240" t="s">
        <v>548</v>
      </c>
      <c r="G741" s="237"/>
      <c r="H741" s="239" t="s">
        <v>1</v>
      </c>
      <c r="I741" s="241"/>
      <c r="J741" s="237"/>
      <c r="K741" s="237"/>
      <c r="L741" s="242"/>
      <c r="M741" s="243"/>
      <c r="N741" s="244"/>
      <c r="O741" s="244"/>
      <c r="P741" s="244"/>
      <c r="Q741" s="244"/>
      <c r="R741" s="244"/>
      <c r="S741" s="244"/>
      <c r="T741" s="245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6" t="s">
        <v>161</v>
      </c>
      <c r="AU741" s="246" t="s">
        <v>172</v>
      </c>
      <c r="AV741" s="13" t="s">
        <v>84</v>
      </c>
      <c r="AW741" s="13" t="s">
        <v>32</v>
      </c>
      <c r="AX741" s="13" t="s">
        <v>76</v>
      </c>
      <c r="AY741" s="246" t="s">
        <v>150</v>
      </c>
    </row>
    <row r="742" s="13" customFormat="1">
      <c r="A742" s="13"/>
      <c r="B742" s="236"/>
      <c r="C742" s="237"/>
      <c r="D742" s="238" t="s">
        <v>161</v>
      </c>
      <c r="E742" s="239" t="s">
        <v>1</v>
      </c>
      <c r="F742" s="240" t="s">
        <v>164</v>
      </c>
      <c r="G742" s="237"/>
      <c r="H742" s="239" t="s">
        <v>1</v>
      </c>
      <c r="I742" s="241"/>
      <c r="J742" s="237"/>
      <c r="K742" s="237"/>
      <c r="L742" s="242"/>
      <c r="M742" s="243"/>
      <c r="N742" s="244"/>
      <c r="O742" s="244"/>
      <c r="P742" s="244"/>
      <c r="Q742" s="244"/>
      <c r="R742" s="244"/>
      <c r="S742" s="244"/>
      <c r="T742" s="245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6" t="s">
        <v>161</v>
      </c>
      <c r="AU742" s="246" t="s">
        <v>172</v>
      </c>
      <c r="AV742" s="13" t="s">
        <v>84</v>
      </c>
      <c r="AW742" s="13" t="s">
        <v>32</v>
      </c>
      <c r="AX742" s="13" t="s">
        <v>76</v>
      </c>
      <c r="AY742" s="246" t="s">
        <v>150</v>
      </c>
    </row>
    <row r="743" s="13" customFormat="1">
      <c r="A743" s="13"/>
      <c r="B743" s="236"/>
      <c r="C743" s="237"/>
      <c r="D743" s="238" t="s">
        <v>161</v>
      </c>
      <c r="E743" s="239" t="s">
        <v>1</v>
      </c>
      <c r="F743" s="240" t="s">
        <v>588</v>
      </c>
      <c r="G743" s="237"/>
      <c r="H743" s="239" t="s">
        <v>1</v>
      </c>
      <c r="I743" s="241"/>
      <c r="J743" s="237"/>
      <c r="K743" s="237"/>
      <c r="L743" s="242"/>
      <c r="M743" s="243"/>
      <c r="N743" s="244"/>
      <c r="O743" s="244"/>
      <c r="P743" s="244"/>
      <c r="Q743" s="244"/>
      <c r="R743" s="244"/>
      <c r="S743" s="244"/>
      <c r="T743" s="245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6" t="s">
        <v>161</v>
      </c>
      <c r="AU743" s="246" t="s">
        <v>172</v>
      </c>
      <c r="AV743" s="13" t="s">
        <v>84</v>
      </c>
      <c r="AW743" s="13" t="s">
        <v>32</v>
      </c>
      <c r="AX743" s="13" t="s">
        <v>76</v>
      </c>
      <c r="AY743" s="246" t="s">
        <v>150</v>
      </c>
    </row>
    <row r="744" s="14" customFormat="1">
      <c r="A744" s="14"/>
      <c r="B744" s="247"/>
      <c r="C744" s="248"/>
      <c r="D744" s="238" t="s">
        <v>161</v>
      </c>
      <c r="E744" s="249" t="s">
        <v>1</v>
      </c>
      <c r="F744" s="250" t="s">
        <v>643</v>
      </c>
      <c r="G744" s="248"/>
      <c r="H744" s="251">
        <v>1</v>
      </c>
      <c r="I744" s="252"/>
      <c r="J744" s="248"/>
      <c r="K744" s="248"/>
      <c r="L744" s="253"/>
      <c r="M744" s="254"/>
      <c r="N744" s="255"/>
      <c r="O744" s="255"/>
      <c r="P744" s="255"/>
      <c r="Q744" s="255"/>
      <c r="R744" s="255"/>
      <c r="S744" s="255"/>
      <c r="T744" s="256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7" t="s">
        <v>161</v>
      </c>
      <c r="AU744" s="257" t="s">
        <v>172</v>
      </c>
      <c r="AV744" s="14" t="s">
        <v>86</v>
      </c>
      <c r="AW744" s="14" t="s">
        <v>32</v>
      </c>
      <c r="AX744" s="14" t="s">
        <v>76</v>
      </c>
      <c r="AY744" s="257" t="s">
        <v>150</v>
      </c>
    </row>
    <row r="745" s="2" customFormat="1" ht="26.4" customHeight="1">
      <c r="A745" s="38"/>
      <c r="B745" s="39"/>
      <c r="C745" s="218" t="s">
        <v>661</v>
      </c>
      <c r="D745" s="218" t="s">
        <v>152</v>
      </c>
      <c r="E745" s="219" t="s">
        <v>662</v>
      </c>
      <c r="F745" s="220" t="s">
        <v>663</v>
      </c>
      <c r="G745" s="221" t="s">
        <v>466</v>
      </c>
      <c r="H745" s="222">
        <v>3</v>
      </c>
      <c r="I745" s="223"/>
      <c r="J745" s="224">
        <f>ROUND(I745*H745,2)</f>
        <v>0</v>
      </c>
      <c r="K745" s="220" t="s">
        <v>156</v>
      </c>
      <c r="L745" s="44"/>
      <c r="M745" s="225" t="s">
        <v>1</v>
      </c>
      <c r="N745" s="226" t="s">
        <v>41</v>
      </c>
      <c r="O745" s="91"/>
      <c r="P745" s="227">
        <f>O745*H745</f>
        <v>0</v>
      </c>
      <c r="Q745" s="227">
        <v>0.00107</v>
      </c>
      <c r="R745" s="227">
        <f>Q745*H745</f>
        <v>0.0032100000000000002</v>
      </c>
      <c r="S745" s="227">
        <v>0.0028</v>
      </c>
      <c r="T745" s="228">
        <f>S745*H745</f>
        <v>0.0083999999999999995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29" t="s">
        <v>157</v>
      </c>
      <c r="AT745" s="229" t="s">
        <v>152</v>
      </c>
      <c r="AU745" s="229" t="s">
        <v>172</v>
      </c>
      <c r="AY745" s="17" t="s">
        <v>150</v>
      </c>
      <c r="BE745" s="230">
        <f>IF(N745="základní",J745,0)</f>
        <v>0</v>
      </c>
      <c r="BF745" s="230">
        <f>IF(N745="snížená",J745,0)</f>
        <v>0</v>
      </c>
      <c r="BG745" s="230">
        <f>IF(N745="zákl. přenesená",J745,0)</f>
        <v>0</v>
      </c>
      <c r="BH745" s="230">
        <f>IF(N745="sníž. přenesená",J745,0)</f>
        <v>0</v>
      </c>
      <c r="BI745" s="230">
        <f>IF(N745="nulová",J745,0)</f>
        <v>0</v>
      </c>
      <c r="BJ745" s="17" t="s">
        <v>84</v>
      </c>
      <c r="BK745" s="230">
        <f>ROUND(I745*H745,2)</f>
        <v>0</v>
      </c>
      <c r="BL745" s="17" t="s">
        <v>157</v>
      </c>
      <c r="BM745" s="229" t="s">
        <v>664</v>
      </c>
    </row>
    <row r="746" s="2" customFormat="1">
      <c r="A746" s="38"/>
      <c r="B746" s="39"/>
      <c r="C746" s="40"/>
      <c r="D746" s="231" t="s">
        <v>159</v>
      </c>
      <c r="E746" s="40"/>
      <c r="F746" s="232" t="s">
        <v>665</v>
      </c>
      <c r="G746" s="40"/>
      <c r="H746" s="40"/>
      <c r="I746" s="233"/>
      <c r="J746" s="40"/>
      <c r="K746" s="40"/>
      <c r="L746" s="44"/>
      <c r="M746" s="234"/>
      <c r="N746" s="235"/>
      <c r="O746" s="91"/>
      <c r="P746" s="91"/>
      <c r="Q746" s="91"/>
      <c r="R746" s="91"/>
      <c r="S746" s="91"/>
      <c r="T746" s="92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7" t="s">
        <v>159</v>
      </c>
      <c r="AU746" s="17" t="s">
        <v>172</v>
      </c>
    </row>
    <row r="747" s="2" customFormat="1">
      <c r="A747" s="38"/>
      <c r="B747" s="39"/>
      <c r="C747" s="40"/>
      <c r="D747" s="238" t="s">
        <v>188</v>
      </c>
      <c r="E747" s="40"/>
      <c r="F747" s="258" t="s">
        <v>635</v>
      </c>
      <c r="G747" s="40"/>
      <c r="H747" s="40"/>
      <c r="I747" s="233"/>
      <c r="J747" s="40"/>
      <c r="K747" s="40"/>
      <c r="L747" s="44"/>
      <c r="M747" s="234"/>
      <c r="N747" s="235"/>
      <c r="O747" s="91"/>
      <c r="P747" s="91"/>
      <c r="Q747" s="91"/>
      <c r="R747" s="91"/>
      <c r="S747" s="91"/>
      <c r="T747" s="92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T747" s="17" t="s">
        <v>188</v>
      </c>
      <c r="AU747" s="17" t="s">
        <v>172</v>
      </c>
    </row>
    <row r="748" s="13" customFormat="1">
      <c r="A748" s="13"/>
      <c r="B748" s="236"/>
      <c r="C748" s="237"/>
      <c r="D748" s="238" t="s">
        <v>161</v>
      </c>
      <c r="E748" s="239" t="s">
        <v>1</v>
      </c>
      <c r="F748" s="240" t="s">
        <v>547</v>
      </c>
      <c r="G748" s="237"/>
      <c r="H748" s="239" t="s">
        <v>1</v>
      </c>
      <c r="I748" s="241"/>
      <c r="J748" s="237"/>
      <c r="K748" s="237"/>
      <c r="L748" s="242"/>
      <c r="M748" s="243"/>
      <c r="N748" s="244"/>
      <c r="O748" s="244"/>
      <c r="P748" s="244"/>
      <c r="Q748" s="244"/>
      <c r="R748" s="244"/>
      <c r="S748" s="244"/>
      <c r="T748" s="245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6" t="s">
        <v>161</v>
      </c>
      <c r="AU748" s="246" t="s">
        <v>172</v>
      </c>
      <c r="AV748" s="13" t="s">
        <v>84</v>
      </c>
      <c r="AW748" s="13" t="s">
        <v>32</v>
      </c>
      <c r="AX748" s="13" t="s">
        <v>76</v>
      </c>
      <c r="AY748" s="246" t="s">
        <v>150</v>
      </c>
    </row>
    <row r="749" s="13" customFormat="1">
      <c r="A749" s="13"/>
      <c r="B749" s="236"/>
      <c r="C749" s="237"/>
      <c r="D749" s="238" t="s">
        <v>161</v>
      </c>
      <c r="E749" s="239" t="s">
        <v>1</v>
      </c>
      <c r="F749" s="240" t="s">
        <v>548</v>
      </c>
      <c r="G749" s="237"/>
      <c r="H749" s="239" t="s">
        <v>1</v>
      </c>
      <c r="I749" s="241"/>
      <c r="J749" s="237"/>
      <c r="K749" s="237"/>
      <c r="L749" s="242"/>
      <c r="M749" s="243"/>
      <c r="N749" s="244"/>
      <c r="O749" s="244"/>
      <c r="P749" s="244"/>
      <c r="Q749" s="244"/>
      <c r="R749" s="244"/>
      <c r="S749" s="244"/>
      <c r="T749" s="245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46" t="s">
        <v>161</v>
      </c>
      <c r="AU749" s="246" t="s">
        <v>172</v>
      </c>
      <c r="AV749" s="13" t="s">
        <v>84</v>
      </c>
      <c r="AW749" s="13" t="s">
        <v>32</v>
      </c>
      <c r="AX749" s="13" t="s">
        <v>76</v>
      </c>
      <c r="AY749" s="246" t="s">
        <v>150</v>
      </c>
    </row>
    <row r="750" s="13" customFormat="1">
      <c r="A750" s="13"/>
      <c r="B750" s="236"/>
      <c r="C750" s="237"/>
      <c r="D750" s="238" t="s">
        <v>161</v>
      </c>
      <c r="E750" s="239" t="s">
        <v>1</v>
      </c>
      <c r="F750" s="240" t="s">
        <v>164</v>
      </c>
      <c r="G750" s="237"/>
      <c r="H750" s="239" t="s">
        <v>1</v>
      </c>
      <c r="I750" s="241"/>
      <c r="J750" s="237"/>
      <c r="K750" s="237"/>
      <c r="L750" s="242"/>
      <c r="M750" s="243"/>
      <c r="N750" s="244"/>
      <c r="O750" s="244"/>
      <c r="P750" s="244"/>
      <c r="Q750" s="244"/>
      <c r="R750" s="244"/>
      <c r="S750" s="244"/>
      <c r="T750" s="245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6" t="s">
        <v>161</v>
      </c>
      <c r="AU750" s="246" t="s">
        <v>172</v>
      </c>
      <c r="AV750" s="13" t="s">
        <v>84</v>
      </c>
      <c r="AW750" s="13" t="s">
        <v>32</v>
      </c>
      <c r="AX750" s="13" t="s">
        <v>76</v>
      </c>
      <c r="AY750" s="246" t="s">
        <v>150</v>
      </c>
    </row>
    <row r="751" s="13" customFormat="1">
      <c r="A751" s="13"/>
      <c r="B751" s="236"/>
      <c r="C751" s="237"/>
      <c r="D751" s="238" t="s">
        <v>161</v>
      </c>
      <c r="E751" s="239" t="s">
        <v>1</v>
      </c>
      <c r="F751" s="240" t="s">
        <v>588</v>
      </c>
      <c r="G751" s="237"/>
      <c r="H751" s="239" t="s">
        <v>1</v>
      </c>
      <c r="I751" s="241"/>
      <c r="J751" s="237"/>
      <c r="K751" s="237"/>
      <c r="L751" s="242"/>
      <c r="M751" s="243"/>
      <c r="N751" s="244"/>
      <c r="O751" s="244"/>
      <c r="P751" s="244"/>
      <c r="Q751" s="244"/>
      <c r="R751" s="244"/>
      <c r="S751" s="244"/>
      <c r="T751" s="24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6" t="s">
        <v>161</v>
      </c>
      <c r="AU751" s="246" t="s">
        <v>172</v>
      </c>
      <c r="AV751" s="13" t="s">
        <v>84</v>
      </c>
      <c r="AW751" s="13" t="s">
        <v>32</v>
      </c>
      <c r="AX751" s="13" t="s">
        <v>76</v>
      </c>
      <c r="AY751" s="246" t="s">
        <v>150</v>
      </c>
    </row>
    <row r="752" s="14" customFormat="1">
      <c r="A752" s="14"/>
      <c r="B752" s="247"/>
      <c r="C752" s="248"/>
      <c r="D752" s="238" t="s">
        <v>161</v>
      </c>
      <c r="E752" s="249" t="s">
        <v>1</v>
      </c>
      <c r="F752" s="250" t="s">
        <v>666</v>
      </c>
      <c r="G752" s="248"/>
      <c r="H752" s="251">
        <v>3</v>
      </c>
      <c r="I752" s="252"/>
      <c r="J752" s="248"/>
      <c r="K752" s="248"/>
      <c r="L752" s="253"/>
      <c r="M752" s="254"/>
      <c r="N752" s="255"/>
      <c r="O752" s="255"/>
      <c r="P752" s="255"/>
      <c r="Q752" s="255"/>
      <c r="R752" s="255"/>
      <c r="S752" s="255"/>
      <c r="T752" s="25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7" t="s">
        <v>161</v>
      </c>
      <c r="AU752" s="257" t="s">
        <v>172</v>
      </c>
      <c r="AV752" s="14" t="s">
        <v>86</v>
      </c>
      <c r="AW752" s="14" t="s">
        <v>32</v>
      </c>
      <c r="AX752" s="14" t="s">
        <v>76</v>
      </c>
      <c r="AY752" s="257" t="s">
        <v>150</v>
      </c>
    </row>
    <row r="753" s="2" customFormat="1" ht="26.4" customHeight="1">
      <c r="A753" s="38"/>
      <c r="B753" s="39"/>
      <c r="C753" s="218" t="s">
        <v>667</v>
      </c>
      <c r="D753" s="218" t="s">
        <v>152</v>
      </c>
      <c r="E753" s="219" t="s">
        <v>668</v>
      </c>
      <c r="F753" s="220" t="s">
        <v>669</v>
      </c>
      <c r="G753" s="221" t="s">
        <v>466</v>
      </c>
      <c r="H753" s="222">
        <v>1</v>
      </c>
      <c r="I753" s="223"/>
      <c r="J753" s="224">
        <f>ROUND(I753*H753,2)</f>
        <v>0</v>
      </c>
      <c r="K753" s="220" t="s">
        <v>156</v>
      </c>
      <c r="L753" s="44"/>
      <c r="M753" s="225" t="s">
        <v>1</v>
      </c>
      <c r="N753" s="226" t="s">
        <v>41</v>
      </c>
      <c r="O753" s="91"/>
      <c r="P753" s="227">
        <f>O753*H753</f>
        <v>0</v>
      </c>
      <c r="Q753" s="227">
        <v>0.00133</v>
      </c>
      <c r="R753" s="227">
        <f>Q753*H753</f>
        <v>0.00133</v>
      </c>
      <c r="S753" s="227">
        <v>0.010999999999999999</v>
      </c>
      <c r="T753" s="228">
        <f>S753*H753</f>
        <v>0.010999999999999999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29" t="s">
        <v>157</v>
      </c>
      <c r="AT753" s="229" t="s">
        <v>152</v>
      </c>
      <c r="AU753" s="229" t="s">
        <v>172</v>
      </c>
      <c r="AY753" s="17" t="s">
        <v>150</v>
      </c>
      <c r="BE753" s="230">
        <f>IF(N753="základní",J753,0)</f>
        <v>0</v>
      </c>
      <c r="BF753" s="230">
        <f>IF(N753="snížená",J753,0)</f>
        <v>0</v>
      </c>
      <c r="BG753" s="230">
        <f>IF(N753="zákl. přenesená",J753,0)</f>
        <v>0</v>
      </c>
      <c r="BH753" s="230">
        <f>IF(N753="sníž. přenesená",J753,0)</f>
        <v>0</v>
      </c>
      <c r="BI753" s="230">
        <f>IF(N753="nulová",J753,0)</f>
        <v>0</v>
      </c>
      <c r="BJ753" s="17" t="s">
        <v>84</v>
      </c>
      <c r="BK753" s="230">
        <f>ROUND(I753*H753,2)</f>
        <v>0</v>
      </c>
      <c r="BL753" s="17" t="s">
        <v>157</v>
      </c>
      <c r="BM753" s="229" t="s">
        <v>670</v>
      </c>
    </row>
    <row r="754" s="2" customFormat="1">
      <c r="A754" s="38"/>
      <c r="B754" s="39"/>
      <c r="C754" s="40"/>
      <c r="D754" s="231" t="s">
        <v>159</v>
      </c>
      <c r="E754" s="40"/>
      <c r="F754" s="232" t="s">
        <v>671</v>
      </c>
      <c r="G754" s="40"/>
      <c r="H754" s="40"/>
      <c r="I754" s="233"/>
      <c r="J754" s="40"/>
      <c r="K754" s="40"/>
      <c r="L754" s="44"/>
      <c r="M754" s="234"/>
      <c r="N754" s="235"/>
      <c r="O754" s="91"/>
      <c r="P754" s="91"/>
      <c r="Q754" s="91"/>
      <c r="R754" s="91"/>
      <c r="S754" s="91"/>
      <c r="T754" s="92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159</v>
      </c>
      <c r="AU754" s="17" t="s">
        <v>172</v>
      </c>
    </row>
    <row r="755" s="2" customFormat="1">
      <c r="A755" s="38"/>
      <c r="B755" s="39"/>
      <c r="C755" s="40"/>
      <c r="D755" s="238" t="s">
        <v>188</v>
      </c>
      <c r="E755" s="40"/>
      <c r="F755" s="258" t="s">
        <v>635</v>
      </c>
      <c r="G755" s="40"/>
      <c r="H755" s="40"/>
      <c r="I755" s="233"/>
      <c r="J755" s="40"/>
      <c r="K755" s="40"/>
      <c r="L755" s="44"/>
      <c r="M755" s="234"/>
      <c r="N755" s="235"/>
      <c r="O755" s="91"/>
      <c r="P755" s="91"/>
      <c r="Q755" s="91"/>
      <c r="R755" s="91"/>
      <c r="S755" s="91"/>
      <c r="T755" s="92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7" t="s">
        <v>188</v>
      </c>
      <c r="AU755" s="17" t="s">
        <v>172</v>
      </c>
    </row>
    <row r="756" s="13" customFormat="1">
      <c r="A756" s="13"/>
      <c r="B756" s="236"/>
      <c r="C756" s="237"/>
      <c r="D756" s="238" t="s">
        <v>161</v>
      </c>
      <c r="E756" s="239" t="s">
        <v>1</v>
      </c>
      <c r="F756" s="240" t="s">
        <v>547</v>
      </c>
      <c r="G756" s="237"/>
      <c r="H756" s="239" t="s">
        <v>1</v>
      </c>
      <c r="I756" s="241"/>
      <c r="J756" s="237"/>
      <c r="K756" s="237"/>
      <c r="L756" s="242"/>
      <c r="M756" s="243"/>
      <c r="N756" s="244"/>
      <c r="O756" s="244"/>
      <c r="P756" s="244"/>
      <c r="Q756" s="244"/>
      <c r="R756" s="244"/>
      <c r="S756" s="244"/>
      <c r="T756" s="245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6" t="s">
        <v>161</v>
      </c>
      <c r="AU756" s="246" t="s">
        <v>172</v>
      </c>
      <c r="AV756" s="13" t="s">
        <v>84</v>
      </c>
      <c r="AW756" s="13" t="s">
        <v>32</v>
      </c>
      <c r="AX756" s="13" t="s">
        <v>76</v>
      </c>
      <c r="AY756" s="246" t="s">
        <v>150</v>
      </c>
    </row>
    <row r="757" s="13" customFormat="1">
      <c r="A757" s="13"/>
      <c r="B757" s="236"/>
      <c r="C757" s="237"/>
      <c r="D757" s="238" t="s">
        <v>161</v>
      </c>
      <c r="E757" s="239" t="s">
        <v>1</v>
      </c>
      <c r="F757" s="240" t="s">
        <v>548</v>
      </c>
      <c r="G757" s="237"/>
      <c r="H757" s="239" t="s">
        <v>1</v>
      </c>
      <c r="I757" s="241"/>
      <c r="J757" s="237"/>
      <c r="K757" s="237"/>
      <c r="L757" s="242"/>
      <c r="M757" s="243"/>
      <c r="N757" s="244"/>
      <c r="O757" s="244"/>
      <c r="P757" s="244"/>
      <c r="Q757" s="244"/>
      <c r="R757" s="244"/>
      <c r="S757" s="244"/>
      <c r="T757" s="245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6" t="s">
        <v>161</v>
      </c>
      <c r="AU757" s="246" t="s">
        <v>172</v>
      </c>
      <c r="AV757" s="13" t="s">
        <v>84</v>
      </c>
      <c r="AW757" s="13" t="s">
        <v>32</v>
      </c>
      <c r="AX757" s="13" t="s">
        <v>76</v>
      </c>
      <c r="AY757" s="246" t="s">
        <v>150</v>
      </c>
    </row>
    <row r="758" s="13" customFormat="1">
      <c r="A758" s="13"/>
      <c r="B758" s="236"/>
      <c r="C758" s="237"/>
      <c r="D758" s="238" t="s">
        <v>161</v>
      </c>
      <c r="E758" s="239" t="s">
        <v>1</v>
      </c>
      <c r="F758" s="240" t="s">
        <v>164</v>
      </c>
      <c r="G758" s="237"/>
      <c r="H758" s="239" t="s">
        <v>1</v>
      </c>
      <c r="I758" s="241"/>
      <c r="J758" s="237"/>
      <c r="K758" s="237"/>
      <c r="L758" s="242"/>
      <c r="M758" s="243"/>
      <c r="N758" s="244"/>
      <c r="O758" s="244"/>
      <c r="P758" s="244"/>
      <c r="Q758" s="244"/>
      <c r="R758" s="244"/>
      <c r="S758" s="244"/>
      <c r="T758" s="24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6" t="s">
        <v>161</v>
      </c>
      <c r="AU758" s="246" t="s">
        <v>172</v>
      </c>
      <c r="AV758" s="13" t="s">
        <v>84</v>
      </c>
      <c r="AW758" s="13" t="s">
        <v>32</v>
      </c>
      <c r="AX758" s="13" t="s">
        <v>76</v>
      </c>
      <c r="AY758" s="246" t="s">
        <v>150</v>
      </c>
    </row>
    <row r="759" s="13" customFormat="1">
      <c r="A759" s="13"/>
      <c r="B759" s="236"/>
      <c r="C759" s="237"/>
      <c r="D759" s="238" t="s">
        <v>161</v>
      </c>
      <c r="E759" s="239" t="s">
        <v>1</v>
      </c>
      <c r="F759" s="240" t="s">
        <v>588</v>
      </c>
      <c r="G759" s="237"/>
      <c r="H759" s="239" t="s">
        <v>1</v>
      </c>
      <c r="I759" s="241"/>
      <c r="J759" s="237"/>
      <c r="K759" s="237"/>
      <c r="L759" s="242"/>
      <c r="M759" s="243"/>
      <c r="N759" s="244"/>
      <c r="O759" s="244"/>
      <c r="P759" s="244"/>
      <c r="Q759" s="244"/>
      <c r="R759" s="244"/>
      <c r="S759" s="244"/>
      <c r="T759" s="245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6" t="s">
        <v>161</v>
      </c>
      <c r="AU759" s="246" t="s">
        <v>172</v>
      </c>
      <c r="AV759" s="13" t="s">
        <v>84</v>
      </c>
      <c r="AW759" s="13" t="s">
        <v>32</v>
      </c>
      <c r="AX759" s="13" t="s">
        <v>76</v>
      </c>
      <c r="AY759" s="246" t="s">
        <v>150</v>
      </c>
    </row>
    <row r="760" s="14" customFormat="1">
      <c r="A760" s="14"/>
      <c r="B760" s="247"/>
      <c r="C760" s="248"/>
      <c r="D760" s="238" t="s">
        <v>161</v>
      </c>
      <c r="E760" s="249" t="s">
        <v>1</v>
      </c>
      <c r="F760" s="250" t="s">
        <v>643</v>
      </c>
      <c r="G760" s="248"/>
      <c r="H760" s="251">
        <v>1</v>
      </c>
      <c r="I760" s="252"/>
      <c r="J760" s="248"/>
      <c r="K760" s="248"/>
      <c r="L760" s="253"/>
      <c r="M760" s="254"/>
      <c r="N760" s="255"/>
      <c r="O760" s="255"/>
      <c r="P760" s="255"/>
      <c r="Q760" s="255"/>
      <c r="R760" s="255"/>
      <c r="S760" s="255"/>
      <c r="T760" s="256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7" t="s">
        <v>161</v>
      </c>
      <c r="AU760" s="257" t="s">
        <v>172</v>
      </c>
      <c r="AV760" s="14" t="s">
        <v>86</v>
      </c>
      <c r="AW760" s="14" t="s">
        <v>32</v>
      </c>
      <c r="AX760" s="14" t="s">
        <v>76</v>
      </c>
      <c r="AY760" s="257" t="s">
        <v>150</v>
      </c>
    </row>
    <row r="761" s="2" customFormat="1" ht="26.4" customHeight="1">
      <c r="A761" s="38"/>
      <c r="B761" s="39"/>
      <c r="C761" s="218" t="s">
        <v>672</v>
      </c>
      <c r="D761" s="218" t="s">
        <v>152</v>
      </c>
      <c r="E761" s="219" t="s">
        <v>673</v>
      </c>
      <c r="F761" s="220" t="s">
        <v>674</v>
      </c>
      <c r="G761" s="221" t="s">
        <v>466</v>
      </c>
      <c r="H761" s="222">
        <v>0.59999999999999998</v>
      </c>
      <c r="I761" s="223"/>
      <c r="J761" s="224">
        <f>ROUND(I761*H761,2)</f>
        <v>0</v>
      </c>
      <c r="K761" s="220" t="s">
        <v>156</v>
      </c>
      <c r="L761" s="44"/>
      <c r="M761" s="225" t="s">
        <v>1</v>
      </c>
      <c r="N761" s="226" t="s">
        <v>41</v>
      </c>
      <c r="O761" s="91"/>
      <c r="P761" s="227">
        <f>O761*H761</f>
        <v>0</v>
      </c>
      <c r="Q761" s="227">
        <v>0.0014499999999999999</v>
      </c>
      <c r="R761" s="227">
        <f>Q761*H761</f>
        <v>0.0008699999999999999</v>
      </c>
      <c r="S761" s="227">
        <v>0.017000000000000001</v>
      </c>
      <c r="T761" s="228">
        <f>S761*H761</f>
        <v>0.010200000000000001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229" t="s">
        <v>157</v>
      </c>
      <c r="AT761" s="229" t="s">
        <v>152</v>
      </c>
      <c r="AU761" s="229" t="s">
        <v>172</v>
      </c>
      <c r="AY761" s="17" t="s">
        <v>150</v>
      </c>
      <c r="BE761" s="230">
        <f>IF(N761="základní",J761,0)</f>
        <v>0</v>
      </c>
      <c r="BF761" s="230">
        <f>IF(N761="snížená",J761,0)</f>
        <v>0</v>
      </c>
      <c r="BG761" s="230">
        <f>IF(N761="zákl. přenesená",J761,0)</f>
        <v>0</v>
      </c>
      <c r="BH761" s="230">
        <f>IF(N761="sníž. přenesená",J761,0)</f>
        <v>0</v>
      </c>
      <c r="BI761" s="230">
        <f>IF(N761="nulová",J761,0)</f>
        <v>0</v>
      </c>
      <c r="BJ761" s="17" t="s">
        <v>84</v>
      </c>
      <c r="BK761" s="230">
        <f>ROUND(I761*H761,2)</f>
        <v>0</v>
      </c>
      <c r="BL761" s="17" t="s">
        <v>157</v>
      </c>
      <c r="BM761" s="229" t="s">
        <v>675</v>
      </c>
    </row>
    <row r="762" s="2" customFormat="1">
      <c r="A762" s="38"/>
      <c r="B762" s="39"/>
      <c r="C762" s="40"/>
      <c r="D762" s="231" t="s">
        <v>159</v>
      </c>
      <c r="E762" s="40"/>
      <c r="F762" s="232" t="s">
        <v>676</v>
      </c>
      <c r="G762" s="40"/>
      <c r="H762" s="40"/>
      <c r="I762" s="233"/>
      <c r="J762" s="40"/>
      <c r="K762" s="40"/>
      <c r="L762" s="44"/>
      <c r="M762" s="234"/>
      <c r="N762" s="235"/>
      <c r="O762" s="91"/>
      <c r="P762" s="91"/>
      <c r="Q762" s="91"/>
      <c r="R762" s="91"/>
      <c r="S762" s="91"/>
      <c r="T762" s="92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T762" s="17" t="s">
        <v>159</v>
      </c>
      <c r="AU762" s="17" t="s">
        <v>172</v>
      </c>
    </row>
    <row r="763" s="2" customFormat="1">
      <c r="A763" s="38"/>
      <c r="B763" s="39"/>
      <c r="C763" s="40"/>
      <c r="D763" s="238" t="s">
        <v>188</v>
      </c>
      <c r="E763" s="40"/>
      <c r="F763" s="258" t="s">
        <v>635</v>
      </c>
      <c r="G763" s="40"/>
      <c r="H763" s="40"/>
      <c r="I763" s="233"/>
      <c r="J763" s="40"/>
      <c r="K763" s="40"/>
      <c r="L763" s="44"/>
      <c r="M763" s="234"/>
      <c r="N763" s="235"/>
      <c r="O763" s="91"/>
      <c r="P763" s="91"/>
      <c r="Q763" s="91"/>
      <c r="R763" s="91"/>
      <c r="S763" s="91"/>
      <c r="T763" s="92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T763" s="17" t="s">
        <v>188</v>
      </c>
      <c r="AU763" s="17" t="s">
        <v>172</v>
      </c>
    </row>
    <row r="764" s="13" customFormat="1">
      <c r="A764" s="13"/>
      <c r="B764" s="236"/>
      <c r="C764" s="237"/>
      <c r="D764" s="238" t="s">
        <v>161</v>
      </c>
      <c r="E764" s="239" t="s">
        <v>1</v>
      </c>
      <c r="F764" s="240" t="s">
        <v>547</v>
      </c>
      <c r="G764" s="237"/>
      <c r="H764" s="239" t="s">
        <v>1</v>
      </c>
      <c r="I764" s="241"/>
      <c r="J764" s="237"/>
      <c r="K764" s="237"/>
      <c r="L764" s="242"/>
      <c r="M764" s="243"/>
      <c r="N764" s="244"/>
      <c r="O764" s="244"/>
      <c r="P764" s="244"/>
      <c r="Q764" s="244"/>
      <c r="R764" s="244"/>
      <c r="S764" s="244"/>
      <c r="T764" s="245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6" t="s">
        <v>161</v>
      </c>
      <c r="AU764" s="246" t="s">
        <v>172</v>
      </c>
      <c r="AV764" s="13" t="s">
        <v>84</v>
      </c>
      <c r="AW764" s="13" t="s">
        <v>32</v>
      </c>
      <c r="AX764" s="13" t="s">
        <v>76</v>
      </c>
      <c r="AY764" s="246" t="s">
        <v>150</v>
      </c>
    </row>
    <row r="765" s="13" customFormat="1">
      <c r="A765" s="13"/>
      <c r="B765" s="236"/>
      <c r="C765" s="237"/>
      <c r="D765" s="238" t="s">
        <v>161</v>
      </c>
      <c r="E765" s="239" t="s">
        <v>1</v>
      </c>
      <c r="F765" s="240" t="s">
        <v>548</v>
      </c>
      <c r="G765" s="237"/>
      <c r="H765" s="239" t="s">
        <v>1</v>
      </c>
      <c r="I765" s="241"/>
      <c r="J765" s="237"/>
      <c r="K765" s="237"/>
      <c r="L765" s="242"/>
      <c r="M765" s="243"/>
      <c r="N765" s="244"/>
      <c r="O765" s="244"/>
      <c r="P765" s="244"/>
      <c r="Q765" s="244"/>
      <c r="R765" s="244"/>
      <c r="S765" s="244"/>
      <c r="T765" s="245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6" t="s">
        <v>161</v>
      </c>
      <c r="AU765" s="246" t="s">
        <v>172</v>
      </c>
      <c r="AV765" s="13" t="s">
        <v>84</v>
      </c>
      <c r="AW765" s="13" t="s">
        <v>32</v>
      </c>
      <c r="AX765" s="13" t="s">
        <v>76</v>
      </c>
      <c r="AY765" s="246" t="s">
        <v>150</v>
      </c>
    </row>
    <row r="766" s="13" customFormat="1">
      <c r="A766" s="13"/>
      <c r="B766" s="236"/>
      <c r="C766" s="237"/>
      <c r="D766" s="238" t="s">
        <v>161</v>
      </c>
      <c r="E766" s="239" t="s">
        <v>1</v>
      </c>
      <c r="F766" s="240" t="s">
        <v>164</v>
      </c>
      <c r="G766" s="237"/>
      <c r="H766" s="239" t="s">
        <v>1</v>
      </c>
      <c r="I766" s="241"/>
      <c r="J766" s="237"/>
      <c r="K766" s="237"/>
      <c r="L766" s="242"/>
      <c r="M766" s="243"/>
      <c r="N766" s="244"/>
      <c r="O766" s="244"/>
      <c r="P766" s="244"/>
      <c r="Q766" s="244"/>
      <c r="R766" s="244"/>
      <c r="S766" s="244"/>
      <c r="T766" s="245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6" t="s">
        <v>161</v>
      </c>
      <c r="AU766" s="246" t="s">
        <v>172</v>
      </c>
      <c r="AV766" s="13" t="s">
        <v>84</v>
      </c>
      <c r="AW766" s="13" t="s">
        <v>32</v>
      </c>
      <c r="AX766" s="13" t="s">
        <v>76</v>
      </c>
      <c r="AY766" s="246" t="s">
        <v>150</v>
      </c>
    </row>
    <row r="767" s="13" customFormat="1">
      <c r="A767" s="13"/>
      <c r="B767" s="236"/>
      <c r="C767" s="237"/>
      <c r="D767" s="238" t="s">
        <v>161</v>
      </c>
      <c r="E767" s="239" t="s">
        <v>1</v>
      </c>
      <c r="F767" s="240" t="s">
        <v>588</v>
      </c>
      <c r="G767" s="237"/>
      <c r="H767" s="239" t="s">
        <v>1</v>
      </c>
      <c r="I767" s="241"/>
      <c r="J767" s="237"/>
      <c r="K767" s="237"/>
      <c r="L767" s="242"/>
      <c r="M767" s="243"/>
      <c r="N767" s="244"/>
      <c r="O767" s="244"/>
      <c r="P767" s="244"/>
      <c r="Q767" s="244"/>
      <c r="R767" s="244"/>
      <c r="S767" s="244"/>
      <c r="T767" s="245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6" t="s">
        <v>161</v>
      </c>
      <c r="AU767" s="246" t="s">
        <v>172</v>
      </c>
      <c r="AV767" s="13" t="s">
        <v>84</v>
      </c>
      <c r="AW767" s="13" t="s">
        <v>32</v>
      </c>
      <c r="AX767" s="13" t="s">
        <v>76</v>
      </c>
      <c r="AY767" s="246" t="s">
        <v>150</v>
      </c>
    </row>
    <row r="768" s="14" customFormat="1">
      <c r="A768" s="14"/>
      <c r="B768" s="247"/>
      <c r="C768" s="248"/>
      <c r="D768" s="238" t="s">
        <v>161</v>
      </c>
      <c r="E768" s="249" t="s">
        <v>1</v>
      </c>
      <c r="F768" s="250" t="s">
        <v>649</v>
      </c>
      <c r="G768" s="248"/>
      <c r="H768" s="251">
        <v>0.59999999999999998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161</v>
      </c>
      <c r="AU768" s="257" t="s">
        <v>172</v>
      </c>
      <c r="AV768" s="14" t="s">
        <v>86</v>
      </c>
      <c r="AW768" s="14" t="s">
        <v>32</v>
      </c>
      <c r="AX768" s="14" t="s">
        <v>76</v>
      </c>
      <c r="AY768" s="257" t="s">
        <v>150</v>
      </c>
    </row>
    <row r="769" s="2" customFormat="1" ht="26.4" customHeight="1">
      <c r="A769" s="38"/>
      <c r="B769" s="39"/>
      <c r="C769" s="218" t="s">
        <v>677</v>
      </c>
      <c r="D769" s="218" t="s">
        <v>152</v>
      </c>
      <c r="E769" s="219" t="s">
        <v>678</v>
      </c>
      <c r="F769" s="220" t="s">
        <v>679</v>
      </c>
      <c r="G769" s="221" t="s">
        <v>466</v>
      </c>
      <c r="H769" s="222">
        <v>1.2</v>
      </c>
      <c r="I769" s="223"/>
      <c r="J769" s="224">
        <f>ROUND(I769*H769,2)</f>
        <v>0</v>
      </c>
      <c r="K769" s="220" t="s">
        <v>156</v>
      </c>
      <c r="L769" s="44"/>
      <c r="M769" s="225" t="s">
        <v>1</v>
      </c>
      <c r="N769" s="226" t="s">
        <v>41</v>
      </c>
      <c r="O769" s="91"/>
      <c r="P769" s="227">
        <f>O769*H769</f>
        <v>0</v>
      </c>
      <c r="Q769" s="227">
        <v>0.00173</v>
      </c>
      <c r="R769" s="227">
        <f>Q769*H769</f>
        <v>0.0020759999999999997</v>
      </c>
      <c r="S769" s="227">
        <v>0.039</v>
      </c>
      <c r="T769" s="228">
        <f>S769*H769</f>
        <v>0.046800000000000001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29" t="s">
        <v>157</v>
      </c>
      <c r="AT769" s="229" t="s">
        <v>152</v>
      </c>
      <c r="AU769" s="229" t="s">
        <v>172</v>
      </c>
      <c r="AY769" s="17" t="s">
        <v>150</v>
      </c>
      <c r="BE769" s="230">
        <f>IF(N769="základní",J769,0)</f>
        <v>0</v>
      </c>
      <c r="BF769" s="230">
        <f>IF(N769="snížená",J769,0)</f>
        <v>0</v>
      </c>
      <c r="BG769" s="230">
        <f>IF(N769="zákl. přenesená",J769,0)</f>
        <v>0</v>
      </c>
      <c r="BH769" s="230">
        <f>IF(N769="sníž. přenesená",J769,0)</f>
        <v>0</v>
      </c>
      <c r="BI769" s="230">
        <f>IF(N769="nulová",J769,0)</f>
        <v>0</v>
      </c>
      <c r="BJ769" s="17" t="s">
        <v>84</v>
      </c>
      <c r="BK769" s="230">
        <f>ROUND(I769*H769,2)</f>
        <v>0</v>
      </c>
      <c r="BL769" s="17" t="s">
        <v>157</v>
      </c>
      <c r="BM769" s="229" t="s">
        <v>680</v>
      </c>
    </row>
    <row r="770" s="2" customFormat="1">
      <c r="A770" s="38"/>
      <c r="B770" s="39"/>
      <c r="C770" s="40"/>
      <c r="D770" s="231" t="s">
        <v>159</v>
      </c>
      <c r="E770" s="40"/>
      <c r="F770" s="232" t="s">
        <v>681</v>
      </c>
      <c r="G770" s="40"/>
      <c r="H770" s="40"/>
      <c r="I770" s="233"/>
      <c r="J770" s="40"/>
      <c r="K770" s="40"/>
      <c r="L770" s="44"/>
      <c r="M770" s="234"/>
      <c r="N770" s="235"/>
      <c r="O770" s="91"/>
      <c r="P770" s="91"/>
      <c r="Q770" s="91"/>
      <c r="R770" s="91"/>
      <c r="S770" s="91"/>
      <c r="T770" s="92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T770" s="17" t="s">
        <v>159</v>
      </c>
      <c r="AU770" s="17" t="s">
        <v>172</v>
      </c>
    </row>
    <row r="771" s="2" customFormat="1">
      <c r="A771" s="38"/>
      <c r="B771" s="39"/>
      <c r="C771" s="40"/>
      <c r="D771" s="238" t="s">
        <v>188</v>
      </c>
      <c r="E771" s="40"/>
      <c r="F771" s="258" t="s">
        <v>635</v>
      </c>
      <c r="G771" s="40"/>
      <c r="H771" s="40"/>
      <c r="I771" s="233"/>
      <c r="J771" s="40"/>
      <c r="K771" s="40"/>
      <c r="L771" s="44"/>
      <c r="M771" s="234"/>
      <c r="N771" s="235"/>
      <c r="O771" s="91"/>
      <c r="P771" s="91"/>
      <c r="Q771" s="91"/>
      <c r="R771" s="91"/>
      <c r="S771" s="91"/>
      <c r="T771" s="92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T771" s="17" t="s">
        <v>188</v>
      </c>
      <c r="AU771" s="17" t="s">
        <v>172</v>
      </c>
    </row>
    <row r="772" s="13" customFormat="1">
      <c r="A772" s="13"/>
      <c r="B772" s="236"/>
      <c r="C772" s="237"/>
      <c r="D772" s="238" t="s">
        <v>161</v>
      </c>
      <c r="E772" s="239" t="s">
        <v>1</v>
      </c>
      <c r="F772" s="240" t="s">
        <v>547</v>
      </c>
      <c r="G772" s="237"/>
      <c r="H772" s="239" t="s">
        <v>1</v>
      </c>
      <c r="I772" s="241"/>
      <c r="J772" s="237"/>
      <c r="K772" s="237"/>
      <c r="L772" s="242"/>
      <c r="M772" s="243"/>
      <c r="N772" s="244"/>
      <c r="O772" s="244"/>
      <c r="P772" s="244"/>
      <c r="Q772" s="244"/>
      <c r="R772" s="244"/>
      <c r="S772" s="244"/>
      <c r="T772" s="245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6" t="s">
        <v>161</v>
      </c>
      <c r="AU772" s="246" t="s">
        <v>172</v>
      </c>
      <c r="AV772" s="13" t="s">
        <v>84</v>
      </c>
      <c r="AW772" s="13" t="s">
        <v>32</v>
      </c>
      <c r="AX772" s="13" t="s">
        <v>76</v>
      </c>
      <c r="AY772" s="246" t="s">
        <v>150</v>
      </c>
    </row>
    <row r="773" s="13" customFormat="1">
      <c r="A773" s="13"/>
      <c r="B773" s="236"/>
      <c r="C773" s="237"/>
      <c r="D773" s="238" t="s">
        <v>161</v>
      </c>
      <c r="E773" s="239" t="s">
        <v>1</v>
      </c>
      <c r="F773" s="240" t="s">
        <v>548</v>
      </c>
      <c r="G773" s="237"/>
      <c r="H773" s="239" t="s">
        <v>1</v>
      </c>
      <c r="I773" s="241"/>
      <c r="J773" s="237"/>
      <c r="K773" s="237"/>
      <c r="L773" s="242"/>
      <c r="M773" s="243"/>
      <c r="N773" s="244"/>
      <c r="O773" s="244"/>
      <c r="P773" s="244"/>
      <c r="Q773" s="244"/>
      <c r="R773" s="244"/>
      <c r="S773" s="244"/>
      <c r="T773" s="245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6" t="s">
        <v>161</v>
      </c>
      <c r="AU773" s="246" t="s">
        <v>172</v>
      </c>
      <c r="AV773" s="13" t="s">
        <v>84</v>
      </c>
      <c r="AW773" s="13" t="s">
        <v>32</v>
      </c>
      <c r="AX773" s="13" t="s">
        <v>76</v>
      </c>
      <c r="AY773" s="246" t="s">
        <v>150</v>
      </c>
    </row>
    <row r="774" s="13" customFormat="1">
      <c r="A774" s="13"/>
      <c r="B774" s="236"/>
      <c r="C774" s="237"/>
      <c r="D774" s="238" t="s">
        <v>161</v>
      </c>
      <c r="E774" s="239" t="s">
        <v>1</v>
      </c>
      <c r="F774" s="240" t="s">
        <v>164</v>
      </c>
      <c r="G774" s="237"/>
      <c r="H774" s="239" t="s">
        <v>1</v>
      </c>
      <c r="I774" s="241"/>
      <c r="J774" s="237"/>
      <c r="K774" s="237"/>
      <c r="L774" s="242"/>
      <c r="M774" s="243"/>
      <c r="N774" s="244"/>
      <c r="O774" s="244"/>
      <c r="P774" s="244"/>
      <c r="Q774" s="244"/>
      <c r="R774" s="244"/>
      <c r="S774" s="244"/>
      <c r="T774" s="245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6" t="s">
        <v>161</v>
      </c>
      <c r="AU774" s="246" t="s">
        <v>172</v>
      </c>
      <c r="AV774" s="13" t="s">
        <v>84</v>
      </c>
      <c r="AW774" s="13" t="s">
        <v>32</v>
      </c>
      <c r="AX774" s="13" t="s">
        <v>76</v>
      </c>
      <c r="AY774" s="246" t="s">
        <v>150</v>
      </c>
    </row>
    <row r="775" s="13" customFormat="1">
      <c r="A775" s="13"/>
      <c r="B775" s="236"/>
      <c r="C775" s="237"/>
      <c r="D775" s="238" t="s">
        <v>161</v>
      </c>
      <c r="E775" s="239" t="s">
        <v>1</v>
      </c>
      <c r="F775" s="240" t="s">
        <v>588</v>
      </c>
      <c r="G775" s="237"/>
      <c r="H775" s="239" t="s">
        <v>1</v>
      </c>
      <c r="I775" s="241"/>
      <c r="J775" s="237"/>
      <c r="K775" s="237"/>
      <c r="L775" s="242"/>
      <c r="M775" s="243"/>
      <c r="N775" s="244"/>
      <c r="O775" s="244"/>
      <c r="P775" s="244"/>
      <c r="Q775" s="244"/>
      <c r="R775" s="244"/>
      <c r="S775" s="244"/>
      <c r="T775" s="245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6" t="s">
        <v>161</v>
      </c>
      <c r="AU775" s="246" t="s">
        <v>172</v>
      </c>
      <c r="AV775" s="13" t="s">
        <v>84</v>
      </c>
      <c r="AW775" s="13" t="s">
        <v>32</v>
      </c>
      <c r="AX775" s="13" t="s">
        <v>76</v>
      </c>
      <c r="AY775" s="246" t="s">
        <v>150</v>
      </c>
    </row>
    <row r="776" s="14" customFormat="1">
      <c r="A776" s="14"/>
      <c r="B776" s="247"/>
      <c r="C776" s="248"/>
      <c r="D776" s="238" t="s">
        <v>161</v>
      </c>
      <c r="E776" s="249" t="s">
        <v>1</v>
      </c>
      <c r="F776" s="250" t="s">
        <v>682</v>
      </c>
      <c r="G776" s="248"/>
      <c r="H776" s="251">
        <v>1.2</v>
      </c>
      <c r="I776" s="252"/>
      <c r="J776" s="248"/>
      <c r="K776" s="248"/>
      <c r="L776" s="253"/>
      <c r="M776" s="254"/>
      <c r="N776" s="255"/>
      <c r="O776" s="255"/>
      <c r="P776" s="255"/>
      <c r="Q776" s="255"/>
      <c r="R776" s="255"/>
      <c r="S776" s="255"/>
      <c r="T776" s="25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7" t="s">
        <v>161</v>
      </c>
      <c r="AU776" s="257" t="s">
        <v>172</v>
      </c>
      <c r="AV776" s="14" t="s">
        <v>86</v>
      </c>
      <c r="AW776" s="14" t="s">
        <v>32</v>
      </c>
      <c r="AX776" s="14" t="s">
        <v>76</v>
      </c>
      <c r="AY776" s="257" t="s">
        <v>150</v>
      </c>
    </row>
    <row r="777" s="2" customFormat="1" ht="26.4" customHeight="1">
      <c r="A777" s="38"/>
      <c r="B777" s="39"/>
      <c r="C777" s="218" t="s">
        <v>683</v>
      </c>
      <c r="D777" s="218" t="s">
        <v>152</v>
      </c>
      <c r="E777" s="219" t="s">
        <v>684</v>
      </c>
      <c r="F777" s="220" t="s">
        <v>685</v>
      </c>
      <c r="G777" s="221" t="s">
        <v>466</v>
      </c>
      <c r="H777" s="222">
        <v>0.80000000000000004</v>
      </c>
      <c r="I777" s="223"/>
      <c r="J777" s="224">
        <f>ROUND(I777*H777,2)</f>
        <v>0</v>
      </c>
      <c r="K777" s="220" t="s">
        <v>156</v>
      </c>
      <c r="L777" s="44"/>
      <c r="M777" s="225" t="s">
        <v>1</v>
      </c>
      <c r="N777" s="226" t="s">
        <v>41</v>
      </c>
      <c r="O777" s="91"/>
      <c r="P777" s="227">
        <f>O777*H777</f>
        <v>0</v>
      </c>
      <c r="Q777" s="227">
        <v>0.0032000000000000002</v>
      </c>
      <c r="R777" s="227">
        <f>Q777*H777</f>
        <v>0.0025600000000000002</v>
      </c>
      <c r="S777" s="227">
        <v>0.069000000000000006</v>
      </c>
      <c r="T777" s="228">
        <f>S777*H777</f>
        <v>0.055200000000000006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229" t="s">
        <v>157</v>
      </c>
      <c r="AT777" s="229" t="s">
        <v>152</v>
      </c>
      <c r="AU777" s="229" t="s">
        <v>172</v>
      </c>
      <c r="AY777" s="17" t="s">
        <v>150</v>
      </c>
      <c r="BE777" s="230">
        <f>IF(N777="základní",J777,0)</f>
        <v>0</v>
      </c>
      <c r="BF777" s="230">
        <f>IF(N777="snížená",J777,0)</f>
        <v>0</v>
      </c>
      <c r="BG777" s="230">
        <f>IF(N777="zákl. přenesená",J777,0)</f>
        <v>0</v>
      </c>
      <c r="BH777" s="230">
        <f>IF(N777="sníž. přenesená",J777,0)</f>
        <v>0</v>
      </c>
      <c r="BI777" s="230">
        <f>IF(N777="nulová",J777,0)</f>
        <v>0</v>
      </c>
      <c r="BJ777" s="17" t="s">
        <v>84</v>
      </c>
      <c r="BK777" s="230">
        <f>ROUND(I777*H777,2)</f>
        <v>0</v>
      </c>
      <c r="BL777" s="17" t="s">
        <v>157</v>
      </c>
      <c r="BM777" s="229" t="s">
        <v>686</v>
      </c>
    </row>
    <row r="778" s="2" customFormat="1">
      <c r="A778" s="38"/>
      <c r="B778" s="39"/>
      <c r="C778" s="40"/>
      <c r="D778" s="231" t="s">
        <v>159</v>
      </c>
      <c r="E778" s="40"/>
      <c r="F778" s="232" t="s">
        <v>687</v>
      </c>
      <c r="G778" s="40"/>
      <c r="H778" s="40"/>
      <c r="I778" s="233"/>
      <c r="J778" s="40"/>
      <c r="K778" s="40"/>
      <c r="L778" s="44"/>
      <c r="M778" s="234"/>
      <c r="N778" s="235"/>
      <c r="O778" s="91"/>
      <c r="P778" s="91"/>
      <c r="Q778" s="91"/>
      <c r="R778" s="91"/>
      <c r="S778" s="91"/>
      <c r="T778" s="92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7" t="s">
        <v>159</v>
      </c>
      <c r="AU778" s="17" t="s">
        <v>172</v>
      </c>
    </row>
    <row r="779" s="2" customFormat="1">
      <c r="A779" s="38"/>
      <c r="B779" s="39"/>
      <c r="C779" s="40"/>
      <c r="D779" s="238" t="s">
        <v>188</v>
      </c>
      <c r="E779" s="40"/>
      <c r="F779" s="258" t="s">
        <v>635</v>
      </c>
      <c r="G779" s="40"/>
      <c r="H779" s="40"/>
      <c r="I779" s="233"/>
      <c r="J779" s="40"/>
      <c r="K779" s="40"/>
      <c r="L779" s="44"/>
      <c r="M779" s="234"/>
      <c r="N779" s="235"/>
      <c r="O779" s="91"/>
      <c r="P779" s="91"/>
      <c r="Q779" s="91"/>
      <c r="R779" s="91"/>
      <c r="S779" s="91"/>
      <c r="T779" s="92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T779" s="17" t="s">
        <v>188</v>
      </c>
      <c r="AU779" s="17" t="s">
        <v>172</v>
      </c>
    </row>
    <row r="780" s="13" customFormat="1">
      <c r="A780" s="13"/>
      <c r="B780" s="236"/>
      <c r="C780" s="237"/>
      <c r="D780" s="238" t="s">
        <v>161</v>
      </c>
      <c r="E780" s="239" t="s">
        <v>1</v>
      </c>
      <c r="F780" s="240" t="s">
        <v>547</v>
      </c>
      <c r="G780" s="237"/>
      <c r="H780" s="239" t="s">
        <v>1</v>
      </c>
      <c r="I780" s="241"/>
      <c r="J780" s="237"/>
      <c r="K780" s="237"/>
      <c r="L780" s="242"/>
      <c r="M780" s="243"/>
      <c r="N780" s="244"/>
      <c r="O780" s="244"/>
      <c r="P780" s="244"/>
      <c r="Q780" s="244"/>
      <c r="R780" s="244"/>
      <c r="S780" s="244"/>
      <c r="T780" s="24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6" t="s">
        <v>161</v>
      </c>
      <c r="AU780" s="246" t="s">
        <v>172</v>
      </c>
      <c r="AV780" s="13" t="s">
        <v>84</v>
      </c>
      <c r="AW780" s="13" t="s">
        <v>32</v>
      </c>
      <c r="AX780" s="13" t="s">
        <v>76</v>
      </c>
      <c r="AY780" s="246" t="s">
        <v>150</v>
      </c>
    </row>
    <row r="781" s="13" customFormat="1">
      <c r="A781" s="13"/>
      <c r="B781" s="236"/>
      <c r="C781" s="237"/>
      <c r="D781" s="238" t="s">
        <v>161</v>
      </c>
      <c r="E781" s="239" t="s">
        <v>1</v>
      </c>
      <c r="F781" s="240" t="s">
        <v>548</v>
      </c>
      <c r="G781" s="237"/>
      <c r="H781" s="239" t="s">
        <v>1</v>
      </c>
      <c r="I781" s="241"/>
      <c r="J781" s="237"/>
      <c r="K781" s="237"/>
      <c r="L781" s="242"/>
      <c r="M781" s="243"/>
      <c r="N781" s="244"/>
      <c r="O781" s="244"/>
      <c r="P781" s="244"/>
      <c r="Q781" s="244"/>
      <c r="R781" s="244"/>
      <c r="S781" s="244"/>
      <c r="T781" s="245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6" t="s">
        <v>161</v>
      </c>
      <c r="AU781" s="246" t="s">
        <v>172</v>
      </c>
      <c r="AV781" s="13" t="s">
        <v>84</v>
      </c>
      <c r="AW781" s="13" t="s">
        <v>32</v>
      </c>
      <c r="AX781" s="13" t="s">
        <v>76</v>
      </c>
      <c r="AY781" s="246" t="s">
        <v>150</v>
      </c>
    </row>
    <row r="782" s="13" customFormat="1">
      <c r="A782" s="13"/>
      <c r="B782" s="236"/>
      <c r="C782" s="237"/>
      <c r="D782" s="238" t="s">
        <v>161</v>
      </c>
      <c r="E782" s="239" t="s">
        <v>1</v>
      </c>
      <c r="F782" s="240" t="s">
        <v>164</v>
      </c>
      <c r="G782" s="237"/>
      <c r="H782" s="239" t="s">
        <v>1</v>
      </c>
      <c r="I782" s="241"/>
      <c r="J782" s="237"/>
      <c r="K782" s="237"/>
      <c r="L782" s="242"/>
      <c r="M782" s="243"/>
      <c r="N782" s="244"/>
      <c r="O782" s="244"/>
      <c r="P782" s="244"/>
      <c r="Q782" s="244"/>
      <c r="R782" s="244"/>
      <c r="S782" s="244"/>
      <c r="T782" s="245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6" t="s">
        <v>161</v>
      </c>
      <c r="AU782" s="246" t="s">
        <v>172</v>
      </c>
      <c r="AV782" s="13" t="s">
        <v>84</v>
      </c>
      <c r="AW782" s="13" t="s">
        <v>32</v>
      </c>
      <c r="AX782" s="13" t="s">
        <v>76</v>
      </c>
      <c r="AY782" s="246" t="s">
        <v>150</v>
      </c>
    </row>
    <row r="783" s="13" customFormat="1">
      <c r="A783" s="13"/>
      <c r="B783" s="236"/>
      <c r="C783" s="237"/>
      <c r="D783" s="238" t="s">
        <v>161</v>
      </c>
      <c r="E783" s="239" t="s">
        <v>1</v>
      </c>
      <c r="F783" s="240" t="s">
        <v>588</v>
      </c>
      <c r="G783" s="237"/>
      <c r="H783" s="239" t="s">
        <v>1</v>
      </c>
      <c r="I783" s="241"/>
      <c r="J783" s="237"/>
      <c r="K783" s="237"/>
      <c r="L783" s="242"/>
      <c r="M783" s="243"/>
      <c r="N783" s="244"/>
      <c r="O783" s="244"/>
      <c r="P783" s="244"/>
      <c r="Q783" s="244"/>
      <c r="R783" s="244"/>
      <c r="S783" s="244"/>
      <c r="T783" s="245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6" t="s">
        <v>161</v>
      </c>
      <c r="AU783" s="246" t="s">
        <v>172</v>
      </c>
      <c r="AV783" s="13" t="s">
        <v>84</v>
      </c>
      <c r="AW783" s="13" t="s">
        <v>32</v>
      </c>
      <c r="AX783" s="13" t="s">
        <v>76</v>
      </c>
      <c r="AY783" s="246" t="s">
        <v>150</v>
      </c>
    </row>
    <row r="784" s="14" customFormat="1">
      <c r="A784" s="14"/>
      <c r="B784" s="247"/>
      <c r="C784" s="248"/>
      <c r="D784" s="238" t="s">
        <v>161</v>
      </c>
      <c r="E784" s="249" t="s">
        <v>1</v>
      </c>
      <c r="F784" s="250" t="s">
        <v>688</v>
      </c>
      <c r="G784" s="248"/>
      <c r="H784" s="251">
        <v>0.80000000000000004</v>
      </c>
      <c r="I784" s="252"/>
      <c r="J784" s="248"/>
      <c r="K784" s="248"/>
      <c r="L784" s="253"/>
      <c r="M784" s="254"/>
      <c r="N784" s="255"/>
      <c r="O784" s="255"/>
      <c r="P784" s="255"/>
      <c r="Q784" s="255"/>
      <c r="R784" s="255"/>
      <c r="S784" s="255"/>
      <c r="T784" s="25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7" t="s">
        <v>161</v>
      </c>
      <c r="AU784" s="257" t="s">
        <v>172</v>
      </c>
      <c r="AV784" s="14" t="s">
        <v>86</v>
      </c>
      <c r="AW784" s="14" t="s">
        <v>32</v>
      </c>
      <c r="AX784" s="14" t="s">
        <v>76</v>
      </c>
      <c r="AY784" s="257" t="s">
        <v>150</v>
      </c>
    </row>
    <row r="785" s="2" customFormat="1" ht="26.4" customHeight="1">
      <c r="A785" s="38"/>
      <c r="B785" s="39"/>
      <c r="C785" s="218" t="s">
        <v>689</v>
      </c>
      <c r="D785" s="218" t="s">
        <v>152</v>
      </c>
      <c r="E785" s="219" t="s">
        <v>690</v>
      </c>
      <c r="F785" s="220" t="s">
        <v>691</v>
      </c>
      <c r="G785" s="221" t="s">
        <v>466</v>
      </c>
      <c r="H785" s="222">
        <v>0.5</v>
      </c>
      <c r="I785" s="223"/>
      <c r="J785" s="224">
        <f>ROUND(I785*H785,2)</f>
        <v>0</v>
      </c>
      <c r="K785" s="220" t="s">
        <v>156</v>
      </c>
      <c r="L785" s="44"/>
      <c r="M785" s="225" t="s">
        <v>1</v>
      </c>
      <c r="N785" s="226" t="s">
        <v>41</v>
      </c>
      <c r="O785" s="91"/>
      <c r="P785" s="227">
        <f>O785*H785</f>
        <v>0</v>
      </c>
      <c r="Q785" s="227">
        <v>0.0037799999999999999</v>
      </c>
      <c r="R785" s="227">
        <f>Q785*H785</f>
        <v>0.00189</v>
      </c>
      <c r="S785" s="227">
        <v>0.11</v>
      </c>
      <c r="T785" s="228">
        <f>S785*H785</f>
        <v>0.055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29" t="s">
        <v>157</v>
      </c>
      <c r="AT785" s="229" t="s">
        <v>152</v>
      </c>
      <c r="AU785" s="229" t="s">
        <v>172</v>
      </c>
      <c r="AY785" s="17" t="s">
        <v>150</v>
      </c>
      <c r="BE785" s="230">
        <f>IF(N785="základní",J785,0)</f>
        <v>0</v>
      </c>
      <c r="BF785" s="230">
        <f>IF(N785="snížená",J785,0)</f>
        <v>0</v>
      </c>
      <c r="BG785" s="230">
        <f>IF(N785="zákl. přenesená",J785,0)</f>
        <v>0</v>
      </c>
      <c r="BH785" s="230">
        <f>IF(N785="sníž. přenesená",J785,0)</f>
        <v>0</v>
      </c>
      <c r="BI785" s="230">
        <f>IF(N785="nulová",J785,0)</f>
        <v>0</v>
      </c>
      <c r="BJ785" s="17" t="s">
        <v>84</v>
      </c>
      <c r="BK785" s="230">
        <f>ROUND(I785*H785,2)</f>
        <v>0</v>
      </c>
      <c r="BL785" s="17" t="s">
        <v>157</v>
      </c>
      <c r="BM785" s="229" t="s">
        <v>692</v>
      </c>
    </row>
    <row r="786" s="2" customFormat="1">
      <c r="A786" s="38"/>
      <c r="B786" s="39"/>
      <c r="C786" s="40"/>
      <c r="D786" s="231" t="s">
        <v>159</v>
      </c>
      <c r="E786" s="40"/>
      <c r="F786" s="232" t="s">
        <v>693</v>
      </c>
      <c r="G786" s="40"/>
      <c r="H786" s="40"/>
      <c r="I786" s="233"/>
      <c r="J786" s="40"/>
      <c r="K786" s="40"/>
      <c r="L786" s="44"/>
      <c r="M786" s="234"/>
      <c r="N786" s="235"/>
      <c r="O786" s="91"/>
      <c r="P786" s="91"/>
      <c r="Q786" s="91"/>
      <c r="R786" s="91"/>
      <c r="S786" s="91"/>
      <c r="T786" s="92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159</v>
      </c>
      <c r="AU786" s="17" t="s">
        <v>172</v>
      </c>
    </row>
    <row r="787" s="2" customFormat="1">
      <c r="A787" s="38"/>
      <c r="B787" s="39"/>
      <c r="C787" s="40"/>
      <c r="D787" s="238" t="s">
        <v>188</v>
      </c>
      <c r="E787" s="40"/>
      <c r="F787" s="258" t="s">
        <v>635</v>
      </c>
      <c r="G787" s="40"/>
      <c r="H787" s="40"/>
      <c r="I787" s="233"/>
      <c r="J787" s="40"/>
      <c r="K787" s="40"/>
      <c r="L787" s="44"/>
      <c r="M787" s="234"/>
      <c r="N787" s="235"/>
      <c r="O787" s="91"/>
      <c r="P787" s="91"/>
      <c r="Q787" s="91"/>
      <c r="R787" s="91"/>
      <c r="S787" s="91"/>
      <c r="T787" s="92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T787" s="17" t="s">
        <v>188</v>
      </c>
      <c r="AU787" s="17" t="s">
        <v>172</v>
      </c>
    </row>
    <row r="788" s="13" customFormat="1">
      <c r="A788" s="13"/>
      <c r="B788" s="236"/>
      <c r="C788" s="237"/>
      <c r="D788" s="238" t="s">
        <v>161</v>
      </c>
      <c r="E788" s="239" t="s">
        <v>1</v>
      </c>
      <c r="F788" s="240" t="s">
        <v>547</v>
      </c>
      <c r="G788" s="237"/>
      <c r="H788" s="239" t="s">
        <v>1</v>
      </c>
      <c r="I788" s="241"/>
      <c r="J788" s="237"/>
      <c r="K788" s="237"/>
      <c r="L788" s="242"/>
      <c r="M788" s="243"/>
      <c r="N788" s="244"/>
      <c r="O788" s="244"/>
      <c r="P788" s="244"/>
      <c r="Q788" s="244"/>
      <c r="R788" s="244"/>
      <c r="S788" s="244"/>
      <c r="T788" s="245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6" t="s">
        <v>161</v>
      </c>
      <c r="AU788" s="246" t="s">
        <v>172</v>
      </c>
      <c r="AV788" s="13" t="s">
        <v>84</v>
      </c>
      <c r="AW788" s="13" t="s">
        <v>32</v>
      </c>
      <c r="AX788" s="13" t="s">
        <v>76</v>
      </c>
      <c r="AY788" s="246" t="s">
        <v>150</v>
      </c>
    </row>
    <row r="789" s="13" customFormat="1">
      <c r="A789" s="13"/>
      <c r="B789" s="236"/>
      <c r="C789" s="237"/>
      <c r="D789" s="238" t="s">
        <v>161</v>
      </c>
      <c r="E789" s="239" t="s">
        <v>1</v>
      </c>
      <c r="F789" s="240" t="s">
        <v>548</v>
      </c>
      <c r="G789" s="237"/>
      <c r="H789" s="239" t="s">
        <v>1</v>
      </c>
      <c r="I789" s="241"/>
      <c r="J789" s="237"/>
      <c r="K789" s="237"/>
      <c r="L789" s="242"/>
      <c r="M789" s="243"/>
      <c r="N789" s="244"/>
      <c r="O789" s="244"/>
      <c r="P789" s="244"/>
      <c r="Q789" s="244"/>
      <c r="R789" s="244"/>
      <c r="S789" s="244"/>
      <c r="T789" s="245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6" t="s">
        <v>161</v>
      </c>
      <c r="AU789" s="246" t="s">
        <v>172</v>
      </c>
      <c r="AV789" s="13" t="s">
        <v>84</v>
      </c>
      <c r="AW789" s="13" t="s">
        <v>32</v>
      </c>
      <c r="AX789" s="13" t="s">
        <v>76</v>
      </c>
      <c r="AY789" s="246" t="s">
        <v>150</v>
      </c>
    </row>
    <row r="790" s="13" customFormat="1">
      <c r="A790" s="13"/>
      <c r="B790" s="236"/>
      <c r="C790" s="237"/>
      <c r="D790" s="238" t="s">
        <v>161</v>
      </c>
      <c r="E790" s="239" t="s">
        <v>1</v>
      </c>
      <c r="F790" s="240" t="s">
        <v>164</v>
      </c>
      <c r="G790" s="237"/>
      <c r="H790" s="239" t="s">
        <v>1</v>
      </c>
      <c r="I790" s="241"/>
      <c r="J790" s="237"/>
      <c r="K790" s="237"/>
      <c r="L790" s="242"/>
      <c r="M790" s="243"/>
      <c r="N790" s="244"/>
      <c r="O790" s="244"/>
      <c r="P790" s="244"/>
      <c r="Q790" s="244"/>
      <c r="R790" s="244"/>
      <c r="S790" s="244"/>
      <c r="T790" s="245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6" t="s">
        <v>161</v>
      </c>
      <c r="AU790" s="246" t="s">
        <v>172</v>
      </c>
      <c r="AV790" s="13" t="s">
        <v>84</v>
      </c>
      <c r="AW790" s="13" t="s">
        <v>32</v>
      </c>
      <c r="AX790" s="13" t="s">
        <v>76</v>
      </c>
      <c r="AY790" s="246" t="s">
        <v>150</v>
      </c>
    </row>
    <row r="791" s="13" customFormat="1">
      <c r="A791" s="13"/>
      <c r="B791" s="236"/>
      <c r="C791" s="237"/>
      <c r="D791" s="238" t="s">
        <v>161</v>
      </c>
      <c r="E791" s="239" t="s">
        <v>1</v>
      </c>
      <c r="F791" s="240" t="s">
        <v>588</v>
      </c>
      <c r="G791" s="237"/>
      <c r="H791" s="239" t="s">
        <v>1</v>
      </c>
      <c r="I791" s="241"/>
      <c r="J791" s="237"/>
      <c r="K791" s="237"/>
      <c r="L791" s="242"/>
      <c r="M791" s="243"/>
      <c r="N791" s="244"/>
      <c r="O791" s="244"/>
      <c r="P791" s="244"/>
      <c r="Q791" s="244"/>
      <c r="R791" s="244"/>
      <c r="S791" s="244"/>
      <c r="T791" s="245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6" t="s">
        <v>161</v>
      </c>
      <c r="AU791" s="246" t="s">
        <v>172</v>
      </c>
      <c r="AV791" s="13" t="s">
        <v>84</v>
      </c>
      <c r="AW791" s="13" t="s">
        <v>32</v>
      </c>
      <c r="AX791" s="13" t="s">
        <v>76</v>
      </c>
      <c r="AY791" s="246" t="s">
        <v>150</v>
      </c>
    </row>
    <row r="792" s="14" customFormat="1">
      <c r="A792" s="14"/>
      <c r="B792" s="247"/>
      <c r="C792" s="248"/>
      <c r="D792" s="238" t="s">
        <v>161</v>
      </c>
      <c r="E792" s="249" t="s">
        <v>1</v>
      </c>
      <c r="F792" s="250" t="s">
        <v>694</v>
      </c>
      <c r="G792" s="248"/>
      <c r="H792" s="251">
        <v>0.5</v>
      </c>
      <c r="I792" s="252"/>
      <c r="J792" s="248"/>
      <c r="K792" s="248"/>
      <c r="L792" s="253"/>
      <c r="M792" s="254"/>
      <c r="N792" s="255"/>
      <c r="O792" s="255"/>
      <c r="P792" s="255"/>
      <c r="Q792" s="255"/>
      <c r="R792" s="255"/>
      <c r="S792" s="255"/>
      <c r="T792" s="256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7" t="s">
        <v>161</v>
      </c>
      <c r="AU792" s="257" t="s">
        <v>172</v>
      </c>
      <c r="AV792" s="14" t="s">
        <v>86</v>
      </c>
      <c r="AW792" s="14" t="s">
        <v>32</v>
      </c>
      <c r="AX792" s="14" t="s">
        <v>76</v>
      </c>
      <c r="AY792" s="257" t="s">
        <v>150</v>
      </c>
    </row>
    <row r="793" s="2" customFormat="1" ht="26.4" customHeight="1">
      <c r="A793" s="38"/>
      <c r="B793" s="39"/>
      <c r="C793" s="218" t="s">
        <v>695</v>
      </c>
      <c r="D793" s="218" t="s">
        <v>152</v>
      </c>
      <c r="E793" s="219" t="s">
        <v>696</v>
      </c>
      <c r="F793" s="220" t="s">
        <v>697</v>
      </c>
      <c r="G793" s="221" t="s">
        <v>466</v>
      </c>
      <c r="H793" s="222">
        <v>2.1000000000000001</v>
      </c>
      <c r="I793" s="223"/>
      <c r="J793" s="224">
        <f>ROUND(I793*H793,2)</f>
        <v>0</v>
      </c>
      <c r="K793" s="220" t="s">
        <v>156</v>
      </c>
      <c r="L793" s="44"/>
      <c r="M793" s="225" t="s">
        <v>1</v>
      </c>
      <c r="N793" s="226" t="s">
        <v>41</v>
      </c>
      <c r="O793" s="91"/>
      <c r="P793" s="227">
        <f>O793*H793</f>
        <v>0</v>
      </c>
      <c r="Q793" s="227">
        <v>0.00022000000000000001</v>
      </c>
      <c r="R793" s="227">
        <f>Q793*H793</f>
        <v>0.00046200000000000006</v>
      </c>
      <c r="S793" s="227">
        <v>0</v>
      </c>
      <c r="T793" s="228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229" t="s">
        <v>157</v>
      </c>
      <c r="AT793" s="229" t="s">
        <v>152</v>
      </c>
      <c r="AU793" s="229" t="s">
        <v>172</v>
      </c>
      <c r="AY793" s="17" t="s">
        <v>150</v>
      </c>
      <c r="BE793" s="230">
        <f>IF(N793="základní",J793,0)</f>
        <v>0</v>
      </c>
      <c r="BF793" s="230">
        <f>IF(N793="snížená",J793,0)</f>
        <v>0</v>
      </c>
      <c r="BG793" s="230">
        <f>IF(N793="zákl. přenesená",J793,0)</f>
        <v>0</v>
      </c>
      <c r="BH793" s="230">
        <f>IF(N793="sníž. přenesená",J793,0)</f>
        <v>0</v>
      </c>
      <c r="BI793" s="230">
        <f>IF(N793="nulová",J793,0)</f>
        <v>0</v>
      </c>
      <c r="BJ793" s="17" t="s">
        <v>84</v>
      </c>
      <c r="BK793" s="230">
        <f>ROUND(I793*H793,2)</f>
        <v>0</v>
      </c>
      <c r="BL793" s="17" t="s">
        <v>157</v>
      </c>
      <c r="BM793" s="229" t="s">
        <v>698</v>
      </c>
    </row>
    <row r="794" s="2" customFormat="1">
      <c r="A794" s="38"/>
      <c r="B794" s="39"/>
      <c r="C794" s="40"/>
      <c r="D794" s="231" t="s">
        <v>159</v>
      </c>
      <c r="E794" s="40"/>
      <c r="F794" s="232" t="s">
        <v>699</v>
      </c>
      <c r="G794" s="40"/>
      <c r="H794" s="40"/>
      <c r="I794" s="233"/>
      <c r="J794" s="40"/>
      <c r="K794" s="40"/>
      <c r="L794" s="44"/>
      <c r="M794" s="234"/>
      <c r="N794" s="235"/>
      <c r="O794" s="91"/>
      <c r="P794" s="91"/>
      <c r="Q794" s="91"/>
      <c r="R794" s="91"/>
      <c r="S794" s="91"/>
      <c r="T794" s="92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T794" s="17" t="s">
        <v>159</v>
      </c>
      <c r="AU794" s="17" t="s">
        <v>172</v>
      </c>
    </row>
    <row r="795" s="13" customFormat="1">
      <c r="A795" s="13"/>
      <c r="B795" s="236"/>
      <c r="C795" s="237"/>
      <c r="D795" s="238" t="s">
        <v>161</v>
      </c>
      <c r="E795" s="239" t="s">
        <v>1</v>
      </c>
      <c r="F795" s="240" t="s">
        <v>162</v>
      </c>
      <c r="G795" s="237"/>
      <c r="H795" s="239" t="s">
        <v>1</v>
      </c>
      <c r="I795" s="241"/>
      <c r="J795" s="237"/>
      <c r="K795" s="237"/>
      <c r="L795" s="242"/>
      <c r="M795" s="243"/>
      <c r="N795" s="244"/>
      <c r="O795" s="244"/>
      <c r="P795" s="244"/>
      <c r="Q795" s="244"/>
      <c r="R795" s="244"/>
      <c r="S795" s="244"/>
      <c r="T795" s="245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6" t="s">
        <v>161</v>
      </c>
      <c r="AU795" s="246" t="s">
        <v>172</v>
      </c>
      <c r="AV795" s="13" t="s">
        <v>84</v>
      </c>
      <c r="AW795" s="13" t="s">
        <v>32</v>
      </c>
      <c r="AX795" s="13" t="s">
        <v>76</v>
      </c>
      <c r="AY795" s="246" t="s">
        <v>150</v>
      </c>
    </row>
    <row r="796" s="13" customFormat="1">
      <c r="A796" s="13"/>
      <c r="B796" s="236"/>
      <c r="C796" s="237"/>
      <c r="D796" s="238" t="s">
        <v>161</v>
      </c>
      <c r="E796" s="239" t="s">
        <v>1</v>
      </c>
      <c r="F796" s="240" t="s">
        <v>163</v>
      </c>
      <c r="G796" s="237"/>
      <c r="H796" s="239" t="s">
        <v>1</v>
      </c>
      <c r="I796" s="241"/>
      <c r="J796" s="237"/>
      <c r="K796" s="237"/>
      <c r="L796" s="242"/>
      <c r="M796" s="243"/>
      <c r="N796" s="244"/>
      <c r="O796" s="244"/>
      <c r="P796" s="244"/>
      <c r="Q796" s="244"/>
      <c r="R796" s="244"/>
      <c r="S796" s="244"/>
      <c r="T796" s="24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6" t="s">
        <v>161</v>
      </c>
      <c r="AU796" s="246" t="s">
        <v>172</v>
      </c>
      <c r="AV796" s="13" t="s">
        <v>84</v>
      </c>
      <c r="AW796" s="13" t="s">
        <v>32</v>
      </c>
      <c r="AX796" s="13" t="s">
        <v>76</v>
      </c>
      <c r="AY796" s="246" t="s">
        <v>150</v>
      </c>
    </row>
    <row r="797" s="13" customFormat="1">
      <c r="A797" s="13"/>
      <c r="B797" s="236"/>
      <c r="C797" s="237"/>
      <c r="D797" s="238" t="s">
        <v>161</v>
      </c>
      <c r="E797" s="239" t="s">
        <v>1</v>
      </c>
      <c r="F797" s="240" t="s">
        <v>164</v>
      </c>
      <c r="G797" s="237"/>
      <c r="H797" s="239" t="s">
        <v>1</v>
      </c>
      <c r="I797" s="241"/>
      <c r="J797" s="237"/>
      <c r="K797" s="237"/>
      <c r="L797" s="242"/>
      <c r="M797" s="243"/>
      <c r="N797" s="244"/>
      <c r="O797" s="244"/>
      <c r="P797" s="244"/>
      <c r="Q797" s="244"/>
      <c r="R797" s="244"/>
      <c r="S797" s="244"/>
      <c r="T797" s="24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6" t="s">
        <v>161</v>
      </c>
      <c r="AU797" s="246" t="s">
        <v>172</v>
      </c>
      <c r="AV797" s="13" t="s">
        <v>84</v>
      </c>
      <c r="AW797" s="13" t="s">
        <v>32</v>
      </c>
      <c r="AX797" s="13" t="s">
        <v>76</v>
      </c>
      <c r="AY797" s="246" t="s">
        <v>150</v>
      </c>
    </row>
    <row r="798" s="13" customFormat="1">
      <c r="A798" s="13"/>
      <c r="B798" s="236"/>
      <c r="C798" s="237"/>
      <c r="D798" s="238" t="s">
        <v>161</v>
      </c>
      <c r="E798" s="239" t="s">
        <v>1</v>
      </c>
      <c r="F798" s="240" t="s">
        <v>197</v>
      </c>
      <c r="G798" s="237"/>
      <c r="H798" s="239" t="s">
        <v>1</v>
      </c>
      <c r="I798" s="241"/>
      <c r="J798" s="237"/>
      <c r="K798" s="237"/>
      <c r="L798" s="242"/>
      <c r="M798" s="243"/>
      <c r="N798" s="244"/>
      <c r="O798" s="244"/>
      <c r="P798" s="244"/>
      <c r="Q798" s="244"/>
      <c r="R798" s="244"/>
      <c r="S798" s="244"/>
      <c r="T798" s="245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6" t="s">
        <v>161</v>
      </c>
      <c r="AU798" s="246" t="s">
        <v>172</v>
      </c>
      <c r="AV798" s="13" t="s">
        <v>84</v>
      </c>
      <c r="AW798" s="13" t="s">
        <v>32</v>
      </c>
      <c r="AX798" s="13" t="s">
        <v>76</v>
      </c>
      <c r="AY798" s="246" t="s">
        <v>150</v>
      </c>
    </row>
    <row r="799" s="14" customFormat="1">
      <c r="A799" s="14"/>
      <c r="B799" s="247"/>
      <c r="C799" s="248"/>
      <c r="D799" s="238" t="s">
        <v>161</v>
      </c>
      <c r="E799" s="249" t="s">
        <v>1</v>
      </c>
      <c r="F799" s="250" t="s">
        <v>700</v>
      </c>
      <c r="G799" s="248"/>
      <c r="H799" s="251">
        <v>2.1000000000000001</v>
      </c>
      <c r="I799" s="252"/>
      <c r="J799" s="248"/>
      <c r="K799" s="248"/>
      <c r="L799" s="253"/>
      <c r="M799" s="254"/>
      <c r="N799" s="255"/>
      <c r="O799" s="255"/>
      <c r="P799" s="255"/>
      <c r="Q799" s="255"/>
      <c r="R799" s="255"/>
      <c r="S799" s="255"/>
      <c r="T799" s="256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7" t="s">
        <v>161</v>
      </c>
      <c r="AU799" s="257" t="s">
        <v>172</v>
      </c>
      <c r="AV799" s="14" t="s">
        <v>86</v>
      </c>
      <c r="AW799" s="14" t="s">
        <v>32</v>
      </c>
      <c r="AX799" s="14" t="s">
        <v>76</v>
      </c>
      <c r="AY799" s="257" t="s">
        <v>150</v>
      </c>
    </row>
    <row r="800" s="2" customFormat="1" ht="26.4" customHeight="1">
      <c r="A800" s="38"/>
      <c r="B800" s="39"/>
      <c r="C800" s="218" t="s">
        <v>701</v>
      </c>
      <c r="D800" s="218" t="s">
        <v>152</v>
      </c>
      <c r="E800" s="219" t="s">
        <v>702</v>
      </c>
      <c r="F800" s="220" t="s">
        <v>703</v>
      </c>
      <c r="G800" s="221" t="s">
        <v>466</v>
      </c>
      <c r="H800" s="222">
        <v>0.80000000000000004</v>
      </c>
      <c r="I800" s="223"/>
      <c r="J800" s="224">
        <f>ROUND(I800*H800,2)</f>
        <v>0</v>
      </c>
      <c r="K800" s="220" t="s">
        <v>156</v>
      </c>
      <c r="L800" s="44"/>
      <c r="M800" s="225" t="s">
        <v>1</v>
      </c>
      <c r="N800" s="226" t="s">
        <v>41</v>
      </c>
      <c r="O800" s="91"/>
      <c r="P800" s="227">
        <f>O800*H800</f>
        <v>0</v>
      </c>
      <c r="Q800" s="227">
        <v>0</v>
      </c>
      <c r="R800" s="227">
        <f>Q800*H800</f>
        <v>0</v>
      </c>
      <c r="S800" s="227">
        <v>0</v>
      </c>
      <c r="T800" s="228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29" t="s">
        <v>157</v>
      </c>
      <c r="AT800" s="229" t="s">
        <v>152</v>
      </c>
      <c r="AU800" s="229" t="s">
        <v>172</v>
      </c>
      <c r="AY800" s="17" t="s">
        <v>150</v>
      </c>
      <c r="BE800" s="230">
        <f>IF(N800="základní",J800,0)</f>
        <v>0</v>
      </c>
      <c r="BF800" s="230">
        <f>IF(N800="snížená",J800,0)</f>
        <v>0</v>
      </c>
      <c r="BG800" s="230">
        <f>IF(N800="zákl. přenesená",J800,0)</f>
        <v>0</v>
      </c>
      <c r="BH800" s="230">
        <f>IF(N800="sníž. přenesená",J800,0)</f>
        <v>0</v>
      </c>
      <c r="BI800" s="230">
        <f>IF(N800="nulová",J800,0)</f>
        <v>0</v>
      </c>
      <c r="BJ800" s="17" t="s">
        <v>84</v>
      </c>
      <c r="BK800" s="230">
        <f>ROUND(I800*H800,2)</f>
        <v>0</v>
      </c>
      <c r="BL800" s="17" t="s">
        <v>157</v>
      </c>
      <c r="BM800" s="229" t="s">
        <v>704</v>
      </c>
    </row>
    <row r="801" s="2" customFormat="1">
      <c r="A801" s="38"/>
      <c r="B801" s="39"/>
      <c r="C801" s="40"/>
      <c r="D801" s="231" t="s">
        <v>159</v>
      </c>
      <c r="E801" s="40"/>
      <c r="F801" s="232" t="s">
        <v>705</v>
      </c>
      <c r="G801" s="40"/>
      <c r="H801" s="40"/>
      <c r="I801" s="233"/>
      <c r="J801" s="40"/>
      <c r="K801" s="40"/>
      <c r="L801" s="44"/>
      <c r="M801" s="234"/>
      <c r="N801" s="235"/>
      <c r="O801" s="91"/>
      <c r="P801" s="91"/>
      <c r="Q801" s="91"/>
      <c r="R801" s="91"/>
      <c r="S801" s="91"/>
      <c r="T801" s="92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T801" s="17" t="s">
        <v>159</v>
      </c>
      <c r="AU801" s="17" t="s">
        <v>172</v>
      </c>
    </row>
    <row r="802" s="13" customFormat="1">
      <c r="A802" s="13"/>
      <c r="B802" s="236"/>
      <c r="C802" s="237"/>
      <c r="D802" s="238" t="s">
        <v>161</v>
      </c>
      <c r="E802" s="239" t="s">
        <v>1</v>
      </c>
      <c r="F802" s="240" t="s">
        <v>162</v>
      </c>
      <c r="G802" s="237"/>
      <c r="H802" s="239" t="s">
        <v>1</v>
      </c>
      <c r="I802" s="241"/>
      <c r="J802" s="237"/>
      <c r="K802" s="237"/>
      <c r="L802" s="242"/>
      <c r="M802" s="243"/>
      <c r="N802" s="244"/>
      <c r="O802" s="244"/>
      <c r="P802" s="244"/>
      <c r="Q802" s="244"/>
      <c r="R802" s="244"/>
      <c r="S802" s="244"/>
      <c r="T802" s="245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6" t="s">
        <v>161</v>
      </c>
      <c r="AU802" s="246" t="s">
        <v>172</v>
      </c>
      <c r="AV802" s="13" t="s">
        <v>84</v>
      </c>
      <c r="AW802" s="13" t="s">
        <v>32</v>
      </c>
      <c r="AX802" s="13" t="s">
        <v>76</v>
      </c>
      <c r="AY802" s="246" t="s">
        <v>150</v>
      </c>
    </row>
    <row r="803" s="13" customFormat="1">
      <c r="A803" s="13"/>
      <c r="B803" s="236"/>
      <c r="C803" s="237"/>
      <c r="D803" s="238" t="s">
        <v>161</v>
      </c>
      <c r="E803" s="239" t="s">
        <v>1</v>
      </c>
      <c r="F803" s="240" t="s">
        <v>163</v>
      </c>
      <c r="G803" s="237"/>
      <c r="H803" s="239" t="s">
        <v>1</v>
      </c>
      <c r="I803" s="241"/>
      <c r="J803" s="237"/>
      <c r="K803" s="237"/>
      <c r="L803" s="242"/>
      <c r="M803" s="243"/>
      <c r="N803" s="244"/>
      <c r="O803" s="244"/>
      <c r="P803" s="244"/>
      <c r="Q803" s="244"/>
      <c r="R803" s="244"/>
      <c r="S803" s="244"/>
      <c r="T803" s="245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6" t="s">
        <v>161</v>
      </c>
      <c r="AU803" s="246" t="s">
        <v>172</v>
      </c>
      <c r="AV803" s="13" t="s">
        <v>84</v>
      </c>
      <c r="AW803" s="13" t="s">
        <v>32</v>
      </c>
      <c r="AX803" s="13" t="s">
        <v>76</v>
      </c>
      <c r="AY803" s="246" t="s">
        <v>150</v>
      </c>
    </row>
    <row r="804" s="13" customFormat="1">
      <c r="A804" s="13"/>
      <c r="B804" s="236"/>
      <c r="C804" s="237"/>
      <c r="D804" s="238" t="s">
        <v>161</v>
      </c>
      <c r="E804" s="239" t="s">
        <v>1</v>
      </c>
      <c r="F804" s="240" t="s">
        <v>164</v>
      </c>
      <c r="G804" s="237"/>
      <c r="H804" s="239" t="s">
        <v>1</v>
      </c>
      <c r="I804" s="241"/>
      <c r="J804" s="237"/>
      <c r="K804" s="237"/>
      <c r="L804" s="242"/>
      <c r="M804" s="243"/>
      <c r="N804" s="244"/>
      <c r="O804" s="244"/>
      <c r="P804" s="244"/>
      <c r="Q804" s="244"/>
      <c r="R804" s="244"/>
      <c r="S804" s="244"/>
      <c r="T804" s="245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6" t="s">
        <v>161</v>
      </c>
      <c r="AU804" s="246" t="s">
        <v>172</v>
      </c>
      <c r="AV804" s="13" t="s">
        <v>84</v>
      </c>
      <c r="AW804" s="13" t="s">
        <v>32</v>
      </c>
      <c r="AX804" s="13" t="s">
        <v>76</v>
      </c>
      <c r="AY804" s="246" t="s">
        <v>150</v>
      </c>
    </row>
    <row r="805" s="13" customFormat="1">
      <c r="A805" s="13"/>
      <c r="B805" s="236"/>
      <c r="C805" s="237"/>
      <c r="D805" s="238" t="s">
        <v>161</v>
      </c>
      <c r="E805" s="239" t="s">
        <v>1</v>
      </c>
      <c r="F805" s="240" t="s">
        <v>197</v>
      </c>
      <c r="G805" s="237"/>
      <c r="H805" s="239" t="s">
        <v>1</v>
      </c>
      <c r="I805" s="241"/>
      <c r="J805" s="237"/>
      <c r="K805" s="237"/>
      <c r="L805" s="242"/>
      <c r="M805" s="243"/>
      <c r="N805" s="244"/>
      <c r="O805" s="244"/>
      <c r="P805" s="244"/>
      <c r="Q805" s="244"/>
      <c r="R805" s="244"/>
      <c r="S805" s="244"/>
      <c r="T805" s="245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161</v>
      </c>
      <c r="AU805" s="246" t="s">
        <v>172</v>
      </c>
      <c r="AV805" s="13" t="s">
        <v>84</v>
      </c>
      <c r="AW805" s="13" t="s">
        <v>32</v>
      </c>
      <c r="AX805" s="13" t="s">
        <v>76</v>
      </c>
      <c r="AY805" s="246" t="s">
        <v>150</v>
      </c>
    </row>
    <row r="806" s="14" customFormat="1">
      <c r="A806" s="14"/>
      <c r="B806" s="247"/>
      <c r="C806" s="248"/>
      <c r="D806" s="238" t="s">
        <v>161</v>
      </c>
      <c r="E806" s="249" t="s">
        <v>1</v>
      </c>
      <c r="F806" s="250" t="s">
        <v>706</v>
      </c>
      <c r="G806" s="248"/>
      <c r="H806" s="251">
        <v>0.80000000000000004</v>
      </c>
      <c r="I806" s="252"/>
      <c r="J806" s="248"/>
      <c r="K806" s="248"/>
      <c r="L806" s="253"/>
      <c r="M806" s="254"/>
      <c r="N806" s="255"/>
      <c r="O806" s="255"/>
      <c r="P806" s="255"/>
      <c r="Q806" s="255"/>
      <c r="R806" s="255"/>
      <c r="S806" s="255"/>
      <c r="T806" s="256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7" t="s">
        <v>161</v>
      </c>
      <c r="AU806" s="257" t="s">
        <v>172</v>
      </c>
      <c r="AV806" s="14" t="s">
        <v>86</v>
      </c>
      <c r="AW806" s="14" t="s">
        <v>32</v>
      </c>
      <c r="AX806" s="14" t="s">
        <v>76</v>
      </c>
      <c r="AY806" s="257" t="s">
        <v>150</v>
      </c>
    </row>
    <row r="807" s="2" customFormat="1" ht="26.4" customHeight="1">
      <c r="A807" s="38"/>
      <c r="B807" s="39"/>
      <c r="C807" s="218" t="s">
        <v>707</v>
      </c>
      <c r="D807" s="218" t="s">
        <v>152</v>
      </c>
      <c r="E807" s="219" t="s">
        <v>708</v>
      </c>
      <c r="F807" s="220" t="s">
        <v>709</v>
      </c>
      <c r="G807" s="221" t="s">
        <v>466</v>
      </c>
      <c r="H807" s="222">
        <v>1.95</v>
      </c>
      <c r="I807" s="223"/>
      <c r="J807" s="224">
        <f>ROUND(I807*H807,2)</f>
        <v>0</v>
      </c>
      <c r="K807" s="220" t="s">
        <v>156</v>
      </c>
      <c r="L807" s="44"/>
      <c r="M807" s="225" t="s">
        <v>1</v>
      </c>
      <c r="N807" s="226" t="s">
        <v>41</v>
      </c>
      <c r="O807" s="91"/>
      <c r="P807" s="227">
        <f>O807*H807</f>
        <v>0</v>
      </c>
      <c r="Q807" s="227">
        <v>0</v>
      </c>
      <c r="R807" s="227">
        <f>Q807*H807</f>
        <v>0</v>
      </c>
      <c r="S807" s="227">
        <v>0</v>
      </c>
      <c r="T807" s="228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29" t="s">
        <v>157</v>
      </c>
      <c r="AT807" s="229" t="s">
        <v>152</v>
      </c>
      <c r="AU807" s="229" t="s">
        <v>172</v>
      </c>
      <c r="AY807" s="17" t="s">
        <v>150</v>
      </c>
      <c r="BE807" s="230">
        <f>IF(N807="základní",J807,0)</f>
        <v>0</v>
      </c>
      <c r="BF807" s="230">
        <f>IF(N807="snížená",J807,0)</f>
        <v>0</v>
      </c>
      <c r="BG807" s="230">
        <f>IF(N807="zákl. přenesená",J807,0)</f>
        <v>0</v>
      </c>
      <c r="BH807" s="230">
        <f>IF(N807="sníž. přenesená",J807,0)</f>
        <v>0</v>
      </c>
      <c r="BI807" s="230">
        <f>IF(N807="nulová",J807,0)</f>
        <v>0</v>
      </c>
      <c r="BJ807" s="17" t="s">
        <v>84</v>
      </c>
      <c r="BK807" s="230">
        <f>ROUND(I807*H807,2)</f>
        <v>0</v>
      </c>
      <c r="BL807" s="17" t="s">
        <v>157</v>
      </c>
      <c r="BM807" s="229" t="s">
        <v>710</v>
      </c>
    </row>
    <row r="808" s="2" customFormat="1">
      <c r="A808" s="38"/>
      <c r="B808" s="39"/>
      <c r="C808" s="40"/>
      <c r="D808" s="231" t="s">
        <v>159</v>
      </c>
      <c r="E808" s="40"/>
      <c r="F808" s="232" t="s">
        <v>711</v>
      </c>
      <c r="G808" s="40"/>
      <c r="H808" s="40"/>
      <c r="I808" s="233"/>
      <c r="J808" s="40"/>
      <c r="K808" s="40"/>
      <c r="L808" s="44"/>
      <c r="M808" s="234"/>
      <c r="N808" s="235"/>
      <c r="O808" s="91"/>
      <c r="P808" s="91"/>
      <c r="Q808" s="91"/>
      <c r="R808" s="91"/>
      <c r="S808" s="91"/>
      <c r="T808" s="92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159</v>
      </c>
      <c r="AU808" s="17" t="s">
        <v>172</v>
      </c>
    </row>
    <row r="809" s="13" customFormat="1">
      <c r="A809" s="13"/>
      <c r="B809" s="236"/>
      <c r="C809" s="237"/>
      <c r="D809" s="238" t="s">
        <v>161</v>
      </c>
      <c r="E809" s="239" t="s">
        <v>1</v>
      </c>
      <c r="F809" s="240" t="s">
        <v>162</v>
      </c>
      <c r="G809" s="237"/>
      <c r="H809" s="239" t="s">
        <v>1</v>
      </c>
      <c r="I809" s="241"/>
      <c r="J809" s="237"/>
      <c r="K809" s="237"/>
      <c r="L809" s="242"/>
      <c r="M809" s="243"/>
      <c r="N809" s="244"/>
      <c r="O809" s="244"/>
      <c r="P809" s="244"/>
      <c r="Q809" s="244"/>
      <c r="R809" s="244"/>
      <c r="S809" s="244"/>
      <c r="T809" s="245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6" t="s">
        <v>161</v>
      </c>
      <c r="AU809" s="246" t="s">
        <v>172</v>
      </c>
      <c r="AV809" s="13" t="s">
        <v>84</v>
      </c>
      <c r="AW809" s="13" t="s">
        <v>32</v>
      </c>
      <c r="AX809" s="13" t="s">
        <v>76</v>
      </c>
      <c r="AY809" s="246" t="s">
        <v>150</v>
      </c>
    </row>
    <row r="810" s="13" customFormat="1">
      <c r="A810" s="13"/>
      <c r="B810" s="236"/>
      <c r="C810" s="237"/>
      <c r="D810" s="238" t="s">
        <v>161</v>
      </c>
      <c r="E810" s="239" t="s">
        <v>1</v>
      </c>
      <c r="F810" s="240" t="s">
        <v>163</v>
      </c>
      <c r="G810" s="237"/>
      <c r="H810" s="239" t="s">
        <v>1</v>
      </c>
      <c r="I810" s="241"/>
      <c r="J810" s="237"/>
      <c r="K810" s="237"/>
      <c r="L810" s="242"/>
      <c r="M810" s="243"/>
      <c r="N810" s="244"/>
      <c r="O810" s="244"/>
      <c r="P810" s="244"/>
      <c r="Q810" s="244"/>
      <c r="R810" s="244"/>
      <c r="S810" s="244"/>
      <c r="T810" s="245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6" t="s">
        <v>161</v>
      </c>
      <c r="AU810" s="246" t="s">
        <v>172</v>
      </c>
      <c r="AV810" s="13" t="s">
        <v>84</v>
      </c>
      <c r="AW810" s="13" t="s">
        <v>32</v>
      </c>
      <c r="AX810" s="13" t="s">
        <v>76</v>
      </c>
      <c r="AY810" s="246" t="s">
        <v>150</v>
      </c>
    </row>
    <row r="811" s="13" customFormat="1">
      <c r="A811" s="13"/>
      <c r="B811" s="236"/>
      <c r="C811" s="237"/>
      <c r="D811" s="238" t="s">
        <v>161</v>
      </c>
      <c r="E811" s="239" t="s">
        <v>1</v>
      </c>
      <c r="F811" s="240" t="s">
        <v>164</v>
      </c>
      <c r="G811" s="237"/>
      <c r="H811" s="239" t="s">
        <v>1</v>
      </c>
      <c r="I811" s="241"/>
      <c r="J811" s="237"/>
      <c r="K811" s="237"/>
      <c r="L811" s="242"/>
      <c r="M811" s="243"/>
      <c r="N811" s="244"/>
      <c r="O811" s="244"/>
      <c r="P811" s="244"/>
      <c r="Q811" s="244"/>
      <c r="R811" s="244"/>
      <c r="S811" s="244"/>
      <c r="T811" s="245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6" t="s">
        <v>161</v>
      </c>
      <c r="AU811" s="246" t="s">
        <v>172</v>
      </c>
      <c r="AV811" s="13" t="s">
        <v>84</v>
      </c>
      <c r="AW811" s="13" t="s">
        <v>32</v>
      </c>
      <c r="AX811" s="13" t="s">
        <v>76</v>
      </c>
      <c r="AY811" s="246" t="s">
        <v>150</v>
      </c>
    </row>
    <row r="812" s="13" customFormat="1">
      <c r="A812" s="13"/>
      <c r="B812" s="236"/>
      <c r="C812" s="237"/>
      <c r="D812" s="238" t="s">
        <v>161</v>
      </c>
      <c r="E812" s="239" t="s">
        <v>1</v>
      </c>
      <c r="F812" s="240" t="s">
        <v>197</v>
      </c>
      <c r="G812" s="237"/>
      <c r="H812" s="239" t="s">
        <v>1</v>
      </c>
      <c r="I812" s="241"/>
      <c r="J812" s="237"/>
      <c r="K812" s="237"/>
      <c r="L812" s="242"/>
      <c r="M812" s="243"/>
      <c r="N812" s="244"/>
      <c r="O812" s="244"/>
      <c r="P812" s="244"/>
      <c r="Q812" s="244"/>
      <c r="R812" s="244"/>
      <c r="S812" s="244"/>
      <c r="T812" s="245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6" t="s">
        <v>161</v>
      </c>
      <c r="AU812" s="246" t="s">
        <v>172</v>
      </c>
      <c r="AV812" s="13" t="s">
        <v>84</v>
      </c>
      <c r="AW812" s="13" t="s">
        <v>32</v>
      </c>
      <c r="AX812" s="13" t="s">
        <v>76</v>
      </c>
      <c r="AY812" s="246" t="s">
        <v>150</v>
      </c>
    </row>
    <row r="813" s="14" customFormat="1">
      <c r="A813" s="14"/>
      <c r="B813" s="247"/>
      <c r="C813" s="248"/>
      <c r="D813" s="238" t="s">
        <v>161</v>
      </c>
      <c r="E813" s="249" t="s">
        <v>1</v>
      </c>
      <c r="F813" s="250" t="s">
        <v>712</v>
      </c>
      <c r="G813" s="248"/>
      <c r="H813" s="251">
        <v>1.95</v>
      </c>
      <c r="I813" s="252"/>
      <c r="J813" s="248"/>
      <c r="K813" s="248"/>
      <c r="L813" s="253"/>
      <c r="M813" s="254"/>
      <c r="N813" s="255"/>
      <c r="O813" s="255"/>
      <c r="P813" s="255"/>
      <c r="Q813" s="255"/>
      <c r="R813" s="255"/>
      <c r="S813" s="255"/>
      <c r="T813" s="25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7" t="s">
        <v>161</v>
      </c>
      <c r="AU813" s="257" t="s">
        <v>172</v>
      </c>
      <c r="AV813" s="14" t="s">
        <v>86</v>
      </c>
      <c r="AW813" s="14" t="s">
        <v>32</v>
      </c>
      <c r="AX813" s="14" t="s">
        <v>76</v>
      </c>
      <c r="AY813" s="257" t="s">
        <v>150</v>
      </c>
    </row>
    <row r="814" s="2" customFormat="1" ht="40.8" customHeight="1">
      <c r="A814" s="38"/>
      <c r="B814" s="39"/>
      <c r="C814" s="218" t="s">
        <v>713</v>
      </c>
      <c r="D814" s="218" t="s">
        <v>152</v>
      </c>
      <c r="E814" s="219" t="s">
        <v>714</v>
      </c>
      <c r="F814" s="220" t="s">
        <v>715</v>
      </c>
      <c r="G814" s="221" t="s">
        <v>211</v>
      </c>
      <c r="H814" s="222">
        <v>201.458</v>
      </c>
      <c r="I814" s="223"/>
      <c r="J814" s="224">
        <f>ROUND(I814*H814,2)</f>
        <v>0</v>
      </c>
      <c r="K814" s="220" t="s">
        <v>156</v>
      </c>
      <c r="L814" s="44"/>
      <c r="M814" s="225" t="s">
        <v>1</v>
      </c>
      <c r="N814" s="226" t="s">
        <v>41</v>
      </c>
      <c r="O814" s="91"/>
      <c r="P814" s="227">
        <f>O814*H814</f>
        <v>0</v>
      </c>
      <c r="Q814" s="227">
        <v>0</v>
      </c>
      <c r="R814" s="227">
        <f>Q814*H814</f>
        <v>0</v>
      </c>
      <c r="S814" s="227">
        <v>0.01</v>
      </c>
      <c r="T814" s="228">
        <f>S814*H814</f>
        <v>2.01458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29" t="s">
        <v>157</v>
      </c>
      <c r="AT814" s="229" t="s">
        <v>152</v>
      </c>
      <c r="AU814" s="229" t="s">
        <v>172</v>
      </c>
      <c r="AY814" s="17" t="s">
        <v>150</v>
      </c>
      <c r="BE814" s="230">
        <f>IF(N814="základní",J814,0)</f>
        <v>0</v>
      </c>
      <c r="BF814" s="230">
        <f>IF(N814="snížená",J814,0)</f>
        <v>0</v>
      </c>
      <c r="BG814" s="230">
        <f>IF(N814="zákl. přenesená",J814,0)</f>
        <v>0</v>
      </c>
      <c r="BH814" s="230">
        <f>IF(N814="sníž. přenesená",J814,0)</f>
        <v>0</v>
      </c>
      <c r="BI814" s="230">
        <f>IF(N814="nulová",J814,0)</f>
        <v>0</v>
      </c>
      <c r="BJ814" s="17" t="s">
        <v>84</v>
      </c>
      <c r="BK814" s="230">
        <f>ROUND(I814*H814,2)</f>
        <v>0</v>
      </c>
      <c r="BL814" s="17" t="s">
        <v>157</v>
      </c>
      <c r="BM814" s="229" t="s">
        <v>716</v>
      </c>
    </row>
    <row r="815" s="2" customFormat="1">
      <c r="A815" s="38"/>
      <c r="B815" s="39"/>
      <c r="C815" s="40"/>
      <c r="D815" s="231" t="s">
        <v>159</v>
      </c>
      <c r="E815" s="40"/>
      <c r="F815" s="232" t="s">
        <v>717</v>
      </c>
      <c r="G815" s="40"/>
      <c r="H815" s="40"/>
      <c r="I815" s="233"/>
      <c r="J815" s="40"/>
      <c r="K815" s="40"/>
      <c r="L815" s="44"/>
      <c r="M815" s="234"/>
      <c r="N815" s="235"/>
      <c r="O815" s="91"/>
      <c r="P815" s="91"/>
      <c r="Q815" s="91"/>
      <c r="R815" s="91"/>
      <c r="S815" s="91"/>
      <c r="T815" s="92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7" t="s">
        <v>159</v>
      </c>
      <c r="AU815" s="17" t="s">
        <v>172</v>
      </c>
    </row>
    <row r="816" s="13" customFormat="1">
      <c r="A816" s="13"/>
      <c r="B816" s="236"/>
      <c r="C816" s="237"/>
      <c r="D816" s="238" t="s">
        <v>161</v>
      </c>
      <c r="E816" s="239" t="s">
        <v>1</v>
      </c>
      <c r="F816" s="240" t="s">
        <v>162</v>
      </c>
      <c r="G816" s="237"/>
      <c r="H816" s="239" t="s">
        <v>1</v>
      </c>
      <c r="I816" s="241"/>
      <c r="J816" s="237"/>
      <c r="K816" s="237"/>
      <c r="L816" s="242"/>
      <c r="M816" s="243"/>
      <c r="N816" s="244"/>
      <c r="O816" s="244"/>
      <c r="P816" s="244"/>
      <c r="Q816" s="244"/>
      <c r="R816" s="244"/>
      <c r="S816" s="244"/>
      <c r="T816" s="245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6" t="s">
        <v>161</v>
      </c>
      <c r="AU816" s="246" t="s">
        <v>172</v>
      </c>
      <c r="AV816" s="13" t="s">
        <v>84</v>
      </c>
      <c r="AW816" s="13" t="s">
        <v>32</v>
      </c>
      <c r="AX816" s="13" t="s">
        <v>76</v>
      </c>
      <c r="AY816" s="246" t="s">
        <v>150</v>
      </c>
    </row>
    <row r="817" s="13" customFormat="1">
      <c r="A817" s="13"/>
      <c r="B817" s="236"/>
      <c r="C817" s="237"/>
      <c r="D817" s="238" t="s">
        <v>161</v>
      </c>
      <c r="E817" s="239" t="s">
        <v>1</v>
      </c>
      <c r="F817" s="240" t="s">
        <v>163</v>
      </c>
      <c r="G817" s="237"/>
      <c r="H817" s="239" t="s">
        <v>1</v>
      </c>
      <c r="I817" s="241"/>
      <c r="J817" s="237"/>
      <c r="K817" s="237"/>
      <c r="L817" s="242"/>
      <c r="M817" s="243"/>
      <c r="N817" s="244"/>
      <c r="O817" s="244"/>
      <c r="P817" s="244"/>
      <c r="Q817" s="244"/>
      <c r="R817" s="244"/>
      <c r="S817" s="244"/>
      <c r="T817" s="245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6" t="s">
        <v>161</v>
      </c>
      <c r="AU817" s="246" t="s">
        <v>172</v>
      </c>
      <c r="AV817" s="13" t="s">
        <v>84</v>
      </c>
      <c r="AW817" s="13" t="s">
        <v>32</v>
      </c>
      <c r="AX817" s="13" t="s">
        <v>76</v>
      </c>
      <c r="AY817" s="246" t="s">
        <v>150</v>
      </c>
    </row>
    <row r="818" s="13" customFormat="1">
      <c r="A818" s="13"/>
      <c r="B818" s="236"/>
      <c r="C818" s="237"/>
      <c r="D818" s="238" t="s">
        <v>161</v>
      </c>
      <c r="E818" s="239" t="s">
        <v>1</v>
      </c>
      <c r="F818" s="240" t="s">
        <v>164</v>
      </c>
      <c r="G818" s="237"/>
      <c r="H818" s="239" t="s">
        <v>1</v>
      </c>
      <c r="I818" s="241"/>
      <c r="J818" s="237"/>
      <c r="K818" s="237"/>
      <c r="L818" s="242"/>
      <c r="M818" s="243"/>
      <c r="N818" s="244"/>
      <c r="O818" s="244"/>
      <c r="P818" s="244"/>
      <c r="Q818" s="244"/>
      <c r="R818" s="244"/>
      <c r="S818" s="244"/>
      <c r="T818" s="245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6" t="s">
        <v>161</v>
      </c>
      <c r="AU818" s="246" t="s">
        <v>172</v>
      </c>
      <c r="AV818" s="13" t="s">
        <v>84</v>
      </c>
      <c r="AW818" s="13" t="s">
        <v>32</v>
      </c>
      <c r="AX818" s="13" t="s">
        <v>76</v>
      </c>
      <c r="AY818" s="246" t="s">
        <v>150</v>
      </c>
    </row>
    <row r="819" s="13" customFormat="1">
      <c r="A819" s="13"/>
      <c r="B819" s="236"/>
      <c r="C819" s="237"/>
      <c r="D819" s="238" t="s">
        <v>161</v>
      </c>
      <c r="E819" s="239" t="s">
        <v>1</v>
      </c>
      <c r="F819" s="240" t="s">
        <v>197</v>
      </c>
      <c r="G819" s="237"/>
      <c r="H819" s="239" t="s">
        <v>1</v>
      </c>
      <c r="I819" s="241"/>
      <c r="J819" s="237"/>
      <c r="K819" s="237"/>
      <c r="L819" s="242"/>
      <c r="M819" s="243"/>
      <c r="N819" s="244"/>
      <c r="O819" s="244"/>
      <c r="P819" s="244"/>
      <c r="Q819" s="244"/>
      <c r="R819" s="244"/>
      <c r="S819" s="244"/>
      <c r="T819" s="24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6" t="s">
        <v>161</v>
      </c>
      <c r="AU819" s="246" t="s">
        <v>172</v>
      </c>
      <c r="AV819" s="13" t="s">
        <v>84</v>
      </c>
      <c r="AW819" s="13" t="s">
        <v>32</v>
      </c>
      <c r="AX819" s="13" t="s">
        <v>76</v>
      </c>
      <c r="AY819" s="246" t="s">
        <v>150</v>
      </c>
    </row>
    <row r="820" s="14" customFormat="1">
      <c r="A820" s="14"/>
      <c r="B820" s="247"/>
      <c r="C820" s="248"/>
      <c r="D820" s="238" t="s">
        <v>161</v>
      </c>
      <c r="E820" s="249" t="s">
        <v>1</v>
      </c>
      <c r="F820" s="250" t="s">
        <v>312</v>
      </c>
      <c r="G820" s="248"/>
      <c r="H820" s="251">
        <v>15.976000000000001</v>
      </c>
      <c r="I820" s="252"/>
      <c r="J820" s="248"/>
      <c r="K820" s="248"/>
      <c r="L820" s="253"/>
      <c r="M820" s="254"/>
      <c r="N820" s="255"/>
      <c r="O820" s="255"/>
      <c r="P820" s="255"/>
      <c r="Q820" s="255"/>
      <c r="R820" s="255"/>
      <c r="S820" s="255"/>
      <c r="T820" s="25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7" t="s">
        <v>161</v>
      </c>
      <c r="AU820" s="257" t="s">
        <v>172</v>
      </c>
      <c r="AV820" s="14" t="s">
        <v>86</v>
      </c>
      <c r="AW820" s="14" t="s">
        <v>32</v>
      </c>
      <c r="AX820" s="14" t="s">
        <v>76</v>
      </c>
      <c r="AY820" s="257" t="s">
        <v>150</v>
      </c>
    </row>
    <row r="821" s="14" customFormat="1">
      <c r="A821" s="14"/>
      <c r="B821" s="247"/>
      <c r="C821" s="248"/>
      <c r="D821" s="238" t="s">
        <v>161</v>
      </c>
      <c r="E821" s="249" t="s">
        <v>1</v>
      </c>
      <c r="F821" s="250" t="s">
        <v>313</v>
      </c>
      <c r="G821" s="248"/>
      <c r="H821" s="251">
        <v>122.658</v>
      </c>
      <c r="I821" s="252"/>
      <c r="J821" s="248"/>
      <c r="K821" s="248"/>
      <c r="L821" s="253"/>
      <c r="M821" s="254"/>
      <c r="N821" s="255"/>
      <c r="O821" s="255"/>
      <c r="P821" s="255"/>
      <c r="Q821" s="255"/>
      <c r="R821" s="255"/>
      <c r="S821" s="255"/>
      <c r="T821" s="25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7" t="s">
        <v>161</v>
      </c>
      <c r="AU821" s="257" t="s">
        <v>172</v>
      </c>
      <c r="AV821" s="14" t="s">
        <v>86</v>
      </c>
      <c r="AW821" s="14" t="s">
        <v>32</v>
      </c>
      <c r="AX821" s="14" t="s">
        <v>76</v>
      </c>
      <c r="AY821" s="257" t="s">
        <v>150</v>
      </c>
    </row>
    <row r="822" s="13" customFormat="1">
      <c r="A822" s="13"/>
      <c r="B822" s="236"/>
      <c r="C822" s="237"/>
      <c r="D822" s="238" t="s">
        <v>161</v>
      </c>
      <c r="E822" s="239" t="s">
        <v>1</v>
      </c>
      <c r="F822" s="240" t="s">
        <v>164</v>
      </c>
      <c r="G822" s="237"/>
      <c r="H822" s="239" t="s">
        <v>1</v>
      </c>
      <c r="I822" s="241"/>
      <c r="J822" s="237"/>
      <c r="K822" s="237"/>
      <c r="L822" s="242"/>
      <c r="M822" s="243"/>
      <c r="N822" s="244"/>
      <c r="O822" s="244"/>
      <c r="P822" s="244"/>
      <c r="Q822" s="244"/>
      <c r="R822" s="244"/>
      <c r="S822" s="244"/>
      <c r="T822" s="245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6" t="s">
        <v>161</v>
      </c>
      <c r="AU822" s="246" t="s">
        <v>172</v>
      </c>
      <c r="AV822" s="13" t="s">
        <v>84</v>
      </c>
      <c r="AW822" s="13" t="s">
        <v>32</v>
      </c>
      <c r="AX822" s="13" t="s">
        <v>76</v>
      </c>
      <c r="AY822" s="246" t="s">
        <v>150</v>
      </c>
    </row>
    <row r="823" s="13" customFormat="1">
      <c r="A823" s="13"/>
      <c r="B823" s="236"/>
      <c r="C823" s="237"/>
      <c r="D823" s="238" t="s">
        <v>161</v>
      </c>
      <c r="E823" s="239" t="s">
        <v>1</v>
      </c>
      <c r="F823" s="240" t="s">
        <v>234</v>
      </c>
      <c r="G823" s="237"/>
      <c r="H823" s="239" t="s">
        <v>1</v>
      </c>
      <c r="I823" s="241"/>
      <c r="J823" s="237"/>
      <c r="K823" s="237"/>
      <c r="L823" s="242"/>
      <c r="M823" s="243"/>
      <c r="N823" s="244"/>
      <c r="O823" s="244"/>
      <c r="P823" s="244"/>
      <c r="Q823" s="244"/>
      <c r="R823" s="244"/>
      <c r="S823" s="244"/>
      <c r="T823" s="24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6" t="s">
        <v>161</v>
      </c>
      <c r="AU823" s="246" t="s">
        <v>172</v>
      </c>
      <c r="AV823" s="13" t="s">
        <v>84</v>
      </c>
      <c r="AW823" s="13" t="s">
        <v>32</v>
      </c>
      <c r="AX823" s="13" t="s">
        <v>76</v>
      </c>
      <c r="AY823" s="246" t="s">
        <v>150</v>
      </c>
    </row>
    <row r="824" s="14" customFormat="1">
      <c r="A824" s="14"/>
      <c r="B824" s="247"/>
      <c r="C824" s="248"/>
      <c r="D824" s="238" t="s">
        <v>161</v>
      </c>
      <c r="E824" s="249" t="s">
        <v>1</v>
      </c>
      <c r="F824" s="250" t="s">
        <v>314</v>
      </c>
      <c r="G824" s="248"/>
      <c r="H824" s="251">
        <v>9.6509999999999998</v>
      </c>
      <c r="I824" s="252"/>
      <c r="J824" s="248"/>
      <c r="K824" s="248"/>
      <c r="L824" s="253"/>
      <c r="M824" s="254"/>
      <c r="N824" s="255"/>
      <c r="O824" s="255"/>
      <c r="P824" s="255"/>
      <c r="Q824" s="255"/>
      <c r="R824" s="255"/>
      <c r="S824" s="255"/>
      <c r="T824" s="25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7" t="s">
        <v>161</v>
      </c>
      <c r="AU824" s="257" t="s">
        <v>172</v>
      </c>
      <c r="AV824" s="14" t="s">
        <v>86</v>
      </c>
      <c r="AW824" s="14" t="s">
        <v>32</v>
      </c>
      <c r="AX824" s="14" t="s">
        <v>76</v>
      </c>
      <c r="AY824" s="257" t="s">
        <v>150</v>
      </c>
    </row>
    <row r="825" s="14" customFormat="1">
      <c r="A825" s="14"/>
      <c r="B825" s="247"/>
      <c r="C825" s="248"/>
      <c r="D825" s="238" t="s">
        <v>161</v>
      </c>
      <c r="E825" s="249" t="s">
        <v>1</v>
      </c>
      <c r="F825" s="250" t="s">
        <v>315</v>
      </c>
      <c r="G825" s="248"/>
      <c r="H825" s="251">
        <v>53.173000000000002</v>
      </c>
      <c r="I825" s="252"/>
      <c r="J825" s="248"/>
      <c r="K825" s="248"/>
      <c r="L825" s="253"/>
      <c r="M825" s="254"/>
      <c r="N825" s="255"/>
      <c r="O825" s="255"/>
      <c r="P825" s="255"/>
      <c r="Q825" s="255"/>
      <c r="R825" s="255"/>
      <c r="S825" s="255"/>
      <c r="T825" s="25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7" t="s">
        <v>161</v>
      </c>
      <c r="AU825" s="257" t="s">
        <v>172</v>
      </c>
      <c r="AV825" s="14" t="s">
        <v>86</v>
      </c>
      <c r="AW825" s="14" t="s">
        <v>32</v>
      </c>
      <c r="AX825" s="14" t="s">
        <v>76</v>
      </c>
      <c r="AY825" s="257" t="s">
        <v>150</v>
      </c>
    </row>
    <row r="826" s="12" customFormat="1" ht="20.88" customHeight="1">
      <c r="A826" s="12"/>
      <c r="B826" s="202"/>
      <c r="C826" s="203"/>
      <c r="D826" s="204" t="s">
        <v>75</v>
      </c>
      <c r="E826" s="216" t="s">
        <v>718</v>
      </c>
      <c r="F826" s="216" t="s">
        <v>719</v>
      </c>
      <c r="G826" s="203"/>
      <c r="H826" s="203"/>
      <c r="I826" s="206"/>
      <c r="J826" s="217">
        <f>BK826</f>
        <v>0</v>
      </c>
      <c r="K826" s="203"/>
      <c r="L826" s="208"/>
      <c r="M826" s="209"/>
      <c r="N826" s="210"/>
      <c r="O826" s="210"/>
      <c r="P826" s="211">
        <f>SUM(P827:P837)</f>
        <v>0</v>
      </c>
      <c r="Q826" s="210"/>
      <c r="R826" s="211">
        <f>SUM(R827:R837)</f>
        <v>0</v>
      </c>
      <c r="S826" s="210"/>
      <c r="T826" s="212">
        <f>SUM(T827:T837)</f>
        <v>0</v>
      </c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R826" s="213" t="s">
        <v>84</v>
      </c>
      <c r="AT826" s="214" t="s">
        <v>75</v>
      </c>
      <c r="AU826" s="214" t="s">
        <v>86</v>
      </c>
      <c r="AY826" s="213" t="s">
        <v>150</v>
      </c>
      <c r="BK826" s="215">
        <f>SUM(BK827:BK837)</f>
        <v>0</v>
      </c>
    </row>
    <row r="827" s="2" customFormat="1" ht="26.4" customHeight="1">
      <c r="A827" s="38"/>
      <c r="B827" s="39"/>
      <c r="C827" s="218" t="s">
        <v>720</v>
      </c>
      <c r="D827" s="218" t="s">
        <v>152</v>
      </c>
      <c r="E827" s="219" t="s">
        <v>721</v>
      </c>
      <c r="F827" s="220" t="s">
        <v>722</v>
      </c>
      <c r="G827" s="221" t="s">
        <v>185</v>
      </c>
      <c r="H827" s="222">
        <v>29.798999999999999</v>
      </c>
      <c r="I827" s="223"/>
      <c r="J827" s="224">
        <f>ROUND(I827*H827,2)</f>
        <v>0</v>
      </c>
      <c r="K827" s="220" t="s">
        <v>156</v>
      </c>
      <c r="L827" s="44"/>
      <c r="M827" s="225" t="s">
        <v>1</v>
      </c>
      <c r="N827" s="226" t="s">
        <v>41</v>
      </c>
      <c r="O827" s="91"/>
      <c r="P827" s="227">
        <f>O827*H827</f>
        <v>0</v>
      </c>
      <c r="Q827" s="227">
        <v>0</v>
      </c>
      <c r="R827" s="227">
        <f>Q827*H827</f>
        <v>0</v>
      </c>
      <c r="S827" s="227">
        <v>0</v>
      </c>
      <c r="T827" s="228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29" t="s">
        <v>157</v>
      </c>
      <c r="AT827" s="229" t="s">
        <v>152</v>
      </c>
      <c r="AU827" s="229" t="s">
        <v>172</v>
      </c>
      <c r="AY827" s="17" t="s">
        <v>150</v>
      </c>
      <c r="BE827" s="230">
        <f>IF(N827="základní",J827,0)</f>
        <v>0</v>
      </c>
      <c r="BF827" s="230">
        <f>IF(N827="snížená",J827,0)</f>
        <v>0</v>
      </c>
      <c r="BG827" s="230">
        <f>IF(N827="zákl. přenesená",J827,0)</f>
        <v>0</v>
      </c>
      <c r="BH827" s="230">
        <f>IF(N827="sníž. přenesená",J827,0)</f>
        <v>0</v>
      </c>
      <c r="BI827" s="230">
        <f>IF(N827="nulová",J827,0)</f>
        <v>0</v>
      </c>
      <c r="BJ827" s="17" t="s">
        <v>84</v>
      </c>
      <c r="BK827" s="230">
        <f>ROUND(I827*H827,2)</f>
        <v>0</v>
      </c>
      <c r="BL827" s="17" t="s">
        <v>157</v>
      </c>
      <c r="BM827" s="229" t="s">
        <v>723</v>
      </c>
    </row>
    <row r="828" s="2" customFormat="1">
      <c r="A828" s="38"/>
      <c r="B828" s="39"/>
      <c r="C828" s="40"/>
      <c r="D828" s="231" t="s">
        <v>159</v>
      </c>
      <c r="E828" s="40"/>
      <c r="F828" s="232" t="s">
        <v>724</v>
      </c>
      <c r="G828" s="40"/>
      <c r="H828" s="40"/>
      <c r="I828" s="233"/>
      <c r="J828" s="40"/>
      <c r="K828" s="40"/>
      <c r="L828" s="44"/>
      <c r="M828" s="234"/>
      <c r="N828" s="235"/>
      <c r="O828" s="91"/>
      <c r="P828" s="91"/>
      <c r="Q828" s="91"/>
      <c r="R828" s="91"/>
      <c r="S828" s="91"/>
      <c r="T828" s="92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159</v>
      </c>
      <c r="AU828" s="17" t="s">
        <v>172</v>
      </c>
    </row>
    <row r="829" s="2" customFormat="1" ht="36" customHeight="1">
      <c r="A829" s="38"/>
      <c r="B829" s="39"/>
      <c r="C829" s="218" t="s">
        <v>725</v>
      </c>
      <c r="D829" s="218" t="s">
        <v>152</v>
      </c>
      <c r="E829" s="219" t="s">
        <v>726</v>
      </c>
      <c r="F829" s="220" t="s">
        <v>727</v>
      </c>
      <c r="G829" s="221" t="s">
        <v>185</v>
      </c>
      <c r="H829" s="222">
        <v>29.798999999999999</v>
      </c>
      <c r="I829" s="223"/>
      <c r="J829" s="224">
        <f>ROUND(I829*H829,2)</f>
        <v>0</v>
      </c>
      <c r="K829" s="220" t="s">
        <v>156</v>
      </c>
      <c r="L829" s="44"/>
      <c r="M829" s="225" t="s">
        <v>1</v>
      </c>
      <c r="N829" s="226" t="s">
        <v>41</v>
      </c>
      <c r="O829" s="91"/>
      <c r="P829" s="227">
        <f>O829*H829</f>
        <v>0</v>
      </c>
      <c r="Q829" s="227">
        <v>0</v>
      </c>
      <c r="R829" s="227">
        <f>Q829*H829</f>
        <v>0</v>
      </c>
      <c r="S829" s="227">
        <v>0</v>
      </c>
      <c r="T829" s="228">
        <f>S829*H829</f>
        <v>0</v>
      </c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R829" s="229" t="s">
        <v>157</v>
      </c>
      <c r="AT829" s="229" t="s">
        <v>152</v>
      </c>
      <c r="AU829" s="229" t="s">
        <v>172</v>
      </c>
      <c r="AY829" s="17" t="s">
        <v>150</v>
      </c>
      <c r="BE829" s="230">
        <f>IF(N829="základní",J829,0)</f>
        <v>0</v>
      </c>
      <c r="BF829" s="230">
        <f>IF(N829="snížená",J829,0)</f>
        <v>0</v>
      </c>
      <c r="BG829" s="230">
        <f>IF(N829="zákl. přenesená",J829,0)</f>
        <v>0</v>
      </c>
      <c r="BH829" s="230">
        <f>IF(N829="sníž. přenesená",J829,0)</f>
        <v>0</v>
      </c>
      <c r="BI829" s="230">
        <f>IF(N829="nulová",J829,0)</f>
        <v>0</v>
      </c>
      <c r="BJ829" s="17" t="s">
        <v>84</v>
      </c>
      <c r="BK829" s="230">
        <f>ROUND(I829*H829,2)</f>
        <v>0</v>
      </c>
      <c r="BL829" s="17" t="s">
        <v>157</v>
      </c>
      <c r="BM829" s="229" t="s">
        <v>728</v>
      </c>
    </row>
    <row r="830" s="2" customFormat="1">
      <c r="A830" s="38"/>
      <c r="B830" s="39"/>
      <c r="C830" s="40"/>
      <c r="D830" s="231" t="s">
        <v>159</v>
      </c>
      <c r="E830" s="40"/>
      <c r="F830" s="232" t="s">
        <v>729</v>
      </c>
      <c r="G830" s="40"/>
      <c r="H830" s="40"/>
      <c r="I830" s="233"/>
      <c r="J830" s="40"/>
      <c r="K830" s="40"/>
      <c r="L830" s="44"/>
      <c r="M830" s="234"/>
      <c r="N830" s="235"/>
      <c r="O830" s="91"/>
      <c r="P830" s="91"/>
      <c r="Q830" s="91"/>
      <c r="R830" s="91"/>
      <c r="S830" s="91"/>
      <c r="T830" s="92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T830" s="17" t="s">
        <v>159</v>
      </c>
      <c r="AU830" s="17" t="s">
        <v>172</v>
      </c>
    </row>
    <row r="831" s="2" customFormat="1" ht="26.4" customHeight="1">
      <c r="A831" s="38"/>
      <c r="B831" s="39"/>
      <c r="C831" s="218" t="s">
        <v>730</v>
      </c>
      <c r="D831" s="218" t="s">
        <v>152</v>
      </c>
      <c r="E831" s="219" t="s">
        <v>731</v>
      </c>
      <c r="F831" s="220" t="s">
        <v>732</v>
      </c>
      <c r="G831" s="221" t="s">
        <v>185</v>
      </c>
      <c r="H831" s="222">
        <v>566.18100000000004</v>
      </c>
      <c r="I831" s="223"/>
      <c r="J831" s="224">
        <f>ROUND(I831*H831,2)</f>
        <v>0</v>
      </c>
      <c r="K831" s="220" t="s">
        <v>156</v>
      </c>
      <c r="L831" s="44"/>
      <c r="M831" s="225" t="s">
        <v>1</v>
      </c>
      <c r="N831" s="226" t="s">
        <v>41</v>
      </c>
      <c r="O831" s="91"/>
      <c r="P831" s="227">
        <f>O831*H831</f>
        <v>0</v>
      </c>
      <c r="Q831" s="227">
        <v>0</v>
      </c>
      <c r="R831" s="227">
        <f>Q831*H831</f>
        <v>0</v>
      </c>
      <c r="S831" s="227">
        <v>0</v>
      </c>
      <c r="T831" s="228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29" t="s">
        <v>157</v>
      </c>
      <c r="AT831" s="229" t="s">
        <v>152</v>
      </c>
      <c r="AU831" s="229" t="s">
        <v>172</v>
      </c>
      <c r="AY831" s="17" t="s">
        <v>150</v>
      </c>
      <c r="BE831" s="230">
        <f>IF(N831="základní",J831,0)</f>
        <v>0</v>
      </c>
      <c r="BF831" s="230">
        <f>IF(N831="snížená",J831,0)</f>
        <v>0</v>
      </c>
      <c r="BG831" s="230">
        <f>IF(N831="zákl. přenesená",J831,0)</f>
        <v>0</v>
      </c>
      <c r="BH831" s="230">
        <f>IF(N831="sníž. přenesená",J831,0)</f>
        <v>0</v>
      </c>
      <c r="BI831" s="230">
        <f>IF(N831="nulová",J831,0)</f>
        <v>0</v>
      </c>
      <c r="BJ831" s="17" t="s">
        <v>84</v>
      </c>
      <c r="BK831" s="230">
        <f>ROUND(I831*H831,2)</f>
        <v>0</v>
      </c>
      <c r="BL831" s="17" t="s">
        <v>157</v>
      </c>
      <c r="BM831" s="229" t="s">
        <v>733</v>
      </c>
    </row>
    <row r="832" s="2" customFormat="1">
      <c r="A832" s="38"/>
      <c r="B832" s="39"/>
      <c r="C832" s="40"/>
      <c r="D832" s="231" t="s">
        <v>159</v>
      </c>
      <c r="E832" s="40"/>
      <c r="F832" s="232" t="s">
        <v>734</v>
      </c>
      <c r="G832" s="40"/>
      <c r="H832" s="40"/>
      <c r="I832" s="233"/>
      <c r="J832" s="40"/>
      <c r="K832" s="40"/>
      <c r="L832" s="44"/>
      <c r="M832" s="234"/>
      <c r="N832" s="235"/>
      <c r="O832" s="91"/>
      <c r="P832" s="91"/>
      <c r="Q832" s="91"/>
      <c r="R832" s="91"/>
      <c r="S832" s="91"/>
      <c r="T832" s="92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17" t="s">
        <v>159</v>
      </c>
      <c r="AU832" s="17" t="s">
        <v>172</v>
      </c>
    </row>
    <row r="833" s="14" customFormat="1">
      <c r="A833" s="14"/>
      <c r="B833" s="247"/>
      <c r="C833" s="248"/>
      <c r="D833" s="238" t="s">
        <v>161</v>
      </c>
      <c r="E833" s="248"/>
      <c r="F833" s="250" t="s">
        <v>735</v>
      </c>
      <c r="G833" s="248"/>
      <c r="H833" s="251">
        <v>566.18100000000004</v>
      </c>
      <c r="I833" s="252"/>
      <c r="J833" s="248"/>
      <c r="K833" s="248"/>
      <c r="L833" s="253"/>
      <c r="M833" s="254"/>
      <c r="N833" s="255"/>
      <c r="O833" s="255"/>
      <c r="P833" s="255"/>
      <c r="Q833" s="255"/>
      <c r="R833" s="255"/>
      <c r="S833" s="255"/>
      <c r="T833" s="25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7" t="s">
        <v>161</v>
      </c>
      <c r="AU833" s="257" t="s">
        <v>172</v>
      </c>
      <c r="AV833" s="14" t="s">
        <v>86</v>
      </c>
      <c r="AW833" s="14" t="s">
        <v>4</v>
      </c>
      <c r="AX833" s="14" t="s">
        <v>84</v>
      </c>
      <c r="AY833" s="257" t="s">
        <v>150</v>
      </c>
    </row>
    <row r="834" s="2" customFormat="1" ht="36" customHeight="1">
      <c r="A834" s="38"/>
      <c r="B834" s="39"/>
      <c r="C834" s="218" t="s">
        <v>736</v>
      </c>
      <c r="D834" s="218" t="s">
        <v>152</v>
      </c>
      <c r="E834" s="219" t="s">
        <v>737</v>
      </c>
      <c r="F834" s="220" t="s">
        <v>738</v>
      </c>
      <c r="G834" s="221" t="s">
        <v>185</v>
      </c>
      <c r="H834" s="222">
        <v>29.798999999999999</v>
      </c>
      <c r="I834" s="223"/>
      <c r="J834" s="224">
        <f>ROUND(I834*H834,2)</f>
        <v>0</v>
      </c>
      <c r="K834" s="220" t="s">
        <v>156</v>
      </c>
      <c r="L834" s="44"/>
      <c r="M834" s="225" t="s">
        <v>1</v>
      </c>
      <c r="N834" s="226" t="s">
        <v>41</v>
      </c>
      <c r="O834" s="91"/>
      <c r="P834" s="227">
        <f>O834*H834</f>
        <v>0</v>
      </c>
      <c r="Q834" s="227">
        <v>0</v>
      </c>
      <c r="R834" s="227">
        <f>Q834*H834</f>
        <v>0</v>
      </c>
      <c r="S834" s="227">
        <v>0</v>
      </c>
      <c r="T834" s="228">
        <f>S834*H834</f>
        <v>0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29" t="s">
        <v>157</v>
      </c>
      <c r="AT834" s="229" t="s">
        <v>152</v>
      </c>
      <c r="AU834" s="229" t="s">
        <v>172</v>
      </c>
      <c r="AY834" s="17" t="s">
        <v>150</v>
      </c>
      <c r="BE834" s="230">
        <f>IF(N834="základní",J834,0)</f>
        <v>0</v>
      </c>
      <c r="BF834" s="230">
        <f>IF(N834="snížená",J834,0)</f>
        <v>0</v>
      </c>
      <c r="BG834" s="230">
        <f>IF(N834="zákl. přenesená",J834,0)</f>
        <v>0</v>
      </c>
      <c r="BH834" s="230">
        <f>IF(N834="sníž. přenesená",J834,0)</f>
        <v>0</v>
      </c>
      <c r="BI834" s="230">
        <f>IF(N834="nulová",J834,0)</f>
        <v>0</v>
      </c>
      <c r="BJ834" s="17" t="s">
        <v>84</v>
      </c>
      <c r="BK834" s="230">
        <f>ROUND(I834*H834,2)</f>
        <v>0</v>
      </c>
      <c r="BL834" s="17" t="s">
        <v>157</v>
      </c>
      <c r="BM834" s="229" t="s">
        <v>739</v>
      </c>
    </row>
    <row r="835" s="2" customFormat="1">
      <c r="A835" s="38"/>
      <c r="B835" s="39"/>
      <c r="C835" s="40"/>
      <c r="D835" s="231" t="s">
        <v>159</v>
      </c>
      <c r="E835" s="40"/>
      <c r="F835" s="232" t="s">
        <v>740</v>
      </c>
      <c r="G835" s="40"/>
      <c r="H835" s="40"/>
      <c r="I835" s="233"/>
      <c r="J835" s="40"/>
      <c r="K835" s="40"/>
      <c r="L835" s="44"/>
      <c r="M835" s="234"/>
      <c r="N835" s="235"/>
      <c r="O835" s="91"/>
      <c r="P835" s="91"/>
      <c r="Q835" s="91"/>
      <c r="R835" s="91"/>
      <c r="S835" s="91"/>
      <c r="T835" s="92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T835" s="17" t="s">
        <v>159</v>
      </c>
      <c r="AU835" s="17" t="s">
        <v>172</v>
      </c>
    </row>
    <row r="836" s="2" customFormat="1" ht="24" customHeight="1">
      <c r="A836" s="38"/>
      <c r="B836" s="39"/>
      <c r="C836" s="218" t="s">
        <v>741</v>
      </c>
      <c r="D836" s="218" t="s">
        <v>152</v>
      </c>
      <c r="E836" s="219" t="s">
        <v>742</v>
      </c>
      <c r="F836" s="220" t="s">
        <v>743</v>
      </c>
      <c r="G836" s="221" t="s">
        <v>185</v>
      </c>
      <c r="H836" s="222">
        <v>31.356000000000002</v>
      </c>
      <c r="I836" s="223"/>
      <c r="J836" s="224">
        <f>ROUND(I836*H836,2)</f>
        <v>0</v>
      </c>
      <c r="K836" s="220" t="s">
        <v>156</v>
      </c>
      <c r="L836" s="44"/>
      <c r="M836" s="225" t="s">
        <v>1</v>
      </c>
      <c r="N836" s="226" t="s">
        <v>41</v>
      </c>
      <c r="O836" s="91"/>
      <c r="P836" s="227">
        <f>O836*H836</f>
        <v>0</v>
      </c>
      <c r="Q836" s="227">
        <v>0</v>
      </c>
      <c r="R836" s="227">
        <f>Q836*H836</f>
        <v>0</v>
      </c>
      <c r="S836" s="227">
        <v>0</v>
      </c>
      <c r="T836" s="228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29" t="s">
        <v>157</v>
      </c>
      <c r="AT836" s="229" t="s">
        <v>152</v>
      </c>
      <c r="AU836" s="229" t="s">
        <v>172</v>
      </c>
      <c r="AY836" s="17" t="s">
        <v>150</v>
      </c>
      <c r="BE836" s="230">
        <f>IF(N836="základní",J836,0)</f>
        <v>0</v>
      </c>
      <c r="BF836" s="230">
        <f>IF(N836="snížená",J836,0)</f>
        <v>0</v>
      </c>
      <c r="BG836" s="230">
        <f>IF(N836="zákl. přenesená",J836,0)</f>
        <v>0</v>
      </c>
      <c r="BH836" s="230">
        <f>IF(N836="sníž. přenesená",J836,0)</f>
        <v>0</v>
      </c>
      <c r="BI836" s="230">
        <f>IF(N836="nulová",J836,0)</f>
        <v>0</v>
      </c>
      <c r="BJ836" s="17" t="s">
        <v>84</v>
      </c>
      <c r="BK836" s="230">
        <f>ROUND(I836*H836,2)</f>
        <v>0</v>
      </c>
      <c r="BL836" s="17" t="s">
        <v>157</v>
      </c>
      <c r="BM836" s="229" t="s">
        <v>744</v>
      </c>
    </row>
    <row r="837" s="2" customFormat="1">
      <c r="A837" s="38"/>
      <c r="B837" s="39"/>
      <c r="C837" s="40"/>
      <c r="D837" s="231" t="s">
        <v>159</v>
      </c>
      <c r="E837" s="40"/>
      <c r="F837" s="232" t="s">
        <v>745</v>
      </c>
      <c r="G837" s="40"/>
      <c r="H837" s="40"/>
      <c r="I837" s="233"/>
      <c r="J837" s="40"/>
      <c r="K837" s="40"/>
      <c r="L837" s="44"/>
      <c r="M837" s="234"/>
      <c r="N837" s="235"/>
      <c r="O837" s="91"/>
      <c r="P837" s="91"/>
      <c r="Q837" s="91"/>
      <c r="R837" s="91"/>
      <c r="S837" s="91"/>
      <c r="T837" s="92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17" t="s">
        <v>159</v>
      </c>
      <c r="AU837" s="17" t="s">
        <v>172</v>
      </c>
    </row>
    <row r="838" s="12" customFormat="1" ht="25.92" customHeight="1">
      <c r="A838" s="12"/>
      <c r="B838" s="202"/>
      <c r="C838" s="203"/>
      <c r="D838" s="204" t="s">
        <v>75</v>
      </c>
      <c r="E838" s="205" t="s">
        <v>746</v>
      </c>
      <c r="F838" s="205" t="s">
        <v>747</v>
      </c>
      <c r="G838" s="203"/>
      <c r="H838" s="203"/>
      <c r="I838" s="206"/>
      <c r="J838" s="207">
        <f>BK838</f>
        <v>0</v>
      </c>
      <c r="K838" s="203"/>
      <c r="L838" s="208"/>
      <c r="M838" s="209"/>
      <c r="N838" s="210"/>
      <c r="O838" s="210"/>
      <c r="P838" s="211">
        <f>P839+P873+P885+P914+P951+P961+P1083+P1143+P1152</f>
        <v>0</v>
      </c>
      <c r="Q838" s="210"/>
      <c r="R838" s="211">
        <f>R839+R873+R885+R914+R951+R961+R1083+R1143+R1152</f>
        <v>8.2130738499999989</v>
      </c>
      <c r="S838" s="210"/>
      <c r="T838" s="212">
        <f>T839+T873+T885+T914+T951+T961+T1083+T1143+T1152</f>
        <v>0</v>
      </c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R838" s="213" t="s">
        <v>86</v>
      </c>
      <c r="AT838" s="214" t="s">
        <v>75</v>
      </c>
      <c r="AU838" s="214" t="s">
        <v>76</v>
      </c>
      <c r="AY838" s="213" t="s">
        <v>150</v>
      </c>
      <c r="BK838" s="215">
        <f>BK839+BK873+BK885+BK914+BK951+BK961+BK1083+BK1143+BK1152</f>
        <v>0</v>
      </c>
    </row>
    <row r="839" s="12" customFormat="1" ht="22.8" customHeight="1">
      <c r="A839" s="12"/>
      <c r="B839" s="202"/>
      <c r="C839" s="203"/>
      <c r="D839" s="204" t="s">
        <v>75</v>
      </c>
      <c r="E839" s="216" t="s">
        <v>748</v>
      </c>
      <c r="F839" s="216" t="s">
        <v>749</v>
      </c>
      <c r="G839" s="203"/>
      <c r="H839" s="203"/>
      <c r="I839" s="206"/>
      <c r="J839" s="217">
        <f>BK839</f>
        <v>0</v>
      </c>
      <c r="K839" s="203"/>
      <c r="L839" s="208"/>
      <c r="M839" s="209"/>
      <c r="N839" s="210"/>
      <c r="O839" s="210"/>
      <c r="P839" s="211">
        <f>SUM(P840:P872)</f>
        <v>0</v>
      </c>
      <c r="Q839" s="210"/>
      <c r="R839" s="211">
        <f>SUM(R840:R872)</f>
        <v>0.10337820000000002</v>
      </c>
      <c r="S839" s="210"/>
      <c r="T839" s="212">
        <f>SUM(T840:T872)</f>
        <v>0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213" t="s">
        <v>86</v>
      </c>
      <c r="AT839" s="214" t="s">
        <v>75</v>
      </c>
      <c r="AU839" s="214" t="s">
        <v>84</v>
      </c>
      <c r="AY839" s="213" t="s">
        <v>150</v>
      </c>
      <c r="BK839" s="215">
        <f>SUM(BK840:BK872)</f>
        <v>0</v>
      </c>
    </row>
    <row r="840" s="2" customFormat="1" ht="26.4" customHeight="1">
      <c r="A840" s="38"/>
      <c r="B840" s="39"/>
      <c r="C840" s="218" t="s">
        <v>750</v>
      </c>
      <c r="D840" s="218" t="s">
        <v>152</v>
      </c>
      <c r="E840" s="219" t="s">
        <v>751</v>
      </c>
      <c r="F840" s="220" t="s">
        <v>752</v>
      </c>
      <c r="G840" s="221" t="s">
        <v>211</v>
      </c>
      <c r="H840" s="222">
        <v>5</v>
      </c>
      <c r="I840" s="223"/>
      <c r="J840" s="224">
        <f>ROUND(I840*H840,2)</f>
        <v>0</v>
      </c>
      <c r="K840" s="220" t="s">
        <v>156</v>
      </c>
      <c r="L840" s="44"/>
      <c r="M840" s="225" t="s">
        <v>1</v>
      </c>
      <c r="N840" s="226" t="s">
        <v>41</v>
      </c>
      <c r="O840" s="91"/>
      <c r="P840" s="227">
        <f>O840*H840</f>
        <v>0</v>
      </c>
      <c r="Q840" s="227">
        <v>0.00076999999999999996</v>
      </c>
      <c r="R840" s="227">
        <f>Q840*H840</f>
        <v>0.0038499999999999997</v>
      </c>
      <c r="S840" s="227">
        <v>0</v>
      </c>
      <c r="T840" s="228">
        <f>S840*H840</f>
        <v>0</v>
      </c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9" t="s">
        <v>264</v>
      </c>
      <c r="AT840" s="229" t="s">
        <v>152</v>
      </c>
      <c r="AU840" s="229" t="s">
        <v>86</v>
      </c>
      <c r="AY840" s="17" t="s">
        <v>150</v>
      </c>
      <c r="BE840" s="230">
        <f>IF(N840="základní",J840,0)</f>
        <v>0</v>
      </c>
      <c r="BF840" s="230">
        <f>IF(N840="snížená",J840,0)</f>
        <v>0</v>
      </c>
      <c r="BG840" s="230">
        <f>IF(N840="zákl. přenesená",J840,0)</f>
        <v>0</v>
      </c>
      <c r="BH840" s="230">
        <f>IF(N840="sníž. přenesená",J840,0)</f>
        <v>0</v>
      </c>
      <c r="BI840" s="230">
        <f>IF(N840="nulová",J840,0)</f>
        <v>0</v>
      </c>
      <c r="BJ840" s="17" t="s">
        <v>84</v>
      </c>
      <c r="BK840" s="230">
        <f>ROUND(I840*H840,2)</f>
        <v>0</v>
      </c>
      <c r="BL840" s="17" t="s">
        <v>264</v>
      </c>
      <c r="BM840" s="229" t="s">
        <v>753</v>
      </c>
    </row>
    <row r="841" s="2" customFormat="1">
      <c r="A841" s="38"/>
      <c r="B841" s="39"/>
      <c r="C841" s="40"/>
      <c r="D841" s="231" t="s">
        <v>159</v>
      </c>
      <c r="E841" s="40"/>
      <c r="F841" s="232" t="s">
        <v>754</v>
      </c>
      <c r="G841" s="40"/>
      <c r="H841" s="40"/>
      <c r="I841" s="233"/>
      <c r="J841" s="40"/>
      <c r="K841" s="40"/>
      <c r="L841" s="44"/>
      <c r="M841" s="234"/>
      <c r="N841" s="235"/>
      <c r="O841" s="91"/>
      <c r="P841" s="91"/>
      <c r="Q841" s="91"/>
      <c r="R841" s="91"/>
      <c r="S841" s="91"/>
      <c r="T841" s="92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159</v>
      </c>
      <c r="AU841" s="17" t="s">
        <v>86</v>
      </c>
    </row>
    <row r="842" s="13" customFormat="1">
      <c r="A842" s="13"/>
      <c r="B842" s="236"/>
      <c r="C842" s="237"/>
      <c r="D842" s="238" t="s">
        <v>161</v>
      </c>
      <c r="E842" s="239" t="s">
        <v>1</v>
      </c>
      <c r="F842" s="240" t="s">
        <v>162</v>
      </c>
      <c r="G842" s="237"/>
      <c r="H842" s="239" t="s">
        <v>1</v>
      </c>
      <c r="I842" s="241"/>
      <c r="J842" s="237"/>
      <c r="K842" s="237"/>
      <c r="L842" s="242"/>
      <c r="M842" s="243"/>
      <c r="N842" s="244"/>
      <c r="O842" s="244"/>
      <c r="P842" s="244"/>
      <c r="Q842" s="244"/>
      <c r="R842" s="244"/>
      <c r="S842" s="244"/>
      <c r="T842" s="245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6" t="s">
        <v>161</v>
      </c>
      <c r="AU842" s="246" t="s">
        <v>86</v>
      </c>
      <c r="AV842" s="13" t="s">
        <v>84</v>
      </c>
      <c r="AW842" s="13" t="s">
        <v>32</v>
      </c>
      <c r="AX842" s="13" t="s">
        <v>76</v>
      </c>
      <c r="AY842" s="246" t="s">
        <v>150</v>
      </c>
    </row>
    <row r="843" s="13" customFormat="1">
      <c r="A843" s="13"/>
      <c r="B843" s="236"/>
      <c r="C843" s="237"/>
      <c r="D843" s="238" t="s">
        <v>161</v>
      </c>
      <c r="E843" s="239" t="s">
        <v>1</v>
      </c>
      <c r="F843" s="240" t="s">
        <v>163</v>
      </c>
      <c r="G843" s="237"/>
      <c r="H843" s="239" t="s">
        <v>1</v>
      </c>
      <c r="I843" s="241"/>
      <c r="J843" s="237"/>
      <c r="K843" s="237"/>
      <c r="L843" s="242"/>
      <c r="M843" s="243"/>
      <c r="N843" s="244"/>
      <c r="O843" s="244"/>
      <c r="P843" s="244"/>
      <c r="Q843" s="244"/>
      <c r="R843" s="244"/>
      <c r="S843" s="244"/>
      <c r="T843" s="245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6" t="s">
        <v>161</v>
      </c>
      <c r="AU843" s="246" t="s">
        <v>86</v>
      </c>
      <c r="AV843" s="13" t="s">
        <v>84</v>
      </c>
      <c r="AW843" s="13" t="s">
        <v>32</v>
      </c>
      <c r="AX843" s="13" t="s">
        <v>76</v>
      </c>
      <c r="AY843" s="246" t="s">
        <v>150</v>
      </c>
    </row>
    <row r="844" s="13" customFormat="1">
      <c r="A844" s="13"/>
      <c r="B844" s="236"/>
      <c r="C844" s="237"/>
      <c r="D844" s="238" t="s">
        <v>161</v>
      </c>
      <c r="E844" s="239" t="s">
        <v>1</v>
      </c>
      <c r="F844" s="240" t="s">
        <v>164</v>
      </c>
      <c r="G844" s="237"/>
      <c r="H844" s="239" t="s">
        <v>1</v>
      </c>
      <c r="I844" s="241"/>
      <c r="J844" s="237"/>
      <c r="K844" s="237"/>
      <c r="L844" s="242"/>
      <c r="M844" s="243"/>
      <c r="N844" s="244"/>
      <c r="O844" s="244"/>
      <c r="P844" s="244"/>
      <c r="Q844" s="244"/>
      <c r="R844" s="244"/>
      <c r="S844" s="244"/>
      <c r="T844" s="245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6" t="s">
        <v>161</v>
      </c>
      <c r="AU844" s="246" t="s">
        <v>86</v>
      </c>
      <c r="AV844" s="13" t="s">
        <v>84</v>
      </c>
      <c r="AW844" s="13" t="s">
        <v>32</v>
      </c>
      <c r="AX844" s="13" t="s">
        <v>76</v>
      </c>
      <c r="AY844" s="246" t="s">
        <v>150</v>
      </c>
    </row>
    <row r="845" s="13" customFormat="1">
      <c r="A845" s="13"/>
      <c r="B845" s="236"/>
      <c r="C845" s="237"/>
      <c r="D845" s="238" t="s">
        <v>161</v>
      </c>
      <c r="E845" s="239" t="s">
        <v>1</v>
      </c>
      <c r="F845" s="240" t="s">
        <v>165</v>
      </c>
      <c r="G845" s="237"/>
      <c r="H845" s="239" t="s">
        <v>1</v>
      </c>
      <c r="I845" s="241"/>
      <c r="J845" s="237"/>
      <c r="K845" s="237"/>
      <c r="L845" s="242"/>
      <c r="M845" s="243"/>
      <c r="N845" s="244"/>
      <c r="O845" s="244"/>
      <c r="P845" s="244"/>
      <c r="Q845" s="244"/>
      <c r="R845" s="244"/>
      <c r="S845" s="244"/>
      <c r="T845" s="245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6" t="s">
        <v>161</v>
      </c>
      <c r="AU845" s="246" t="s">
        <v>86</v>
      </c>
      <c r="AV845" s="13" t="s">
        <v>84</v>
      </c>
      <c r="AW845" s="13" t="s">
        <v>32</v>
      </c>
      <c r="AX845" s="13" t="s">
        <v>76</v>
      </c>
      <c r="AY845" s="246" t="s">
        <v>150</v>
      </c>
    </row>
    <row r="846" s="14" customFormat="1">
      <c r="A846" s="14"/>
      <c r="B846" s="247"/>
      <c r="C846" s="248"/>
      <c r="D846" s="238" t="s">
        <v>161</v>
      </c>
      <c r="E846" s="249" t="s">
        <v>1</v>
      </c>
      <c r="F846" s="250" t="s">
        <v>755</v>
      </c>
      <c r="G846" s="248"/>
      <c r="H846" s="251">
        <v>5</v>
      </c>
      <c r="I846" s="252"/>
      <c r="J846" s="248"/>
      <c r="K846" s="248"/>
      <c r="L846" s="253"/>
      <c r="M846" s="254"/>
      <c r="N846" s="255"/>
      <c r="O846" s="255"/>
      <c r="P846" s="255"/>
      <c r="Q846" s="255"/>
      <c r="R846" s="255"/>
      <c r="S846" s="255"/>
      <c r="T846" s="25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7" t="s">
        <v>161</v>
      </c>
      <c r="AU846" s="257" t="s">
        <v>86</v>
      </c>
      <c r="AV846" s="14" t="s">
        <v>86</v>
      </c>
      <c r="AW846" s="14" t="s">
        <v>32</v>
      </c>
      <c r="AX846" s="14" t="s">
        <v>76</v>
      </c>
      <c r="AY846" s="257" t="s">
        <v>150</v>
      </c>
    </row>
    <row r="847" s="2" customFormat="1" ht="26.4" customHeight="1">
      <c r="A847" s="38"/>
      <c r="B847" s="39"/>
      <c r="C847" s="218" t="s">
        <v>756</v>
      </c>
      <c r="D847" s="218" t="s">
        <v>152</v>
      </c>
      <c r="E847" s="219" t="s">
        <v>757</v>
      </c>
      <c r="F847" s="220" t="s">
        <v>758</v>
      </c>
      <c r="G847" s="221" t="s">
        <v>466</v>
      </c>
      <c r="H847" s="222">
        <v>12.5</v>
      </c>
      <c r="I847" s="223"/>
      <c r="J847" s="224">
        <f>ROUND(I847*H847,2)</f>
        <v>0</v>
      </c>
      <c r="K847" s="220" t="s">
        <v>156</v>
      </c>
      <c r="L847" s="44"/>
      <c r="M847" s="225" t="s">
        <v>1</v>
      </c>
      <c r="N847" s="226" t="s">
        <v>41</v>
      </c>
      <c r="O847" s="91"/>
      <c r="P847" s="227">
        <f>O847*H847</f>
        <v>0</v>
      </c>
      <c r="Q847" s="227">
        <v>0.00016000000000000001</v>
      </c>
      <c r="R847" s="227">
        <f>Q847*H847</f>
        <v>0.002</v>
      </c>
      <c r="S847" s="227">
        <v>0</v>
      </c>
      <c r="T847" s="228">
        <f>S847*H847</f>
        <v>0</v>
      </c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R847" s="229" t="s">
        <v>264</v>
      </c>
      <c r="AT847" s="229" t="s">
        <v>152</v>
      </c>
      <c r="AU847" s="229" t="s">
        <v>86</v>
      </c>
      <c r="AY847" s="17" t="s">
        <v>150</v>
      </c>
      <c r="BE847" s="230">
        <f>IF(N847="základní",J847,0)</f>
        <v>0</v>
      </c>
      <c r="BF847" s="230">
        <f>IF(N847="snížená",J847,0)</f>
        <v>0</v>
      </c>
      <c r="BG847" s="230">
        <f>IF(N847="zákl. přenesená",J847,0)</f>
        <v>0</v>
      </c>
      <c r="BH847" s="230">
        <f>IF(N847="sníž. přenesená",J847,0)</f>
        <v>0</v>
      </c>
      <c r="BI847" s="230">
        <f>IF(N847="nulová",J847,0)</f>
        <v>0</v>
      </c>
      <c r="BJ847" s="17" t="s">
        <v>84</v>
      </c>
      <c r="BK847" s="230">
        <f>ROUND(I847*H847,2)</f>
        <v>0</v>
      </c>
      <c r="BL847" s="17" t="s">
        <v>264</v>
      </c>
      <c r="BM847" s="229" t="s">
        <v>759</v>
      </c>
    </row>
    <row r="848" s="2" customFormat="1">
      <c r="A848" s="38"/>
      <c r="B848" s="39"/>
      <c r="C848" s="40"/>
      <c r="D848" s="231" t="s">
        <v>159</v>
      </c>
      <c r="E848" s="40"/>
      <c r="F848" s="232" t="s">
        <v>760</v>
      </c>
      <c r="G848" s="40"/>
      <c r="H848" s="40"/>
      <c r="I848" s="233"/>
      <c r="J848" s="40"/>
      <c r="K848" s="40"/>
      <c r="L848" s="44"/>
      <c r="M848" s="234"/>
      <c r="N848" s="235"/>
      <c r="O848" s="91"/>
      <c r="P848" s="91"/>
      <c r="Q848" s="91"/>
      <c r="R848" s="91"/>
      <c r="S848" s="91"/>
      <c r="T848" s="92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T848" s="17" t="s">
        <v>159</v>
      </c>
      <c r="AU848" s="17" t="s">
        <v>86</v>
      </c>
    </row>
    <row r="849" s="13" customFormat="1">
      <c r="A849" s="13"/>
      <c r="B849" s="236"/>
      <c r="C849" s="237"/>
      <c r="D849" s="238" t="s">
        <v>161</v>
      </c>
      <c r="E849" s="239" t="s">
        <v>1</v>
      </c>
      <c r="F849" s="240" t="s">
        <v>162</v>
      </c>
      <c r="G849" s="237"/>
      <c r="H849" s="239" t="s">
        <v>1</v>
      </c>
      <c r="I849" s="241"/>
      <c r="J849" s="237"/>
      <c r="K849" s="237"/>
      <c r="L849" s="242"/>
      <c r="M849" s="243"/>
      <c r="N849" s="244"/>
      <c r="O849" s="244"/>
      <c r="P849" s="244"/>
      <c r="Q849" s="244"/>
      <c r="R849" s="244"/>
      <c r="S849" s="244"/>
      <c r="T849" s="24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6" t="s">
        <v>161</v>
      </c>
      <c r="AU849" s="246" t="s">
        <v>86</v>
      </c>
      <c r="AV849" s="13" t="s">
        <v>84</v>
      </c>
      <c r="AW849" s="13" t="s">
        <v>32</v>
      </c>
      <c r="AX849" s="13" t="s">
        <v>76</v>
      </c>
      <c r="AY849" s="246" t="s">
        <v>150</v>
      </c>
    </row>
    <row r="850" s="13" customFormat="1">
      <c r="A850" s="13"/>
      <c r="B850" s="236"/>
      <c r="C850" s="237"/>
      <c r="D850" s="238" t="s">
        <v>161</v>
      </c>
      <c r="E850" s="239" t="s">
        <v>1</v>
      </c>
      <c r="F850" s="240" t="s">
        <v>163</v>
      </c>
      <c r="G850" s="237"/>
      <c r="H850" s="239" t="s">
        <v>1</v>
      </c>
      <c r="I850" s="241"/>
      <c r="J850" s="237"/>
      <c r="K850" s="237"/>
      <c r="L850" s="242"/>
      <c r="M850" s="243"/>
      <c r="N850" s="244"/>
      <c r="O850" s="244"/>
      <c r="P850" s="244"/>
      <c r="Q850" s="244"/>
      <c r="R850" s="244"/>
      <c r="S850" s="244"/>
      <c r="T850" s="245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46" t="s">
        <v>161</v>
      </c>
      <c r="AU850" s="246" t="s">
        <v>86</v>
      </c>
      <c r="AV850" s="13" t="s">
        <v>84</v>
      </c>
      <c r="AW850" s="13" t="s">
        <v>32</v>
      </c>
      <c r="AX850" s="13" t="s">
        <v>76</v>
      </c>
      <c r="AY850" s="246" t="s">
        <v>150</v>
      </c>
    </row>
    <row r="851" s="13" customFormat="1">
      <c r="A851" s="13"/>
      <c r="B851" s="236"/>
      <c r="C851" s="237"/>
      <c r="D851" s="238" t="s">
        <v>161</v>
      </c>
      <c r="E851" s="239" t="s">
        <v>1</v>
      </c>
      <c r="F851" s="240" t="s">
        <v>164</v>
      </c>
      <c r="G851" s="237"/>
      <c r="H851" s="239" t="s">
        <v>1</v>
      </c>
      <c r="I851" s="241"/>
      <c r="J851" s="237"/>
      <c r="K851" s="237"/>
      <c r="L851" s="242"/>
      <c r="M851" s="243"/>
      <c r="N851" s="244"/>
      <c r="O851" s="244"/>
      <c r="P851" s="244"/>
      <c r="Q851" s="244"/>
      <c r="R851" s="244"/>
      <c r="S851" s="244"/>
      <c r="T851" s="24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6" t="s">
        <v>161</v>
      </c>
      <c r="AU851" s="246" t="s">
        <v>86</v>
      </c>
      <c r="AV851" s="13" t="s">
        <v>84</v>
      </c>
      <c r="AW851" s="13" t="s">
        <v>32</v>
      </c>
      <c r="AX851" s="13" t="s">
        <v>76</v>
      </c>
      <c r="AY851" s="246" t="s">
        <v>150</v>
      </c>
    </row>
    <row r="852" s="13" customFormat="1">
      <c r="A852" s="13"/>
      <c r="B852" s="236"/>
      <c r="C852" s="237"/>
      <c r="D852" s="238" t="s">
        <v>161</v>
      </c>
      <c r="E852" s="239" t="s">
        <v>1</v>
      </c>
      <c r="F852" s="240" t="s">
        <v>165</v>
      </c>
      <c r="G852" s="237"/>
      <c r="H852" s="239" t="s">
        <v>1</v>
      </c>
      <c r="I852" s="241"/>
      <c r="J852" s="237"/>
      <c r="K852" s="237"/>
      <c r="L852" s="242"/>
      <c r="M852" s="243"/>
      <c r="N852" s="244"/>
      <c r="O852" s="244"/>
      <c r="P852" s="244"/>
      <c r="Q852" s="244"/>
      <c r="R852" s="244"/>
      <c r="S852" s="244"/>
      <c r="T852" s="245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6" t="s">
        <v>161</v>
      </c>
      <c r="AU852" s="246" t="s">
        <v>86</v>
      </c>
      <c r="AV852" s="13" t="s">
        <v>84</v>
      </c>
      <c r="AW852" s="13" t="s">
        <v>32</v>
      </c>
      <c r="AX852" s="13" t="s">
        <v>76</v>
      </c>
      <c r="AY852" s="246" t="s">
        <v>150</v>
      </c>
    </row>
    <row r="853" s="14" customFormat="1">
      <c r="A853" s="14"/>
      <c r="B853" s="247"/>
      <c r="C853" s="248"/>
      <c r="D853" s="238" t="s">
        <v>161</v>
      </c>
      <c r="E853" s="249" t="s">
        <v>1</v>
      </c>
      <c r="F853" s="250" t="s">
        <v>761</v>
      </c>
      <c r="G853" s="248"/>
      <c r="H853" s="251">
        <v>12.5</v>
      </c>
      <c r="I853" s="252"/>
      <c r="J853" s="248"/>
      <c r="K853" s="248"/>
      <c r="L853" s="253"/>
      <c r="M853" s="254"/>
      <c r="N853" s="255"/>
      <c r="O853" s="255"/>
      <c r="P853" s="255"/>
      <c r="Q853" s="255"/>
      <c r="R853" s="255"/>
      <c r="S853" s="255"/>
      <c r="T853" s="256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7" t="s">
        <v>161</v>
      </c>
      <c r="AU853" s="257" t="s">
        <v>86</v>
      </c>
      <c r="AV853" s="14" t="s">
        <v>86</v>
      </c>
      <c r="AW853" s="14" t="s">
        <v>32</v>
      </c>
      <c r="AX853" s="14" t="s">
        <v>76</v>
      </c>
      <c r="AY853" s="257" t="s">
        <v>150</v>
      </c>
    </row>
    <row r="854" s="2" customFormat="1" ht="26.4" customHeight="1">
      <c r="A854" s="38"/>
      <c r="B854" s="39"/>
      <c r="C854" s="218" t="s">
        <v>762</v>
      </c>
      <c r="D854" s="218" t="s">
        <v>152</v>
      </c>
      <c r="E854" s="219" t="s">
        <v>763</v>
      </c>
      <c r="F854" s="220" t="s">
        <v>764</v>
      </c>
      <c r="G854" s="221" t="s">
        <v>211</v>
      </c>
      <c r="H854" s="222">
        <v>9.5500000000000007</v>
      </c>
      <c r="I854" s="223"/>
      <c r="J854" s="224">
        <f>ROUND(I854*H854,2)</f>
        <v>0</v>
      </c>
      <c r="K854" s="220" t="s">
        <v>156</v>
      </c>
      <c r="L854" s="44"/>
      <c r="M854" s="225" t="s">
        <v>1</v>
      </c>
      <c r="N854" s="226" t="s">
        <v>41</v>
      </c>
      <c r="O854" s="91"/>
      <c r="P854" s="227">
        <f>O854*H854</f>
        <v>0</v>
      </c>
      <c r="Q854" s="227">
        <v>0.00040000000000000002</v>
      </c>
      <c r="R854" s="227">
        <f>Q854*H854</f>
        <v>0.0038200000000000005</v>
      </c>
      <c r="S854" s="227">
        <v>0</v>
      </c>
      <c r="T854" s="228">
        <f>S854*H854</f>
        <v>0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229" t="s">
        <v>264</v>
      </c>
      <c r="AT854" s="229" t="s">
        <v>152</v>
      </c>
      <c r="AU854" s="229" t="s">
        <v>86</v>
      </c>
      <c r="AY854" s="17" t="s">
        <v>150</v>
      </c>
      <c r="BE854" s="230">
        <f>IF(N854="základní",J854,0)</f>
        <v>0</v>
      </c>
      <c r="BF854" s="230">
        <f>IF(N854="snížená",J854,0)</f>
        <v>0</v>
      </c>
      <c r="BG854" s="230">
        <f>IF(N854="zákl. přenesená",J854,0)</f>
        <v>0</v>
      </c>
      <c r="BH854" s="230">
        <f>IF(N854="sníž. přenesená",J854,0)</f>
        <v>0</v>
      </c>
      <c r="BI854" s="230">
        <f>IF(N854="nulová",J854,0)</f>
        <v>0</v>
      </c>
      <c r="BJ854" s="17" t="s">
        <v>84</v>
      </c>
      <c r="BK854" s="230">
        <f>ROUND(I854*H854,2)</f>
        <v>0</v>
      </c>
      <c r="BL854" s="17" t="s">
        <v>264</v>
      </c>
      <c r="BM854" s="229" t="s">
        <v>765</v>
      </c>
    </row>
    <row r="855" s="2" customFormat="1">
      <c r="A855" s="38"/>
      <c r="B855" s="39"/>
      <c r="C855" s="40"/>
      <c r="D855" s="231" t="s">
        <v>159</v>
      </c>
      <c r="E855" s="40"/>
      <c r="F855" s="232" t="s">
        <v>766</v>
      </c>
      <c r="G855" s="40"/>
      <c r="H855" s="40"/>
      <c r="I855" s="233"/>
      <c r="J855" s="40"/>
      <c r="K855" s="40"/>
      <c r="L855" s="44"/>
      <c r="M855" s="234"/>
      <c r="N855" s="235"/>
      <c r="O855" s="91"/>
      <c r="P855" s="91"/>
      <c r="Q855" s="91"/>
      <c r="R855" s="91"/>
      <c r="S855" s="91"/>
      <c r="T855" s="92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T855" s="17" t="s">
        <v>159</v>
      </c>
      <c r="AU855" s="17" t="s">
        <v>86</v>
      </c>
    </row>
    <row r="856" s="13" customFormat="1">
      <c r="A856" s="13"/>
      <c r="B856" s="236"/>
      <c r="C856" s="237"/>
      <c r="D856" s="238" t="s">
        <v>161</v>
      </c>
      <c r="E856" s="239" t="s">
        <v>1</v>
      </c>
      <c r="F856" s="240" t="s">
        <v>162</v>
      </c>
      <c r="G856" s="237"/>
      <c r="H856" s="239" t="s">
        <v>1</v>
      </c>
      <c r="I856" s="241"/>
      <c r="J856" s="237"/>
      <c r="K856" s="237"/>
      <c r="L856" s="242"/>
      <c r="M856" s="243"/>
      <c r="N856" s="244"/>
      <c r="O856" s="244"/>
      <c r="P856" s="244"/>
      <c r="Q856" s="244"/>
      <c r="R856" s="244"/>
      <c r="S856" s="244"/>
      <c r="T856" s="245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46" t="s">
        <v>161</v>
      </c>
      <c r="AU856" s="246" t="s">
        <v>86</v>
      </c>
      <c r="AV856" s="13" t="s">
        <v>84</v>
      </c>
      <c r="AW856" s="13" t="s">
        <v>32</v>
      </c>
      <c r="AX856" s="13" t="s">
        <v>76</v>
      </c>
      <c r="AY856" s="246" t="s">
        <v>150</v>
      </c>
    </row>
    <row r="857" s="13" customFormat="1">
      <c r="A857" s="13"/>
      <c r="B857" s="236"/>
      <c r="C857" s="237"/>
      <c r="D857" s="238" t="s">
        <v>161</v>
      </c>
      <c r="E857" s="239" t="s">
        <v>1</v>
      </c>
      <c r="F857" s="240" t="s">
        <v>163</v>
      </c>
      <c r="G857" s="237"/>
      <c r="H857" s="239" t="s">
        <v>1</v>
      </c>
      <c r="I857" s="241"/>
      <c r="J857" s="237"/>
      <c r="K857" s="237"/>
      <c r="L857" s="242"/>
      <c r="M857" s="243"/>
      <c r="N857" s="244"/>
      <c r="O857" s="244"/>
      <c r="P857" s="244"/>
      <c r="Q857" s="244"/>
      <c r="R857" s="244"/>
      <c r="S857" s="244"/>
      <c r="T857" s="245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6" t="s">
        <v>161</v>
      </c>
      <c r="AU857" s="246" t="s">
        <v>86</v>
      </c>
      <c r="AV857" s="13" t="s">
        <v>84</v>
      </c>
      <c r="AW857" s="13" t="s">
        <v>32</v>
      </c>
      <c r="AX857" s="13" t="s">
        <v>76</v>
      </c>
      <c r="AY857" s="246" t="s">
        <v>150</v>
      </c>
    </row>
    <row r="858" s="13" customFormat="1">
      <c r="A858" s="13"/>
      <c r="B858" s="236"/>
      <c r="C858" s="237"/>
      <c r="D858" s="238" t="s">
        <v>161</v>
      </c>
      <c r="E858" s="239" t="s">
        <v>1</v>
      </c>
      <c r="F858" s="240" t="s">
        <v>164</v>
      </c>
      <c r="G858" s="237"/>
      <c r="H858" s="239" t="s">
        <v>1</v>
      </c>
      <c r="I858" s="241"/>
      <c r="J858" s="237"/>
      <c r="K858" s="237"/>
      <c r="L858" s="242"/>
      <c r="M858" s="243"/>
      <c r="N858" s="244"/>
      <c r="O858" s="244"/>
      <c r="P858" s="244"/>
      <c r="Q858" s="244"/>
      <c r="R858" s="244"/>
      <c r="S858" s="244"/>
      <c r="T858" s="245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6" t="s">
        <v>161</v>
      </c>
      <c r="AU858" s="246" t="s">
        <v>86</v>
      </c>
      <c r="AV858" s="13" t="s">
        <v>84</v>
      </c>
      <c r="AW858" s="13" t="s">
        <v>32</v>
      </c>
      <c r="AX858" s="13" t="s">
        <v>76</v>
      </c>
      <c r="AY858" s="246" t="s">
        <v>150</v>
      </c>
    </row>
    <row r="859" s="13" customFormat="1">
      <c r="A859" s="13"/>
      <c r="B859" s="236"/>
      <c r="C859" s="237"/>
      <c r="D859" s="238" t="s">
        <v>161</v>
      </c>
      <c r="E859" s="239" t="s">
        <v>1</v>
      </c>
      <c r="F859" s="240" t="s">
        <v>329</v>
      </c>
      <c r="G859" s="237"/>
      <c r="H859" s="239" t="s">
        <v>1</v>
      </c>
      <c r="I859" s="241"/>
      <c r="J859" s="237"/>
      <c r="K859" s="237"/>
      <c r="L859" s="242"/>
      <c r="M859" s="243"/>
      <c r="N859" s="244"/>
      <c r="O859" s="244"/>
      <c r="P859" s="244"/>
      <c r="Q859" s="244"/>
      <c r="R859" s="244"/>
      <c r="S859" s="244"/>
      <c r="T859" s="245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6" t="s">
        <v>161</v>
      </c>
      <c r="AU859" s="246" t="s">
        <v>86</v>
      </c>
      <c r="AV859" s="13" t="s">
        <v>84</v>
      </c>
      <c r="AW859" s="13" t="s">
        <v>32</v>
      </c>
      <c r="AX859" s="13" t="s">
        <v>76</v>
      </c>
      <c r="AY859" s="246" t="s">
        <v>150</v>
      </c>
    </row>
    <row r="860" s="13" customFormat="1">
      <c r="A860" s="13"/>
      <c r="B860" s="236"/>
      <c r="C860" s="237"/>
      <c r="D860" s="238" t="s">
        <v>161</v>
      </c>
      <c r="E860" s="239" t="s">
        <v>1</v>
      </c>
      <c r="F860" s="240" t="s">
        <v>197</v>
      </c>
      <c r="G860" s="237"/>
      <c r="H860" s="239" t="s">
        <v>1</v>
      </c>
      <c r="I860" s="241"/>
      <c r="J860" s="237"/>
      <c r="K860" s="237"/>
      <c r="L860" s="242"/>
      <c r="M860" s="243"/>
      <c r="N860" s="244"/>
      <c r="O860" s="244"/>
      <c r="P860" s="244"/>
      <c r="Q860" s="244"/>
      <c r="R860" s="244"/>
      <c r="S860" s="244"/>
      <c r="T860" s="24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6" t="s">
        <v>161</v>
      </c>
      <c r="AU860" s="246" t="s">
        <v>86</v>
      </c>
      <c r="AV860" s="13" t="s">
        <v>84</v>
      </c>
      <c r="AW860" s="13" t="s">
        <v>32</v>
      </c>
      <c r="AX860" s="13" t="s">
        <v>76</v>
      </c>
      <c r="AY860" s="246" t="s">
        <v>150</v>
      </c>
    </row>
    <row r="861" s="14" customFormat="1">
      <c r="A861" s="14"/>
      <c r="B861" s="247"/>
      <c r="C861" s="248"/>
      <c r="D861" s="238" t="s">
        <v>161</v>
      </c>
      <c r="E861" s="249" t="s">
        <v>1</v>
      </c>
      <c r="F861" s="250" t="s">
        <v>424</v>
      </c>
      <c r="G861" s="248"/>
      <c r="H861" s="251">
        <v>9.5500000000000007</v>
      </c>
      <c r="I861" s="252"/>
      <c r="J861" s="248"/>
      <c r="K861" s="248"/>
      <c r="L861" s="253"/>
      <c r="M861" s="254"/>
      <c r="N861" s="255"/>
      <c r="O861" s="255"/>
      <c r="P861" s="255"/>
      <c r="Q861" s="255"/>
      <c r="R861" s="255"/>
      <c r="S861" s="255"/>
      <c r="T861" s="256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7" t="s">
        <v>161</v>
      </c>
      <c r="AU861" s="257" t="s">
        <v>86</v>
      </c>
      <c r="AV861" s="14" t="s">
        <v>86</v>
      </c>
      <c r="AW861" s="14" t="s">
        <v>32</v>
      </c>
      <c r="AX861" s="14" t="s">
        <v>76</v>
      </c>
      <c r="AY861" s="257" t="s">
        <v>150</v>
      </c>
    </row>
    <row r="862" s="2" customFormat="1" ht="26.4" customHeight="1">
      <c r="A862" s="38"/>
      <c r="B862" s="39"/>
      <c r="C862" s="218" t="s">
        <v>767</v>
      </c>
      <c r="D862" s="218" t="s">
        <v>152</v>
      </c>
      <c r="E862" s="219" t="s">
        <v>768</v>
      </c>
      <c r="F862" s="220" t="s">
        <v>769</v>
      </c>
      <c r="G862" s="221" t="s">
        <v>211</v>
      </c>
      <c r="H862" s="222">
        <v>5</v>
      </c>
      <c r="I862" s="223"/>
      <c r="J862" s="224">
        <f>ROUND(I862*H862,2)</f>
        <v>0</v>
      </c>
      <c r="K862" s="220" t="s">
        <v>156</v>
      </c>
      <c r="L862" s="44"/>
      <c r="M862" s="225" t="s">
        <v>1</v>
      </c>
      <c r="N862" s="226" t="s">
        <v>41</v>
      </c>
      <c r="O862" s="91"/>
      <c r="P862" s="227">
        <f>O862*H862</f>
        <v>0</v>
      </c>
      <c r="Q862" s="227">
        <v>0.00040000000000000002</v>
      </c>
      <c r="R862" s="227">
        <f>Q862*H862</f>
        <v>0.002</v>
      </c>
      <c r="S862" s="227">
        <v>0</v>
      </c>
      <c r="T862" s="228">
        <f>S862*H862</f>
        <v>0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229" t="s">
        <v>264</v>
      </c>
      <c r="AT862" s="229" t="s">
        <v>152</v>
      </c>
      <c r="AU862" s="229" t="s">
        <v>86</v>
      </c>
      <c r="AY862" s="17" t="s">
        <v>150</v>
      </c>
      <c r="BE862" s="230">
        <f>IF(N862="základní",J862,0)</f>
        <v>0</v>
      </c>
      <c r="BF862" s="230">
        <f>IF(N862="snížená",J862,0)</f>
        <v>0</v>
      </c>
      <c r="BG862" s="230">
        <f>IF(N862="zákl. přenesená",J862,0)</f>
        <v>0</v>
      </c>
      <c r="BH862" s="230">
        <f>IF(N862="sníž. přenesená",J862,0)</f>
        <v>0</v>
      </c>
      <c r="BI862" s="230">
        <f>IF(N862="nulová",J862,0)</f>
        <v>0</v>
      </c>
      <c r="BJ862" s="17" t="s">
        <v>84</v>
      </c>
      <c r="BK862" s="230">
        <f>ROUND(I862*H862,2)</f>
        <v>0</v>
      </c>
      <c r="BL862" s="17" t="s">
        <v>264</v>
      </c>
      <c r="BM862" s="229" t="s">
        <v>770</v>
      </c>
    </row>
    <row r="863" s="2" customFormat="1">
      <c r="A863" s="38"/>
      <c r="B863" s="39"/>
      <c r="C863" s="40"/>
      <c r="D863" s="231" t="s">
        <v>159</v>
      </c>
      <c r="E863" s="40"/>
      <c r="F863" s="232" t="s">
        <v>771</v>
      </c>
      <c r="G863" s="40"/>
      <c r="H863" s="40"/>
      <c r="I863" s="233"/>
      <c r="J863" s="40"/>
      <c r="K863" s="40"/>
      <c r="L863" s="44"/>
      <c r="M863" s="234"/>
      <c r="N863" s="235"/>
      <c r="O863" s="91"/>
      <c r="P863" s="91"/>
      <c r="Q863" s="91"/>
      <c r="R863" s="91"/>
      <c r="S863" s="91"/>
      <c r="T863" s="92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T863" s="17" t="s">
        <v>159</v>
      </c>
      <c r="AU863" s="17" t="s">
        <v>86</v>
      </c>
    </row>
    <row r="864" s="13" customFormat="1">
      <c r="A864" s="13"/>
      <c r="B864" s="236"/>
      <c r="C864" s="237"/>
      <c r="D864" s="238" t="s">
        <v>161</v>
      </c>
      <c r="E864" s="239" t="s">
        <v>1</v>
      </c>
      <c r="F864" s="240" t="s">
        <v>162</v>
      </c>
      <c r="G864" s="237"/>
      <c r="H864" s="239" t="s">
        <v>1</v>
      </c>
      <c r="I864" s="241"/>
      <c r="J864" s="237"/>
      <c r="K864" s="237"/>
      <c r="L864" s="242"/>
      <c r="M864" s="243"/>
      <c r="N864" s="244"/>
      <c r="O864" s="244"/>
      <c r="P864" s="244"/>
      <c r="Q864" s="244"/>
      <c r="R864" s="244"/>
      <c r="S864" s="244"/>
      <c r="T864" s="245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6" t="s">
        <v>161</v>
      </c>
      <c r="AU864" s="246" t="s">
        <v>86</v>
      </c>
      <c r="AV864" s="13" t="s">
        <v>84</v>
      </c>
      <c r="AW864" s="13" t="s">
        <v>32</v>
      </c>
      <c r="AX864" s="13" t="s">
        <v>76</v>
      </c>
      <c r="AY864" s="246" t="s">
        <v>150</v>
      </c>
    </row>
    <row r="865" s="13" customFormat="1">
      <c r="A865" s="13"/>
      <c r="B865" s="236"/>
      <c r="C865" s="237"/>
      <c r="D865" s="238" t="s">
        <v>161</v>
      </c>
      <c r="E865" s="239" t="s">
        <v>1</v>
      </c>
      <c r="F865" s="240" t="s">
        <v>163</v>
      </c>
      <c r="G865" s="237"/>
      <c r="H865" s="239" t="s">
        <v>1</v>
      </c>
      <c r="I865" s="241"/>
      <c r="J865" s="237"/>
      <c r="K865" s="237"/>
      <c r="L865" s="242"/>
      <c r="M865" s="243"/>
      <c r="N865" s="244"/>
      <c r="O865" s="244"/>
      <c r="P865" s="244"/>
      <c r="Q865" s="244"/>
      <c r="R865" s="244"/>
      <c r="S865" s="244"/>
      <c r="T865" s="245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6" t="s">
        <v>161</v>
      </c>
      <c r="AU865" s="246" t="s">
        <v>86</v>
      </c>
      <c r="AV865" s="13" t="s">
        <v>84</v>
      </c>
      <c r="AW865" s="13" t="s">
        <v>32</v>
      </c>
      <c r="AX865" s="13" t="s">
        <v>76</v>
      </c>
      <c r="AY865" s="246" t="s">
        <v>150</v>
      </c>
    </row>
    <row r="866" s="13" customFormat="1">
      <c r="A866" s="13"/>
      <c r="B866" s="236"/>
      <c r="C866" s="237"/>
      <c r="D866" s="238" t="s">
        <v>161</v>
      </c>
      <c r="E866" s="239" t="s">
        <v>1</v>
      </c>
      <c r="F866" s="240" t="s">
        <v>164</v>
      </c>
      <c r="G866" s="237"/>
      <c r="H866" s="239" t="s">
        <v>1</v>
      </c>
      <c r="I866" s="241"/>
      <c r="J866" s="237"/>
      <c r="K866" s="237"/>
      <c r="L866" s="242"/>
      <c r="M866" s="243"/>
      <c r="N866" s="244"/>
      <c r="O866" s="244"/>
      <c r="P866" s="244"/>
      <c r="Q866" s="244"/>
      <c r="R866" s="244"/>
      <c r="S866" s="244"/>
      <c r="T866" s="245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6" t="s">
        <v>161</v>
      </c>
      <c r="AU866" s="246" t="s">
        <v>86</v>
      </c>
      <c r="AV866" s="13" t="s">
        <v>84</v>
      </c>
      <c r="AW866" s="13" t="s">
        <v>32</v>
      </c>
      <c r="AX866" s="13" t="s">
        <v>76</v>
      </c>
      <c r="AY866" s="246" t="s">
        <v>150</v>
      </c>
    </row>
    <row r="867" s="13" customFormat="1">
      <c r="A867" s="13"/>
      <c r="B867" s="236"/>
      <c r="C867" s="237"/>
      <c r="D867" s="238" t="s">
        <v>161</v>
      </c>
      <c r="E867" s="239" t="s">
        <v>1</v>
      </c>
      <c r="F867" s="240" t="s">
        <v>165</v>
      </c>
      <c r="G867" s="237"/>
      <c r="H867" s="239" t="s">
        <v>1</v>
      </c>
      <c r="I867" s="241"/>
      <c r="J867" s="237"/>
      <c r="K867" s="237"/>
      <c r="L867" s="242"/>
      <c r="M867" s="243"/>
      <c r="N867" s="244"/>
      <c r="O867" s="244"/>
      <c r="P867" s="244"/>
      <c r="Q867" s="244"/>
      <c r="R867" s="244"/>
      <c r="S867" s="244"/>
      <c r="T867" s="24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6" t="s">
        <v>161</v>
      </c>
      <c r="AU867" s="246" t="s">
        <v>86</v>
      </c>
      <c r="AV867" s="13" t="s">
        <v>84</v>
      </c>
      <c r="AW867" s="13" t="s">
        <v>32</v>
      </c>
      <c r="AX867" s="13" t="s">
        <v>76</v>
      </c>
      <c r="AY867" s="246" t="s">
        <v>150</v>
      </c>
    </row>
    <row r="868" s="14" customFormat="1">
      <c r="A868" s="14"/>
      <c r="B868" s="247"/>
      <c r="C868" s="248"/>
      <c r="D868" s="238" t="s">
        <v>161</v>
      </c>
      <c r="E868" s="249" t="s">
        <v>1</v>
      </c>
      <c r="F868" s="250" t="s">
        <v>755</v>
      </c>
      <c r="G868" s="248"/>
      <c r="H868" s="251">
        <v>5</v>
      </c>
      <c r="I868" s="252"/>
      <c r="J868" s="248"/>
      <c r="K868" s="248"/>
      <c r="L868" s="253"/>
      <c r="M868" s="254"/>
      <c r="N868" s="255"/>
      <c r="O868" s="255"/>
      <c r="P868" s="255"/>
      <c r="Q868" s="255"/>
      <c r="R868" s="255"/>
      <c r="S868" s="255"/>
      <c r="T868" s="25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7" t="s">
        <v>161</v>
      </c>
      <c r="AU868" s="257" t="s">
        <v>86</v>
      </c>
      <c r="AV868" s="14" t="s">
        <v>86</v>
      </c>
      <c r="AW868" s="14" t="s">
        <v>32</v>
      </c>
      <c r="AX868" s="14" t="s">
        <v>76</v>
      </c>
      <c r="AY868" s="257" t="s">
        <v>150</v>
      </c>
    </row>
    <row r="869" s="2" customFormat="1" ht="55.2" customHeight="1">
      <c r="A869" s="38"/>
      <c r="B869" s="39"/>
      <c r="C869" s="259" t="s">
        <v>404</v>
      </c>
      <c r="D869" s="259" t="s">
        <v>201</v>
      </c>
      <c r="E869" s="260" t="s">
        <v>772</v>
      </c>
      <c r="F869" s="261" t="s">
        <v>773</v>
      </c>
      <c r="G869" s="262" t="s">
        <v>211</v>
      </c>
      <c r="H869" s="263">
        <v>16.983000000000001</v>
      </c>
      <c r="I869" s="264"/>
      <c r="J869" s="265">
        <f>ROUND(I869*H869,2)</f>
        <v>0</v>
      </c>
      <c r="K869" s="261" t="s">
        <v>156</v>
      </c>
      <c r="L869" s="266"/>
      <c r="M869" s="267" t="s">
        <v>1</v>
      </c>
      <c r="N869" s="268" t="s">
        <v>41</v>
      </c>
      <c r="O869" s="91"/>
      <c r="P869" s="227">
        <f>O869*H869</f>
        <v>0</v>
      </c>
      <c r="Q869" s="227">
        <v>0.0054000000000000003</v>
      </c>
      <c r="R869" s="227">
        <f>Q869*H869</f>
        <v>0.091708200000000004</v>
      </c>
      <c r="S869" s="227">
        <v>0</v>
      </c>
      <c r="T869" s="228">
        <f>S869*H869</f>
        <v>0</v>
      </c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R869" s="229" t="s">
        <v>379</v>
      </c>
      <c r="AT869" s="229" t="s">
        <v>201</v>
      </c>
      <c r="AU869" s="229" t="s">
        <v>86</v>
      </c>
      <c r="AY869" s="17" t="s">
        <v>150</v>
      </c>
      <c r="BE869" s="230">
        <f>IF(N869="základní",J869,0)</f>
        <v>0</v>
      </c>
      <c r="BF869" s="230">
        <f>IF(N869="snížená",J869,0)</f>
        <v>0</v>
      </c>
      <c r="BG869" s="230">
        <f>IF(N869="zákl. přenesená",J869,0)</f>
        <v>0</v>
      </c>
      <c r="BH869" s="230">
        <f>IF(N869="sníž. přenesená",J869,0)</f>
        <v>0</v>
      </c>
      <c r="BI869" s="230">
        <f>IF(N869="nulová",J869,0)</f>
        <v>0</v>
      </c>
      <c r="BJ869" s="17" t="s">
        <v>84</v>
      </c>
      <c r="BK869" s="230">
        <f>ROUND(I869*H869,2)</f>
        <v>0</v>
      </c>
      <c r="BL869" s="17" t="s">
        <v>264</v>
      </c>
      <c r="BM869" s="229" t="s">
        <v>774</v>
      </c>
    </row>
    <row r="870" s="14" customFormat="1">
      <c r="A870" s="14"/>
      <c r="B870" s="247"/>
      <c r="C870" s="248"/>
      <c r="D870" s="238" t="s">
        <v>161</v>
      </c>
      <c r="E870" s="249" t="s">
        <v>1</v>
      </c>
      <c r="F870" s="250" t="s">
        <v>775</v>
      </c>
      <c r="G870" s="248"/>
      <c r="H870" s="251">
        <v>16.983000000000001</v>
      </c>
      <c r="I870" s="252"/>
      <c r="J870" s="248"/>
      <c r="K870" s="248"/>
      <c r="L870" s="253"/>
      <c r="M870" s="254"/>
      <c r="N870" s="255"/>
      <c r="O870" s="255"/>
      <c r="P870" s="255"/>
      <c r="Q870" s="255"/>
      <c r="R870" s="255"/>
      <c r="S870" s="255"/>
      <c r="T870" s="256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7" t="s">
        <v>161</v>
      </c>
      <c r="AU870" s="257" t="s">
        <v>86</v>
      </c>
      <c r="AV870" s="14" t="s">
        <v>86</v>
      </c>
      <c r="AW870" s="14" t="s">
        <v>32</v>
      </c>
      <c r="AX870" s="14" t="s">
        <v>76</v>
      </c>
      <c r="AY870" s="257" t="s">
        <v>150</v>
      </c>
    </row>
    <row r="871" s="2" customFormat="1" ht="26.4" customHeight="1">
      <c r="A871" s="38"/>
      <c r="B871" s="39"/>
      <c r="C871" s="218" t="s">
        <v>776</v>
      </c>
      <c r="D871" s="218" t="s">
        <v>152</v>
      </c>
      <c r="E871" s="219" t="s">
        <v>777</v>
      </c>
      <c r="F871" s="220" t="s">
        <v>778</v>
      </c>
      <c r="G871" s="221" t="s">
        <v>779</v>
      </c>
      <c r="H871" s="269"/>
      <c r="I871" s="223"/>
      <c r="J871" s="224">
        <f>ROUND(I871*H871,2)</f>
        <v>0</v>
      </c>
      <c r="K871" s="220" t="s">
        <v>156</v>
      </c>
      <c r="L871" s="44"/>
      <c r="M871" s="225" t="s">
        <v>1</v>
      </c>
      <c r="N871" s="226" t="s">
        <v>41</v>
      </c>
      <c r="O871" s="91"/>
      <c r="P871" s="227">
        <f>O871*H871</f>
        <v>0</v>
      </c>
      <c r="Q871" s="227">
        <v>0</v>
      </c>
      <c r="R871" s="227">
        <f>Q871*H871</f>
        <v>0</v>
      </c>
      <c r="S871" s="227">
        <v>0</v>
      </c>
      <c r="T871" s="228">
        <f>S871*H871</f>
        <v>0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229" t="s">
        <v>264</v>
      </c>
      <c r="AT871" s="229" t="s">
        <v>152</v>
      </c>
      <c r="AU871" s="229" t="s">
        <v>86</v>
      </c>
      <c r="AY871" s="17" t="s">
        <v>150</v>
      </c>
      <c r="BE871" s="230">
        <f>IF(N871="základní",J871,0)</f>
        <v>0</v>
      </c>
      <c r="BF871" s="230">
        <f>IF(N871="snížená",J871,0)</f>
        <v>0</v>
      </c>
      <c r="BG871" s="230">
        <f>IF(N871="zákl. přenesená",J871,0)</f>
        <v>0</v>
      </c>
      <c r="BH871" s="230">
        <f>IF(N871="sníž. přenesená",J871,0)</f>
        <v>0</v>
      </c>
      <c r="BI871" s="230">
        <f>IF(N871="nulová",J871,0)</f>
        <v>0</v>
      </c>
      <c r="BJ871" s="17" t="s">
        <v>84</v>
      </c>
      <c r="BK871" s="230">
        <f>ROUND(I871*H871,2)</f>
        <v>0</v>
      </c>
      <c r="BL871" s="17" t="s">
        <v>264</v>
      </c>
      <c r="BM871" s="229" t="s">
        <v>780</v>
      </c>
    </row>
    <row r="872" s="2" customFormat="1">
      <c r="A872" s="38"/>
      <c r="B872" s="39"/>
      <c r="C872" s="40"/>
      <c r="D872" s="231" t="s">
        <v>159</v>
      </c>
      <c r="E872" s="40"/>
      <c r="F872" s="232" t="s">
        <v>781</v>
      </c>
      <c r="G872" s="40"/>
      <c r="H872" s="40"/>
      <c r="I872" s="233"/>
      <c r="J872" s="40"/>
      <c r="K872" s="40"/>
      <c r="L872" s="44"/>
      <c r="M872" s="234"/>
      <c r="N872" s="235"/>
      <c r="O872" s="91"/>
      <c r="P872" s="91"/>
      <c r="Q872" s="91"/>
      <c r="R872" s="91"/>
      <c r="S872" s="91"/>
      <c r="T872" s="92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7" t="s">
        <v>159</v>
      </c>
      <c r="AU872" s="17" t="s">
        <v>86</v>
      </c>
    </row>
    <row r="873" s="12" customFormat="1" ht="22.8" customHeight="1">
      <c r="A873" s="12"/>
      <c r="B873" s="202"/>
      <c r="C873" s="203"/>
      <c r="D873" s="204" t="s">
        <v>75</v>
      </c>
      <c r="E873" s="216" t="s">
        <v>782</v>
      </c>
      <c r="F873" s="216" t="s">
        <v>783</v>
      </c>
      <c r="G873" s="203"/>
      <c r="H873" s="203"/>
      <c r="I873" s="206"/>
      <c r="J873" s="217">
        <f>BK873</f>
        <v>0</v>
      </c>
      <c r="K873" s="203"/>
      <c r="L873" s="208"/>
      <c r="M873" s="209"/>
      <c r="N873" s="210"/>
      <c r="O873" s="210"/>
      <c r="P873" s="211">
        <f>SUM(P874:P884)</f>
        <v>0</v>
      </c>
      <c r="Q873" s="210"/>
      <c r="R873" s="211">
        <f>SUM(R874:R884)</f>
        <v>0.033599999999999998</v>
      </c>
      <c r="S873" s="210"/>
      <c r="T873" s="212">
        <f>SUM(T874:T884)</f>
        <v>0</v>
      </c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R873" s="213" t="s">
        <v>86</v>
      </c>
      <c r="AT873" s="214" t="s">
        <v>75</v>
      </c>
      <c r="AU873" s="214" t="s">
        <v>84</v>
      </c>
      <c r="AY873" s="213" t="s">
        <v>150</v>
      </c>
      <c r="BK873" s="215">
        <f>SUM(BK874:BK884)</f>
        <v>0</v>
      </c>
    </row>
    <row r="874" s="2" customFormat="1" ht="26.4" customHeight="1">
      <c r="A874" s="38"/>
      <c r="B874" s="39"/>
      <c r="C874" s="218" t="s">
        <v>784</v>
      </c>
      <c r="D874" s="218" t="s">
        <v>152</v>
      </c>
      <c r="E874" s="219" t="s">
        <v>785</v>
      </c>
      <c r="F874" s="220" t="s">
        <v>786</v>
      </c>
      <c r="G874" s="221" t="s">
        <v>211</v>
      </c>
      <c r="H874" s="222">
        <v>5</v>
      </c>
      <c r="I874" s="223"/>
      <c r="J874" s="224">
        <f>ROUND(I874*H874,2)</f>
        <v>0</v>
      </c>
      <c r="K874" s="220" t="s">
        <v>156</v>
      </c>
      <c r="L874" s="44"/>
      <c r="M874" s="225" t="s">
        <v>1</v>
      </c>
      <c r="N874" s="226" t="s">
        <v>41</v>
      </c>
      <c r="O874" s="91"/>
      <c r="P874" s="227">
        <f>O874*H874</f>
        <v>0</v>
      </c>
      <c r="Q874" s="227">
        <v>0.0060000000000000001</v>
      </c>
      <c r="R874" s="227">
        <f>Q874*H874</f>
        <v>0.029999999999999999</v>
      </c>
      <c r="S874" s="227">
        <v>0</v>
      </c>
      <c r="T874" s="228">
        <f>S874*H874</f>
        <v>0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229" t="s">
        <v>264</v>
      </c>
      <c r="AT874" s="229" t="s">
        <v>152</v>
      </c>
      <c r="AU874" s="229" t="s">
        <v>86</v>
      </c>
      <c r="AY874" s="17" t="s">
        <v>150</v>
      </c>
      <c r="BE874" s="230">
        <f>IF(N874="základní",J874,0)</f>
        <v>0</v>
      </c>
      <c r="BF874" s="230">
        <f>IF(N874="snížená",J874,0)</f>
        <v>0</v>
      </c>
      <c r="BG874" s="230">
        <f>IF(N874="zákl. přenesená",J874,0)</f>
        <v>0</v>
      </c>
      <c r="BH874" s="230">
        <f>IF(N874="sníž. přenesená",J874,0)</f>
        <v>0</v>
      </c>
      <c r="BI874" s="230">
        <f>IF(N874="nulová",J874,0)</f>
        <v>0</v>
      </c>
      <c r="BJ874" s="17" t="s">
        <v>84</v>
      </c>
      <c r="BK874" s="230">
        <f>ROUND(I874*H874,2)</f>
        <v>0</v>
      </c>
      <c r="BL874" s="17" t="s">
        <v>264</v>
      </c>
      <c r="BM874" s="229" t="s">
        <v>787</v>
      </c>
    </row>
    <row r="875" s="2" customFormat="1">
      <c r="A875" s="38"/>
      <c r="B875" s="39"/>
      <c r="C875" s="40"/>
      <c r="D875" s="231" t="s">
        <v>159</v>
      </c>
      <c r="E875" s="40"/>
      <c r="F875" s="232" t="s">
        <v>788</v>
      </c>
      <c r="G875" s="40"/>
      <c r="H875" s="40"/>
      <c r="I875" s="233"/>
      <c r="J875" s="40"/>
      <c r="K875" s="40"/>
      <c r="L875" s="44"/>
      <c r="M875" s="234"/>
      <c r="N875" s="235"/>
      <c r="O875" s="91"/>
      <c r="P875" s="91"/>
      <c r="Q875" s="91"/>
      <c r="R875" s="91"/>
      <c r="S875" s="91"/>
      <c r="T875" s="92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159</v>
      </c>
      <c r="AU875" s="17" t="s">
        <v>86</v>
      </c>
    </row>
    <row r="876" s="13" customFormat="1">
      <c r="A876" s="13"/>
      <c r="B876" s="236"/>
      <c r="C876" s="237"/>
      <c r="D876" s="238" t="s">
        <v>161</v>
      </c>
      <c r="E876" s="239" t="s">
        <v>1</v>
      </c>
      <c r="F876" s="240" t="s">
        <v>162</v>
      </c>
      <c r="G876" s="237"/>
      <c r="H876" s="239" t="s">
        <v>1</v>
      </c>
      <c r="I876" s="241"/>
      <c r="J876" s="237"/>
      <c r="K876" s="237"/>
      <c r="L876" s="242"/>
      <c r="M876" s="243"/>
      <c r="N876" s="244"/>
      <c r="O876" s="244"/>
      <c r="P876" s="244"/>
      <c r="Q876" s="244"/>
      <c r="R876" s="244"/>
      <c r="S876" s="244"/>
      <c r="T876" s="245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6" t="s">
        <v>161</v>
      </c>
      <c r="AU876" s="246" t="s">
        <v>86</v>
      </c>
      <c r="AV876" s="13" t="s">
        <v>84</v>
      </c>
      <c r="AW876" s="13" t="s">
        <v>32</v>
      </c>
      <c r="AX876" s="13" t="s">
        <v>76</v>
      </c>
      <c r="AY876" s="246" t="s">
        <v>150</v>
      </c>
    </row>
    <row r="877" s="13" customFormat="1">
      <c r="A877" s="13"/>
      <c r="B877" s="236"/>
      <c r="C877" s="237"/>
      <c r="D877" s="238" t="s">
        <v>161</v>
      </c>
      <c r="E877" s="239" t="s">
        <v>1</v>
      </c>
      <c r="F877" s="240" t="s">
        <v>163</v>
      </c>
      <c r="G877" s="237"/>
      <c r="H877" s="239" t="s">
        <v>1</v>
      </c>
      <c r="I877" s="241"/>
      <c r="J877" s="237"/>
      <c r="K877" s="237"/>
      <c r="L877" s="242"/>
      <c r="M877" s="243"/>
      <c r="N877" s="244"/>
      <c r="O877" s="244"/>
      <c r="P877" s="244"/>
      <c r="Q877" s="244"/>
      <c r="R877" s="244"/>
      <c r="S877" s="244"/>
      <c r="T877" s="245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6" t="s">
        <v>161</v>
      </c>
      <c r="AU877" s="246" t="s">
        <v>86</v>
      </c>
      <c r="AV877" s="13" t="s">
        <v>84</v>
      </c>
      <c r="AW877" s="13" t="s">
        <v>32</v>
      </c>
      <c r="AX877" s="13" t="s">
        <v>76</v>
      </c>
      <c r="AY877" s="246" t="s">
        <v>150</v>
      </c>
    </row>
    <row r="878" s="13" customFormat="1">
      <c r="A878" s="13"/>
      <c r="B878" s="236"/>
      <c r="C878" s="237"/>
      <c r="D878" s="238" t="s">
        <v>161</v>
      </c>
      <c r="E878" s="239" t="s">
        <v>1</v>
      </c>
      <c r="F878" s="240" t="s">
        <v>164</v>
      </c>
      <c r="G878" s="237"/>
      <c r="H878" s="239" t="s">
        <v>1</v>
      </c>
      <c r="I878" s="241"/>
      <c r="J878" s="237"/>
      <c r="K878" s="237"/>
      <c r="L878" s="242"/>
      <c r="M878" s="243"/>
      <c r="N878" s="244"/>
      <c r="O878" s="244"/>
      <c r="P878" s="244"/>
      <c r="Q878" s="244"/>
      <c r="R878" s="244"/>
      <c r="S878" s="244"/>
      <c r="T878" s="245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6" t="s">
        <v>161</v>
      </c>
      <c r="AU878" s="246" t="s">
        <v>86</v>
      </c>
      <c r="AV878" s="13" t="s">
        <v>84</v>
      </c>
      <c r="AW878" s="13" t="s">
        <v>32</v>
      </c>
      <c r="AX878" s="13" t="s">
        <v>76</v>
      </c>
      <c r="AY878" s="246" t="s">
        <v>150</v>
      </c>
    </row>
    <row r="879" s="13" customFormat="1">
      <c r="A879" s="13"/>
      <c r="B879" s="236"/>
      <c r="C879" s="237"/>
      <c r="D879" s="238" t="s">
        <v>161</v>
      </c>
      <c r="E879" s="239" t="s">
        <v>1</v>
      </c>
      <c r="F879" s="240" t="s">
        <v>165</v>
      </c>
      <c r="G879" s="237"/>
      <c r="H879" s="239" t="s">
        <v>1</v>
      </c>
      <c r="I879" s="241"/>
      <c r="J879" s="237"/>
      <c r="K879" s="237"/>
      <c r="L879" s="242"/>
      <c r="M879" s="243"/>
      <c r="N879" s="244"/>
      <c r="O879" s="244"/>
      <c r="P879" s="244"/>
      <c r="Q879" s="244"/>
      <c r="R879" s="244"/>
      <c r="S879" s="244"/>
      <c r="T879" s="245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6" t="s">
        <v>161</v>
      </c>
      <c r="AU879" s="246" t="s">
        <v>86</v>
      </c>
      <c r="AV879" s="13" t="s">
        <v>84</v>
      </c>
      <c r="AW879" s="13" t="s">
        <v>32</v>
      </c>
      <c r="AX879" s="13" t="s">
        <v>76</v>
      </c>
      <c r="AY879" s="246" t="s">
        <v>150</v>
      </c>
    </row>
    <row r="880" s="14" customFormat="1">
      <c r="A880" s="14"/>
      <c r="B880" s="247"/>
      <c r="C880" s="248"/>
      <c r="D880" s="238" t="s">
        <v>161</v>
      </c>
      <c r="E880" s="249" t="s">
        <v>1</v>
      </c>
      <c r="F880" s="250" t="s">
        <v>755</v>
      </c>
      <c r="G880" s="248"/>
      <c r="H880" s="251">
        <v>5</v>
      </c>
      <c r="I880" s="252"/>
      <c r="J880" s="248"/>
      <c r="K880" s="248"/>
      <c r="L880" s="253"/>
      <c r="M880" s="254"/>
      <c r="N880" s="255"/>
      <c r="O880" s="255"/>
      <c r="P880" s="255"/>
      <c r="Q880" s="255"/>
      <c r="R880" s="255"/>
      <c r="S880" s="255"/>
      <c r="T880" s="25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7" t="s">
        <v>161</v>
      </c>
      <c r="AU880" s="257" t="s">
        <v>86</v>
      </c>
      <c r="AV880" s="14" t="s">
        <v>86</v>
      </c>
      <c r="AW880" s="14" t="s">
        <v>32</v>
      </c>
      <c r="AX880" s="14" t="s">
        <v>76</v>
      </c>
      <c r="AY880" s="257" t="s">
        <v>150</v>
      </c>
    </row>
    <row r="881" s="2" customFormat="1" ht="26.4" customHeight="1">
      <c r="A881" s="38"/>
      <c r="B881" s="39"/>
      <c r="C881" s="259" t="s">
        <v>718</v>
      </c>
      <c r="D881" s="259" t="s">
        <v>201</v>
      </c>
      <c r="E881" s="260" t="s">
        <v>789</v>
      </c>
      <c r="F881" s="261" t="s">
        <v>790</v>
      </c>
      <c r="G881" s="262" t="s">
        <v>211</v>
      </c>
      <c r="H881" s="263">
        <v>6</v>
      </c>
      <c r="I881" s="264"/>
      <c r="J881" s="265">
        <f>ROUND(I881*H881,2)</f>
        <v>0</v>
      </c>
      <c r="K881" s="261" t="s">
        <v>156</v>
      </c>
      <c r="L881" s="266"/>
      <c r="M881" s="267" t="s">
        <v>1</v>
      </c>
      <c r="N881" s="268" t="s">
        <v>41</v>
      </c>
      <c r="O881" s="91"/>
      <c r="P881" s="227">
        <f>O881*H881</f>
        <v>0</v>
      </c>
      <c r="Q881" s="227">
        <v>0.00059999999999999995</v>
      </c>
      <c r="R881" s="227">
        <f>Q881*H881</f>
        <v>0.0035999999999999999</v>
      </c>
      <c r="S881" s="227">
        <v>0</v>
      </c>
      <c r="T881" s="228">
        <f>S881*H881</f>
        <v>0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229" t="s">
        <v>379</v>
      </c>
      <c r="AT881" s="229" t="s">
        <v>201</v>
      </c>
      <c r="AU881" s="229" t="s">
        <v>86</v>
      </c>
      <c r="AY881" s="17" t="s">
        <v>150</v>
      </c>
      <c r="BE881" s="230">
        <f>IF(N881="základní",J881,0)</f>
        <v>0</v>
      </c>
      <c r="BF881" s="230">
        <f>IF(N881="snížená",J881,0)</f>
        <v>0</v>
      </c>
      <c r="BG881" s="230">
        <f>IF(N881="zákl. přenesená",J881,0)</f>
        <v>0</v>
      </c>
      <c r="BH881" s="230">
        <f>IF(N881="sníž. přenesená",J881,0)</f>
        <v>0</v>
      </c>
      <c r="BI881" s="230">
        <f>IF(N881="nulová",J881,0)</f>
        <v>0</v>
      </c>
      <c r="BJ881" s="17" t="s">
        <v>84</v>
      </c>
      <c r="BK881" s="230">
        <f>ROUND(I881*H881,2)</f>
        <v>0</v>
      </c>
      <c r="BL881" s="17" t="s">
        <v>264</v>
      </c>
      <c r="BM881" s="229" t="s">
        <v>791</v>
      </c>
    </row>
    <row r="882" s="14" customFormat="1">
      <c r="A882" s="14"/>
      <c r="B882" s="247"/>
      <c r="C882" s="248"/>
      <c r="D882" s="238" t="s">
        <v>161</v>
      </c>
      <c r="E882" s="248"/>
      <c r="F882" s="250" t="s">
        <v>792</v>
      </c>
      <c r="G882" s="248"/>
      <c r="H882" s="251">
        <v>6</v>
      </c>
      <c r="I882" s="252"/>
      <c r="J882" s="248"/>
      <c r="K882" s="248"/>
      <c r="L882" s="253"/>
      <c r="M882" s="254"/>
      <c r="N882" s="255"/>
      <c r="O882" s="255"/>
      <c r="P882" s="255"/>
      <c r="Q882" s="255"/>
      <c r="R882" s="255"/>
      <c r="S882" s="255"/>
      <c r="T882" s="256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7" t="s">
        <v>161</v>
      </c>
      <c r="AU882" s="257" t="s">
        <v>86</v>
      </c>
      <c r="AV882" s="14" t="s">
        <v>86</v>
      </c>
      <c r="AW882" s="14" t="s">
        <v>4</v>
      </c>
      <c r="AX882" s="14" t="s">
        <v>84</v>
      </c>
      <c r="AY882" s="257" t="s">
        <v>150</v>
      </c>
    </row>
    <row r="883" s="2" customFormat="1" ht="26.4" customHeight="1">
      <c r="A883" s="38"/>
      <c r="B883" s="39"/>
      <c r="C883" s="218" t="s">
        <v>793</v>
      </c>
      <c r="D883" s="218" t="s">
        <v>152</v>
      </c>
      <c r="E883" s="219" t="s">
        <v>794</v>
      </c>
      <c r="F883" s="220" t="s">
        <v>795</v>
      </c>
      <c r="G883" s="221" t="s">
        <v>185</v>
      </c>
      <c r="H883" s="222">
        <v>0.034000000000000002</v>
      </c>
      <c r="I883" s="223"/>
      <c r="J883" s="224">
        <f>ROUND(I883*H883,2)</f>
        <v>0</v>
      </c>
      <c r="K883" s="220" t="s">
        <v>156</v>
      </c>
      <c r="L883" s="44"/>
      <c r="M883" s="225" t="s">
        <v>1</v>
      </c>
      <c r="N883" s="226" t="s">
        <v>41</v>
      </c>
      <c r="O883" s="91"/>
      <c r="P883" s="227">
        <f>O883*H883</f>
        <v>0</v>
      </c>
      <c r="Q883" s="227">
        <v>0</v>
      </c>
      <c r="R883" s="227">
        <f>Q883*H883</f>
        <v>0</v>
      </c>
      <c r="S883" s="227">
        <v>0</v>
      </c>
      <c r="T883" s="228">
        <f>S883*H883</f>
        <v>0</v>
      </c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229" t="s">
        <v>264</v>
      </c>
      <c r="AT883" s="229" t="s">
        <v>152</v>
      </c>
      <c r="AU883" s="229" t="s">
        <v>86</v>
      </c>
      <c r="AY883" s="17" t="s">
        <v>150</v>
      </c>
      <c r="BE883" s="230">
        <f>IF(N883="základní",J883,0)</f>
        <v>0</v>
      </c>
      <c r="BF883" s="230">
        <f>IF(N883="snížená",J883,0)</f>
        <v>0</v>
      </c>
      <c r="BG883" s="230">
        <f>IF(N883="zákl. přenesená",J883,0)</f>
        <v>0</v>
      </c>
      <c r="BH883" s="230">
        <f>IF(N883="sníž. přenesená",J883,0)</f>
        <v>0</v>
      </c>
      <c r="BI883" s="230">
        <f>IF(N883="nulová",J883,0)</f>
        <v>0</v>
      </c>
      <c r="BJ883" s="17" t="s">
        <v>84</v>
      </c>
      <c r="BK883" s="230">
        <f>ROUND(I883*H883,2)</f>
        <v>0</v>
      </c>
      <c r="BL883" s="17" t="s">
        <v>264</v>
      </c>
      <c r="BM883" s="229" t="s">
        <v>796</v>
      </c>
    </row>
    <row r="884" s="2" customFormat="1">
      <c r="A884" s="38"/>
      <c r="B884" s="39"/>
      <c r="C884" s="40"/>
      <c r="D884" s="231" t="s">
        <v>159</v>
      </c>
      <c r="E884" s="40"/>
      <c r="F884" s="232" t="s">
        <v>797</v>
      </c>
      <c r="G884" s="40"/>
      <c r="H884" s="40"/>
      <c r="I884" s="233"/>
      <c r="J884" s="40"/>
      <c r="K884" s="40"/>
      <c r="L884" s="44"/>
      <c r="M884" s="234"/>
      <c r="N884" s="235"/>
      <c r="O884" s="91"/>
      <c r="P884" s="91"/>
      <c r="Q884" s="91"/>
      <c r="R884" s="91"/>
      <c r="S884" s="91"/>
      <c r="T884" s="92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7" t="s">
        <v>159</v>
      </c>
      <c r="AU884" s="17" t="s">
        <v>86</v>
      </c>
    </row>
    <row r="885" s="12" customFormat="1" ht="22.8" customHeight="1">
      <c r="A885" s="12"/>
      <c r="B885" s="202"/>
      <c r="C885" s="203"/>
      <c r="D885" s="204" t="s">
        <v>75</v>
      </c>
      <c r="E885" s="216" t="s">
        <v>798</v>
      </c>
      <c r="F885" s="216" t="s">
        <v>799</v>
      </c>
      <c r="G885" s="203"/>
      <c r="H885" s="203"/>
      <c r="I885" s="206"/>
      <c r="J885" s="217">
        <f>BK885</f>
        <v>0</v>
      </c>
      <c r="K885" s="203"/>
      <c r="L885" s="208"/>
      <c r="M885" s="209"/>
      <c r="N885" s="210"/>
      <c r="O885" s="210"/>
      <c r="P885" s="211">
        <f>SUM(P886:P913)</f>
        <v>0</v>
      </c>
      <c r="Q885" s="210"/>
      <c r="R885" s="211">
        <f>SUM(R886:R913)</f>
        <v>0.55153920000000001</v>
      </c>
      <c r="S885" s="210"/>
      <c r="T885" s="212">
        <f>SUM(T886:T913)</f>
        <v>0</v>
      </c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R885" s="213" t="s">
        <v>86</v>
      </c>
      <c r="AT885" s="214" t="s">
        <v>75</v>
      </c>
      <c r="AU885" s="214" t="s">
        <v>84</v>
      </c>
      <c r="AY885" s="213" t="s">
        <v>150</v>
      </c>
      <c r="BK885" s="215">
        <f>SUM(BK886:BK913)</f>
        <v>0</v>
      </c>
    </row>
    <row r="886" s="2" customFormat="1" ht="26.4" customHeight="1">
      <c r="A886" s="38"/>
      <c r="B886" s="39"/>
      <c r="C886" s="218" t="s">
        <v>800</v>
      </c>
      <c r="D886" s="218" t="s">
        <v>152</v>
      </c>
      <c r="E886" s="219" t="s">
        <v>801</v>
      </c>
      <c r="F886" s="220" t="s">
        <v>802</v>
      </c>
      <c r="G886" s="221" t="s">
        <v>211</v>
      </c>
      <c r="H886" s="222">
        <v>6.3099999999999996</v>
      </c>
      <c r="I886" s="223"/>
      <c r="J886" s="224">
        <f>ROUND(I886*H886,2)</f>
        <v>0</v>
      </c>
      <c r="K886" s="220" t="s">
        <v>156</v>
      </c>
      <c r="L886" s="44"/>
      <c r="M886" s="225" t="s">
        <v>1</v>
      </c>
      <c r="N886" s="226" t="s">
        <v>41</v>
      </c>
      <c r="O886" s="91"/>
      <c r="P886" s="227">
        <f>O886*H886</f>
        <v>0</v>
      </c>
      <c r="Q886" s="227">
        <v>0.012200000000000001</v>
      </c>
      <c r="R886" s="227">
        <f>Q886*H886</f>
        <v>0.076981999999999995</v>
      </c>
      <c r="S886" s="227">
        <v>0</v>
      </c>
      <c r="T886" s="228">
        <f>S886*H886</f>
        <v>0</v>
      </c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R886" s="229" t="s">
        <v>264</v>
      </c>
      <c r="AT886" s="229" t="s">
        <v>152</v>
      </c>
      <c r="AU886" s="229" t="s">
        <v>86</v>
      </c>
      <c r="AY886" s="17" t="s">
        <v>150</v>
      </c>
      <c r="BE886" s="230">
        <f>IF(N886="základní",J886,0)</f>
        <v>0</v>
      </c>
      <c r="BF886" s="230">
        <f>IF(N886="snížená",J886,0)</f>
        <v>0</v>
      </c>
      <c r="BG886" s="230">
        <f>IF(N886="zákl. přenesená",J886,0)</f>
        <v>0</v>
      </c>
      <c r="BH886" s="230">
        <f>IF(N886="sníž. přenesená",J886,0)</f>
        <v>0</v>
      </c>
      <c r="BI886" s="230">
        <f>IF(N886="nulová",J886,0)</f>
        <v>0</v>
      </c>
      <c r="BJ886" s="17" t="s">
        <v>84</v>
      </c>
      <c r="BK886" s="230">
        <f>ROUND(I886*H886,2)</f>
        <v>0</v>
      </c>
      <c r="BL886" s="17" t="s">
        <v>264</v>
      </c>
      <c r="BM886" s="229" t="s">
        <v>803</v>
      </c>
    </row>
    <row r="887" s="2" customFormat="1">
      <c r="A887" s="38"/>
      <c r="B887" s="39"/>
      <c r="C887" s="40"/>
      <c r="D887" s="231" t="s">
        <v>159</v>
      </c>
      <c r="E887" s="40"/>
      <c r="F887" s="232" t="s">
        <v>804</v>
      </c>
      <c r="G887" s="40"/>
      <c r="H887" s="40"/>
      <c r="I887" s="233"/>
      <c r="J887" s="40"/>
      <c r="K887" s="40"/>
      <c r="L887" s="44"/>
      <c r="M887" s="234"/>
      <c r="N887" s="235"/>
      <c r="O887" s="91"/>
      <c r="P887" s="91"/>
      <c r="Q887" s="91"/>
      <c r="R887" s="91"/>
      <c r="S887" s="91"/>
      <c r="T887" s="92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7" t="s">
        <v>159</v>
      </c>
      <c r="AU887" s="17" t="s">
        <v>86</v>
      </c>
    </row>
    <row r="888" s="13" customFormat="1">
      <c r="A888" s="13"/>
      <c r="B888" s="236"/>
      <c r="C888" s="237"/>
      <c r="D888" s="238" t="s">
        <v>161</v>
      </c>
      <c r="E888" s="239" t="s">
        <v>1</v>
      </c>
      <c r="F888" s="240" t="s">
        <v>162</v>
      </c>
      <c r="G888" s="237"/>
      <c r="H888" s="239" t="s">
        <v>1</v>
      </c>
      <c r="I888" s="241"/>
      <c r="J888" s="237"/>
      <c r="K888" s="237"/>
      <c r="L888" s="242"/>
      <c r="M888" s="243"/>
      <c r="N888" s="244"/>
      <c r="O888" s="244"/>
      <c r="P888" s="244"/>
      <c r="Q888" s="244"/>
      <c r="R888" s="244"/>
      <c r="S888" s="244"/>
      <c r="T888" s="245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6" t="s">
        <v>161</v>
      </c>
      <c r="AU888" s="246" t="s">
        <v>86</v>
      </c>
      <c r="AV888" s="13" t="s">
        <v>84</v>
      </c>
      <c r="AW888" s="13" t="s">
        <v>32</v>
      </c>
      <c r="AX888" s="13" t="s">
        <v>76</v>
      </c>
      <c r="AY888" s="246" t="s">
        <v>150</v>
      </c>
    </row>
    <row r="889" s="13" customFormat="1">
      <c r="A889" s="13"/>
      <c r="B889" s="236"/>
      <c r="C889" s="237"/>
      <c r="D889" s="238" t="s">
        <v>161</v>
      </c>
      <c r="E889" s="239" t="s">
        <v>1</v>
      </c>
      <c r="F889" s="240" t="s">
        <v>163</v>
      </c>
      <c r="G889" s="237"/>
      <c r="H889" s="239" t="s">
        <v>1</v>
      </c>
      <c r="I889" s="241"/>
      <c r="J889" s="237"/>
      <c r="K889" s="237"/>
      <c r="L889" s="242"/>
      <c r="M889" s="243"/>
      <c r="N889" s="244"/>
      <c r="O889" s="244"/>
      <c r="P889" s="244"/>
      <c r="Q889" s="244"/>
      <c r="R889" s="244"/>
      <c r="S889" s="244"/>
      <c r="T889" s="245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6" t="s">
        <v>161</v>
      </c>
      <c r="AU889" s="246" t="s">
        <v>86</v>
      </c>
      <c r="AV889" s="13" t="s">
        <v>84</v>
      </c>
      <c r="AW889" s="13" t="s">
        <v>32</v>
      </c>
      <c r="AX889" s="13" t="s">
        <v>76</v>
      </c>
      <c r="AY889" s="246" t="s">
        <v>150</v>
      </c>
    </row>
    <row r="890" s="13" customFormat="1">
      <c r="A890" s="13"/>
      <c r="B890" s="236"/>
      <c r="C890" s="237"/>
      <c r="D890" s="238" t="s">
        <v>161</v>
      </c>
      <c r="E890" s="239" t="s">
        <v>1</v>
      </c>
      <c r="F890" s="240" t="s">
        <v>164</v>
      </c>
      <c r="G890" s="237"/>
      <c r="H890" s="239" t="s">
        <v>1</v>
      </c>
      <c r="I890" s="241"/>
      <c r="J890" s="237"/>
      <c r="K890" s="237"/>
      <c r="L890" s="242"/>
      <c r="M890" s="243"/>
      <c r="N890" s="244"/>
      <c r="O890" s="244"/>
      <c r="P890" s="244"/>
      <c r="Q890" s="244"/>
      <c r="R890" s="244"/>
      <c r="S890" s="244"/>
      <c r="T890" s="245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6" t="s">
        <v>161</v>
      </c>
      <c r="AU890" s="246" t="s">
        <v>86</v>
      </c>
      <c r="AV890" s="13" t="s">
        <v>84</v>
      </c>
      <c r="AW890" s="13" t="s">
        <v>32</v>
      </c>
      <c r="AX890" s="13" t="s">
        <v>76</v>
      </c>
      <c r="AY890" s="246" t="s">
        <v>150</v>
      </c>
    </row>
    <row r="891" s="13" customFormat="1">
      <c r="A891" s="13"/>
      <c r="B891" s="236"/>
      <c r="C891" s="237"/>
      <c r="D891" s="238" t="s">
        <v>161</v>
      </c>
      <c r="E891" s="239" t="s">
        <v>1</v>
      </c>
      <c r="F891" s="240" t="s">
        <v>197</v>
      </c>
      <c r="G891" s="237"/>
      <c r="H891" s="239" t="s">
        <v>1</v>
      </c>
      <c r="I891" s="241"/>
      <c r="J891" s="237"/>
      <c r="K891" s="237"/>
      <c r="L891" s="242"/>
      <c r="M891" s="243"/>
      <c r="N891" s="244"/>
      <c r="O891" s="244"/>
      <c r="P891" s="244"/>
      <c r="Q891" s="244"/>
      <c r="R891" s="244"/>
      <c r="S891" s="244"/>
      <c r="T891" s="245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6" t="s">
        <v>161</v>
      </c>
      <c r="AU891" s="246" t="s">
        <v>86</v>
      </c>
      <c r="AV891" s="13" t="s">
        <v>84</v>
      </c>
      <c r="AW891" s="13" t="s">
        <v>32</v>
      </c>
      <c r="AX891" s="13" t="s">
        <v>76</v>
      </c>
      <c r="AY891" s="246" t="s">
        <v>150</v>
      </c>
    </row>
    <row r="892" s="14" customFormat="1">
      <c r="A892" s="14"/>
      <c r="B892" s="247"/>
      <c r="C892" s="248"/>
      <c r="D892" s="238" t="s">
        <v>161</v>
      </c>
      <c r="E892" s="249" t="s">
        <v>1</v>
      </c>
      <c r="F892" s="250" t="s">
        <v>805</v>
      </c>
      <c r="G892" s="248"/>
      <c r="H892" s="251">
        <v>6.3099999999999996</v>
      </c>
      <c r="I892" s="252"/>
      <c r="J892" s="248"/>
      <c r="K892" s="248"/>
      <c r="L892" s="253"/>
      <c r="M892" s="254"/>
      <c r="N892" s="255"/>
      <c r="O892" s="255"/>
      <c r="P892" s="255"/>
      <c r="Q892" s="255"/>
      <c r="R892" s="255"/>
      <c r="S892" s="255"/>
      <c r="T892" s="256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7" t="s">
        <v>161</v>
      </c>
      <c r="AU892" s="257" t="s">
        <v>86</v>
      </c>
      <c r="AV892" s="14" t="s">
        <v>86</v>
      </c>
      <c r="AW892" s="14" t="s">
        <v>32</v>
      </c>
      <c r="AX892" s="14" t="s">
        <v>76</v>
      </c>
      <c r="AY892" s="257" t="s">
        <v>150</v>
      </c>
    </row>
    <row r="893" s="2" customFormat="1" ht="24" customHeight="1">
      <c r="A893" s="38"/>
      <c r="B893" s="39"/>
      <c r="C893" s="218" t="s">
        <v>806</v>
      </c>
      <c r="D893" s="218" t="s">
        <v>152</v>
      </c>
      <c r="E893" s="219" t="s">
        <v>807</v>
      </c>
      <c r="F893" s="220" t="s">
        <v>808</v>
      </c>
      <c r="G893" s="221" t="s">
        <v>466</v>
      </c>
      <c r="H893" s="222">
        <v>36.07</v>
      </c>
      <c r="I893" s="223"/>
      <c r="J893" s="224">
        <f>ROUND(I893*H893,2)</f>
        <v>0</v>
      </c>
      <c r="K893" s="220" t="s">
        <v>156</v>
      </c>
      <c r="L893" s="44"/>
      <c r="M893" s="225" t="s">
        <v>1</v>
      </c>
      <c r="N893" s="226" t="s">
        <v>41</v>
      </c>
      <c r="O893" s="91"/>
      <c r="P893" s="227">
        <f>O893*H893</f>
        <v>0</v>
      </c>
      <c r="Q893" s="227">
        <v>0.01306</v>
      </c>
      <c r="R893" s="227">
        <f>Q893*H893</f>
        <v>0.4710742</v>
      </c>
      <c r="S893" s="227">
        <v>0</v>
      </c>
      <c r="T893" s="228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229" t="s">
        <v>264</v>
      </c>
      <c r="AT893" s="229" t="s">
        <v>152</v>
      </c>
      <c r="AU893" s="229" t="s">
        <v>86</v>
      </c>
      <c r="AY893" s="17" t="s">
        <v>150</v>
      </c>
      <c r="BE893" s="230">
        <f>IF(N893="základní",J893,0)</f>
        <v>0</v>
      </c>
      <c r="BF893" s="230">
        <f>IF(N893="snížená",J893,0)</f>
        <v>0</v>
      </c>
      <c r="BG893" s="230">
        <f>IF(N893="zákl. přenesená",J893,0)</f>
        <v>0</v>
      </c>
      <c r="BH893" s="230">
        <f>IF(N893="sníž. přenesená",J893,0)</f>
        <v>0</v>
      </c>
      <c r="BI893" s="230">
        <f>IF(N893="nulová",J893,0)</f>
        <v>0</v>
      </c>
      <c r="BJ893" s="17" t="s">
        <v>84</v>
      </c>
      <c r="BK893" s="230">
        <f>ROUND(I893*H893,2)</f>
        <v>0</v>
      </c>
      <c r="BL893" s="17" t="s">
        <v>264</v>
      </c>
      <c r="BM893" s="229" t="s">
        <v>809</v>
      </c>
    </row>
    <row r="894" s="2" customFormat="1">
      <c r="A894" s="38"/>
      <c r="B894" s="39"/>
      <c r="C894" s="40"/>
      <c r="D894" s="231" t="s">
        <v>159</v>
      </c>
      <c r="E894" s="40"/>
      <c r="F894" s="232" t="s">
        <v>810</v>
      </c>
      <c r="G894" s="40"/>
      <c r="H894" s="40"/>
      <c r="I894" s="233"/>
      <c r="J894" s="40"/>
      <c r="K894" s="40"/>
      <c r="L894" s="44"/>
      <c r="M894" s="234"/>
      <c r="N894" s="235"/>
      <c r="O894" s="91"/>
      <c r="P894" s="91"/>
      <c r="Q894" s="91"/>
      <c r="R894" s="91"/>
      <c r="S894" s="91"/>
      <c r="T894" s="92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T894" s="17" t="s">
        <v>159</v>
      </c>
      <c r="AU894" s="17" t="s">
        <v>86</v>
      </c>
    </row>
    <row r="895" s="13" customFormat="1">
      <c r="A895" s="13"/>
      <c r="B895" s="236"/>
      <c r="C895" s="237"/>
      <c r="D895" s="238" t="s">
        <v>161</v>
      </c>
      <c r="E895" s="239" t="s">
        <v>1</v>
      </c>
      <c r="F895" s="240" t="s">
        <v>162</v>
      </c>
      <c r="G895" s="237"/>
      <c r="H895" s="239" t="s">
        <v>1</v>
      </c>
      <c r="I895" s="241"/>
      <c r="J895" s="237"/>
      <c r="K895" s="237"/>
      <c r="L895" s="242"/>
      <c r="M895" s="243"/>
      <c r="N895" s="244"/>
      <c r="O895" s="244"/>
      <c r="P895" s="244"/>
      <c r="Q895" s="244"/>
      <c r="R895" s="244"/>
      <c r="S895" s="244"/>
      <c r="T895" s="245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6" t="s">
        <v>161</v>
      </c>
      <c r="AU895" s="246" t="s">
        <v>86</v>
      </c>
      <c r="AV895" s="13" t="s">
        <v>84</v>
      </c>
      <c r="AW895" s="13" t="s">
        <v>32</v>
      </c>
      <c r="AX895" s="13" t="s">
        <v>76</v>
      </c>
      <c r="AY895" s="246" t="s">
        <v>150</v>
      </c>
    </row>
    <row r="896" s="13" customFormat="1">
      <c r="A896" s="13"/>
      <c r="B896" s="236"/>
      <c r="C896" s="237"/>
      <c r="D896" s="238" t="s">
        <v>161</v>
      </c>
      <c r="E896" s="239" t="s">
        <v>1</v>
      </c>
      <c r="F896" s="240" t="s">
        <v>163</v>
      </c>
      <c r="G896" s="237"/>
      <c r="H896" s="239" t="s">
        <v>1</v>
      </c>
      <c r="I896" s="241"/>
      <c r="J896" s="237"/>
      <c r="K896" s="237"/>
      <c r="L896" s="242"/>
      <c r="M896" s="243"/>
      <c r="N896" s="244"/>
      <c r="O896" s="244"/>
      <c r="P896" s="244"/>
      <c r="Q896" s="244"/>
      <c r="R896" s="244"/>
      <c r="S896" s="244"/>
      <c r="T896" s="24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46" t="s">
        <v>161</v>
      </c>
      <c r="AU896" s="246" t="s">
        <v>86</v>
      </c>
      <c r="AV896" s="13" t="s">
        <v>84</v>
      </c>
      <c r="AW896" s="13" t="s">
        <v>32</v>
      </c>
      <c r="AX896" s="13" t="s">
        <v>76</v>
      </c>
      <c r="AY896" s="246" t="s">
        <v>150</v>
      </c>
    </row>
    <row r="897" s="13" customFormat="1">
      <c r="A897" s="13"/>
      <c r="B897" s="236"/>
      <c r="C897" s="237"/>
      <c r="D897" s="238" t="s">
        <v>161</v>
      </c>
      <c r="E897" s="239" t="s">
        <v>1</v>
      </c>
      <c r="F897" s="240" t="s">
        <v>164</v>
      </c>
      <c r="G897" s="237"/>
      <c r="H897" s="239" t="s">
        <v>1</v>
      </c>
      <c r="I897" s="241"/>
      <c r="J897" s="237"/>
      <c r="K897" s="237"/>
      <c r="L897" s="242"/>
      <c r="M897" s="243"/>
      <c r="N897" s="244"/>
      <c r="O897" s="244"/>
      <c r="P897" s="244"/>
      <c r="Q897" s="244"/>
      <c r="R897" s="244"/>
      <c r="S897" s="244"/>
      <c r="T897" s="245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6" t="s">
        <v>161</v>
      </c>
      <c r="AU897" s="246" t="s">
        <v>86</v>
      </c>
      <c r="AV897" s="13" t="s">
        <v>84</v>
      </c>
      <c r="AW897" s="13" t="s">
        <v>32</v>
      </c>
      <c r="AX897" s="13" t="s">
        <v>76</v>
      </c>
      <c r="AY897" s="246" t="s">
        <v>150</v>
      </c>
    </row>
    <row r="898" s="13" customFormat="1">
      <c r="A898" s="13"/>
      <c r="B898" s="236"/>
      <c r="C898" s="237"/>
      <c r="D898" s="238" t="s">
        <v>161</v>
      </c>
      <c r="E898" s="239" t="s">
        <v>1</v>
      </c>
      <c r="F898" s="240" t="s">
        <v>197</v>
      </c>
      <c r="G898" s="237"/>
      <c r="H898" s="239" t="s">
        <v>1</v>
      </c>
      <c r="I898" s="241"/>
      <c r="J898" s="237"/>
      <c r="K898" s="237"/>
      <c r="L898" s="242"/>
      <c r="M898" s="243"/>
      <c r="N898" s="244"/>
      <c r="O898" s="244"/>
      <c r="P898" s="244"/>
      <c r="Q898" s="244"/>
      <c r="R898" s="244"/>
      <c r="S898" s="244"/>
      <c r="T898" s="245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6" t="s">
        <v>161</v>
      </c>
      <c r="AU898" s="246" t="s">
        <v>86</v>
      </c>
      <c r="AV898" s="13" t="s">
        <v>84</v>
      </c>
      <c r="AW898" s="13" t="s">
        <v>32</v>
      </c>
      <c r="AX898" s="13" t="s">
        <v>76</v>
      </c>
      <c r="AY898" s="246" t="s">
        <v>150</v>
      </c>
    </row>
    <row r="899" s="14" customFormat="1">
      <c r="A899" s="14"/>
      <c r="B899" s="247"/>
      <c r="C899" s="248"/>
      <c r="D899" s="238" t="s">
        <v>161</v>
      </c>
      <c r="E899" s="249" t="s">
        <v>1</v>
      </c>
      <c r="F899" s="250" t="s">
        <v>811</v>
      </c>
      <c r="G899" s="248"/>
      <c r="H899" s="251">
        <v>8.5600000000000005</v>
      </c>
      <c r="I899" s="252"/>
      <c r="J899" s="248"/>
      <c r="K899" s="248"/>
      <c r="L899" s="253"/>
      <c r="M899" s="254"/>
      <c r="N899" s="255"/>
      <c r="O899" s="255"/>
      <c r="P899" s="255"/>
      <c r="Q899" s="255"/>
      <c r="R899" s="255"/>
      <c r="S899" s="255"/>
      <c r="T899" s="256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7" t="s">
        <v>161</v>
      </c>
      <c r="AU899" s="257" t="s">
        <v>86</v>
      </c>
      <c r="AV899" s="14" t="s">
        <v>86</v>
      </c>
      <c r="AW899" s="14" t="s">
        <v>32</v>
      </c>
      <c r="AX899" s="14" t="s">
        <v>76</v>
      </c>
      <c r="AY899" s="257" t="s">
        <v>150</v>
      </c>
    </row>
    <row r="900" s="14" customFormat="1">
      <c r="A900" s="14"/>
      <c r="B900" s="247"/>
      <c r="C900" s="248"/>
      <c r="D900" s="238" t="s">
        <v>161</v>
      </c>
      <c r="E900" s="249" t="s">
        <v>1</v>
      </c>
      <c r="F900" s="250" t="s">
        <v>812</v>
      </c>
      <c r="G900" s="248"/>
      <c r="H900" s="251">
        <v>3.2000000000000002</v>
      </c>
      <c r="I900" s="252"/>
      <c r="J900" s="248"/>
      <c r="K900" s="248"/>
      <c r="L900" s="253"/>
      <c r="M900" s="254"/>
      <c r="N900" s="255"/>
      <c r="O900" s="255"/>
      <c r="P900" s="255"/>
      <c r="Q900" s="255"/>
      <c r="R900" s="255"/>
      <c r="S900" s="255"/>
      <c r="T900" s="256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7" t="s">
        <v>161</v>
      </c>
      <c r="AU900" s="257" t="s">
        <v>86</v>
      </c>
      <c r="AV900" s="14" t="s">
        <v>86</v>
      </c>
      <c r="AW900" s="14" t="s">
        <v>32</v>
      </c>
      <c r="AX900" s="14" t="s">
        <v>76</v>
      </c>
      <c r="AY900" s="257" t="s">
        <v>150</v>
      </c>
    </row>
    <row r="901" s="14" customFormat="1">
      <c r="A901" s="14"/>
      <c r="B901" s="247"/>
      <c r="C901" s="248"/>
      <c r="D901" s="238" t="s">
        <v>161</v>
      </c>
      <c r="E901" s="249" t="s">
        <v>1</v>
      </c>
      <c r="F901" s="250" t="s">
        <v>813</v>
      </c>
      <c r="G901" s="248"/>
      <c r="H901" s="251">
        <v>24.309999999999999</v>
      </c>
      <c r="I901" s="252"/>
      <c r="J901" s="248"/>
      <c r="K901" s="248"/>
      <c r="L901" s="253"/>
      <c r="M901" s="254"/>
      <c r="N901" s="255"/>
      <c r="O901" s="255"/>
      <c r="P901" s="255"/>
      <c r="Q901" s="255"/>
      <c r="R901" s="255"/>
      <c r="S901" s="255"/>
      <c r="T901" s="256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7" t="s">
        <v>161</v>
      </c>
      <c r="AU901" s="257" t="s">
        <v>86</v>
      </c>
      <c r="AV901" s="14" t="s">
        <v>86</v>
      </c>
      <c r="AW901" s="14" t="s">
        <v>32</v>
      </c>
      <c r="AX901" s="14" t="s">
        <v>76</v>
      </c>
      <c r="AY901" s="257" t="s">
        <v>150</v>
      </c>
    </row>
    <row r="902" s="2" customFormat="1" ht="16.5" customHeight="1">
      <c r="A902" s="38"/>
      <c r="B902" s="39"/>
      <c r="C902" s="218" t="s">
        <v>814</v>
      </c>
      <c r="D902" s="218" t="s">
        <v>152</v>
      </c>
      <c r="E902" s="219" t="s">
        <v>815</v>
      </c>
      <c r="F902" s="220" t="s">
        <v>816</v>
      </c>
      <c r="G902" s="221" t="s">
        <v>211</v>
      </c>
      <c r="H902" s="222">
        <v>34.829999999999998</v>
      </c>
      <c r="I902" s="223"/>
      <c r="J902" s="224">
        <f>ROUND(I902*H902,2)</f>
        <v>0</v>
      </c>
      <c r="K902" s="220" t="s">
        <v>156</v>
      </c>
      <c r="L902" s="44"/>
      <c r="M902" s="225" t="s">
        <v>1</v>
      </c>
      <c r="N902" s="226" t="s">
        <v>41</v>
      </c>
      <c r="O902" s="91"/>
      <c r="P902" s="227">
        <f>O902*H902</f>
        <v>0</v>
      </c>
      <c r="Q902" s="227">
        <v>0.00010000000000000001</v>
      </c>
      <c r="R902" s="227">
        <f>Q902*H902</f>
        <v>0.003483</v>
      </c>
      <c r="S902" s="227">
        <v>0</v>
      </c>
      <c r="T902" s="228">
        <f>S902*H902</f>
        <v>0</v>
      </c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R902" s="229" t="s">
        <v>264</v>
      </c>
      <c r="AT902" s="229" t="s">
        <v>152</v>
      </c>
      <c r="AU902" s="229" t="s">
        <v>86</v>
      </c>
      <c r="AY902" s="17" t="s">
        <v>150</v>
      </c>
      <c r="BE902" s="230">
        <f>IF(N902="základní",J902,0)</f>
        <v>0</v>
      </c>
      <c r="BF902" s="230">
        <f>IF(N902="snížená",J902,0)</f>
        <v>0</v>
      </c>
      <c r="BG902" s="230">
        <f>IF(N902="zákl. přenesená",J902,0)</f>
        <v>0</v>
      </c>
      <c r="BH902" s="230">
        <f>IF(N902="sníž. přenesená",J902,0)</f>
        <v>0</v>
      </c>
      <c r="BI902" s="230">
        <f>IF(N902="nulová",J902,0)</f>
        <v>0</v>
      </c>
      <c r="BJ902" s="17" t="s">
        <v>84</v>
      </c>
      <c r="BK902" s="230">
        <f>ROUND(I902*H902,2)</f>
        <v>0</v>
      </c>
      <c r="BL902" s="17" t="s">
        <v>264</v>
      </c>
      <c r="BM902" s="229" t="s">
        <v>817</v>
      </c>
    </row>
    <row r="903" s="2" customFormat="1">
      <c r="A903" s="38"/>
      <c r="B903" s="39"/>
      <c r="C903" s="40"/>
      <c r="D903" s="231" t="s">
        <v>159</v>
      </c>
      <c r="E903" s="40"/>
      <c r="F903" s="232" t="s">
        <v>818</v>
      </c>
      <c r="G903" s="40"/>
      <c r="H903" s="40"/>
      <c r="I903" s="233"/>
      <c r="J903" s="40"/>
      <c r="K903" s="40"/>
      <c r="L903" s="44"/>
      <c r="M903" s="234"/>
      <c r="N903" s="235"/>
      <c r="O903" s="91"/>
      <c r="P903" s="91"/>
      <c r="Q903" s="91"/>
      <c r="R903" s="91"/>
      <c r="S903" s="91"/>
      <c r="T903" s="92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T903" s="17" t="s">
        <v>159</v>
      </c>
      <c r="AU903" s="17" t="s">
        <v>86</v>
      </c>
    </row>
    <row r="904" s="13" customFormat="1">
      <c r="A904" s="13"/>
      <c r="B904" s="236"/>
      <c r="C904" s="237"/>
      <c r="D904" s="238" t="s">
        <v>161</v>
      </c>
      <c r="E904" s="239" t="s">
        <v>1</v>
      </c>
      <c r="F904" s="240" t="s">
        <v>162</v>
      </c>
      <c r="G904" s="237"/>
      <c r="H904" s="239" t="s">
        <v>1</v>
      </c>
      <c r="I904" s="241"/>
      <c r="J904" s="237"/>
      <c r="K904" s="237"/>
      <c r="L904" s="242"/>
      <c r="M904" s="243"/>
      <c r="N904" s="244"/>
      <c r="O904" s="244"/>
      <c r="P904" s="244"/>
      <c r="Q904" s="244"/>
      <c r="R904" s="244"/>
      <c r="S904" s="244"/>
      <c r="T904" s="245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6" t="s">
        <v>161</v>
      </c>
      <c r="AU904" s="246" t="s">
        <v>86</v>
      </c>
      <c r="AV904" s="13" t="s">
        <v>84</v>
      </c>
      <c r="AW904" s="13" t="s">
        <v>32</v>
      </c>
      <c r="AX904" s="13" t="s">
        <v>76</v>
      </c>
      <c r="AY904" s="246" t="s">
        <v>150</v>
      </c>
    </row>
    <row r="905" s="13" customFormat="1">
      <c r="A905" s="13"/>
      <c r="B905" s="236"/>
      <c r="C905" s="237"/>
      <c r="D905" s="238" t="s">
        <v>161</v>
      </c>
      <c r="E905" s="239" t="s">
        <v>1</v>
      </c>
      <c r="F905" s="240" t="s">
        <v>163</v>
      </c>
      <c r="G905" s="237"/>
      <c r="H905" s="239" t="s">
        <v>1</v>
      </c>
      <c r="I905" s="241"/>
      <c r="J905" s="237"/>
      <c r="K905" s="237"/>
      <c r="L905" s="242"/>
      <c r="M905" s="243"/>
      <c r="N905" s="244"/>
      <c r="O905" s="244"/>
      <c r="P905" s="244"/>
      <c r="Q905" s="244"/>
      <c r="R905" s="244"/>
      <c r="S905" s="244"/>
      <c r="T905" s="24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6" t="s">
        <v>161</v>
      </c>
      <c r="AU905" s="246" t="s">
        <v>86</v>
      </c>
      <c r="AV905" s="13" t="s">
        <v>84</v>
      </c>
      <c r="AW905" s="13" t="s">
        <v>32</v>
      </c>
      <c r="AX905" s="13" t="s">
        <v>76</v>
      </c>
      <c r="AY905" s="246" t="s">
        <v>150</v>
      </c>
    </row>
    <row r="906" s="13" customFormat="1">
      <c r="A906" s="13"/>
      <c r="B906" s="236"/>
      <c r="C906" s="237"/>
      <c r="D906" s="238" t="s">
        <v>161</v>
      </c>
      <c r="E906" s="239" t="s">
        <v>1</v>
      </c>
      <c r="F906" s="240" t="s">
        <v>164</v>
      </c>
      <c r="G906" s="237"/>
      <c r="H906" s="239" t="s">
        <v>1</v>
      </c>
      <c r="I906" s="241"/>
      <c r="J906" s="237"/>
      <c r="K906" s="237"/>
      <c r="L906" s="242"/>
      <c r="M906" s="243"/>
      <c r="N906" s="244"/>
      <c r="O906" s="244"/>
      <c r="P906" s="244"/>
      <c r="Q906" s="244"/>
      <c r="R906" s="244"/>
      <c r="S906" s="244"/>
      <c r="T906" s="245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46" t="s">
        <v>161</v>
      </c>
      <c r="AU906" s="246" t="s">
        <v>86</v>
      </c>
      <c r="AV906" s="13" t="s">
        <v>84</v>
      </c>
      <c r="AW906" s="13" t="s">
        <v>32</v>
      </c>
      <c r="AX906" s="13" t="s">
        <v>76</v>
      </c>
      <c r="AY906" s="246" t="s">
        <v>150</v>
      </c>
    </row>
    <row r="907" s="13" customFormat="1">
      <c r="A907" s="13"/>
      <c r="B907" s="236"/>
      <c r="C907" s="237"/>
      <c r="D907" s="238" t="s">
        <v>161</v>
      </c>
      <c r="E907" s="239" t="s">
        <v>1</v>
      </c>
      <c r="F907" s="240" t="s">
        <v>197</v>
      </c>
      <c r="G907" s="237"/>
      <c r="H907" s="239" t="s">
        <v>1</v>
      </c>
      <c r="I907" s="241"/>
      <c r="J907" s="237"/>
      <c r="K907" s="237"/>
      <c r="L907" s="242"/>
      <c r="M907" s="243"/>
      <c r="N907" s="244"/>
      <c r="O907" s="244"/>
      <c r="P907" s="244"/>
      <c r="Q907" s="244"/>
      <c r="R907" s="244"/>
      <c r="S907" s="244"/>
      <c r="T907" s="24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6" t="s">
        <v>161</v>
      </c>
      <c r="AU907" s="246" t="s">
        <v>86</v>
      </c>
      <c r="AV907" s="13" t="s">
        <v>84</v>
      </c>
      <c r="AW907" s="13" t="s">
        <v>32</v>
      </c>
      <c r="AX907" s="13" t="s">
        <v>76</v>
      </c>
      <c r="AY907" s="246" t="s">
        <v>150</v>
      </c>
    </row>
    <row r="908" s="14" customFormat="1">
      <c r="A908" s="14"/>
      <c r="B908" s="247"/>
      <c r="C908" s="248"/>
      <c r="D908" s="238" t="s">
        <v>161</v>
      </c>
      <c r="E908" s="249" t="s">
        <v>1</v>
      </c>
      <c r="F908" s="250" t="s">
        <v>805</v>
      </c>
      <c r="G908" s="248"/>
      <c r="H908" s="251">
        <v>6.3099999999999996</v>
      </c>
      <c r="I908" s="252"/>
      <c r="J908" s="248"/>
      <c r="K908" s="248"/>
      <c r="L908" s="253"/>
      <c r="M908" s="254"/>
      <c r="N908" s="255"/>
      <c r="O908" s="255"/>
      <c r="P908" s="255"/>
      <c r="Q908" s="255"/>
      <c r="R908" s="255"/>
      <c r="S908" s="255"/>
      <c r="T908" s="25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57" t="s">
        <v>161</v>
      </c>
      <c r="AU908" s="257" t="s">
        <v>86</v>
      </c>
      <c r="AV908" s="14" t="s">
        <v>86</v>
      </c>
      <c r="AW908" s="14" t="s">
        <v>32</v>
      </c>
      <c r="AX908" s="14" t="s">
        <v>76</v>
      </c>
      <c r="AY908" s="257" t="s">
        <v>150</v>
      </c>
    </row>
    <row r="909" s="14" customFormat="1">
      <c r="A909" s="14"/>
      <c r="B909" s="247"/>
      <c r="C909" s="248"/>
      <c r="D909" s="238" t="s">
        <v>161</v>
      </c>
      <c r="E909" s="249" t="s">
        <v>1</v>
      </c>
      <c r="F909" s="250" t="s">
        <v>819</v>
      </c>
      <c r="G909" s="248"/>
      <c r="H909" s="251">
        <v>6.1630000000000003</v>
      </c>
      <c r="I909" s="252"/>
      <c r="J909" s="248"/>
      <c r="K909" s="248"/>
      <c r="L909" s="253"/>
      <c r="M909" s="254"/>
      <c r="N909" s="255"/>
      <c r="O909" s="255"/>
      <c r="P909" s="255"/>
      <c r="Q909" s="255"/>
      <c r="R909" s="255"/>
      <c r="S909" s="255"/>
      <c r="T909" s="256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7" t="s">
        <v>161</v>
      </c>
      <c r="AU909" s="257" t="s">
        <v>86</v>
      </c>
      <c r="AV909" s="14" t="s">
        <v>86</v>
      </c>
      <c r="AW909" s="14" t="s">
        <v>32</v>
      </c>
      <c r="AX909" s="14" t="s">
        <v>76</v>
      </c>
      <c r="AY909" s="257" t="s">
        <v>150</v>
      </c>
    </row>
    <row r="910" s="14" customFormat="1">
      <c r="A910" s="14"/>
      <c r="B910" s="247"/>
      <c r="C910" s="248"/>
      <c r="D910" s="238" t="s">
        <v>161</v>
      </c>
      <c r="E910" s="249" t="s">
        <v>1</v>
      </c>
      <c r="F910" s="250" t="s">
        <v>820</v>
      </c>
      <c r="G910" s="248"/>
      <c r="H910" s="251">
        <v>2.3039999999999998</v>
      </c>
      <c r="I910" s="252"/>
      <c r="J910" s="248"/>
      <c r="K910" s="248"/>
      <c r="L910" s="253"/>
      <c r="M910" s="254"/>
      <c r="N910" s="255"/>
      <c r="O910" s="255"/>
      <c r="P910" s="255"/>
      <c r="Q910" s="255"/>
      <c r="R910" s="255"/>
      <c r="S910" s="255"/>
      <c r="T910" s="256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7" t="s">
        <v>161</v>
      </c>
      <c r="AU910" s="257" t="s">
        <v>86</v>
      </c>
      <c r="AV910" s="14" t="s">
        <v>86</v>
      </c>
      <c r="AW910" s="14" t="s">
        <v>32</v>
      </c>
      <c r="AX910" s="14" t="s">
        <v>76</v>
      </c>
      <c r="AY910" s="257" t="s">
        <v>150</v>
      </c>
    </row>
    <row r="911" s="14" customFormat="1">
      <c r="A911" s="14"/>
      <c r="B911" s="247"/>
      <c r="C911" s="248"/>
      <c r="D911" s="238" t="s">
        <v>161</v>
      </c>
      <c r="E911" s="249" t="s">
        <v>1</v>
      </c>
      <c r="F911" s="250" t="s">
        <v>821</v>
      </c>
      <c r="G911" s="248"/>
      <c r="H911" s="251">
        <v>20.053000000000001</v>
      </c>
      <c r="I911" s="252"/>
      <c r="J911" s="248"/>
      <c r="K911" s="248"/>
      <c r="L911" s="253"/>
      <c r="M911" s="254"/>
      <c r="N911" s="255"/>
      <c r="O911" s="255"/>
      <c r="P911" s="255"/>
      <c r="Q911" s="255"/>
      <c r="R911" s="255"/>
      <c r="S911" s="255"/>
      <c r="T911" s="256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57" t="s">
        <v>161</v>
      </c>
      <c r="AU911" s="257" t="s">
        <v>86</v>
      </c>
      <c r="AV911" s="14" t="s">
        <v>86</v>
      </c>
      <c r="AW911" s="14" t="s">
        <v>32</v>
      </c>
      <c r="AX911" s="14" t="s">
        <v>76</v>
      </c>
      <c r="AY911" s="257" t="s">
        <v>150</v>
      </c>
    </row>
    <row r="912" s="2" customFormat="1" ht="26.4" customHeight="1">
      <c r="A912" s="38"/>
      <c r="B912" s="39"/>
      <c r="C912" s="218" t="s">
        <v>822</v>
      </c>
      <c r="D912" s="218" t="s">
        <v>152</v>
      </c>
      <c r="E912" s="219" t="s">
        <v>823</v>
      </c>
      <c r="F912" s="220" t="s">
        <v>824</v>
      </c>
      <c r="G912" s="221" t="s">
        <v>185</v>
      </c>
      <c r="H912" s="222">
        <v>0.55200000000000005</v>
      </c>
      <c r="I912" s="223"/>
      <c r="J912" s="224">
        <f>ROUND(I912*H912,2)</f>
        <v>0</v>
      </c>
      <c r="K912" s="220" t="s">
        <v>156</v>
      </c>
      <c r="L912" s="44"/>
      <c r="M912" s="225" t="s">
        <v>1</v>
      </c>
      <c r="N912" s="226" t="s">
        <v>41</v>
      </c>
      <c r="O912" s="91"/>
      <c r="P912" s="227">
        <f>O912*H912</f>
        <v>0</v>
      </c>
      <c r="Q912" s="227">
        <v>0</v>
      </c>
      <c r="R912" s="227">
        <f>Q912*H912</f>
        <v>0</v>
      </c>
      <c r="S912" s="227">
        <v>0</v>
      </c>
      <c r="T912" s="228">
        <f>S912*H912</f>
        <v>0</v>
      </c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29" t="s">
        <v>264</v>
      </c>
      <c r="AT912" s="229" t="s">
        <v>152</v>
      </c>
      <c r="AU912" s="229" t="s">
        <v>86</v>
      </c>
      <c r="AY912" s="17" t="s">
        <v>150</v>
      </c>
      <c r="BE912" s="230">
        <f>IF(N912="základní",J912,0)</f>
        <v>0</v>
      </c>
      <c r="BF912" s="230">
        <f>IF(N912="snížená",J912,0)</f>
        <v>0</v>
      </c>
      <c r="BG912" s="230">
        <f>IF(N912="zákl. přenesená",J912,0)</f>
        <v>0</v>
      </c>
      <c r="BH912" s="230">
        <f>IF(N912="sníž. přenesená",J912,0)</f>
        <v>0</v>
      </c>
      <c r="BI912" s="230">
        <f>IF(N912="nulová",J912,0)</f>
        <v>0</v>
      </c>
      <c r="BJ912" s="17" t="s">
        <v>84</v>
      </c>
      <c r="BK912" s="230">
        <f>ROUND(I912*H912,2)</f>
        <v>0</v>
      </c>
      <c r="BL912" s="17" t="s">
        <v>264</v>
      </c>
      <c r="BM912" s="229" t="s">
        <v>825</v>
      </c>
    </row>
    <row r="913" s="2" customFormat="1">
      <c r="A913" s="38"/>
      <c r="B913" s="39"/>
      <c r="C913" s="40"/>
      <c r="D913" s="231" t="s">
        <v>159</v>
      </c>
      <c r="E913" s="40"/>
      <c r="F913" s="232" t="s">
        <v>826</v>
      </c>
      <c r="G913" s="40"/>
      <c r="H913" s="40"/>
      <c r="I913" s="233"/>
      <c r="J913" s="40"/>
      <c r="K913" s="40"/>
      <c r="L913" s="44"/>
      <c r="M913" s="234"/>
      <c r="N913" s="235"/>
      <c r="O913" s="91"/>
      <c r="P913" s="91"/>
      <c r="Q913" s="91"/>
      <c r="R913" s="91"/>
      <c r="S913" s="91"/>
      <c r="T913" s="92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T913" s="17" t="s">
        <v>159</v>
      </c>
      <c r="AU913" s="17" t="s">
        <v>86</v>
      </c>
    </row>
    <row r="914" s="12" customFormat="1" ht="22.8" customHeight="1">
      <c r="A914" s="12"/>
      <c r="B914" s="202"/>
      <c r="C914" s="203"/>
      <c r="D914" s="204" t="s">
        <v>75</v>
      </c>
      <c r="E914" s="216" t="s">
        <v>827</v>
      </c>
      <c r="F914" s="216" t="s">
        <v>828</v>
      </c>
      <c r="G914" s="203"/>
      <c r="H914" s="203"/>
      <c r="I914" s="206"/>
      <c r="J914" s="217">
        <f>BK914</f>
        <v>0</v>
      </c>
      <c r="K914" s="203"/>
      <c r="L914" s="208"/>
      <c r="M914" s="209"/>
      <c r="N914" s="210"/>
      <c r="O914" s="210"/>
      <c r="P914" s="211">
        <f>SUM(P915:P950)</f>
        <v>0</v>
      </c>
      <c r="Q914" s="210"/>
      <c r="R914" s="211">
        <f>SUM(R915:R950)</f>
        <v>0.45500000000000002</v>
      </c>
      <c r="S914" s="210"/>
      <c r="T914" s="212">
        <f>SUM(T915:T950)</f>
        <v>0</v>
      </c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R914" s="213" t="s">
        <v>86</v>
      </c>
      <c r="AT914" s="214" t="s">
        <v>75</v>
      </c>
      <c r="AU914" s="214" t="s">
        <v>84</v>
      </c>
      <c r="AY914" s="213" t="s">
        <v>150</v>
      </c>
      <c r="BK914" s="215">
        <f>SUM(BK915:BK950)</f>
        <v>0</v>
      </c>
    </row>
    <row r="915" s="2" customFormat="1" ht="26.4" customHeight="1">
      <c r="A915" s="38"/>
      <c r="B915" s="39"/>
      <c r="C915" s="218" t="s">
        <v>829</v>
      </c>
      <c r="D915" s="218" t="s">
        <v>152</v>
      </c>
      <c r="E915" s="219" t="s">
        <v>830</v>
      </c>
      <c r="F915" s="220" t="s">
        <v>831</v>
      </c>
      <c r="G915" s="221" t="s">
        <v>226</v>
      </c>
      <c r="H915" s="222">
        <v>23</v>
      </c>
      <c r="I915" s="223"/>
      <c r="J915" s="224">
        <f>ROUND(I915*H915,2)</f>
        <v>0</v>
      </c>
      <c r="K915" s="220" t="s">
        <v>156</v>
      </c>
      <c r="L915" s="44"/>
      <c r="M915" s="225" t="s">
        <v>1</v>
      </c>
      <c r="N915" s="226" t="s">
        <v>41</v>
      </c>
      <c r="O915" s="91"/>
      <c r="P915" s="227">
        <f>O915*H915</f>
        <v>0</v>
      </c>
      <c r="Q915" s="227">
        <v>0</v>
      </c>
      <c r="R915" s="227">
        <f>Q915*H915</f>
        <v>0</v>
      </c>
      <c r="S915" s="227">
        <v>0</v>
      </c>
      <c r="T915" s="228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229" t="s">
        <v>264</v>
      </c>
      <c r="AT915" s="229" t="s">
        <v>152</v>
      </c>
      <c r="AU915" s="229" t="s">
        <v>86</v>
      </c>
      <c r="AY915" s="17" t="s">
        <v>150</v>
      </c>
      <c r="BE915" s="230">
        <f>IF(N915="základní",J915,0)</f>
        <v>0</v>
      </c>
      <c r="BF915" s="230">
        <f>IF(N915="snížená",J915,0)</f>
        <v>0</v>
      </c>
      <c r="BG915" s="230">
        <f>IF(N915="zákl. přenesená",J915,0)</f>
        <v>0</v>
      </c>
      <c r="BH915" s="230">
        <f>IF(N915="sníž. přenesená",J915,0)</f>
        <v>0</v>
      </c>
      <c r="BI915" s="230">
        <f>IF(N915="nulová",J915,0)</f>
        <v>0</v>
      </c>
      <c r="BJ915" s="17" t="s">
        <v>84</v>
      </c>
      <c r="BK915" s="230">
        <f>ROUND(I915*H915,2)</f>
        <v>0</v>
      </c>
      <c r="BL915" s="17" t="s">
        <v>264</v>
      </c>
      <c r="BM915" s="229" t="s">
        <v>832</v>
      </c>
    </row>
    <row r="916" s="2" customFormat="1">
      <c r="A916" s="38"/>
      <c r="B916" s="39"/>
      <c r="C916" s="40"/>
      <c r="D916" s="231" t="s">
        <v>159</v>
      </c>
      <c r="E916" s="40"/>
      <c r="F916" s="232" t="s">
        <v>833</v>
      </c>
      <c r="G916" s="40"/>
      <c r="H916" s="40"/>
      <c r="I916" s="233"/>
      <c r="J916" s="40"/>
      <c r="K916" s="40"/>
      <c r="L916" s="44"/>
      <c r="M916" s="234"/>
      <c r="N916" s="235"/>
      <c r="O916" s="91"/>
      <c r="P916" s="91"/>
      <c r="Q916" s="91"/>
      <c r="R916" s="91"/>
      <c r="S916" s="91"/>
      <c r="T916" s="92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T916" s="17" t="s">
        <v>159</v>
      </c>
      <c r="AU916" s="17" t="s">
        <v>86</v>
      </c>
    </row>
    <row r="917" s="2" customFormat="1" ht="26.4" customHeight="1">
      <c r="A917" s="38"/>
      <c r="B917" s="39"/>
      <c r="C917" s="259" t="s">
        <v>834</v>
      </c>
      <c r="D917" s="259" t="s">
        <v>201</v>
      </c>
      <c r="E917" s="260" t="s">
        <v>835</v>
      </c>
      <c r="F917" s="261" t="s">
        <v>836</v>
      </c>
      <c r="G917" s="262" t="s">
        <v>226</v>
      </c>
      <c r="H917" s="263">
        <v>4</v>
      </c>
      <c r="I917" s="264"/>
      <c r="J917" s="265">
        <f>ROUND(I917*H917,2)</f>
        <v>0</v>
      </c>
      <c r="K917" s="261" t="s">
        <v>1</v>
      </c>
      <c r="L917" s="266"/>
      <c r="M917" s="267" t="s">
        <v>1</v>
      </c>
      <c r="N917" s="268" t="s">
        <v>41</v>
      </c>
      <c r="O917" s="91"/>
      <c r="P917" s="227">
        <f>O917*H917</f>
        <v>0</v>
      </c>
      <c r="Q917" s="227">
        <v>0.016</v>
      </c>
      <c r="R917" s="227">
        <f>Q917*H917</f>
        <v>0.064000000000000001</v>
      </c>
      <c r="S917" s="227">
        <v>0</v>
      </c>
      <c r="T917" s="228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229" t="s">
        <v>379</v>
      </c>
      <c r="AT917" s="229" t="s">
        <v>201</v>
      </c>
      <c r="AU917" s="229" t="s">
        <v>86</v>
      </c>
      <c r="AY917" s="17" t="s">
        <v>150</v>
      </c>
      <c r="BE917" s="230">
        <f>IF(N917="základní",J917,0)</f>
        <v>0</v>
      </c>
      <c r="BF917" s="230">
        <f>IF(N917="snížená",J917,0)</f>
        <v>0</v>
      </c>
      <c r="BG917" s="230">
        <f>IF(N917="zákl. přenesená",J917,0)</f>
        <v>0</v>
      </c>
      <c r="BH917" s="230">
        <f>IF(N917="sníž. přenesená",J917,0)</f>
        <v>0</v>
      </c>
      <c r="BI917" s="230">
        <f>IF(N917="nulová",J917,0)</f>
        <v>0</v>
      </c>
      <c r="BJ917" s="17" t="s">
        <v>84</v>
      </c>
      <c r="BK917" s="230">
        <f>ROUND(I917*H917,2)</f>
        <v>0</v>
      </c>
      <c r="BL917" s="17" t="s">
        <v>264</v>
      </c>
      <c r="BM917" s="229" t="s">
        <v>837</v>
      </c>
    </row>
    <row r="918" s="13" customFormat="1">
      <c r="A918" s="13"/>
      <c r="B918" s="236"/>
      <c r="C918" s="237"/>
      <c r="D918" s="238" t="s">
        <v>161</v>
      </c>
      <c r="E918" s="239" t="s">
        <v>1</v>
      </c>
      <c r="F918" s="240" t="s">
        <v>162</v>
      </c>
      <c r="G918" s="237"/>
      <c r="H918" s="239" t="s">
        <v>1</v>
      </c>
      <c r="I918" s="241"/>
      <c r="J918" s="237"/>
      <c r="K918" s="237"/>
      <c r="L918" s="242"/>
      <c r="M918" s="243"/>
      <c r="N918" s="244"/>
      <c r="O918" s="244"/>
      <c r="P918" s="244"/>
      <c r="Q918" s="244"/>
      <c r="R918" s="244"/>
      <c r="S918" s="244"/>
      <c r="T918" s="245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6" t="s">
        <v>161</v>
      </c>
      <c r="AU918" s="246" t="s">
        <v>86</v>
      </c>
      <c r="AV918" s="13" t="s">
        <v>84</v>
      </c>
      <c r="AW918" s="13" t="s">
        <v>32</v>
      </c>
      <c r="AX918" s="13" t="s">
        <v>76</v>
      </c>
      <c r="AY918" s="246" t="s">
        <v>150</v>
      </c>
    </row>
    <row r="919" s="13" customFormat="1">
      <c r="A919" s="13"/>
      <c r="B919" s="236"/>
      <c r="C919" s="237"/>
      <c r="D919" s="238" t="s">
        <v>161</v>
      </c>
      <c r="E919" s="239" t="s">
        <v>1</v>
      </c>
      <c r="F919" s="240" t="s">
        <v>164</v>
      </c>
      <c r="G919" s="237"/>
      <c r="H919" s="239" t="s">
        <v>1</v>
      </c>
      <c r="I919" s="241"/>
      <c r="J919" s="237"/>
      <c r="K919" s="237"/>
      <c r="L919" s="242"/>
      <c r="M919" s="243"/>
      <c r="N919" s="244"/>
      <c r="O919" s="244"/>
      <c r="P919" s="244"/>
      <c r="Q919" s="244"/>
      <c r="R919" s="244"/>
      <c r="S919" s="244"/>
      <c r="T919" s="245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6" t="s">
        <v>161</v>
      </c>
      <c r="AU919" s="246" t="s">
        <v>86</v>
      </c>
      <c r="AV919" s="13" t="s">
        <v>84</v>
      </c>
      <c r="AW919" s="13" t="s">
        <v>32</v>
      </c>
      <c r="AX919" s="13" t="s">
        <v>76</v>
      </c>
      <c r="AY919" s="246" t="s">
        <v>150</v>
      </c>
    </row>
    <row r="920" s="13" customFormat="1">
      <c r="A920" s="13"/>
      <c r="B920" s="236"/>
      <c r="C920" s="237"/>
      <c r="D920" s="238" t="s">
        <v>161</v>
      </c>
      <c r="E920" s="239" t="s">
        <v>1</v>
      </c>
      <c r="F920" s="240" t="s">
        <v>838</v>
      </c>
      <c r="G920" s="237"/>
      <c r="H920" s="239" t="s">
        <v>1</v>
      </c>
      <c r="I920" s="241"/>
      <c r="J920" s="237"/>
      <c r="K920" s="237"/>
      <c r="L920" s="242"/>
      <c r="M920" s="243"/>
      <c r="N920" s="244"/>
      <c r="O920" s="244"/>
      <c r="P920" s="244"/>
      <c r="Q920" s="244"/>
      <c r="R920" s="244"/>
      <c r="S920" s="244"/>
      <c r="T920" s="245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46" t="s">
        <v>161</v>
      </c>
      <c r="AU920" s="246" t="s">
        <v>86</v>
      </c>
      <c r="AV920" s="13" t="s">
        <v>84</v>
      </c>
      <c r="AW920" s="13" t="s">
        <v>32</v>
      </c>
      <c r="AX920" s="13" t="s">
        <v>76</v>
      </c>
      <c r="AY920" s="246" t="s">
        <v>150</v>
      </c>
    </row>
    <row r="921" s="13" customFormat="1">
      <c r="A921" s="13"/>
      <c r="B921" s="236"/>
      <c r="C921" s="237"/>
      <c r="D921" s="238" t="s">
        <v>161</v>
      </c>
      <c r="E921" s="239" t="s">
        <v>1</v>
      </c>
      <c r="F921" s="240" t="s">
        <v>373</v>
      </c>
      <c r="G921" s="237"/>
      <c r="H921" s="239" t="s">
        <v>1</v>
      </c>
      <c r="I921" s="241"/>
      <c r="J921" s="237"/>
      <c r="K921" s="237"/>
      <c r="L921" s="242"/>
      <c r="M921" s="243"/>
      <c r="N921" s="244"/>
      <c r="O921" s="244"/>
      <c r="P921" s="244"/>
      <c r="Q921" s="244"/>
      <c r="R921" s="244"/>
      <c r="S921" s="244"/>
      <c r="T921" s="245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6" t="s">
        <v>161</v>
      </c>
      <c r="AU921" s="246" t="s">
        <v>86</v>
      </c>
      <c r="AV921" s="13" t="s">
        <v>84</v>
      </c>
      <c r="AW921" s="13" t="s">
        <v>32</v>
      </c>
      <c r="AX921" s="13" t="s">
        <v>76</v>
      </c>
      <c r="AY921" s="246" t="s">
        <v>150</v>
      </c>
    </row>
    <row r="922" s="14" customFormat="1">
      <c r="A922" s="14"/>
      <c r="B922" s="247"/>
      <c r="C922" s="248"/>
      <c r="D922" s="238" t="s">
        <v>161</v>
      </c>
      <c r="E922" s="249" t="s">
        <v>1</v>
      </c>
      <c r="F922" s="250" t="s">
        <v>374</v>
      </c>
      <c r="G922" s="248"/>
      <c r="H922" s="251">
        <v>1</v>
      </c>
      <c r="I922" s="252"/>
      <c r="J922" s="248"/>
      <c r="K922" s="248"/>
      <c r="L922" s="253"/>
      <c r="M922" s="254"/>
      <c r="N922" s="255"/>
      <c r="O922" s="255"/>
      <c r="P922" s="255"/>
      <c r="Q922" s="255"/>
      <c r="R922" s="255"/>
      <c r="S922" s="255"/>
      <c r="T922" s="256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7" t="s">
        <v>161</v>
      </c>
      <c r="AU922" s="257" t="s">
        <v>86</v>
      </c>
      <c r="AV922" s="14" t="s">
        <v>86</v>
      </c>
      <c r="AW922" s="14" t="s">
        <v>32</v>
      </c>
      <c r="AX922" s="14" t="s">
        <v>76</v>
      </c>
      <c r="AY922" s="257" t="s">
        <v>150</v>
      </c>
    </row>
    <row r="923" s="14" customFormat="1">
      <c r="A923" s="14"/>
      <c r="B923" s="247"/>
      <c r="C923" s="248"/>
      <c r="D923" s="238" t="s">
        <v>161</v>
      </c>
      <c r="E923" s="249" t="s">
        <v>1</v>
      </c>
      <c r="F923" s="250" t="s">
        <v>375</v>
      </c>
      <c r="G923" s="248"/>
      <c r="H923" s="251">
        <v>1</v>
      </c>
      <c r="I923" s="252"/>
      <c r="J923" s="248"/>
      <c r="K923" s="248"/>
      <c r="L923" s="253"/>
      <c r="M923" s="254"/>
      <c r="N923" s="255"/>
      <c r="O923" s="255"/>
      <c r="P923" s="255"/>
      <c r="Q923" s="255"/>
      <c r="R923" s="255"/>
      <c r="S923" s="255"/>
      <c r="T923" s="256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7" t="s">
        <v>161</v>
      </c>
      <c r="AU923" s="257" t="s">
        <v>86</v>
      </c>
      <c r="AV923" s="14" t="s">
        <v>86</v>
      </c>
      <c r="AW923" s="14" t="s">
        <v>32</v>
      </c>
      <c r="AX923" s="14" t="s">
        <v>76</v>
      </c>
      <c r="AY923" s="257" t="s">
        <v>150</v>
      </c>
    </row>
    <row r="924" s="13" customFormat="1">
      <c r="A924" s="13"/>
      <c r="B924" s="236"/>
      <c r="C924" s="237"/>
      <c r="D924" s="238" t="s">
        <v>161</v>
      </c>
      <c r="E924" s="239" t="s">
        <v>1</v>
      </c>
      <c r="F924" s="240" t="s">
        <v>376</v>
      </c>
      <c r="G924" s="237"/>
      <c r="H924" s="239" t="s">
        <v>1</v>
      </c>
      <c r="I924" s="241"/>
      <c r="J924" s="237"/>
      <c r="K924" s="237"/>
      <c r="L924" s="242"/>
      <c r="M924" s="243"/>
      <c r="N924" s="244"/>
      <c r="O924" s="244"/>
      <c r="P924" s="244"/>
      <c r="Q924" s="244"/>
      <c r="R924" s="244"/>
      <c r="S924" s="244"/>
      <c r="T924" s="245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6" t="s">
        <v>161</v>
      </c>
      <c r="AU924" s="246" t="s">
        <v>86</v>
      </c>
      <c r="AV924" s="13" t="s">
        <v>84</v>
      </c>
      <c r="AW924" s="13" t="s">
        <v>32</v>
      </c>
      <c r="AX924" s="13" t="s">
        <v>76</v>
      </c>
      <c r="AY924" s="246" t="s">
        <v>150</v>
      </c>
    </row>
    <row r="925" s="14" customFormat="1">
      <c r="A925" s="14"/>
      <c r="B925" s="247"/>
      <c r="C925" s="248"/>
      <c r="D925" s="238" t="s">
        <v>161</v>
      </c>
      <c r="E925" s="249" t="s">
        <v>1</v>
      </c>
      <c r="F925" s="250" t="s">
        <v>375</v>
      </c>
      <c r="G925" s="248"/>
      <c r="H925" s="251">
        <v>1</v>
      </c>
      <c r="I925" s="252"/>
      <c r="J925" s="248"/>
      <c r="K925" s="248"/>
      <c r="L925" s="253"/>
      <c r="M925" s="254"/>
      <c r="N925" s="255"/>
      <c r="O925" s="255"/>
      <c r="P925" s="255"/>
      <c r="Q925" s="255"/>
      <c r="R925" s="255"/>
      <c r="S925" s="255"/>
      <c r="T925" s="256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7" t="s">
        <v>161</v>
      </c>
      <c r="AU925" s="257" t="s">
        <v>86</v>
      </c>
      <c r="AV925" s="14" t="s">
        <v>86</v>
      </c>
      <c r="AW925" s="14" t="s">
        <v>32</v>
      </c>
      <c r="AX925" s="14" t="s">
        <v>76</v>
      </c>
      <c r="AY925" s="257" t="s">
        <v>150</v>
      </c>
    </row>
    <row r="926" s="13" customFormat="1">
      <c r="A926" s="13"/>
      <c r="B926" s="236"/>
      <c r="C926" s="237"/>
      <c r="D926" s="238" t="s">
        <v>161</v>
      </c>
      <c r="E926" s="239" t="s">
        <v>1</v>
      </c>
      <c r="F926" s="240" t="s">
        <v>377</v>
      </c>
      <c r="G926" s="237"/>
      <c r="H926" s="239" t="s">
        <v>1</v>
      </c>
      <c r="I926" s="241"/>
      <c r="J926" s="237"/>
      <c r="K926" s="237"/>
      <c r="L926" s="242"/>
      <c r="M926" s="243"/>
      <c r="N926" s="244"/>
      <c r="O926" s="244"/>
      <c r="P926" s="244"/>
      <c r="Q926" s="244"/>
      <c r="R926" s="244"/>
      <c r="S926" s="244"/>
      <c r="T926" s="245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6" t="s">
        <v>161</v>
      </c>
      <c r="AU926" s="246" t="s">
        <v>86</v>
      </c>
      <c r="AV926" s="13" t="s">
        <v>84</v>
      </c>
      <c r="AW926" s="13" t="s">
        <v>32</v>
      </c>
      <c r="AX926" s="13" t="s">
        <v>76</v>
      </c>
      <c r="AY926" s="246" t="s">
        <v>150</v>
      </c>
    </row>
    <row r="927" s="14" customFormat="1">
      <c r="A927" s="14"/>
      <c r="B927" s="247"/>
      <c r="C927" s="248"/>
      <c r="D927" s="238" t="s">
        <v>161</v>
      </c>
      <c r="E927" s="249" t="s">
        <v>1</v>
      </c>
      <c r="F927" s="250" t="s">
        <v>375</v>
      </c>
      <c r="G927" s="248"/>
      <c r="H927" s="251">
        <v>1</v>
      </c>
      <c r="I927" s="252"/>
      <c r="J927" s="248"/>
      <c r="K927" s="248"/>
      <c r="L927" s="253"/>
      <c r="M927" s="254"/>
      <c r="N927" s="255"/>
      <c r="O927" s="255"/>
      <c r="P927" s="255"/>
      <c r="Q927" s="255"/>
      <c r="R927" s="255"/>
      <c r="S927" s="255"/>
      <c r="T927" s="25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7" t="s">
        <v>161</v>
      </c>
      <c r="AU927" s="257" t="s">
        <v>86</v>
      </c>
      <c r="AV927" s="14" t="s">
        <v>86</v>
      </c>
      <c r="AW927" s="14" t="s">
        <v>32</v>
      </c>
      <c r="AX927" s="14" t="s">
        <v>76</v>
      </c>
      <c r="AY927" s="257" t="s">
        <v>150</v>
      </c>
    </row>
    <row r="928" s="2" customFormat="1" ht="26.4" customHeight="1">
      <c r="A928" s="38"/>
      <c r="B928" s="39"/>
      <c r="C928" s="259" t="s">
        <v>839</v>
      </c>
      <c r="D928" s="259" t="s">
        <v>201</v>
      </c>
      <c r="E928" s="260" t="s">
        <v>840</v>
      </c>
      <c r="F928" s="261" t="s">
        <v>841</v>
      </c>
      <c r="G928" s="262" t="s">
        <v>226</v>
      </c>
      <c r="H928" s="263">
        <v>19</v>
      </c>
      <c r="I928" s="264"/>
      <c r="J928" s="265">
        <f>ROUND(I928*H928,2)</f>
        <v>0</v>
      </c>
      <c r="K928" s="261" t="s">
        <v>1</v>
      </c>
      <c r="L928" s="266"/>
      <c r="M928" s="267" t="s">
        <v>1</v>
      </c>
      <c r="N928" s="268" t="s">
        <v>41</v>
      </c>
      <c r="O928" s="91"/>
      <c r="P928" s="227">
        <f>O928*H928</f>
        <v>0</v>
      </c>
      <c r="Q928" s="227">
        <v>0.0195</v>
      </c>
      <c r="R928" s="227">
        <f>Q928*H928</f>
        <v>0.3705</v>
      </c>
      <c r="S928" s="227">
        <v>0</v>
      </c>
      <c r="T928" s="228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229" t="s">
        <v>379</v>
      </c>
      <c r="AT928" s="229" t="s">
        <v>201</v>
      </c>
      <c r="AU928" s="229" t="s">
        <v>86</v>
      </c>
      <c r="AY928" s="17" t="s">
        <v>150</v>
      </c>
      <c r="BE928" s="230">
        <f>IF(N928="základní",J928,0)</f>
        <v>0</v>
      </c>
      <c r="BF928" s="230">
        <f>IF(N928="snížená",J928,0)</f>
        <v>0</v>
      </c>
      <c r="BG928" s="230">
        <f>IF(N928="zákl. přenesená",J928,0)</f>
        <v>0</v>
      </c>
      <c r="BH928" s="230">
        <f>IF(N928="sníž. přenesená",J928,0)</f>
        <v>0</v>
      </c>
      <c r="BI928" s="230">
        <f>IF(N928="nulová",J928,0)</f>
        <v>0</v>
      </c>
      <c r="BJ928" s="17" t="s">
        <v>84</v>
      </c>
      <c r="BK928" s="230">
        <f>ROUND(I928*H928,2)</f>
        <v>0</v>
      </c>
      <c r="BL928" s="17" t="s">
        <v>264</v>
      </c>
      <c r="BM928" s="229" t="s">
        <v>842</v>
      </c>
    </row>
    <row r="929" s="13" customFormat="1">
      <c r="A929" s="13"/>
      <c r="B929" s="236"/>
      <c r="C929" s="237"/>
      <c r="D929" s="238" t="s">
        <v>161</v>
      </c>
      <c r="E929" s="239" t="s">
        <v>1</v>
      </c>
      <c r="F929" s="240" t="s">
        <v>162</v>
      </c>
      <c r="G929" s="237"/>
      <c r="H929" s="239" t="s">
        <v>1</v>
      </c>
      <c r="I929" s="241"/>
      <c r="J929" s="237"/>
      <c r="K929" s="237"/>
      <c r="L929" s="242"/>
      <c r="M929" s="243"/>
      <c r="N929" s="244"/>
      <c r="O929" s="244"/>
      <c r="P929" s="244"/>
      <c r="Q929" s="244"/>
      <c r="R929" s="244"/>
      <c r="S929" s="244"/>
      <c r="T929" s="245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6" t="s">
        <v>161</v>
      </c>
      <c r="AU929" s="246" t="s">
        <v>86</v>
      </c>
      <c r="AV929" s="13" t="s">
        <v>84</v>
      </c>
      <c r="AW929" s="13" t="s">
        <v>32</v>
      </c>
      <c r="AX929" s="13" t="s">
        <v>76</v>
      </c>
      <c r="AY929" s="246" t="s">
        <v>150</v>
      </c>
    </row>
    <row r="930" s="13" customFormat="1">
      <c r="A930" s="13"/>
      <c r="B930" s="236"/>
      <c r="C930" s="237"/>
      <c r="D930" s="238" t="s">
        <v>161</v>
      </c>
      <c r="E930" s="239" t="s">
        <v>1</v>
      </c>
      <c r="F930" s="240" t="s">
        <v>164</v>
      </c>
      <c r="G930" s="237"/>
      <c r="H930" s="239" t="s">
        <v>1</v>
      </c>
      <c r="I930" s="241"/>
      <c r="J930" s="237"/>
      <c r="K930" s="237"/>
      <c r="L930" s="242"/>
      <c r="M930" s="243"/>
      <c r="N930" s="244"/>
      <c r="O930" s="244"/>
      <c r="P930" s="244"/>
      <c r="Q930" s="244"/>
      <c r="R930" s="244"/>
      <c r="S930" s="244"/>
      <c r="T930" s="245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46" t="s">
        <v>161</v>
      </c>
      <c r="AU930" s="246" t="s">
        <v>86</v>
      </c>
      <c r="AV930" s="13" t="s">
        <v>84</v>
      </c>
      <c r="AW930" s="13" t="s">
        <v>32</v>
      </c>
      <c r="AX930" s="13" t="s">
        <v>76</v>
      </c>
      <c r="AY930" s="246" t="s">
        <v>150</v>
      </c>
    </row>
    <row r="931" s="13" customFormat="1">
      <c r="A931" s="13"/>
      <c r="B931" s="236"/>
      <c r="C931" s="237"/>
      <c r="D931" s="238" t="s">
        <v>161</v>
      </c>
      <c r="E931" s="239" t="s">
        <v>1</v>
      </c>
      <c r="F931" s="240" t="s">
        <v>838</v>
      </c>
      <c r="G931" s="237"/>
      <c r="H931" s="239" t="s">
        <v>1</v>
      </c>
      <c r="I931" s="241"/>
      <c r="J931" s="237"/>
      <c r="K931" s="237"/>
      <c r="L931" s="242"/>
      <c r="M931" s="243"/>
      <c r="N931" s="244"/>
      <c r="O931" s="244"/>
      <c r="P931" s="244"/>
      <c r="Q931" s="244"/>
      <c r="R931" s="244"/>
      <c r="S931" s="244"/>
      <c r="T931" s="245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6" t="s">
        <v>161</v>
      </c>
      <c r="AU931" s="246" t="s">
        <v>86</v>
      </c>
      <c r="AV931" s="13" t="s">
        <v>84</v>
      </c>
      <c r="AW931" s="13" t="s">
        <v>32</v>
      </c>
      <c r="AX931" s="13" t="s">
        <v>76</v>
      </c>
      <c r="AY931" s="246" t="s">
        <v>150</v>
      </c>
    </row>
    <row r="932" s="13" customFormat="1">
      <c r="A932" s="13"/>
      <c r="B932" s="236"/>
      <c r="C932" s="237"/>
      <c r="D932" s="238" t="s">
        <v>161</v>
      </c>
      <c r="E932" s="239" t="s">
        <v>1</v>
      </c>
      <c r="F932" s="240" t="s">
        <v>383</v>
      </c>
      <c r="G932" s="237"/>
      <c r="H932" s="239" t="s">
        <v>1</v>
      </c>
      <c r="I932" s="241"/>
      <c r="J932" s="237"/>
      <c r="K932" s="237"/>
      <c r="L932" s="242"/>
      <c r="M932" s="243"/>
      <c r="N932" s="244"/>
      <c r="O932" s="244"/>
      <c r="P932" s="244"/>
      <c r="Q932" s="244"/>
      <c r="R932" s="244"/>
      <c r="S932" s="244"/>
      <c r="T932" s="245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6" t="s">
        <v>161</v>
      </c>
      <c r="AU932" s="246" t="s">
        <v>86</v>
      </c>
      <c r="AV932" s="13" t="s">
        <v>84</v>
      </c>
      <c r="AW932" s="13" t="s">
        <v>32</v>
      </c>
      <c r="AX932" s="13" t="s">
        <v>76</v>
      </c>
      <c r="AY932" s="246" t="s">
        <v>150</v>
      </c>
    </row>
    <row r="933" s="14" customFormat="1">
      <c r="A933" s="14"/>
      <c r="B933" s="247"/>
      <c r="C933" s="248"/>
      <c r="D933" s="238" t="s">
        <v>161</v>
      </c>
      <c r="E933" s="249" t="s">
        <v>1</v>
      </c>
      <c r="F933" s="250" t="s">
        <v>843</v>
      </c>
      <c r="G933" s="248"/>
      <c r="H933" s="251">
        <v>10</v>
      </c>
      <c r="I933" s="252"/>
      <c r="J933" s="248"/>
      <c r="K933" s="248"/>
      <c r="L933" s="253"/>
      <c r="M933" s="254"/>
      <c r="N933" s="255"/>
      <c r="O933" s="255"/>
      <c r="P933" s="255"/>
      <c r="Q933" s="255"/>
      <c r="R933" s="255"/>
      <c r="S933" s="255"/>
      <c r="T933" s="256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7" t="s">
        <v>161</v>
      </c>
      <c r="AU933" s="257" t="s">
        <v>86</v>
      </c>
      <c r="AV933" s="14" t="s">
        <v>86</v>
      </c>
      <c r="AW933" s="14" t="s">
        <v>32</v>
      </c>
      <c r="AX933" s="14" t="s">
        <v>76</v>
      </c>
      <c r="AY933" s="257" t="s">
        <v>150</v>
      </c>
    </row>
    <row r="934" s="14" customFormat="1">
      <c r="A934" s="14"/>
      <c r="B934" s="247"/>
      <c r="C934" s="248"/>
      <c r="D934" s="238" t="s">
        <v>161</v>
      </c>
      <c r="E934" s="249" t="s">
        <v>1</v>
      </c>
      <c r="F934" s="250" t="s">
        <v>385</v>
      </c>
      <c r="G934" s="248"/>
      <c r="H934" s="251">
        <v>6</v>
      </c>
      <c r="I934" s="252"/>
      <c r="J934" s="248"/>
      <c r="K934" s="248"/>
      <c r="L934" s="253"/>
      <c r="M934" s="254"/>
      <c r="N934" s="255"/>
      <c r="O934" s="255"/>
      <c r="P934" s="255"/>
      <c r="Q934" s="255"/>
      <c r="R934" s="255"/>
      <c r="S934" s="255"/>
      <c r="T934" s="256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7" t="s">
        <v>161</v>
      </c>
      <c r="AU934" s="257" t="s">
        <v>86</v>
      </c>
      <c r="AV934" s="14" t="s">
        <v>86</v>
      </c>
      <c r="AW934" s="14" t="s">
        <v>32</v>
      </c>
      <c r="AX934" s="14" t="s">
        <v>76</v>
      </c>
      <c r="AY934" s="257" t="s">
        <v>150</v>
      </c>
    </row>
    <row r="935" s="13" customFormat="1">
      <c r="A935" s="13"/>
      <c r="B935" s="236"/>
      <c r="C935" s="237"/>
      <c r="D935" s="238" t="s">
        <v>161</v>
      </c>
      <c r="E935" s="239" t="s">
        <v>1</v>
      </c>
      <c r="F935" s="240" t="s">
        <v>400</v>
      </c>
      <c r="G935" s="237"/>
      <c r="H935" s="239" t="s">
        <v>1</v>
      </c>
      <c r="I935" s="241"/>
      <c r="J935" s="237"/>
      <c r="K935" s="237"/>
      <c r="L935" s="242"/>
      <c r="M935" s="243"/>
      <c r="N935" s="244"/>
      <c r="O935" s="244"/>
      <c r="P935" s="244"/>
      <c r="Q935" s="244"/>
      <c r="R935" s="244"/>
      <c r="S935" s="244"/>
      <c r="T935" s="24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6" t="s">
        <v>161</v>
      </c>
      <c r="AU935" s="246" t="s">
        <v>86</v>
      </c>
      <c r="AV935" s="13" t="s">
        <v>84</v>
      </c>
      <c r="AW935" s="13" t="s">
        <v>32</v>
      </c>
      <c r="AX935" s="13" t="s">
        <v>76</v>
      </c>
      <c r="AY935" s="246" t="s">
        <v>150</v>
      </c>
    </row>
    <row r="936" s="14" customFormat="1">
      <c r="A936" s="14"/>
      <c r="B936" s="247"/>
      <c r="C936" s="248"/>
      <c r="D936" s="238" t="s">
        <v>161</v>
      </c>
      <c r="E936" s="249" t="s">
        <v>1</v>
      </c>
      <c r="F936" s="250" t="s">
        <v>374</v>
      </c>
      <c r="G936" s="248"/>
      <c r="H936" s="251">
        <v>1</v>
      </c>
      <c r="I936" s="252"/>
      <c r="J936" s="248"/>
      <c r="K936" s="248"/>
      <c r="L936" s="253"/>
      <c r="M936" s="254"/>
      <c r="N936" s="255"/>
      <c r="O936" s="255"/>
      <c r="P936" s="255"/>
      <c r="Q936" s="255"/>
      <c r="R936" s="255"/>
      <c r="S936" s="255"/>
      <c r="T936" s="25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7" t="s">
        <v>161</v>
      </c>
      <c r="AU936" s="257" t="s">
        <v>86</v>
      </c>
      <c r="AV936" s="14" t="s">
        <v>86</v>
      </c>
      <c r="AW936" s="14" t="s">
        <v>32</v>
      </c>
      <c r="AX936" s="14" t="s">
        <v>76</v>
      </c>
      <c r="AY936" s="257" t="s">
        <v>150</v>
      </c>
    </row>
    <row r="937" s="13" customFormat="1">
      <c r="A937" s="13"/>
      <c r="B937" s="236"/>
      <c r="C937" s="237"/>
      <c r="D937" s="238" t="s">
        <v>161</v>
      </c>
      <c r="E937" s="239" t="s">
        <v>1</v>
      </c>
      <c r="F937" s="240" t="s">
        <v>401</v>
      </c>
      <c r="G937" s="237"/>
      <c r="H937" s="239" t="s">
        <v>1</v>
      </c>
      <c r="I937" s="241"/>
      <c r="J937" s="237"/>
      <c r="K937" s="237"/>
      <c r="L937" s="242"/>
      <c r="M937" s="243"/>
      <c r="N937" s="244"/>
      <c r="O937" s="244"/>
      <c r="P937" s="244"/>
      <c r="Q937" s="244"/>
      <c r="R937" s="244"/>
      <c r="S937" s="244"/>
      <c r="T937" s="245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6" t="s">
        <v>161</v>
      </c>
      <c r="AU937" s="246" t="s">
        <v>86</v>
      </c>
      <c r="AV937" s="13" t="s">
        <v>84</v>
      </c>
      <c r="AW937" s="13" t="s">
        <v>32</v>
      </c>
      <c r="AX937" s="13" t="s">
        <v>76</v>
      </c>
      <c r="AY937" s="246" t="s">
        <v>150</v>
      </c>
    </row>
    <row r="938" s="14" customFormat="1">
      <c r="A938" s="14"/>
      <c r="B938" s="247"/>
      <c r="C938" s="248"/>
      <c r="D938" s="238" t="s">
        <v>161</v>
      </c>
      <c r="E938" s="249" t="s">
        <v>1</v>
      </c>
      <c r="F938" s="250" t="s">
        <v>375</v>
      </c>
      <c r="G938" s="248"/>
      <c r="H938" s="251">
        <v>1</v>
      </c>
      <c r="I938" s="252"/>
      <c r="J938" s="248"/>
      <c r="K938" s="248"/>
      <c r="L938" s="253"/>
      <c r="M938" s="254"/>
      <c r="N938" s="255"/>
      <c r="O938" s="255"/>
      <c r="P938" s="255"/>
      <c r="Q938" s="255"/>
      <c r="R938" s="255"/>
      <c r="S938" s="255"/>
      <c r="T938" s="25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7" t="s">
        <v>161</v>
      </c>
      <c r="AU938" s="257" t="s">
        <v>86</v>
      </c>
      <c r="AV938" s="14" t="s">
        <v>86</v>
      </c>
      <c r="AW938" s="14" t="s">
        <v>32</v>
      </c>
      <c r="AX938" s="14" t="s">
        <v>76</v>
      </c>
      <c r="AY938" s="257" t="s">
        <v>150</v>
      </c>
    </row>
    <row r="939" s="13" customFormat="1">
      <c r="A939" s="13"/>
      <c r="B939" s="236"/>
      <c r="C939" s="237"/>
      <c r="D939" s="238" t="s">
        <v>161</v>
      </c>
      <c r="E939" s="239" t="s">
        <v>1</v>
      </c>
      <c r="F939" s="240" t="s">
        <v>402</v>
      </c>
      <c r="G939" s="237"/>
      <c r="H939" s="239" t="s">
        <v>1</v>
      </c>
      <c r="I939" s="241"/>
      <c r="J939" s="237"/>
      <c r="K939" s="237"/>
      <c r="L939" s="242"/>
      <c r="M939" s="243"/>
      <c r="N939" s="244"/>
      <c r="O939" s="244"/>
      <c r="P939" s="244"/>
      <c r="Q939" s="244"/>
      <c r="R939" s="244"/>
      <c r="S939" s="244"/>
      <c r="T939" s="245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6" t="s">
        <v>161</v>
      </c>
      <c r="AU939" s="246" t="s">
        <v>86</v>
      </c>
      <c r="AV939" s="13" t="s">
        <v>84</v>
      </c>
      <c r="AW939" s="13" t="s">
        <v>32</v>
      </c>
      <c r="AX939" s="13" t="s">
        <v>76</v>
      </c>
      <c r="AY939" s="246" t="s">
        <v>150</v>
      </c>
    </row>
    <row r="940" s="14" customFormat="1">
      <c r="A940" s="14"/>
      <c r="B940" s="247"/>
      <c r="C940" s="248"/>
      <c r="D940" s="238" t="s">
        <v>161</v>
      </c>
      <c r="E940" s="249" t="s">
        <v>1</v>
      </c>
      <c r="F940" s="250" t="s">
        <v>374</v>
      </c>
      <c r="G940" s="248"/>
      <c r="H940" s="251">
        <v>1</v>
      </c>
      <c r="I940" s="252"/>
      <c r="J940" s="248"/>
      <c r="K940" s="248"/>
      <c r="L940" s="253"/>
      <c r="M940" s="254"/>
      <c r="N940" s="255"/>
      <c r="O940" s="255"/>
      <c r="P940" s="255"/>
      <c r="Q940" s="255"/>
      <c r="R940" s="255"/>
      <c r="S940" s="255"/>
      <c r="T940" s="25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7" t="s">
        <v>161</v>
      </c>
      <c r="AU940" s="257" t="s">
        <v>86</v>
      </c>
      <c r="AV940" s="14" t="s">
        <v>86</v>
      </c>
      <c r="AW940" s="14" t="s">
        <v>32</v>
      </c>
      <c r="AX940" s="14" t="s">
        <v>76</v>
      </c>
      <c r="AY940" s="257" t="s">
        <v>150</v>
      </c>
    </row>
    <row r="941" s="2" customFormat="1" ht="26.4" customHeight="1">
      <c r="A941" s="38"/>
      <c r="B941" s="39"/>
      <c r="C941" s="218" t="s">
        <v>844</v>
      </c>
      <c r="D941" s="218" t="s">
        <v>152</v>
      </c>
      <c r="E941" s="219" t="s">
        <v>845</v>
      </c>
      <c r="F941" s="220" t="s">
        <v>846</v>
      </c>
      <c r="G941" s="221" t="s">
        <v>226</v>
      </c>
      <c r="H941" s="222">
        <v>1</v>
      </c>
      <c r="I941" s="223"/>
      <c r="J941" s="224">
        <f>ROUND(I941*H941,2)</f>
        <v>0</v>
      </c>
      <c r="K941" s="220" t="s">
        <v>156</v>
      </c>
      <c r="L941" s="44"/>
      <c r="M941" s="225" t="s">
        <v>1</v>
      </c>
      <c r="N941" s="226" t="s">
        <v>41</v>
      </c>
      <c r="O941" s="91"/>
      <c r="P941" s="227">
        <f>O941*H941</f>
        <v>0</v>
      </c>
      <c r="Q941" s="227">
        <v>0</v>
      </c>
      <c r="R941" s="227">
        <f>Q941*H941</f>
        <v>0</v>
      </c>
      <c r="S941" s="227">
        <v>0</v>
      </c>
      <c r="T941" s="228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29" t="s">
        <v>264</v>
      </c>
      <c r="AT941" s="229" t="s">
        <v>152</v>
      </c>
      <c r="AU941" s="229" t="s">
        <v>86</v>
      </c>
      <c r="AY941" s="17" t="s">
        <v>150</v>
      </c>
      <c r="BE941" s="230">
        <f>IF(N941="základní",J941,0)</f>
        <v>0</v>
      </c>
      <c r="BF941" s="230">
        <f>IF(N941="snížená",J941,0)</f>
        <v>0</v>
      </c>
      <c r="BG941" s="230">
        <f>IF(N941="zákl. přenesená",J941,0)</f>
        <v>0</v>
      </c>
      <c r="BH941" s="230">
        <f>IF(N941="sníž. přenesená",J941,0)</f>
        <v>0</v>
      </c>
      <c r="BI941" s="230">
        <f>IF(N941="nulová",J941,0)</f>
        <v>0</v>
      </c>
      <c r="BJ941" s="17" t="s">
        <v>84</v>
      </c>
      <c r="BK941" s="230">
        <f>ROUND(I941*H941,2)</f>
        <v>0</v>
      </c>
      <c r="BL941" s="17" t="s">
        <v>264</v>
      </c>
      <c r="BM941" s="229" t="s">
        <v>847</v>
      </c>
    </row>
    <row r="942" s="2" customFormat="1">
      <c r="A942" s="38"/>
      <c r="B942" s="39"/>
      <c r="C942" s="40"/>
      <c r="D942" s="231" t="s">
        <v>159</v>
      </c>
      <c r="E942" s="40"/>
      <c r="F942" s="232" t="s">
        <v>848</v>
      </c>
      <c r="G942" s="40"/>
      <c r="H942" s="40"/>
      <c r="I942" s="233"/>
      <c r="J942" s="40"/>
      <c r="K942" s="40"/>
      <c r="L942" s="44"/>
      <c r="M942" s="234"/>
      <c r="N942" s="235"/>
      <c r="O942" s="91"/>
      <c r="P942" s="91"/>
      <c r="Q942" s="91"/>
      <c r="R942" s="91"/>
      <c r="S942" s="91"/>
      <c r="T942" s="92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T942" s="17" t="s">
        <v>159</v>
      </c>
      <c r="AU942" s="17" t="s">
        <v>86</v>
      </c>
    </row>
    <row r="943" s="2" customFormat="1" ht="26.4" customHeight="1">
      <c r="A943" s="38"/>
      <c r="B943" s="39"/>
      <c r="C943" s="259" t="s">
        <v>849</v>
      </c>
      <c r="D943" s="259" t="s">
        <v>201</v>
      </c>
      <c r="E943" s="260" t="s">
        <v>850</v>
      </c>
      <c r="F943" s="261" t="s">
        <v>851</v>
      </c>
      <c r="G943" s="262" t="s">
        <v>226</v>
      </c>
      <c r="H943" s="263">
        <v>1</v>
      </c>
      <c r="I943" s="264"/>
      <c r="J943" s="265">
        <f>ROUND(I943*H943,2)</f>
        <v>0</v>
      </c>
      <c r="K943" s="261" t="s">
        <v>1</v>
      </c>
      <c r="L943" s="266"/>
      <c r="M943" s="267" t="s">
        <v>1</v>
      </c>
      <c r="N943" s="268" t="s">
        <v>41</v>
      </c>
      <c r="O943" s="91"/>
      <c r="P943" s="227">
        <f>O943*H943</f>
        <v>0</v>
      </c>
      <c r="Q943" s="227">
        <v>0.020500000000000001</v>
      </c>
      <c r="R943" s="227">
        <f>Q943*H943</f>
        <v>0.020500000000000001</v>
      </c>
      <c r="S943" s="227">
        <v>0</v>
      </c>
      <c r="T943" s="228">
        <f>S943*H943</f>
        <v>0</v>
      </c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29" t="s">
        <v>379</v>
      </c>
      <c r="AT943" s="229" t="s">
        <v>201</v>
      </c>
      <c r="AU943" s="229" t="s">
        <v>86</v>
      </c>
      <c r="AY943" s="17" t="s">
        <v>150</v>
      </c>
      <c r="BE943" s="230">
        <f>IF(N943="základní",J943,0)</f>
        <v>0</v>
      </c>
      <c r="BF943" s="230">
        <f>IF(N943="snížená",J943,0)</f>
        <v>0</v>
      </c>
      <c r="BG943" s="230">
        <f>IF(N943="zákl. přenesená",J943,0)</f>
        <v>0</v>
      </c>
      <c r="BH943" s="230">
        <f>IF(N943="sníž. přenesená",J943,0)</f>
        <v>0</v>
      </c>
      <c r="BI943" s="230">
        <f>IF(N943="nulová",J943,0)</f>
        <v>0</v>
      </c>
      <c r="BJ943" s="17" t="s">
        <v>84</v>
      </c>
      <c r="BK943" s="230">
        <f>ROUND(I943*H943,2)</f>
        <v>0</v>
      </c>
      <c r="BL943" s="17" t="s">
        <v>264</v>
      </c>
      <c r="BM943" s="229" t="s">
        <v>852</v>
      </c>
    </row>
    <row r="944" s="13" customFormat="1">
      <c r="A944" s="13"/>
      <c r="B944" s="236"/>
      <c r="C944" s="237"/>
      <c r="D944" s="238" t="s">
        <v>161</v>
      </c>
      <c r="E944" s="239" t="s">
        <v>1</v>
      </c>
      <c r="F944" s="240" t="s">
        <v>162</v>
      </c>
      <c r="G944" s="237"/>
      <c r="H944" s="239" t="s">
        <v>1</v>
      </c>
      <c r="I944" s="241"/>
      <c r="J944" s="237"/>
      <c r="K944" s="237"/>
      <c r="L944" s="242"/>
      <c r="M944" s="243"/>
      <c r="N944" s="244"/>
      <c r="O944" s="244"/>
      <c r="P944" s="244"/>
      <c r="Q944" s="244"/>
      <c r="R944" s="244"/>
      <c r="S944" s="244"/>
      <c r="T944" s="245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6" t="s">
        <v>161</v>
      </c>
      <c r="AU944" s="246" t="s">
        <v>86</v>
      </c>
      <c r="AV944" s="13" t="s">
        <v>84</v>
      </c>
      <c r="AW944" s="13" t="s">
        <v>32</v>
      </c>
      <c r="AX944" s="13" t="s">
        <v>76</v>
      </c>
      <c r="AY944" s="246" t="s">
        <v>150</v>
      </c>
    </row>
    <row r="945" s="13" customFormat="1">
      <c r="A945" s="13"/>
      <c r="B945" s="236"/>
      <c r="C945" s="237"/>
      <c r="D945" s="238" t="s">
        <v>161</v>
      </c>
      <c r="E945" s="239" t="s">
        <v>1</v>
      </c>
      <c r="F945" s="240" t="s">
        <v>164</v>
      </c>
      <c r="G945" s="237"/>
      <c r="H945" s="239" t="s">
        <v>1</v>
      </c>
      <c r="I945" s="241"/>
      <c r="J945" s="237"/>
      <c r="K945" s="237"/>
      <c r="L945" s="242"/>
      <c r="M945" s="243"/>
      <c r="N945" s="244"/>
      <c r="O945" s="244"/>
      <c r="P945" s="244"/>
      <c r="Q945" s="244"/>
      <c r="R945" s="244"/>
      <c r="S945" s="244"/>
      <c r="T945" s="245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6" t="s">
        <v>161</v>
      </c>
      <c r="AU945" s="246" t="s">
        <v>86</v>
      </c>
      <c r="AV945" s="13" t="s">
        <v>84</v>
      </c>
      <c r="AW945" s="13" t="s">
        <v>32</v>
      </c>
      <c r="AX945" s="13" t="s">
        <v>76</v>
      </c>
      <c r="AY945" s="246" t="s">
        <v>150</v>
      </c>
    </row>
    <row r="946" s="13" customFormat="1">
      <c r="A946" s="13"/>
      <c r="B946" s="236"/>
      <c r="C946" s="237"/>
      <c r="D946" s="238" t="s">
        <v>161</v>
      </c>
      <c r="E946" s="239" t="s">
        <v>1</v>
      </c>
      <c r="F946" s="240" t="s">
        <v>838</v>
      </c>
      <c r="G946" s="237"/>
      <c r="H946" s="239" t="s">
        <v>1</v>
      </c>
      <c r="I946" s="241"/>
      <c r="J946" s="237"/>
      <c r="K946" s="237"/>
      <c r="L946" s="242"/>
      <c r="M946" s="243"/>
      <c r="N946" s="244"/>
      <c r="O946" s="244"/>
      <c r="P946" s="244"/>
      <c r="Q946" s="244"/>
      <c r="R946" s="244"/>
      <c r="S946" s="244"/>
      <c r="T946" s="245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46" t="s">
        <v>161</v>
      </c>
      <c r="AU946" s="246" t="s">
        <v>86</v>
      </c>
      <c r="AV946" s="13" t="s">
        <v>84</v>
      </c>
      <c r="AW946" s="13" t="s">
        <v>32</v>
      </c>
      <c r="AX946" s="13" t="s">
        <v>76</v>
      </c>
      <c r="AY946" s="246" t="s">
        <v>150</v>
      </c>
    </row>
    <row r="947" s="13" customFormat="1">
      <c r="A947" s="13"/>
      <c r="B947" s="236"/>
      <c r="C947" s="237"/>
      <c r="D947" s="238" t="s">
        <v>161</v>
      </c>
      <c r="E947" s="239" t="s">
        <v>1</v>
      </c>
      <c r="F947" s="240" t="s">
        <v>395</v>
      </c>
      <c r="G947" s="237"/>
      <c r="H947" s="239" t="s">
        <v>1</v>
      </c>
      <c r="I947" s="241"/>
      <c r="J947" s="237"/>
      <c r="K947" s="237"/>
      <c r="L947" s="242"/>
      <c r="M947" s="243"/>
      <c r="N947" s="244"/>
      <c r="O947" s="244"/>
      <c r="P947" s="244"/>
      <c r="Q947" s="244"/>
      <c r="R947" s="244"/>
      <c r="S947" s="244"/>
      <c r="T947" s="245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6" t="s">
        <v>161</v>
      </c>
      <c r="AU947" s="246" t="s">
        <v>86</v>
      </c>
      <c r="AV947" s="13" t="s">
        <v>84</v>
      </c>
      <c r="AW947" s="13" t="s">
        <v>32</v>
      </c>
      <c r="AX947" s="13" t="s">
        <v>76</v>
      </c>
      <c r="AY947" s="246" t="s">
        <v>150</v>
      </c>
    </row>
    <row r="948" s="14" customFormat="1">
      <c r="A948" s="14"/>
      <c r="B948" s="247"/>
      <c r="C948" s="248"/>
      <c r="D948" s="238" t="s">
        <v>161</v>
      </c>
      <c r="E948" s="249" t="s">
        <v>1</v>
      </c>
      <c r="F948" s="250" t="s">
        <v>374</v>
      </c>
      <c r="G948" s="248"/>
      <c r="H948" s="251">
        <v>1</v>
      </c>
      <c r="I948" s="252"/>
      <c r="J948" s="248"/>
      <c r="K948" s="248"/>
      <c r="L948" s="253"/>
      <c r="M948" s="254"/>
      <c r="N948" s="255"/>
      <c r="O948" s="255"/>
      <c r="P948" s="255"/>
      <c r="Q948" s="255"/>
      <c r="R948" s="255"/>
      <c r="S948" s="255"/>
      <c r="T948" s="256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7" t="s">
        <v>161</v>
      </c>
      <c r="AU948" s="257" t="s">
        <v>86</v>
      </c>
      <c r="AV948" s="14" t="s">
        <v>86</v>
      </c>
      <c r="AW948" s="14" t="s">
        <v>32</v>
      </c>
      <c r="AX948" s="14" t="s">
        <v>76</v>
      </c>
      <c r="AY948" s="257" t="s">
        <v>150</v>
      </c>
    </row>
    <row r="949" s="2" customFormat="1" ht="26.4" customHeight="1">
      <c r="A949" s="38"/>
      <c r="B949" s="39"/>
      <c r="C949" s="218" t="s">
        <v>853</v>
      </c>
      <c r="D949" s="218" t="s">
        <v>152</v>
      </c>
      <c r="E949" s="219" t="s">
        <v>854</v>
      </c>
      <c r="F949" s="220" t="s">
        <v>855</v>
      </c>
      <c r="G949" s="221" t="s">
        <v>185</v>
      </c>
      <c r="H949" s="222">
        <v>0.45500000000000002</v>
      </c>
      <c r="I949" s="223"/>
      <c r="J949" s="224">
        <f>ROUND(I949*H949,2)</f>
        <v>0</v>
      </c>
      <c r="K949" s="220" t="s">
        <v>156</v>
      </c>
      <c r="L949" s="44"/>
      <c r="M949" s="225" t="s">
        <v>1</v>
      </c>
      <c r="N949" s="226" t="s">
        <v>41</v>
      </c>
      <c r="O949" s="91"/>
      <c r="P949" s="227">
        <f>O949*H949</f>
        <v>0</v>
      </c>
      <c r="Q949" s="227">
        <v>0</v>
      </c>
      <c r="R949" s="227">
        <f>Q949*H949</f>
        <v>0</v>
      </c>
      <c r="S949" s="227">
        <v>0</v>
      </c>
      <c r="T949" s="228">
        <f>S949*H949</f>
        <v>0</v>
      </c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R949" s="229" t="s">
        <v>264</v>
      </c>
      <c r="AT949" s="229" t="s">
        <v>152</v>
      </c>
      <c r="AU949" s="229" t="s">
        <v>86</v>
      </c>
      <c r="AY949" s="17" t="s">
        <v>150</v>
      </c>
      <c r="BE949" s="230">
        <f>IF(N949="základní",J949,0)</f>
        <v>0</v>
      </c>
      <c r="BF949" s="230">
        <f>IF(N949="snížená",J949,0)</f>
        <v>0</v>
      </c>
      <c r="BG949" s="230">
        <f>IF(N949="zákl. přenesená",J949,0)</f>
        <v>0</v>
      </c>
      <c r="BH949" s="230">
        <f>IF(N949="sníž. přenesená",J949,0)</f>
        <v>0</v>
      </c>
      <c r="BI949" s="230">
        <f>IF(N949="nulová",J949,0)</f>
        <v>0</v>
      </c>
      <c r="BJ949" s="17" t="s">
        <v>84</v>
      </c>
      <c r="BK949" s="230">
        <f>ROUND(I949*H949,2)</f>
        <v>0</v>
      </c>
      <c r="BL949" s="17" t="s">
        <v>264</v>
      </c>
      <c r="BM949" s="229" t="s">
        <v>856</v>
      </c>
    </row>
    <row r="950" s="2" customFormat="1">
      <c r="A950" s="38"/>
      <c r="B950" s="39"/>
      <c r="C950" s="40"/>
      <c r="D950" s="231" t="s">
        <v>159</v>
      </c>
      <c r="E950" s="40"/>
      <c r="F950" s="232" t="s">
        <v>857</v>
      </c>
      <c r="G950" s="40"/>
      <c r="H950" s="40"/>
      <c r="I950" s="233"/>
      <c r="J950" s="40"/>
      <c r="K950" s="40"/>
      <c r="L950" s="44"/>
      <c r="M950" s="234"/>
      <c r="N950" s="235"/>
      <c r="O950" s="91"/>
      <c r="P950" s="91"/>
      <c r="Q950" s="91"/>
      <c r="R950" s="91"/>
      <c r="S950" s="91"/>
      <c r="T950" s="92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T950" s="17" t="s">
        <v>159</v>
      </c>
      <c r="AU950" s="17" t="s">
        <v>86</v>
      </c>
    </row>
    <row r="951" s="12" customFormat="1" ht="22.8" customHeight="1">
      <c r="A951" s="12"/>
      <c r="B951" s="202"/>
      <c r="C951" s="203"/>
      <c r="D951" s="204" t="s">
        <v>75</v>
      </c>
      <c r="E951" s="216" t="s">
        <v>858</v>
      </c>
      <c r="F951" s="216" t="s">
        <v>859</v>
      </c>
      <c r="G951" s="203"/>
      <c r="H951" s="203"/>
      <c r="I951" s="206"/>
      <c r="J951" s="217">
        <f>BK951</f>
        <v>0</v>
      </c>
      <c r="K951" s="203"/>
      <c r="L951" s="208"/>
      <c r="M951" s="209"/>
      <c r="N951" s="210"/>
      <c r="O951" s="210"/>
      <c r="P951" s="211">
        <f>SUM(P952:P960)</f>
        <v>0</v>
      </c>
      <c r="Q951" s="210"/>
      <c r="R951" s="211">
        <f>SUM(R952:R960)</f>
        <v>0.035999999999999997</v>
      </c>
      <c r="S951" s="210"/>
      <c r="T951" s="212">
        <f>SUM(T952:T960)</f>
        <v>0</v>
      </c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R951" s="213" t="s">
        <v>86</v>
      </c>
      <c r="AT951" s="214" t="s">
        <v>75</v>
      </c>
      <c r="AU951" s="214" t="s">
        <v>84</v>
      </c>
      <c r="AY951" s="213" t="s">
        <v>150</v>
      </c>
      <c r="BK951" s="215">
        <f>SUM(BK952:BK960)</f>
        <v>0</v>
      </c>
    </row>
    <row r="952" s="2" customFormat="1" ht="26.4" customHeight="1">
      <c r="A952" s="38"/>
      <c r="B952" s="39"/>
      <c r="C952" s="218" t="s">
        <v>860</v>
      </c>
      <c r="D952" s="218" t="s">
        <v>152</v>
      </c>
      <c r="E952" s="219" t="s">
        <v>861</v>
      </c>
      <c r="F952" s="220" t="s">
        <v>862</v>
      </c>
      <c r="G952" s="221" t="s">
        <v>226</v>
      </c>
      <c r="H952" s="222">
        <v>1</v>
      </c>
      <c r="I952" s="223"/>
      <c r="J952" s="224">
        <f>ROUND(I952*H952,2)</f>
        <v>0</v>
      </c>
      <c r="K952" s="220" t="s">
        <v>156</v>
      </c>
      <c r="L952" s="44"/>
      <c r="M952" s="225" t="s">
        <v>1</v>
      </c>
      <c r="N952" s="226" t="s">
        <v>41</v>
      </c>
      <c r="O952" s="91"/>
      <c r="P952" s="227">
        <f>O952*H952</f>
        <v>0</v>
      </c>
      <c r="Q952" s="227">
        <v>0</v>
      </c>
      <c r="R952" s="227">
        <f>Q952*H952</f>
        <v>0</v>
      </c>
      <c r="S952" s="227">
        <v>0</v>
      </c>
      <c r="T952" s="228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9" t="s">
        <v>264</v>
      </c>
      <c r="AT952" s="229" t="s">
        <v>152</v>
      </c>
      <c r="AU952" s="229" t="s">
        <v>86</v>
      </c>
      <c r="AY952" s="17" t="s">
        <v>150</v>
      </c>
      <c r="BE952" s="230">
        <f>IF(N952="základní",J952,0)</f>
        <v>0</v>
      </c>
      <c r="BF952" s="230">
        <f>IF(N952="snížená",J952,0)</f>
        <v>0</v>
      </c>
      <c r="BG952" s="230">
        <f>IF(N952="zákl. přenesená",J952,0)</f>
        <v>0</v>
      </c>
      <c r="BH952" s="230">
        <f>IF(N952="sníž. přenesená",J952,0)</f>
        <v>0</v>
      </c>
      <c r="BI952" s="230">
        <f>IF(N952="nulová",J952,0)</f>
        <v>0</v>
      </c>
      <c r="BJ952" s="17" t="s">
        <v>84</v>
      </c>
      <c r="BK952" s="230">
        <f>ROUND(I952*H952,2)</f>
        <v>0</v>
      </c>
      <c r="BL952" s="17" t="s">
        <v>264</v>
      </c>
      <c r="BM952" s="229" t="s">
        <v>863</v>
      </c>
    </row>
    <row r="953" s="2" customFormat="1">
      <c r="A953" s="38"/>
      <c r="B953" s="39"/>
      <c r="C953" s="40"/>
      <c r="D953" s="231" t="s">
        <v>159</v>
      </c>
      <c r="E953" s="40"/>
      <c r="F953" s="232" t="s">
        <v>864</v>
      </c>
      <c r="G953" s="40"/>
      <c r="H953" s="40"/>
      <c r="I953" s="233"/>
      <c r="J953" s="40"/>
      <c r="K953" s="40"/>
      <c r="L953" s="44"/>
      <c r="M953" s="234"/>
      <c r="N953" s="235"/>
      <c r="O953" s="91"/>
      <c r="P953" s="91"/>
      <c r="Q953" s="91"/>
      <c r="R953" s="91"/>
      <c r="S953" s="91"/>
      <c r="T953" s="92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7" t="s">
        <v>159</v>
      </c>
      <c r="AU953" s="17" t="s">
        <v>86</v>
      </c>
    </row>
    <row r="954" s="2" customFormat="1" ht="26.4" customHeight="1">
      <c r="A954" s="38"/>
      <c r="B954" s="39"/>
      <c r="C954" s="259" t="s">
        <v>865</v>
      </c>
      <c r="D954" s="259" t="s">
        <v>201</v>
      </c>
      <c r="E954" s="260" t="s">
        <v>866</v>
      </c>
      <c r="F954" s="261" t="s">
        <v>867</v>
      </c>
      <c r="G954" s="262" t="s">
        <v>226</v>
      </c>
      <c r="H954" s="263">
        <v>1</v>
      </c>
      <c r="I954" s="264"/>
      <c r="J954" s="265">
        <f>ROUND(I954*H954,2)</f>
        <v>0</v>
      </c>
      <c r="K954" s="261" t="s">
        <v>1</v>
      </c>
      <c r="L954" s="266"/>
      <c r="M954" s="267" t="s">
        <v>1</v>
      </c>
      <c r="N954" s="268" t="s">
        <v>41</v>
      </c>
      <c r="O954" s="91"/>
      <c r="P954" s="227">
        <f>O954*H954</f>
        <v>0</v>
      </c>
      <c r="Q954" s="227">
        <v>0.035999999999999997</v>
      </c>
      <c r="R954" s="227">
        <f>Q954*H954</f>
        <v>0.035999999999999997</v>
      </c>
      <c r="S954" s="227">
        <v>0</v>
      </c>
      <c r="T954" s="228">
        <f>S954*H954</f>
        <v>0</v>
      </c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9" t="s">
        <v>379</v>
      </c>
      <c r="AT954" s="229" t="s">
        <v>201</v>
      </c>
      <c r="AU954" s="229" t="s">
        <v>86</v>
      </c>
      <c r="AY954" s="17" t="s">
        <v>150</v>
      </c>
      <c r="BE954" s="230">
        <f>IF(N954="základní",J954,0)</f>
        <v>0</v>
      </c>
      <c r="BF954" s="230">
        <f>IF(N954="snížená",J954,0)</f>
        <v>0</v>
      </c>
      <c r="BG954" s="230">
        <f>IF(N954="zákl. přenesená",J954,0)</f>
        <v>0</v>
      </c>
      <c r="BH954" s="230">
        <f>IF(N954="sníž. přenesená",J954,0)</f>
        <v>0</v>
      </c>
      <c r="BI954" s="230">
        <f>IF(N954="nulová",J954,0)</f>
        <v>0</v>
      </c>
      <c r="BJ954" s="17" t="s">
        <v>84</v>
      </c>
      <c r="BK954" s="230">
        <f>ROUND(I954*H954,2)</f>
        <v>0</v>
      </c>
      <c r="BL954" s="17" t="s">
        <v>264</v>
      </c>
      <c r="BM954" s="229" t="s">
        <v>868</v>
      </c>
    </row>
    <row r="955" s="13" customFormat="1">
      <c r="A955" s="13"/>
      <c r="B955" s="236"/>
      <c r="C955" s="237"/>
      <c r="D955" s="238" t="s">
        <v>161</v>
      </c>
      <c r="E955" s="239" t="s">
        <v>1</v>
      </c>
      <c r="F955" s="240" t="s">
        <v>162</v>
      </c>
      <c r="G955" s="237"/>
      <c r="H955" s="239" t="s">
        <v>1</v>
      </c>
      <c r="I955" s="241"/>
      <c r="J955" s="237"/>
      <c r="K955" s="237"/>
      <c r="L955" s="242"/>
      <c r="M955" s="243"/>
      <c r="N955" s="244"/>
      <c r="O955" s="244"/>
      <c r="P955" s="244"/>
      <c r="Q955" s="244"/>
      <c r="R955" s="244"/>
      <c r="S955" s="244"/>
      <c r="T955" s="245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6" t="s">
        <v>161</v>
      </c>
      <c r="AU955" s="246" t="s">
        <v>86</v>
      </c>
      <c r="AV955" s="13" t="s">
        <v>84</v>
      </c>
      <c r="AW955" s="13" t="s">
        <v>32</v>
      </c>
      <c r="AX955" s="13" t="s">
        <v>76</v>
      </c>
      <c r="AY955" s="246" t="s">
        <v>150</v>
      </c>
    </row>
    <row r="956" s="13" customFormat="1">
      <c r="A956" s="13"/>
      <c r="B956" s="236"/>
      <c r="C956" s="237"/>
      <c r="D956" s="238" t="s">
        <v>161</v>
      </c>
      <c r="E956" s="239" t="s">
        <v>1</v>
      </c>
      <c r="F956" s="240" t="s">
        <v>164</v>
      </c>
      <c r="G956" s="237"/>
      <c r="H956" s="239" t="s">
        <v>1</v>
      </c>
      <c r="I956" s="241"/>
      <c r="J956" s="237"/>
      <c r="K956" s="237"/>
      <c r="L956" s="242"/>
      <c r="M956" s="243"/>
      <c r="N956" s="244"/>
      <c r="O956" s="244"/>
      <c r="P956" s="244"/>
      <c r="Q956" s="244"/>
      <c r="R956" s="244"/>
      <c r="S956" s="244"/>
      <c r="T956" s="245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46" t="s">
        <v>161</v>
      </c>
      <c r="AU956" s="246" t="s">
        <v>86</v>
      </c>
      <c r="AV956" s="13" t="s">
        <v>84</v>
      </c>
      <c r="AW956" s="13" t="s">
        <v>32</v>
      </c>
      <c r="AX956" s="13" t="s">
        <v>76</v>
      </c>
      <c r="AY956" s="246" t="s">
        <v>150</v>
      </c>
    </row>
    <row r="957" s="13" customFormat="1">
      <c r="A957" s="13"/>
      <c r="B957" s="236"/>
      <c r="C957" s="237"/>
      <c r="D957" s="238" t="s">
        <v>161</v>
      </c>
      <c r="E957" s="239" t="s">
        <v>1</v>
      </c>
      <c r="F957" s="240" t="s">
        <v>838</v>
      </c>
      <c r="G957" s="237"/>
      <c r="H957" s="239" t="s">
        <v>1</v>
      </c>
      <c r="I957" s="241"/>
      <c r="J957" s="237"/>
      <c r="K957" s="237"/>
      <c r="L957" s="242"/>
      <c r="M957" s="243"/>
      <c r="N957" s="244"/>
      <c r="O957" s="244"/>
      <c r="P957" s="244"/>
      <c r="Q957" s="244"/>
      <c r="R957" s="244"/>
      <c r="S957" s="244"/>
      <c r="T957" s="245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6" t="s">
        <v>161</v>
      </c>
      <c r="AU957" s="246" t="s">
        <v>86</v>
      </c>
      <c r="AV957" s="13" t="s">
        <v>84</v>
      </c>
      <c r="AW957" s="13" t="s">
        <v>32</v>
      </c>
      <c r="AX957" s="13" t="s">
        <v>76</v>
      </c>
      <c r="AY957" s="246" t="s">
        <v>150</v>
      </c>
    </row>
    <row r="958" s="14" customFormat="1">
      <c r="A958" s="14"/>
      <c r="B958" s="247"/>
      <c r="C958" s="248"/>
      <c r="D958" s="238" t="s">
        <v>161</v>
      </c>
      <c r="E958" s="249" t="s">
        <v>1</v>
      </c>
      <c r="F958" s="250" t="s">
        <v>375</v>
      </c>
      <c r="G958" s="248"/>
      <c r="H958" s="251">
        <v>1</v>
      </c>
      <c r="I958" s="252"/>
      <c r="J958" s="248"/>
      <c r="K958" s="248"/>
      <c r="L958" s="253"/>
      <c r="M958" s="254"/>
      <c r="N958" s="255"/>
      <c r="O958" s="255"/>
      <c r="P958" s="255"/>
      <c r="Q958" s="255"/>
      <c r="R958" s="255"/>
      <c r="S958" s="255"/>
      <c r="T958" s="256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57" t="s">
        <v>161</v>
      </c>
      <c r="AU958" s="257" t="s">
        <v>86</v>
      </c>
      <c r="AV958" s="14" t="s">
        <v>86</v>
      </c>
      <c r="AW958" s="14" t="s">
        <v>32</v>
      </c>
      <c r="AX958" s="14" t="s">
        <v>76</v>
      </c>
      <c r="AY958" s="257" t="s">
        <v>150</v>
      </c>
    </row>
    <row r="959" s="2" customFormat="1" ht="26.4" customHeight="1">
      <c r="A959" s="38"/>
      <c r="B959" s="39"/>
      <c r="C959" s="218" t="s">
        <v>869</v>
      </c>
      <c r="D959" s="218" t="s">
        <v>152</v>
      </c>
      <c r="E959" s="219" t="s">
        <v>870</v>
      </c>
      <c r="F959" s="220" t="s">
        <v>871</v>
      </c>
      <c r="G959" s="221" t="s">
        <v>185</v>
      </c>
      <c r="H959" s="222">
        <v>0.035999999999999997</v>
      </c>
      <c r="I959" s="223"/>
      <c r="J959" s="224">
        <f>ROUND(I959*H959,2)</f>
        <v>0</v>
      </c>
      <c r="K959" s="220" t="s">
        <v>156</v>
      </c>
      <c r="L959" s="44"/>
      <c r="M959" s="225" t="s">
        <v>1</v>
      </c>
      <c r="N959" s="226" t="s">
        <v>41</v>
      </c>
      <c r="O959" s="91"/>
      <c r="P959" s="227">
        <f>O959*H959</f>
        <v>0</v>
      </c>
      <c r="Q959" s="227">
        <v>0</v>
      </c>
      <c r="R959" s="227">
        <f>Q959*H959</f>
        <v>0</v>
      </c>
      <c r="S959" s="227">
        <v>0</v>
      </c>
      <c r="T959" s="228">
        <f>S959*H959</f>
        <v>0</v>
      </c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R959" s="229" t="s">
        <v>264</v>
      </c>
      <c r="AT959" s="229" t="s">
        <v>152</v>
      </c>
      <c r="AU959" s="229" t="s">
        <v>86</v>
      </c>
      <c r="AY959" s="17" t="s">
        <v>150</v>
      </c>
      <c r="BE959" s="230">
        <f>IF(N959="základní",J959,0)</f>
        <v>0</v>
      </c>
      <c r="BF959" s="230">
        <f>IF(N959="snížená",J959,0)</f>
        <v>0</v>
      </c>
      <c r="BG959" s="230">
        <f>IF(N959="zákl. přenesená",J959,0)</f>
        <v>0</v>
      </c>
      <c r="BH959" s="230">
        <f>IF(N959="sníž. přenesená",J959,0)</f>
        <v>0</v>
      </c>
      <c r="BI959" s="230">
        <f>IF(N959="nulová",J959,0)</f>
        <v>0</v>
      </c>
      <c r="BJ959" s="17" t="s">
        <v>84</v>
      </c>
      <c r="BK959" s="230">
        <f>ROUND(I959*H959,2)</f>
        <v>0</v>
      </c>
      <c r="BL959" s="17" t="s">
        <v>264</v>
      </c>
      <c r="BM959" s="229" t="s">
        <v>872</v>
      </c>
    </row>
    <row r="960" s="2" customFormat="1">
      <c r="A960" s="38"/>
      <c r="B960" s="39"/>
      <c r="C960" s="40"/>
      <c r="D960" s="231" t="s">
        <v>159</v>
      </c>
      <c r="E960" s="40"/>
      <c r="F960" s="232" t="s">
        <v>873</v>
      </c>
      <c r="G960" s="40"/>
      <c r="H960" s="40"/>
      <c r="I960" s="233"/>
      <c r="J960" s="40"/>
      <c r="K960" s="40"/>
      <c r="L960" s="44"/>
      <c r="M960" s="234"/>
      <c r="N960" s="235"/>
      <c r="O960" s="91"/>
      <c r="P960" s="91"/>
      <c r="Q960" s="91"/>
      <c r="R960" s="91"/>
      <c r="S960" s="91"/>
      <c r="T960" s="92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T960" s="17" t="s">
        <v>159</v>
      </c>
      <c r="AU960" s="17" t="s">
        <v>86</v>
      </c>
    </row>
    <row r="961" s="12" customFormat="1" ht="22.8" customHeight="1">
      <c r="A961" s="12"/>
      <c r="B961" s="202"/>
      <c r="C961" s="203"/>
      <c r="D961" s="204" t="s">
        <v>75</v>
      </c>
      <c r="E961" s="216" t="s">
        <v>874</v>
      </c>
      <c r="F961" s="216" t="s">
        <v>875</v>
      </c>
      <c r="G961" s="203"/>
      <c r="H961" s="203"/>
      <c r="I961" s="206"/>
      <c r="J961" s="217">
        <f>BK961</f>
        <v>0</v>
      </c>
      <c r="K961" s="203"/>
      <c r="L961" s="208"/>
      <c r="M961" s="209"/>
      <c r="N961" s="210"/>
      <c r="O961" s="210"/>
      <c r="P961" s="211">
        <f>SUM(P962:P1082)</f>
        <v>0</v>
      </c>
      <c r="Q961" s="210"/>
      <c r="R961" s="211">
        <f>SUM(R962:R1082)</f>
        <v>3.1491111199999997</v>
      </c>
      <c r="S961" s="210"/>
      <c r="T961" s="212">
        <f>SUM(T962:T1082)</f>
        <v>0</v>
      </c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R961" s="213" t="s">
        <v>86</v>
      </c>
      <c r="AT961" s="214" t="s">
        <v>75</v>
      </c>
      <c r="AU961" s="214" t="s">
        <v>84</v>
      </c>
      <c r="AY961" s="213" t="s">
        <v>150</v>
      </c>
      <c r="BK961" s="215">
        <f>SUM(BK962:BK1082)</f>
        <v>0</v>
      </c>
    </row>
    <row r="962" s="2" customFormat="1" ht="16.5" customHeight="1">
      <c r="A962" s="38"/>
      <c r="B962" s="39"/>
      <c r="C962" s="218" t="s">
        <v>876</v>
      </c>
      <c r="D962" s="218" t="s">
        <v>152</v>
      </c>
      <c r="E962" s="219" t="s">
        <v>877</v>
      </c>
      <c r="F962" s="220" t="s">
        <v>878</v>
      </c>
      <c r="G962" s="221" t="s">
        <v>211</v>
      </c>
      <c r="H962" s="222">
        <v>84.045000000000002</v>
      </c>
      <c r="I962" s="223"/>
      <c r="J962" s="224">
        <f>ROUND(I962*H962,2)</f>
        <v>0</v>
      </c>
      <c r="K962" s="220" t="s">
        <v>156</v>
      </c>
      <c r="L962" s="44"/>
      <c r="M962" s="225" t="s">
        <v>1</v>
      </c>
      <c r="N962" s="226" t="s">
        <v>41</v>
      </c>
      <c r="O962" s="91"/>
      <c r="P962" s="227">
        <f>O962*H962</f>
        <v>0</v>
      </c>
      <c r="Q962" s="227">
        <v>0.00029999999999999997</v>
      </c>
      <c r="R962" s="227">
        <f>Q962*H962</f>
        <v>0.0252135</v>
      </c>
      <c r="S962" s="227">
        <v>0</v>
      </c>
      <c r="T962" s="228">
        <f>S962*H962</f>
        <v>0</v>
      </c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29" t="s">
        <v>264</v>
      </c>
      <c r="AT962" s="229" t="s">
        <v>152</v>
      </c>
      <c r="AU962" s="229" t="s">
        <v>86</v>
      </c>
      <c r="AY962" s="17" t="s">
        <v>150</v>
      </c>
      <c r="BE962" s="230">
        <f>IF(N962="základní",J962,0)</f>
        <v>0</v>
      </c>
      <c r="BF962" s="230">
        <f>IF(N962="snížená",J962,0)</f>
        <v>0</v>
      </c>
      <c r="BG962" s="230">
        <f>IF(N962="zákl. přenesená",J962,0)</f>
        <v>0</v>
      </c>
      <c r="BH962" s="230">
        <f>IF(N962="sníž. přenesená",J962,0)</f>
        <v>0</v>
      </c>
      <c r="BI962" s="230">
        <f>IF(N962="nulová",J962,0)</f>
        <v>0</v>
      </c>
      <c r="BJ962" s="17" t="s">
        <v>84</v>
      </c>
      <c r="BK962" s="230">
        <f>ROUND(I962*H962,2)</f>
        <v>0</v>
      </c>
      <c r="BL962" s="17" t="s">
        <v>264</v>
      </c>
      <c r="BM962" s="229" t="s">
        <v>879</v>
      </c>
    </row>
    <row r="963" s="2" customFormat="1">
      <c r="A963" s="38"/>
      <c r="B963" s="39"/>
      <c r="C963" s="40"/>
      <c r="D963" s="231" t="s">
        <v>159</v>
      </c>
      <c r="E963" s="40"/>
      <c r="F963" s="232" t="s">
        <v>880</v>
      </c>
      <c r="G963" s="40"/>
      <c r="H963" s="40"/>
      <c r="I963" s="233"/>
      <c r="J963" s="40"/>
      <c r="K963" s="40"/>
      <c r="L963" s="44"/>
      <c r="M963" s="234"/>
      <c r="N963" s="235"/>
      <c r="O963" s="91"/>
      <c r="P963" s="91"/>
      <c r="Q963" s="91"/>
      <c r="R963" s="91"/>
      <c r="S963" s="91"/>
      <c r="T963" s="92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17" t="s">
        <v>159</v>
      </c>
      <c r="AU963" s="17" t="s">
        <v>86</v>
      </c>
    </row>
    <row r="964" s="13" customFormat="1">
      <c r="A964" s="13"/>
      <c r="B964" s="236"/>
      <c r="C964" s="237"/>
      <c r="D964" s="238" t="s">
        <v>161</v>
      </c>
      <c r="E964" s="239" t="s">
        <v>1</v>
      </c>
      <c r="F964" s="240" t="s">
        <v>162</v>
      </c>
      <c r="G964" s="237"/>
      <c r="H964" s="239" t="s">
        <v>1</v>
      </c>
      <c r="I964" s="241"/>
      <c r="J964" s="237"/>
      <c r="K964" s="237"/>
      <c r="L964" s="242"/>
      <c r="M964" s="243"/>
      <c r="N964" s="244"/>
      <c r="O964" s="244"/>
      <c r="P964" s="244"/>
      <c r="Q964" s="244"/>
      <c r="R964" s="244"/>
      <c r="S964" s="244"/>
      <c r="T964" s="245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6" t="s">
        <v>161</v>
      </c>
      <c r="AU964" s="246" t="s">
        <v>86</v>
      </c>
      <c r="AV964" s="13" t="s">
        <v>84</v>
      </c>
      <c r="AW964" s="13" t="s">
        <v>32</v>
      </c>
      <c r="AX964" s="13" t="s">
        <v>76</v>
      </c>
      <c r="AY964" s="246" t="s">
        <v>150</v>
      </c>
    </row>
    <row r="965" s="13" customFormat="1">
      <c r="A965" s="13"/>
      <c r="B965" s="236"/>
      <c r="C965" s="237"/>
      <c r="D965" s="238" t="s">
        <v>161</v>
      </c>
      <c r="E965" s="239" t="s">
        <v>1</v>
      </c>
      <c r="F965" s="240" t="s">
        <v>163</v>
      </c>
      <c r="G965" s="237"/>
      <c r="H965" s="239" t="s">
        <v>1</v>
      </c>
      <c r="I965" s="241"/>
      <c r="J965" s="237"/>
      <c r="K965" s="237"/>
      <c r="L965" s="242"/>
      <c r="M965" s="243"/>
      <c r="N965" s="244"/>
      <c r="O965" s="244"/>
      <c r="P965" s="244"/>
      <c r="Q965" s="244"/>
      <c r="R965" s="244"/>
      <c r="S965" s="244"/>
      <c r="T965" s="245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6" t="s">
        <v>161</v>
      </c>
      <c r="AU965" s="246" t="s">
        <v>86</v>
      </c>
      <c r="AV965" s="13" t="s">
        <v>84</v>
      </c>
      <c r="AW965" s="13" t="s">
        <v>32</v>
      </c>
      <c r="AX965" s="13" t="s">
        <v>76</v>
      </c>
      <c r="AY965" s="246" t="s">
        <v>150</v>
      </c>
    </row>
    <row r="966" s="13" customFormat="1">
      <c r="A966" s="13"/>
      <c r="B966" s="236"/>
      <c r="C966" s="237"/>
      <c r="D966" s="238" t="s">
        <v>161</v>
      </c>
      <c r="E966" s="239" t="s">
        <v>1</v>
      </c>
      <c r="F966" s="240" t="s">
        <v>164</v>
      </c>
      <c r="G966" s="237"/>
      <c r="H966" s="239" t="s">
        <v>1</v>
      </c>
      <c r="I966" s="241"/>
      <c r="J966" s="237"/>
      <c r="K966" s="237"/>
      <c r="L966" s="242"/>
      <c r="M966" s="243"/>
      <c r="N966" s="244"/>
      <c r="O966" s="244"/>
      <c r="P966" s="244"/>
      <c r="Q966" s="244"/>
      <c r="R966" s="244"/>
      <c r="S966" s="244"/>
      <c r="T966" s="245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6" t="s">
        <v>161</v>
      </c>
      <c r="AU966" s="246" t="s">
        <v>86</v>
      </c>
      <c r="AV966" s="13" t="s">
        <v>84</v>
      </c>
      <c r="AW966" s="13" t="s">
        <v>32</v>
      </c>
      <c r="AX966" s="13" t="s">
        <v>76</v>
      </c>
      <c r="AY966" s="246" t="s">
        <v>150</v>
      </c>
    </row>
    <row r="967" s="13" customFormat="1">
      <c r="A967" s="13"/>
      <c r="B967" s="236"/>
      <c r="C967" s="237"/>
      <c r="D967" s="238" t="s">
        <v>161</v>
      </c>
      <c r="E967" s="239" t="s">
        <v>1</v>
      </c>
      <c r="F967" s="240" t="s">
        <v>881</v>
      </c>
      <c r="G967" s="237"/>
      <c r="H967" s="239" t="s">
        <v>1</v>
      </c>
      <c r="I967" s="241"/>
      <c r="J967" s="237"/>
      <c r="K967" s="237"/>
      <c r="L967" s="242"/>
      <c r="M967" s="243"/>
      <c r="N967" s="244"/>
      <c r="O967" s="244"/>
      <c r="P967" s="244"/>
      <c r="Q967" s="244"/>
      <c r="R967" s="244"/>
      <c r="S967" s="244"/>
      <c r="T967" s="245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6" t="s">
        <v>161</v>
      </c>
      <c r="AU967" s="246" t="s">
        <v>86</v>
      </c>
      <c r="AV967" s="13" t="s">
        <v>84</v>
      </c>
      <c r="AW967" s="13" t="s">
        <v>32</v>
      </c>
      <c r="AX967" s="13" t="s">
        <v>76</v>
      </c>
      <c r="AY967" s="246" t="s">
        <v>150</v>
      </c>
    </row>
    <row r="968" s="13" customFormat="1">
      <c r="A968" s="13"/>
      <c r="B968" s="236"/>
      <c r="C968" s="237"/>
      <c r="D968" s="238" t="s">
        <v>161</v>
      </c>
      <c r="E968" s="239" t="s">
        <v>1</v>
      </c>
      <c r="F968" s="240" t="s">
        <v>197</v>
      </c>
      <c r="G968" s="237"/>
      <c r="H968" s="239" t="s">
        <v>1</v>
      </c>
      <c r="I968" s="241"/>
      <c r="J968" s="237"/>
      <c r="K968" s="237"/>
      <c r="L968" s="242"/>
      <c r="M968" s="243"/>
      <c r="N968" s="244"/>
      <c r="O968" s="244"/>
      <c r="P968" s="244"/>
      <c r="Q968" s="244"/>
      <c r="R968" s="244"/>
      <c r="S968" s="244"/>
      <c r="T968" s="245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6" t="s">
        <v>161</v>
      </c>
      <c r="AU968" s="246" t="s">
        <v>86</v>
      </c>
      <c r="AV968" s="13" t="s">
        <v>84</v>
      </c>
      <c r="AW968" s="13" t="s">
        <v>32</v>
      </c>
      <c r="AX968" s="13" t="s">
        <v>76</v>
      </c>
      <c r="AY968" s="246" t="s">
        <v>150</v>
      </c>
    </row>
    <row r="969" s="14" customFormat="1">
      <c r="A969" s="14"/>
      <c r="B969" s="247"/>
      <c r="C969" s="248"/>
      <c r="D969" s="238" t="s">
        <v>161</v>
      </c>
      <c r="E969" s="249" t="s">
        <v>1</v>
      </c>
      <c r="F969" s="250" t="s">
        <v>882</v>
      </c>
      <c r="G969" s="248"/>
      <c r="H969" s="251">
        <v>6.6449999999999996</v>
      </c>
      <c r="I969" s="252"/>
      <c r="J969" s="248"/>
      <c r="K969" s="248"/>
      <c r="L969" s="253"/>
      <c r="M969" s="254"/>
      <c r="N969" s="255"/>
      <c r="O969" s="255"/>
      <c r="P969" s="255"/>
      <c r="Q969" s="255"/>
      <c r="R969" s="255"/>
      <c r="S969" s="255"/>
      <c r="T969" s="256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7" t="s">
        <v>161</v>
      </c>
      <c r="AU969" s="257" t="s">
        <v>86</v>
      </c>
      <c r="AV969" s="14" t="s">
        <v>86</v>
      </c>
      <c r="AW969" s="14" t="s">
        <v>32</v>
      </c>
      <c r="AX969" s="14" t="s">
        <v>76</v>
      </c>
      <c r="AY969" s="257" t="s">
        <v>150</v>
      </c>
    </row>
    <row r="970" s="14" customFormat="1">
      <c r="A970" s="14"/>
      <c r="B970" s="247"/>
      <c r="C970" s="248"/>
      <c r="D970" s="238" t="s">
        <v>161</v>
      </c>
      <c r="E970" s="249" t="s">
        <v>1</v>
      </c>
      <c r="F970" s="250" t="s">
        <v>457</v>
      </c>
      <c r="G970" s="248"/>
      <c r="H970" s="251">
        <v>17.559999999999999</v>
      </c>
      <c r="I970" s="252"/>
      <c r="J970" s="248"/>
      <c r="K970" s="248"/>
      <c r="L970" s="253"/>
      <c r="M970" s="254"/>
      <c r="N970" s="255"/>
      <c r="O970" s="255"/>
      <c r="P970" s="255"/>
      <c r="Q970" s="255"/>
      <c r="R970" s="255"/>
      <c r="S970" s="255"/>
      <c r="T970" s="256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57" t="s">
        <v>161</v>
      </c>
      <c r="AU970" s="257" t="s">
        <v>86</v>
      </c>
      <c r="AV970" s="14" t="s">
        <v>86</v>
      </c>
      <c r="AW970" s="14" t="s">
        <v>32</v>
      </c>
      <c r="AX970" s="14" t="s">
        <v>76</v>
      </c>
      <c r="AY970" s="257" t="s">
        <v>150</v>
      </c>
    </row>
    <row r="971" s="13" customFormat="1">
      <c r="A971" s="13"/>
      <c r="B971" s="236"/>
      <c r="C971" s="237"/>
      <c r="D971" s="238" t="s">
        <v>161</v>
      </c>
      <c r="E971" s="239" t="s">
        <v>1</v>
      </c>
      <c r="F971" s="240" t="s">
        <v>164</v>
      </c>
      <c r="G971" s="237"/>
      <c r="H971" s="239" t="s">
        <v>1</v>
      </c>
      <c r="I971" s="241"/>
      <c r="J971" s="237"/>
      <c r="K971" s="237"/>
      <c r="L971" s="242"/>
      <c r="M971" s="243"/>
      <c r="N971" s="244"/>
      <c r="O971" s="244"/>
      <c r="P971" s="244"/>
      <c r="Q971" s="244"/>
      <c r="R971" s="244"/>
      <c r="S971" s="244"/>
      <c r="T971" s="245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46" t="s">
        <v>161</v>
      </c>
      <c r="AU971" s="246" t="s">
        <v>86</v>
      </c>
      <c r="AV971" s="13" t="s">
        <v>84</v>
      </c>
      <c r="AW971" s="13" t="s">
        <v>32</v>
      </c>
      <c r="AX971" s="13" t="s">
        <v>76</v>
      </c>
      <c r="AY971" s="246" t="s">
        <v>150</v>
      </c>
    </row>
    <row r="972" s="13" customFormat="1">
      <c r="A972" s="13"/>
      <c r="B972" s="236"/>
      <c r="C972" s="237"/>
      <c r="D972" s="238" t="s">
        <v>161</v>
      </c>
      <c r="E972" s="239" t="s">
        <v>1</v>
      </c>
      <c r="F972" s="240" t="s">
        <v>234</v>
      </c>
      <c r="G972" s="237"/>
      <c r="H972" s="239" t="s">
        <v>1</v>
      </c>
      <c r="I972" s="241"/>
      <c r="J972" s="237"/>
      <c r="K972" s="237"/>
      <c r="L972" s="242"/>
      <c r="M972" s="243"/>
      <c r="N972" s="244"/>
      <c r="O972" s="244"/>
      <c r="P972" s="244"/>
      <c r="Q972" s="244"/>
      <c r="R972" s="244"/>
      <c r="S972" s="244"/>
      <c r="T972" s="245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6" t="s">
        <v>161</v>
      </c>
      <c r="AU972" s="246" t="s">
        <v>86</v>
      </c>
      <c r="AV972" s="13" t="s">
        <v>84</v>
      </c>
      <c r="AW972" s="13" t="s">
        <v>32</v>
      </c>
      <c r="AX972" s="13" t="s">
        <v>76</v>
      </c>
      <c r="AY972" s="246" t="s">
        <v>150</v>
      </c>
    </row>
    <row r="973" s="14" customFormat="1">
      <c r="A973" s="14"/>
      <c r="B973" s="247"/>
      <c r="C973" s="248"/>
      <c r="D973" s="238" t="s">
        <v>161</v>
      </c>
      <c r="E973" s="249" t="s">
        <v>1</v>
      </c>
      <c r="F973" s="250" t="s">
        <v>459</v>
      </c>
      <c r="G973" s="248"/>
      <c r="H973" s="251">
        <v>23.75</v>
      </c>
      <c r="I973" s="252"/>
      <c r="J973" s="248"/>
      <c r="K973" s="248"/>
      <c r="L973" s="253"/>
      <c r="M973" s="254"/>
      <c r="N973" s="255"/>
      <c r="O973" s="255"/>
      <c r="P973" s="255"/>
      <c r="Q973" s="255"/>
      <c r="R973" s="255"/>
      <c r="S973" s="255"/>
      <c r="T973" s="256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7" t="s">
        <v>161</v>
      </c>
      <c r="AU973" s="257" t="s">
        <v>86</v>
      </c>
      <c r="AV973" s="14" t="s">
        <v>86</v>
      </c>
      <c r="AW973" s="14" t="s">
        <v>32</v>
      </c>
      <c r="AX973" s="14" t="s">
        <v>76</v>
      </c>
      <c r="AY973" s="257" t="s">
        <v>150</v>
      </c>
    </row>
    <row r="974" s="14" customFormat="1">
      <c r="A974" s="14"/>
      <c r="B974" s="247"/>
      <c r="C974" s="248"/>
      <c r="D974" s="238" t="s">
        <v>161</v>
      </c>
      <c r="E974" s="249" t="s">
        <v>1</v>
      </c>
      <c r="F974" s="250" t="s">
        <v>460</v>
      </c>
      <c r="G974" s="248"/>
      <c r="H974" s="251">
        <v>5.1900000000000004</v>
      </c>
      <c r="I974" s="252"/>
      <c r="J974" s="248"/>
      <c r="K974" s="248"/>
      <c r="L974" s="253"/>
      <c r="M974" s="254"/>
      <c r="N974" s="255"/>
      <c r="O974" s="255"/>
      <c r="P974" s="255"/>
      <c r="Q974" s="255"/>
      <c r="R974" s="255"/>
      <c r="S974" s="255"/>
      <c r="T974" s="256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7" t="s">
        <v>161</v>
      </c>
      <c r="AU974" s="257" t="s">
        <v>86</v>
      </c>
      <c r="AV974" s="14" t="s">
        <v>86</v>
      </c>
      <c r="AW974" s="14" t="s">
        <v>32</v>
      </c>
      <c r="AX974" s="14" t="s">
        <v>76</v>
      </c>
      <c r="AY974" s="257" t="s">
        <v>150</v>
      </c>
    </row>
    <row r="975" s="14" customFormat="1">
      <c r="A975" s="14"/>
      <c r="B975" s="247"/>
      <c r="C975" s="248"/>
      <c r="D975" s="238" t="s">
        <v>161</v>
      </c>
      <c r="E975" s="249" t="s">
        <v>1</v>
      </c>
      <c r="F975" s="250" t="s">
        <v>461</v>
      </c>
      <c r="G975" s="248"/>
      <c r="H975" s="251">
        <v>21.350000000000001</v>
      </c>
      <c r="I975" s="252"/>
      <c r="J975" s="248"/>
      <c r="K975" s="248"/>
      <c r="L975" s="253"/>
      <c r="M975" s="254"/>
      <c r="N975" s="255"/>
      <c r="O975" s="255"/>
      <c r="P975" s="255"/>
      <c r="Q975" s="255"/>
      <c r="R975" s="255"/>
      <c r="S975" s="255"/>
      <c r="T975" s="256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7" t="s">
        <v>161</v>
      </c>
      <c r="AU975" s="257" t="s">
        <v>86</v>
      </c>
      <c r="AV975" s="14" t="s">
        <v>86</v>
      </c>
      <c r="AW975" s="14" t="s">
        <v>32</v>
      </c>
      <c r="AX975" s="14" t="s">
        <v>76</v>
      </c>
      <c r="AY975" s="257" t="s">
        <v>150</v>
      </c>
    </row>
    <row r="976" s="13" customFormat="1">
      <c r="A976" s="13"/>
      <c r="B976" s="236"/>
      <c r="C976" s="237"/>
      <c r="D976" s="238" t="s">
        <v>161</v>
      </c>
      <c r="E976" s="239" t="s">
        <v>1</v>
      </c>
      <c r="F976" s="240" t="s">
        <v>164</v>
      </c>
      <c r="G976" s="237"/>
      <c r="H976" s="239" t="s">
        <v>1</v>
      </c>
      <c r="I976" s="241"/>
      <c r="J976" s="237"/>
      <c r="K976" s="237"/>
      <c r="L976" s="242"/>
      <c r="M976" s="243"/>
      <c r="N976" s="244"/>
      <c r="O976" s="244"/>
      <c r="P976" s="244"/>
      <c r="Q976" s="244"/>
      <c r="R976" s="244"/>
      <c r="S976" s="244"/>
      <c r="T976" s="245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6" t="s">
        <v>161</v>
      </c>
      <c r="AU976" s="246" t="s">
        <v>86</v>
      </c>
      <c r="AV976" s="13" t="s">
        <v>84</v>
      </c>
      <c r="AW976" s="13" t="s">
        <v>32</v>
      </c>
      <c r="AX976" s="13" t="s">
        <v>76</v>
      </c>
      <c r="AY976" s="246" t="s">
        <v>150</v>
      </c>
    </row>
    <row r="977" s="13" customFormat="1">
      <c r="A977" s="13"/>
      <c r="B977" s="236"/>
      <c r="C977" s="237"/>
      <c r="D977" s="238" t="s">
        <v>161</v>
      </c>
      <c r="E977" s="239" t="s">
        <v>1</v>
      </c>
      <c r="F977" s="240" t="s">
        <v>329</v>
      </c>
      <c r="G977" s="237"/>
      <c r="H977" s="239" t="s">
        <v>1</v>
      </c>
      <c r="I977" s="241"/>
      <c r="J977" s="237"/>
      <c r="K977" s="237"/>
      <c r="L977" s="242"/>
      <c r="M977" s="243"/>
      <c r="N977" s="244"/>
      <c r="O977" s="244"/>
      <c r="P977" s="244"/>
      <c r="Q977" s="244"/>
      <c r="R977" s="244"/>
      <c r="S977" s="244"/>
      <c r="T977" s="245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6" t="s">
        <v>161</v>
      </c>
      <c r="AU977" s="246" t="s">
        <v>86</v>
      </c>
      <c r="AV977" s="13" t="s">
        <v>84</v>
      </c>
      <c r="AW977" s="13" t="s">
        <v>32</v>
      </c>
      <c r="AX977" s="13" t="s">
        <v>76</v>
      </c>
      <c r="AY977" s="246" t="s">
        <v>150</v>
      </c>
    </row>
    <row r="978" s="13" customFormat="1">
      <c r="A978" s="13"/>
      <c r="B978" s="236"/>
      <c r="C978" s="237"/>
      <c r="D978" s="238" t="s">
        <v>161</v>
      </c>
      <c r="E978" s="239" t="s">
        <v>1</v>
      </c>
      <c r="F978" s="240" t="s">
        <v>197</v>
      </c>
      <c r="G978" s="237"/>
      <c r="H978" s="239" t="s">
        <v>1</v>
      </c>
      <c r="I978" s="241"/>
      <c r="J978" s="237"/>
      <c r="K978" s="237"/>
      <c r="L978" s="242"/>
      <c r="M978" s="243"/>
      <c r="N978" s="244"/>
      <c r="O978" s="244"/>
      <c r="P978" s="244"/>
      <c r="Q978" s="244"/>
      <c r="R978" s="244"/>
      <c r="S978" s="244"/>
      <c r="T978" s="245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6" t="s">
        <v>161</v>
      </c>
      <c r="AU978" s="246" t="s">
        <v>86</v>
      </c>
      <c r="AV978" s="13" t="s">
        <v>84</v>
      </c>
      <c r="AW978" s="13" t="s">
        <v>32</v>
      </c>
      <c r="AX978" s="13" t="s">
        <v>76</v>
      </c>
      <c r="AY978" s="246" t="s">
        <v>150</v>
      </c>
    </row>
    <row r="979" s="14" customFormat="1">
      <c r="A979" s="14"/>
      <c r="B979" s="247"/>
      <c r="C979" s="248"/>
      <c r="D979" s="238" t="s">
        <v>161</v>
      </c>
      <c r="E979" s="249" t="s">
        <v>1</v>
      </c>
      <c r="F979" s="250" t="s">
        <v>424</v>
      </c>
      <c r="G979" s="248"/>
      <c r="H979" s="251">
        <v>9.5500000000000007</v>
      </c>
      <c r="I979" s="252"/>
      <c r="J979" s="248"/>
      <c r="K979" s="248"/>
      <c r="L979" s="253"/>
      <c r="M979" s="254"/>
      <c r="N979" s="255"/>
      <c r="O979" s="255"/>
      <c r="P979" s="255"/>
      <c r="Q979" s="255"/>
      <c r="R979" s="255"/>
      <c r="S979" s="255"/>
      <c r="T979" s="256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7" t="s">
        <v>161</v>
      </c>
      <c r="AU979" s="257" t="s">
        <v>86</v>
      </c>
      <c r="AV979" s="14" t="s">
        <v>86</v>
      </c>
      <c r="AW979" s="14" t="s">
        <v>32</v>
      </c>
      <c r="AX979" s="14" t="s">
        <v>76</v>
      </c>
      <c r="AY979" s="257" t="s">
        <v>150</v>
      </c>
    </row>
    <row r="980" s="2" customFormat="1" ht="26.4" customHeight="1">
      <c r="A980" s="38"/>
      <c r="B980" s="39"/>
      <c r="C980" s="218" t="s">
        <v>883</v>
      </c>
      <c r="D980" s="218" t="s">
        <v>152</v>
      </c>
      <c r="E980" s="219" t="s">
        <v>884</v>
      </c>
      <c r="F980" s="220" t="s">
        <v>885</v>
      </c>
      <c r="G980" s="221" t="s">
        <v>211</v>
      </c>
      <c r="H980" s="222">
        <v>33.755000000000003</v>
      </c>
      <c r="I980" s="223"/>
      <c r="J980" s="224">
        <f>ROUND(I980*H980,2)</f>
        <v>0</v>
      </c>
      <c r="K980" s="220" t="s">
        <v>156</v>
      </c>
      <c r="L980" s="44"/>
      <c r="M980" s="225" t="s">
        <v>1</v>
      </c>
      <c r="N980" s="226" t="s">
        <v>41</v>
      </c>
      <c r="O980" s="91"/>
      <c r="P980" s="227">
        <f>O980*H980</f>
        <v>0</v>
      </c>
      <c r="Q980" s="227">
        <v>0.0074999999999999997</v>
      </c>
      <c r="R980" s="227">
        <f>Q980*H980</f>
        <v>0.25316250000000001</v>
      </c>
      <c r="S980" s="227">
        <v>0</v>
      </c>
      <c r="T980" s="228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229" t="s">
        <v>264</v>
      </c>
      <c r="AT980" s="229" t="s">
        <v>152</v>
      </c>
      <c r="AU980" s="229" t="s">
        <v>86</v>
      </c>
      <c r="AY980" s="17" t="s">
        <v>150</v>
      </c>
      <c r="BE980" s="230">
        <f>IF(N980="základní",J980,0)</f>
        <v>0</v>
      </c>
      <c r="BF980" s="230">
        <f>IF(N980="snížená",J980,0)</f>
        <v>0</v>
      </c>
      <c r="BG980" s="230">
        <f>IF(N980="zákl. přenesená",J980,0)</f>
        <v>0</v>
      </c>
      <c r="BH980" s="230">
        <f>IF(N980="sníž. přenesená",J980,0)</f>
        <v>0</v>
      </c>
      <c r="BI980" s="230">
        <f>IF(N980="nulová",J980,0)</f>
        <v>0</v>
      </c>
      <c r="BJ980" s="17" t="s">
        <v>84</v>
      </c>
      <c r="BK980" s="230">
        <f>ROUND(I980*H980,2)</f>
        <v>0</v>
      </c>
      <c r="BL980" s="17" t="s">
        <v>264</v>
      </c>
      <c r="BM980" s="229" t="s">
        <v>886</v>
      </c>
    </row>
    <row r="981" s="2" customFormat="1">
      <c r="A981" s="38"/>
      <c r="B981" s="39"/>
      <c r="C981" s="40"/>
      <c r="D981" s="231" t="s">
        <v>159</v>
      </c>
      <c r="E981" s="40"/>
      <c r="F981" s="232" t="s">
        <v>887</v>
      </c>
      <c r="G981" s="40"/>
      <c r="H981" s="40"/>
      <c r="I981" s="233"/>
      <c r="J981" s="40"/>
      <c r="K981" s="40"/>
      <c r="L981" s="44"/>
      <c r="M981" s="234"/>
      <c r="N981" s="235"/>
      <c r="O981" s="91"/>
      <c r="P981" s="91"/>
      <c r="Q981" s="91"/>
      <c r="R981" s="91"/>
      <c r="S981" s="91"/>
      <c r="T981" s="92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T981" s="17" t="s">
        <v>159</v>
      </c>
      <c r="AU981" s="17" t="s">
        <v>86</v>
      </c>
    </row>
    <row r="982" s="2" customFormat="1">
      <c r="A982" s="38"/>
      <c r="B982" s="39"/>
      <c r="C982" s="40"/>
      <c r="D982" s="238" t="s">
        <v>188</v>
      </c>
      <c r="E982" s="40"/>
      <c r="F982" s="258" t="s">
        <v>888</v>
      </c>
      <c r="G982" s="40"/>
      <c r="H982" s="40"/>
      <c r="I982" s="233"/>
      <c r="J982" s="40"/>
      <c r="K982" s="40"/>
      <c r="L982" s="44"/>
      <c r="M982" s="234"/>
      <c r="N982" s="235"/>
      <c r="O982" s="91"/>
      <c r="P982" s="91"/>
      <c r="Q982" s="91"/>
      <c r="R982" s="91"/>
      <c r="S982" s="91"/>
      <c r="T982" s="92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T982" s="17" t="s">
        <v>188</v>
      </c>
      <c r="AU982" s="17" t="s">
        <v>86</v>
      </c>
    </row>
    <row r="983" s="13" customFormat="1">
      <c r="A983" s="13"/>
      <c r="B983" s="236"/>
      <c r="C983" s="237"/>
      <c r="D983" s="238" t="s">
        <v>161</v>
      </c>
      <c r="E983" s="239" t="s">
        <v>1</v>
      </c>
      <c r="F983" s="240" t="s">
        <v>162</v>
      </c>
      <c r="G983" s="237"/>
      <c r="H983" s="239" t="s">
        <v>1</v>
      </c>
      <c r="I983" s="241"/>
      <c r="J983" s="237"/>
      <c r="K983" s="237"/>
      <c r="L983" s="242"/>
      <c r="M983" s="243"/>
      <c r="N983" s="244"/>
      <c r="O983" s="244"/>
      <c r="P983" s="244"/>
      <c r="Q983" s="244"/>
      <c r="R983" s="244"/>
      <c r="S983" s="244"/>
      <c r="T983" s="245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6" t="s">
        <v>161</v>
      </c>
      <c r="AU983" s="246" t="s">
        <v>86</v>
      </c>
      <c r="AV983" s="13" t="s">
        <v>84</v>
      </c>
      <c r="AW983" s="13" t="s">
        <v>32</v>
      </c>
      <c r="AX983" s="13" t="s">
        <v>76</v>
      </c>
      <c r="AY983" s="246" t="s">
        <v>150</v>
      </c>
    </row>
    <row r="984" s="13" customFormat="1">
      <c r="A984" s="13"/>
      <c r="B984" s="236"/>
      <c r="C984" s="237"/>
      <c r="D984" s="238" t="s">
        <v>161</v>
      </c>
      <c r="E984" s="239" t="s">
        <v>1</v>
      </c>
      <c r="F984" s="240" t="s">
        <v>163</v>
      </c>
      <c r="G984" s="237"/>
      <c r="H984" s="239" t="s">
        <v>1</v>
      </c>
      <c r="I984" s="241"/>
      <c r="J984" s="237"/>
      <c r="K984" s="237"/>
      <c r="L984" s="242"/>
      <c r="M984" s="243"/>
      <c r="N984" s="244"/>
      <c r="O984" s="244"/>
      <c r="P984" s="244"/>
      <c r="Q984" s="244"/>
      <c r="R984" s="244"/>
      <c r="S984" s="244"/>
      <c r="T984" s="245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6" t="s">
        <v>161</v>
      </c>
      <c r="AU984" s="246" t="s">
        <v>86</v>
      </c>
      <c r="AV984" s="13" t="s">
        <v>84</v>
      </c>
      <c r="AW984" s="13" t="s">
        <v>32</v>
      </c>
      <c r="AX984" s="13" t="s">
        <v>76</v>
      </c>
      <c r="AY984" s="246" t="s">
        <v>150</v>
      </c>
    </row>
    <row r="985" s="13" customFormat="1">
      <c r="A985" s="13"/>
      <c r="B985" s="236"/>
      <c r="C985" s="237"/>
      <c r="D985" s="238" t="s">
        <v>161</v>
      </c>
      <c r="E985" s="239" t="s">
        <v>1</v>
      </c>
      <c r="F985" s="240" t="s">
        <v>164</v>
      </c>
      <c r="G985" s="237"/>
      <c r="H985" s="239" t="s">
        <v>1</v>
      </c>
      <c r="I985" s="241"/>
      <c r="J985" s="237"/>
      <c r="K985" s="237"/>
      <c r="L985" s="242"/>
      <c r="M985" s="243"/>
      <c r="N985" s="244"/>
      <c r="O985" s="244"/>
      <c r="P985" s="244"/>
      <c r="Q985" s="244"/>
      <c r="R985" s="244"/>
      <c r="S985" s="244"/>
      <c r="T985" s="245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6" t="s">
        <v>161</v>
      </c>
      <c r="AU985" s="246" t="s">
        <v>86</v>
      </c>
      <c r="AV985" s="13" t="s">
        <v>84</v>
      </c>
      <c r="AW985" s="13" t="s">
        <v>32</v>
      </c>
      <c r="AX985" s="13" t="s">
        <v>76</v>
      </c>
      <c r="AY985" s="246" t="s">
        <v>150</v>
      </c>
    </row>
    <row r="986" s="13" customFormat="1">
      <c r="A986" s="13"/>
      <c r="B986" s="236"/>
      <c r="C986" s="237"/>
      <c r="D986" s="238" t="s">
        <v>161</v>
      </c>
      <c r="E986" s="239" t="s">
        <v>1</v>
      </c>
      <c r="F986" s="240" t="s">
        <v>881</v>
      </c>
      <c r="G986" s="237"/>
      <c r="H986" s="239" t="s">
        <v>1</v>
      </c>
      <c r="I986" s="241"/>
      <c r="J986" s="237"/>
      <c r="K986" s="237"/>
      <c r="L986" s="242"/>
      <c r="M986" s="243"/>
      <c r="N986" s="244"/>
      <c r="O986" s="244"/>
      <c r="P986" s="244"/>
      <c r="Q986" s="244"/>
      <c r="R986" s="244"/>
      <c r="S986" s="244"/>
      <c r="T986" s="245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46" t="s">
        <v>161</v>
      </c>
      <c r="AU986" s="246" t="s">
        <v>86</v>
      </c>
      <c r="AV986" s="13" t="s">
        <v>84</v>
      </c>
      <c r="AW986" s="13" t="s">
        <v>32</v>
      </c>
      <c r="AX986" s="13" t="s">
        <v>76</v>
      </c>
      <c r="AY986" s="246" t="s">
        <v>150</v>
      </c>
    </row>
    <row r="987" s="13" customFormat="1">
      <c r="A987" s="13"/>
      <c r="B987" s="236"/>
      <c r="C987" s="237"/>
      <c r="D987" s="238" t="s">
        <v>161</v>
      </c>
      <c r="E987" s="239" t="s">
        <v>1</v>
      </c>
      <c r="F987" s="240" t="s">
        <v>197</v>
      </c>
      <c r="G987" s="237"/>
      <c r="H987" s="239" t="s">
        <v>1</v>
      </c>
      <c r="I987" s="241"/>
      <c r="J987" s="237"/>
      <c r="K987" s="237"/>
      <c r="L987" s="242"/>
      <c r="M987" s="243"/>
      <c r="N987" s="244"/>
      <c r="O987" s="244"/>
      <c r="P987" s="244"/>
      <c r="Q987" s="244"/>
      <c r="R987" s="244"/>
      <c r="S987" s="244"/>
      <c r="T987" s="245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6" t="s">
        <v>161</v>
      </c>
      <c r="AU987" s="246" t="s">
        <v>86</v>
      </c>
      <c r="AV987" s="13" t="s">
        <v>84</v>
      </c>
      <c r="AW987" s="13" t="s">
        <v>32</v>
      </c>
      <c r="AX987" s="13" t="s">
        <v>76</v>
      </c>
      <c r="AY987" s="246" t="s">
        <v>150</v>
      </c>
    </row>
    <row r="988" s="14" customFormat="1">
      <c r="A988" s="14"/>
      <c r="B988" s="247"/>
      <c r="C988" s="248"/>
      <c r="D988" s="238" t="s">
        <v>161</v>
      </c>
      <c r="E988" s="249" t="s">
        <v>1</v>
      </c>
      <c r="F988" s="250" t="s">
        <v>882</v>
      </c>
      <c r="G988" s="248"/>
      <c r="H988" s="251">
        <v>6.6449999999999996</v>
      </c>
      <c r="I988" s="252"/>
      <c r="J988" s="248"/>
      <c r="K988" s="248"/>
      <c r="L988" s="253"/>
      <c r="M988" s="254"/>
      <c r="N988" s="255"/>
      <c r="O988" s="255"/>
      <c r="P988" s="255"/>
      <c r="Q988" s="255"/>
      <c r="R988" s="255"/>
      <c r="S988" s="255"/>
      <c r="T988" s="256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7" t="s">
        <v>161</v>
      </c>
      <c r="AU988" s="257" t="s">
        <v>86</v>
      </c>
      <c r="AV988" s="14" t="s">
        <v>86</v>
      </c>
      <c r="AW988" s="14" t="s">
        <v>32</v>
      </c>
      <c r="AX988" s="14" t="s">
        <v>76</v>
      </c>
      <c r="AY988" s="257" t="s">
        <v>150</v>
      </c>
    </row>
    <row r="989" s="14" customFormat="1">
      <c r="A989" s="14"/>
      <c r="B989" s="247"/>
      <c r="C989" s="248"/>
      <c r="D989" s="238" t="s">
        <v>161</v>
      </c>
      <c r="E989" s="249" t="s">
        <v>1</v>
      </c>
      <c r="F989" s="250" t="s">
        <v>457</v>
      </c>
      <c r="G989" s="248"/>
      <c r="H989" s="251">
        <v>17.559999999999999</v>
      </c>
      <c r="I989" s="252"/>
      <c r="J989" s="248"/>
      <c r="K989" s="248"/>
      <c r="L989" s="253"/>
      <c r="M989" s="254"/>
      <c r="N989" s="255"/>
      <c r="O989" s="255"/>
      <c r="P989" s="255"/>
      <c r="Q989" s="255"/>
      <c r="R989" s="255"/>
      <c r="S989" s="255"/>
      <c r="T989" s="256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7" t="s">
        <v>161</v>
      </c>
      <c r="AU989" s="257" t="s">
        <v>86</v>
      </c>
      <c r="AV989" s="14" t="s">
        <v>86</v>
      </c>
      <c r="AW989" s="14" t="s">
        <v>32</v>
      </c>
      <c r="AX989" s="14" t="s">
        <v>76</v>
      </c>
      <c r="AY989" s="257" t="s">
        <v>150</v>
      </c>
    </row>
    <row r="990" s="13" customFormat="1">
      <c r="A990" s="13"/>
      <c r="B990" s="236"/>
      <c r="C990" s="237"/>
      <c r="D990" s="238" t="s">
        <v>161</v>
      </c>
      <c r="E990" s="239" t="s">
        <v>1</v>
      </c>
      <c r="F990" s="240" t="s">
        <v>164</v>
      </c>
      <c r="G990" s="237"/>
      <c r="H990" s="239" t="s">
        <v>1</v>
      </c>
      <c r="I990" s="241"/>
      <c r="J990" s="237"/>
      <c r="K990" s="237"/>
      <c r="L990" s="242"/>
      <c r="M990" s="243"/>
      <c r="N990" s="244"/>
      <c r="O990" s="244"/>
      <c r="P990" s="244"/>
      <c r="Q990" s="244"/>
      <c r="R990" s="244"/>
      <c r="S990" s="244"/>
      <c r="T990" s="245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46" t="s">
        <v>161</v>
      </c>
      <c r="AU990" s="246" t="s">
        <v>86</v>
      </c>
      <c r="AV990" s="13" t="s">
        <v>84</v>
      </c>
      <c r="AW990" s="13" t="s">
        <v>32</v>
      </c>
      <c r="AX990" s="13" t="s">
        <v>76</v>
      </c>
      <c r="AY990" s="246" t="s">
        <v>150</v>
      </c>
    </row>
    <row r="991" s="13" customFormat="1">
      <c r="A991" s="13"/>
      <c r="B991" s="236"/>
      <c r="C991" s="237"/>
      <c r="D991" s="238" t="s">
        <v>161</v>
      </c>
      <c r="E991" s="239" t="s">
        <v>1</v>
      </c>
      <c r="F991" s="240" t="s">
        <v>329</v>
      </c>
      <c r="G991" s="237"/>
      <c r="H991" s="239" t="s">
        <v>1</v>
      </c>
      <c r="I991" s="241"/>
      <c r="J991" s="237"/>
      <c r="K991" s="237"/>
      <c r="L991" s="242"/>
      <c r="M991" s="243"/>
      <c r="N991" s="244"/>
      <c r="O991" s="244"/>
      <c r="P991" s="244"/>
      <c r="Q991" s="244"/>
      <c r="R991" s="244"/>
      <c r="S991" s="244"/>
      <c r="T991" s="245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6" t="s">
        <v>161</v>
      </c>
      <c r="AU991" s="246" t="s">
        <v>86</v>
      </c>
      <c r="AV991" s="13" t="s">
        <v>84</v>
      </c>
      <c r="AW991" s="13" t="s">
        <v>32</v>
      </c>
      <c r="AX991" s="13" t="s">
        <v>76</v>
      </c>
      <c r="AY991" s="246" t="s">
        <v>150</v>
      </c>
    </row>
    <row r="992" s="13" customFormat="1">
      <c r="A992" s="13"/>
      <c r="B992" s="236"/>
      <c r="C992" s="237"/>
      <c r="D992" s="238" t="s">
        <v>161</v>
      </c>
      <c r="E992" s="239" t="s">
        <v>1</v>
      </c>
      <c r="F992" s="240" t="s">
        <v>197</v>
      </c>
      <c r="G992" s="237"/>
      <c r="H992" s="239" t="s">
        <v>1</v>
      </c>
      <c r="I992" s="241"/>
      <c r="J992" s="237"/>
      <c r="K992" s="237"/>
      <c r="L992" s="242"/>
      <c r="M992" s="243"/>
      <c r="N992" s="244"/>
      <c r="O992" s="244"/>
      <c r="P992" s="244"/>
      <c r="Q992" s="244"/>
      <c r="R992" s="244"/>
      <c r="S992" s="244"/>
      <c r="T992" s="245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6" t="s">
        <v>161</v>
      </c>
      <c r="AU992" s="246" t="s">
        <v>86</v>
      </c>
      <c r="AV992" s="13" t="s">
        <v>84</v>
      </c>
      <c r="AW992" s="13" t="s">
        <v>32</v>
      </c>
      <c r="AX992" s="13" t="s">
        <v>76</v>
      </c>
      <c r="AY992" s="246" t="s">
        <v>150</v>
      </c>
    </row>
    <row r="993" s="14" customFormat="1">
      <c r="A993" s="14"/>
      <c r="B993" s="247"/>
      <c r="C993" s="248"/>
      <c r="D993" s="238" t="s">
        <v>161</v>
      </c>
      <c r="E993" s="249" t="s">
        <v>1</v>
      </c>
      <c r="F993" s="250" t="s">
        <v>424</v>
      </c>
      <c r="G993" s="248"/>
      <c r="H993" s="251">
        <v>9.5500000000000007</v>
      </c>
      <c r="I993" s="252"/>
      <c r="J993" s="248"/>
      <c r="K993" s="248"/>
      <c r="L993" s="253"/>
      <c r="M993" s="254"/>
      <c r="N993" s="255"/>
      <c r="O993" s="255"/>
      <c r="P993" s="255"/>
      <c r="Q993" s="255"/>
      <c r="R993" s="255"/>
      <c r="S993" s="255"/>
      <c r="T993" s="256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7" t="s">
        <v>161</v>
      </c>
      <c r="AU993" s="257" t="s">
        <v>86</v>
      </c>
      <c r="AV993" s="14" t="s">
        <v>86</v>
      </c>
      <c r="AW993" s="14" t="s">
        <v>32</v>
      </c>
      <c r="AX993" s="14" t="s">
        <v>76</v>
      </c>
      <c r="AY993" s="257" t="s">
        <v>150</v>
      </c>
    </row>
    <row r="994" s="2" customFormat="1" ht="36" customHeight="1">
      <c r="A994" s="38"/>
      <c r="B994" s="39"/>
      <c r="C994" s="218" t="s">
        <v>889</v>
      </c>
      <c r="D994" s="218" t="s">
        <v>152</v>
      </c>
      <c r="E994" s="219" t="s">
        <v>890</v>
      </c>
      <c r="F994" s="220" t="s">
        <v>891</v>
      </c>
      <c r="G994" s="221" t="s">
        <v>466</v>
      </c>
      <c r="H994" s="222">
        <v>69.560000000000002</v>
      </c>
      <c r="I994" s="223"/>
      <c r="J994" s="224">
        <f>ROUND(I994*H994,2)</f>
        <v>0</v>
      </c>
      <c r="K994" s="220" t="s">
        <v>156</v>
      </c>
      <c r="L994" s="44"/>
      <c r="M994" s="225" t="s">
        <v>1</v>
      </c>
      <c r="N994" s="226" t="s">
        <v>41</v>
      </c>
      <c r="O994" s="91"/>
      <c r="P994" s="227">
        <f>O994*H994</f>
        <v>0</v>
      </c>
      <c r="Q994" s="227">
        <v>0.00042999999999999999</v>
      </c>
      <c r="R994" s="227">
        <f>Q994*H994</f>
        <v>0.029910800000000001</v>
      </c>
      <c r="S994" s="227">
        <v>0</v>
      </c>
      <c r="T994" s="228">
        <f>S994*H994</f>
        <v>0</v>
      </c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R994" s="229" t="s">
        <v>264</v>
      </c>
      <c r="AT994" s="229" t="s">
        <v>152</v>
      </c>
      <c r="AU994" s="229" t="s">
        <v>86</v>
      </c>
      <c r="AY994" s="17" t="s">
        <v>150</v>
      </c>
      <c r="BE994" s="230">
        <f>IF(N994="základní",J994,0)</f>
        <v>0</v>
      </c>
      <c r="BF994" s="230">
        <f>IF(N994="snížená",J994,0)</f>
        <v>0</v>
      </c>
      <c r="BG994" s="230">
        <f>IF(N994="zákl. přenesená",J994,0)</f>
        <v>0</v>
      </c>
      <c r="BH994" s="230">
        <f>IF(N994="sníž. přenesená",J994,0)</f>
        <v>0</v>
      </c>
      <c r="BI994" s="230">
        <f>IF(N994="nulová",J994,0)</f>
        <v>0</v>
      </c>
      <c r="BJ994" s="17" t="s">
        <v>84</v>
      </c>
      <c r="BK994" s="230">
        <f>ROUND(I994*H994,2)</f>
        <v>0</v>
      </c>
      <c r="BL994" s="17" t="s">
        <v>264</v>
      </c>
      <c r="BM994" s="229" t="s">
        <v>892</v>
      </c>
    </row>
    <row r="995" s="2" customFormat="1">
      <c r="A995" s="38"/>
      <c r="B995" s="39"/>
      <c r="C995" s="40"/>
      <c r="D995" s="231" t="s">
        <v>159</v>
      </c>
      <c r="E995" s="40"/>
      <c r="F995" s="232" t="s">
        <v>893</v>
      </c>
      <c r="G995" s="40"/>
      <c r="H995" s="40"/>
      <c r="I995" s="233"/>
      <c r="J995" s="40"/>
      <c r="K995" s="40"/>
      <c r="L995" s="44"/>
      <c r="M995" s="234"/>
      <c r="N995" s="235"/>
      <c r="O995" s="91"/>
      <c r="P995" s="91"/>
      <c r="Q995" s="91"/>
      <c r="R995" s="91"/>
      <c r="S995" s="91"/>
      <c r="T995" s="92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T995" s="17" t="s">
        <v>159</v>
      </c>
      <c r="AU995" s="17" t="s">
        <v>86</v>
      </c>
    </row>
    <row r="996" s="13" customFormat="1">
      <c r="A996" s="13"/>
      <c r="B996" s="236"/>
      <c r="C996" s="237"/>
      <c r="D996" s="238" t="s">
        <v>161</v>
      </c>
      <c r="E996" s="239" t="s">
        <v>1</v>
      </c>
      <c r="F996" s="240" t="s">
        <v>162</v>
      </c>
      <c r="G996" s="237"/>
      <c r="H996" s="239" t="s">
        <v>1</v>
      </c>
      <c r="I996" s="241"/>
      <c r="J996" s="237"/>
      <c r="K996" s="237"/>
      <c r="L996" s="242"/>
      <c r="M996" s="243"/>
      <c r="N996" s="244"/>
      <c r="O996" s="244"/>
      <c r="P996" s="244"/>
      <c r="Q996" s="244"/>
      <c r="R996" s="244"/>
      <c r="S996" s="244"/>
      <c r="T996" s="245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6" t="s">
        <v>161</v>
      </c>
      <c r="AU996" s="246" t="s">
        <v>86</v>
      </c>
      <c r="AV996" s="13" t="s">
        <v>84</v>
      </c>
      <c r="AW996" s="13" t="s">
        <v>32</v>
      </c>
      <c r="AX996" s="13" t="s">
        <v>76</v>
      </c>
      <c r="AY996" s="246" t="s">
        <v>150</v>
      </c>
    </row>
    <row r="997" s="13" customFormat="1">
      <c r="A997" s="13"/>
      <c r="B997" s="236"/>
      <c r="C997" s="237"/>
      <c r="D997" s="238" t="s">
        <v>161</v>
      </c>
      <c r="E997" s="239" t="s">
        <v>1</v>
      </c>
      <c r="F997" s="240" t="s">
        <v>163</v>
      </c>
      <c r="G997" s="237"/>
      <c r="H997" s="239" t="s">
        <v>1</v>
      </c>
      <c r="I997" s="241"/>
      <c r="J997" s="237"/>
      <c r="K997" s="237"/>
      <c r="L997" s="242"/>
      <c r="M997" s="243"/>
      <c r="N997" s="244"/>
      <c r="O997" s="244"/>
      <c r="P997" s="244"/>
      <c r="Q997" s="244"/>
      <c r="R997" s="244"/>
      <c r="S997" s="244"/>
      <c r="T997" s="245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6" t="s">
        <v>161</v>
      </c>
      <c r="AU997" s="246" t="s">
        <v>86</v>
      </c>
      <c r="AV997" s="13" t="s">
        <v>84</v>
      </c>
      <c r="AW997" s="13" t="s">
        <v>32</v>
      </c>
      <c r="AX997" s="13" t="s">
        <v>76</v>
      </c>
      <c r="AY997" s="246" t="s">
        <v>150</v>
      </c>
    </row>
    <row r="998" s="13" customFormat="1">
      <c r="A998" s="13"/>
      <c r="B998" s="236"/>
      <c r="C998" s="237"/>
      <c r="D998" s="238" t="s">
        <v>161</v>
      </c>
      <c r="E998" s="239" t="s">
        <v>1</v>
      </c>
      <c r="F998" s="240" t="s">
        <v>164</v>
      </c>
      <c r="G998" s="237"/>
      <c r="H998" s="239" t="s">
        <v>1</v>
      </c>
      <c r="I998" s="241"/>
      <c r="J998" s="237"/>
      <c r="K998" s="237"/>
      <c r="L998" s="242"/>
      <c r="M998" s="243"/>
      <c r="N998" s="244"/>
      <c r="O998" s="244"/>
      <c r="P998" s="244"/>
      <c r="Q998" s="244"/>
      <c r="R998" s="244"/>
      <c r="S998" s="244"/>
      <c r="T998" s="245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6" t="s">
        <v>161</v>
      </c>
      <c r="AU998" s="246" t="s">
        <v>86</v>
      </c>
      <c r="AV998" s="13" t="s">
        <v>84</v>
      </c>
      <c r="AW998" s="13" t="s">
        <v>32</v>
      </c>
      <c r="AX998" s="13" t="s">
        <v>76</v>
      </c>
      <c r="AY998" s="246" t="s">
        <v>150</v>
      </c>
    </row>
    <row r="999" s="13" customFormat="1">
      <c r="A999" s="13"/>
      <c r="B999" s="236"/>
      <c r="C999" s="237"/>
      <c r="D999" s="238" t="s">
        <v>161</v>
      </c>
      <c r="E999" s="239" t="s">
        <v>1</v>
      </c>
      <c r="F999" s="240" t="s">
        <v>894</v>
      </c>
      <c r="G999" s="237"/>
      <c r="H999" s="239" t="s">
        <v>1</v>
      </c>
      <c r="I999" s="241"/>
      <c r="J999" s="237"/>
      <c r="K999" s="237"/>
      <c r="L999" s="242"/>
      <c r="M999" s="243"/>
      <c r="N999" s="244"/>
      <c r="O999" s="244"/>
      <c r="P999" s="244"/>
      <c r="Q999" s="244"/>
      <c r="R999" s="244"/>
      <c r="S999" s="244"/>
      <c r="T999" s="245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6" t="s">
        <v>161</v>
      </c>
      <c r="AU999" s="246" t="s">
        <v>86</v>
      </c>
      <c r="AV999" s="13" t="s">
        <v>84</v>
      </c>
      <c r="AW999" s="13" t="s">
        <v>32</v>
      </c>
      <c r="AX999" s="13" t="s">
        <v>76</v>
      </c>
      <c r="AY999" s="246" t="s">
        <v>150</v>
      </c>
    </row>
    <row r="1000" s="13" customFormat="1">
      <c r="A1000" s="13"/>
      <c r="B1000" s="236"/>
      <c r="C1000" s="237"/>
      <c r="D1000" s="238" t="s">
        <v>161</v>
      </c>
      <c r="E1000" s="239" t="s">
        <v>1</v>
      </c>
      <c r="F1000" s="240" t="s">
        <v>197</v>
      </c>
      <c r="G1000" s="237"/>
      <c r="H1000" s="239" t="s">
        <v>1</v>
      </c>
      <c r="I1000" s="241"/>
      <c r="J1000" s="237"/>
      <c r="K1000" s="237"/>
      <c r="L1000" s="242"/>
      <c r="M1000" s="243"/>
      <c r="N1000" s="244"/>
      <c r="O1000" s="244"/>
      <c r="P1000" s="244"/>
      <c r="Q1000" s="244"/>
      <c r="R1000" s="244"/>
      <c r="S1000" s="244"/>
      <c r="T1000" s="245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46" t="s">
        <v>161</v>
      </c>
      <c r="AU1000" s="246" t="s">
        <v>86</v>
      </c>
      <c r="AV1000" s="13" t="s">
        <v>84</v>
      </c>
      <c r="AW1000" s="13" t="s">
        <v>32</v>
      </c>
      <c r="AX1000" s="13" t="s">
        <v>76</v>
      </c>
      <c r="AY1000" s="246" t="s">
        <v>150</v>
      </c>
    </row>
    <row r="1001" s="14" customFormat="1">
      <c r="A1001" s="14"/>
      <c r="B1001" s="247"/>
      <c r="C1001" s="248"/>
      <c r="D1001" s="238" t="s">
        <v>161</v>
      </c>
      <c r="E1001" s="249" t="s">
        <v>1</v>
      </c>
      <c r="F1001" s="250" t="s">
        <v>895</v>
      </c>
      <c r="G1001" s="248"/>
      <c r="H1001" s="251">
        <v>8.7400000000000002</v>
      </c>
      <c r="I1001" s="252"/>
      <c r="J1001" s="248"/>
      <c r="K1001" s="248"/>
      <c r="L1001" s="253"/>
      <c r="M1001" s="254"/>
      <c r="N1001" s="255"/>
      <c r="O1001" s="255"/>
      <c r="P1001" s="255"/>
      <c r="Q1001" s="255"/>
      <c r="R1001" s="255"/>
      <c r="S1001" s="255"/>
      <c r="T1001" s="256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57" t="s">
        <v>161</v>
      </c>
      <c r="AU1001" s="257" t="s">
        <v>86</v>
      </c>
      <c r="AV1001" s="14" t="s">
        <v>86</v>
      </c>
      <c r="AW1001" s="14" t="s">
        <v>32</v>
      </c>
      <c r="AX1001" s="14" t="s">
        <v>76</v>
      </c>
      <c r="AY1001" s="257" t="s">
        <v>150</v>
      </c>
    </row>
    <row r="1002" s="14" customFormat="1">
      <c r="A1002" s="14"/>
      <c r="B1002" s="247"/>
      <c r="C1002" s="248"/>
      <c r="D1002" s="238" t="s">
        <v>161</v>
      </c>
      <c r="E1002" s="249" t="s">
        <v>1</v>
      </c>
      <c r="F1002" s="250" t="s">
        <v>470</v>
      </c>
      <c r="G1002" s="248"/>
      <c r="H1002" s="251">
        <v>16.640000000000001</v>
      </c>
      <c r="I1002" s="252"/>
      <c r="J1002" s="248"/>
      <c r="K1002" s="248"/>
      <c r="L1002" s="253"/>
      <c r="M1002" s="254"/>
      <c r="N1002" s="255"/>
      <c r="O1002" s="255"/>
      <c r="P1002" s="255"/>
      <c r="Q1002" s="255"/>
      <c r="R1002" s="255"/>
      <c r="S1002" s="255"/>
      <c r="T1002" s="256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57" t="s">
        <v>161</v>
      </c>
      <c r="AU1002" s="257" t="s">
        <v>86</v>
      </c>
      <c r="AV1002" s="14" t="s">
        <v>86</v>
      </c>
      <c r="AW1002" s="14" t="s">
        <v>32</v>
      </c>
      <c r="AX1002" s="14" t="s">
        <v>76</v>
      </c>
      <c r="AY1002" s="257" t="s">
        <v>150</v>
      </c>
    </row>
    <row r="1003" s="14" customFormat="1">
      <c r="A1003" s="14"/>
      <c r="B1003" s="247"/>
      <c r="C1003" s="248"/>
      <c r="D1003" s="238" t="s">
        <v>161</v>
      </c>
      <c r="E1003" s="249" t="s">
        <v>1</v>
      </c>
      <c r="F1003" s="250" t="s">
        <v>896</v>
      </c>
      <c r="G1003" s="248"/>
      <c r="H1003" s="251">
        <v>1.75</v>
      </c>
      <c r="I1003" s="252"/>
      <c r="J1003" s="248"/>
      <c r="K1003" s="248"/>
      <c r="L1003" s="253"/>
      <c r="M1003" s="254"/>
      <c r="N1003" s="255"/>
      <c r="O1003" s="255"/>
      <c r="P1003" s="255"/>
      <c r="Q1003" s="255"/>
      <c r="R1003" s="255"/>
      <c r="S1003" s="255"/>
      <c r="T1003" s="256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57" t="s">
        <v>161</v>
      </c>
      <c r="AU1003" s="257" t="s">
        <v>86</v>
      </c>
      <c r="AV1003" s="14" t="s">
        <v>86</v>
      </c>
      <c r="AW1003" s="14" t="s">
        <v>32</v>
      </c>
      <c r="AX1003" s="14" t="s">
        <v>76</v>
      </c>
      <c r="AY1003" s="257" t="s">
        <v>150</v>
      </c>
    </row>
    <row r="1004" s="14" customFormat="1">
      <c r="A1004" s="14"/>
      <c r="B1004" s="247"/>
      <c r="C1004" s="248"/>
      <c r="D1004" s="238" t="s">
        <v>161</v>
      </c>
      <c r="E1004" s="249" t="s">
        <v>1</v>
      </c>
      <c r="F1004" s="250" t="s">
        <v>897</v>
      </c>
      <c r="G1004" s="248"/>
      <c r="H1004" s="251">
        <v>1.97</v>
      </c>
      <c r="I1004" s="252"/>
      <c r="J1004" s="248"/>
      <c r="K1004" s="248"/>
      <c r="L1004" s="253"/>
      <c r="M1004" s="254"/>
      <c r="N1004" s="255"/>
      <c r="O1004" s="255"/>
      <c r="P1004" s="255"/>
      <c r="Q1004" s="255"/>
      <c r="R1004" s="255"/>
      <c r="S1004" s="255"/>
      <c r="T1004" s="256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7" t="s">
        <v>161</v>
      </c>
      <c r="AU1004" s="257" t="s">
        <v>86</v>
      </c>
      <c r="AV1004" s="14" t="s">
        <v>86</v>
      </c>
      <c r="AW1004" s="14" t="s">
        <v>32</v>
      </c>
      <c r="AX1004" s="14" t="s">
        <v>76</v>
      </c>
      <c r="AY1004" s="257" t="s">
        <v>150</v>
      </c>
    </row>
    <row r="1005" s="13" customFormat="1">
      <c r="A1005" s="13"/>
      <c r="B1005" s="236"/>
      <c r="C1005" s="237"/>
      <c r="D1005" s="238" t="s">
        <v>161</v>
      </c>
      <c r="E1005" s="239" t="s">
        <v>1</v>
      </c>
      <c r="F1005" s="240" t="s">
        <v>164</v>
      </c>
      <c r="G1005" s="237"/>
      <c r="H1005" s="239" t="s">
        <v>1</v>
      </c>
      <c r="I1005" s="241"/>
      <c r="J1005" s="237"/>
      <c r="K1005" s="237"/>
      <c r="L1005" s="242"/>
      <c r="M1005" s="243"/>
      <c r="N1005" s="244"/>
      <c r="O1005" s="244"/>
      <c r="P1005" s="244"/>
      <c r="Q1005" s="244"/>
      <c r="R1005" s="244"/>
      <c r="S1005" s="244"/>
      <c r="T1005" s="245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6" t="s">
        <v>161</v>
      </c>
      <c r="AU1005" s="246" t="s">
        <v>86</v>
      </c>
      <c r="AV1005" s="13" t="s">
        <v>84</v>
      </c>
      <c r="AW1005" s="13" t="s">
        <v>32</v>
      </c>
      <c r="AX1005" s="13" t="s">
        <v>76</v>
      </c>
      <c r="AY1005" s="246" t="s">
        <v>150</v>
      </c>
    </row>
    <row r="1006" s="13" customFormat="1">
      <c r="A1006" s="13"/>
      <c r="B1006" s="236"/>
      <c r="C1006" s="237"/>
      <c r="D1006" s="238" t="s">
        <v>161</v>
      </c>
      <c r="E1006" s="239" t="s">
        <v>1</v>
      </c>
      <c r="F1006" s="240" t="s">
        <v>234</v>
      </c>
      <c r="G1006" s="237"/>
      <c r="H1006" s="239" t="s">
        <v>1</v>
      </c>
      <c r="I1006" s="241"/>
      <c r="J1006" s="237"/>
      <c r="K1006" s="237"/>
      <c r="L1006" s="242"/>
      <c r="M1006" s="243"/>
      <c r="N1006" s="244"/>
      <c r="O1006" s="244"/>
      <c r="P1006" s="244"/>
      <c r="Q1006" s="244"/>
      <c r="R1006" s="244"/>
      <c r="S1006" s="244"/>
      <c r="T1006" s="245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6" t="s">
        <v>161</v>
      </c>
      <c r="AU1006" s="246" t="s">
        <v>86</v>
      </c>
      <c r="AV1006" s="13" t="s">
        <v>84</v>
      </c>
      <c r="AW1006" s="13" t="s">
        <v>32</v>
      </c>
      <c r="AX1006" s="13" t="s">
        <v>76</v>
      </c>
      <c r="AY1006" s="246" t="s">
        <v>150</v>
      </c>
    </row>
    <row r="1007" s="14" customFormat="1">
      <c r="A1007" s="14"/>
      <c r="B1007" s="247"/>
      <c r="C1007" s="248"/>
      <c r="D1007" s="238" t="s">
        <v>161</v>
      </c>
      <c r="E1007" s="249" t="s">
        <v>1</v>
      </c>
      <c r="F1007" s="250" t="s">
        <v>472</v>
      </c>
      <c r="G1007" s="248"/>
      <c r="H1007" s="251">
        <v>3.0800000000000001</v>
      </c>
      <c r="I1007" s="252"/>
      <c r="J1007" s="248"/>
      <c r="K1007" s="248"/>
      <c r="L1007" s="253"/>
      <c r="M1007" s="254"/>
      <c r="N1007" s="255"/>
      <c r="O1007" s="255"/>
      <c r="P1007" s="255"/>
      <c r="Q1007" s="255"/>
      <c r="R1007" s="255"/>
      <c r="S1007" s="255"/>
      <c r="T1007" s="256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7" t="s">
        <v>161</v>
      </c>
      <c r="AU1007" s="257" t="s">
        <v>86</v>
      </c>
      <c r="AV1007" s="14" t="s">
        <v>86</v>
      </c>
      <c r="AW1007" s="14" t="s">
        <v>32</v>
      </c>
      <c r="AX1007" s="14" t="s">
        <v>76</v>
      </c>
      <c r="AY1007" s="257" t="s">
        <v>150</v>
      </c>
    </row>
    <row r="1008" s="14" customFormat="1">
      <c r="A1008" s="14"/>
      <c r="B1008" s="247"/>
      <c r="C1008" s="248"/>
      <c r="D1008" s="238" t="s">
        <v>161</v>
      </c>
      <c r="E1008" s="249" t="s">
        <v>1</v>
      </c>
      <c r="F1008" s="250" t="s">
        <v>473</v>
      </c>
      <c r="G1008" s="248"/>
      <c r="H1008" s="251">
        <v>7.2999999999999998</v>
      </c>
      <c r="I1008" s="252"/>
      <c r="J1008" s="248"/>
      <c r="K1008" s="248"/>
      <c r="L1008" s="253"/>
      <c r="M1008" s="254"/>
      <c r="N1008" s="255"/>
      <c r="O1008" s="255"/>
      <c r="P1008" s="255"/>
      <c r="Q1008" s="255"/>
      <c r="R1008" s="255"/>
      <c r="S1008" s="255"/>
      <c r="T1008" s="256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57" t="s">
        <v>161</v>
      </c>
      <c r="AU1008" s="257" t="s">
        <v>86</v>
      </c>
      <c r="AV1008" s="14" t="s">
        <v>86</v>
      </c>
      <c r="AW1008" s="14" t="s">
        <v>32</v>
      </c>
      <c r="AX1008" s="14" t="s">
        <v>76</v>
      </c>
      <c r="AY1008" s="257" t="s">
        <v>150</v>
      </c>
    </row>
    <row r="1009" s="14" customFormat="1">
      <c r="A1009" s="14"/>
      <c r="B1009" s="247"/>
      <c r="C1009" s="248"/>
      <c r="D1009" s="238" t="s">
        <v>161</v>
      </c>
      <c r="E1009" s="249" t="s">
        <v>1</v>
      </c>
      <c r="F1009" s="250" t="s">
        <v>474</v>
      </c>
      <c r="G1009" s="248"/>
      <c r="H1009" s="251">
        <v>18.579999999999998</v>
      </c>
      <c r="I1009" s="252"/>
      <c r="J1009" s="248"/>
      <c r="K1009" s="248"/>
      <c r="L1009" s="253"/>
      <c r="M1009" s="254"/>
      <c r="N1009" s="255"/>
      <c r="O1009" s="255"/>
      <c r="P1009" s="255"/>
      <c r="Q1009" s="255"/>
      <c r="R1009" s="255"/>
      <c r="S1009" s="255"/>
      <c r="T1009" s="25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7" t="s">
        <v>161</v>
      </c>
      <c r="AU1009" s="257" t="s">
        <v>86</v>
      </c>
      <c r="AV1009" s="14" t="s">
        <v>86</v>
      </c>
      <c r="AW1009" s="14" t="s">
        <v>32</v>
      </c>
      <c r="AX1009" s="14" t="s">
        <v>76</v>
      </c>
      <c r="AY1009" s="257" t="s">
        <v>150</v>
      </c>
    </row>
    <row r="1010" s="13" customFormat="1">
      <c r="A1010" s="13"/>
      <c r="B1010" s="236"/>
      <c r="C1010" s="237"/>
      <c r="D1010" s="238" t="s">
        <v>161</v>
      </c>
      <c r="E1010" s="239" t="s">
        <v>1</v>
      </c>
      <c r="F1010" s="240" t="s">
        <v>164</v>
      </c>
      <c r="G1010" s="237"/>
      <c r="H1010" s="239" t="s">
        <v>1</v>
      </c>
      <c r="I1010" s="241"/>
      <c r="J1010" s="237"/>
      <c r="K1010" s="237"/>
      <c r="L1010" s="242"/>
      <c r="M1010" s="243"/>
      <c r="N1010" s="244"/>
      <c r="O1010" s="244"/>
      <c r="P1010" s="244"/>
      <c r="Q1010" s="244"/>
      <c r="R1010" s="244"/>
      <c r="S1010" s="244"/>
      <c r="T1010" s="245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46" t="s">
        <v>161</v>
      </c>
      <c r="AU1010" s="246" t="s">
        <v>86</v>
      </c>
      <c r="AV1010" s="13" t="s">
        <v>84</v>
      </c>
      <c r="AW1010" s="13" t="s">
        <v>32</v>
      </c>
      <c r="AX1010" s="13" t="s">
        <v>76</v>
      </c>
      <c r="AY1010" s="246" t="s">
        <v>150</v>
      </c>
    </row>
    <row r="1011" s="13" customFormat="1">
      <c r="A1011" s="13"/>
      <c r="B1011" s="236"/>
      <c r="C1011" s="237"/>
      <c r="D1011" s="238" t="s">
        <v>161</v>
      </c>
      <c r="E1011" s="239" t="s">
        <v>1</v>
      </c>
      <c r="F1011" s="240" t="s">
        <v>898</v>
      </c>
      <c r="G1011" s="237"/>
      <c r="H1011" s="239" t="s">
        <v>1</v>
      </c>
      <c r="I1011" s="241"/>
      <c r="J1011" s="237"/>
      <c r="K1011" s="237"/>
      <c r="L1011" s="242"/>
      <c r="M1011" s="243"/>
      <c r="N1011" s="244"/>
      <c r="O1011" s="244"/>
      <c r="P1011" s="244"/>
      <c r="Q1011" s="244"/>
      <c r="R1011" s="244"/>
      <c r="S1011" s="244"/>
      <c r="T1011" s="245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6" t="s">
        <v>161</v>
      </c>
      <c r="AU1011" s="246" t="s">
        <v>86</v>
      </c>
      <c r="AV1011" s="13" t="s">
        <v>84</v>
      </c>
      <c r="AW1011" s="13" t="s">
        <v>32</v>
      </c>
      <c r="AX1011" s="13" t="s">
        <v>76</v>
      </c>
      <c r="AY1011" s="246" t="s">
        <v>150</v>
      </c>
    </row>
    <row r="1012" s="13" customFormat="1">
      <c r="A1012" s="13"/>
      <c r="B1012" s="236"/>
      <c r="C1012" s="237"/>
      <c r="D1012" s="238" t="s">
        <v>161</v>
      </c>
      <c r="E1012" s="239" t="s">
        <v>1</v>
      </c>
      <c r="F1012" s="240" t="s">
        <v>197</v>
      </c>
      <c r="G1012" s="237"/>
      <c r="H1012" s="239" t="s">
        <v>1</v>
      </c>
      <c r="I1012" s="241"/>
      <c r="J1012" s="237"/>
      <c r="K1012" s="237"/>
      <c r="L1012" s="242"/>
      <c r="M1012" s="243"/>
      <c r="N1012" s="244"/>
      <c r="O1012" s="244"/>
      <c r="P1012" s="244"/>
      <c r="Q1012" s="244"/>
      <c r="R1012" s="244"/>
      <c r="S1012" s="244"/>
      <c r="T1012" s="245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46" t="s">
        <v>161</v>
      </c>
      <c r="AU1012" s="246" t="s">
        <v>86</v>
      </c>
      <c r="AV1012" s="13" t="s">
        <v>84</v>
      </c>
      <c r="AW1012" s="13" t="s">
        <v>32</v>
      </c>
      <c r="AX1012" s="13" t="s">
        <v>76</v>
      </c>
      <c r="AY1012" s="246" t="s">
        <v>150</v>
      </c>
    </row>
    <row r="1013" s="14" customFormat="1">
      <c r="A1013" s="14"/>
      <c r="B1013" s="247"/>
      <c r="C1013" s="248"/>
      <c r="D1013" s="238" t="s">
        <v>161</v>
      </c>
      <c r="E1013" s="249" t="s">
        <v>1</v>
      </c>
      <c r="F1013" s="250" t="s">
        <v>528</v>
      </c>
      <c r="G1013" s="248"/>
      <c r="H1013" s="251">
        <v>11.5</v>
      </c>
      <c r="I1013" s="252"/>
      <c r="J1013" s="248"/>
      <c r="K1013" s="248"/>
      <c r="L1013" s="253"/>
      <c r="M1013" s="254"/>
      <c r="N1013" s="255"/>
      <c r="O1013" s="255"/>
      <c r="P1013" s="255"/>
      <c r="Q1013" s="255"/>
      <c r="R1013" s="255"/>
      <c r="S1013" s="255"/>
      <c r="T1013" s="256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57" t="s">
        <v>161</v>
      </c>
      <c r="AU1013" s="257" t="s">
        <v>86</v>
      </c>
      <c r="AV1013" s="14" t="s">
        <v>86</v>
      </c>
      <c r="AW1013" s="14" t="s">
        <v>32</v>
      </c>
      <c r="AX1013" s="14" t="s">
        <v>76</v>
      </c>
      <c r="AY1013" s="257" t="s">
        <v>150</v>
      </c>
    </row>
    <row r="1014" s="2" customFormat="1" ht="36" customHeight="1">
      <c r="A1014" s="38"/>
      <c r="B1014" s="39"/>
      <c r="C1014" s="259" t="s">
        <v>899</v>
      </c>
      <c r="D1014" s="259" t="s">
        <v>201</v>
      </c>
      <c r="E1014" s="260" t="s">
        <v>900</v>
      </c>
      <c r="F1014" s="261" t="s">
        <v>901</v>
      </c>
      <c r="G1014" s="262" t="s">
        <v>466</v>
      </c>
      <c r="H1014" s="263">
        <v>73.037999999999997</v>
      </c>
      <c r="I1014" s="264"/>
      <c r="J1014" s="265">
        <f>ROUND(I1014*H1014,2)</f>
        <v>0</v>
      </c>
      <c r="K1014" s="261" t="s">
        <v>156</v>
      </c>
      <c r="L1014" s="266"/>
      <c r="M1014" s="267" t="s">
        <v>1</v>
      </c>
      <c r="N1014" s="268" t="s">
        <v>41</v>
      </c>
      <c r="O1014" s="91"/>
      <c r="P1014" s="227">
        <f>O1014*H1014</f>
        <v>0</v>
      </c>
      <c r="Q1014" s="227">
        <v>0.00264</v>
      </c>
      <c r="R1014" s="227">
        <f>Q1014*H1014</f>
        <v>0.19282031999999999</v>
      </c>
      <c r="S1014" s="227">
        <v>0</v>
      </c>
      <c r="T1014" s="228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9" t="s">
        <v>379</v>
      </c>
      <c r="AT1014" s="229" t="s">
        <v>201</v>
      </c>
      <c r="AU1014" s="229" t="s">
        <v>86</v>
      </c>
      <c r="AY1014" s="17" t="s">
        <v>150</v>
      </c>
      <c r="BE1014" s="230">
        <f>IF(N1014="základní",J1014,0)</f>
        <v>0</v>
      </c>
      <c r="BF1014" s="230">
        <f>IF(N1014="snížená",J1014,0)</f>
        <v>0</v>
      </c>
      <c r="BG1014" s="230">
        <f>IF(N1014="zákl. přenesená",J1014,0)</f>
        <v>0</v>
      </c>
      <c r="BH1014" s="230">
        <f>IF(N1014="sníž. přenesená",J1014,0)</f>
        <v>0</v>
      </c>
      <c r="BI1014" s="230">
        <f>IF(N1014="nulová",J1014,0)</f>
        <v>0</v>
      </c>
      <c r="BJ1014" s="17" t="s">
        <v>84</v>
      </c>
      <c r="BK1014" s="230">
        <f>ROUND(I1014*H1014,2)</f>
        <v>0</v>
      </c>
      <c r="BL1014" s="17" t="s">
        <v>264</v>
      </c>
      <c r="BM1014" s="229" t="s">
        <v>902</v>
      </c>
    </row>
    <row r="1015" s="14" customFormat="1">
      <c r="A1015" s="14"/>
      <c r="B1015" s="247"/>
      <c r="C1015" s="248"/>
      <c r="D1015" s="238" t="s">
        <v>161</v>
      </c>
      <c r="E1015" s="248"/>
      <c r="F1015" s="250" t="s">
        <v>903</v>
      </c>
      <c r="G1015" s="248"/>
      <c r="H1015" s="251">
        <v>73.037999999999997</v>
      </c>
      <c r="I1015" s="252"/>
      <c r="J1015" s="248"/>
      <c r="K1015" s="248"/>
      <c r="L1015" s="253"/>
      <c r="M1015" s="254"/>
      <c r="N1015" s="255"/>
      <c r="O1015" s="255"/>
      <c r="P1015" s="255"/>
      <c r="Q1015" s="255"/>
      <c r="R1015" s="255"/>
      <c r="S1015" s="255"/>
      <c r="T1015" s="25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7" t="s">
        <v>161</v>
      </c>
      <c r="AU1015" s="257" t="s">
        <v>86</v>
      </c>
      <c r="AV1015" s="14" t="s">
        <v>86</v>
      </c>
      <c r="AW1015" s="14" t="s">
        <v>4</v>
      </c>
      <c r="AX1015" s="14" t="s">
        <v>84</v>
      </c>
      <c r="AY1015" s="257" t="s">
        <v>150</v>
      </c>
    </row>
    <row r="1016" s="2" customFormat="1" ht="36" customHeight="1">
      <c r="A1016" s="38"/>
      <c r="B1016" s="39"/>
      <c r="C1016" s="218" t="s">
        <v>904</v>
      </c>
      <c r="D1016" s="218" t="s">
        <v>152</v>
      </c>
      <c r="E1016" s="219" t="s">
        <v>905</v>
      </c>
      <c r="F1016" s="220" t="s">
        <v>906</v>
      </c>
      <c r="G1016" s="221" t="s">
        <v>211</v>
      </c>
      <c r="H1016" s="222">
        <v>84.045000000000002</v>
      </c>
      <c r="I1016" s="223"/>
      <c r="J1016" s="224">
        <f>ROUND(I1016*H1016,2)</f>
        <v>0</v>
      </c>
      <c r="K1016" s="220" t="s">
        <v>156</v>
      </c>
      <c r="L1016" s="44"/>
      <c r="M1016" s="225" t="s">
        <v>1</v>
      </c>
      <c r="N1016" s="226" t="s">
        <v>41</v>
      </c>
      <c r="O1016" s="91"/>
      <c r="P1016" s="227">
        <f>O1016*H1016</f>
        <v>0</v>
      </c>
      <c r="Q1016" s="227">
        <v>0.0060000000000000001</v>
      </c>
      <c r="R1016" s="227">
        <f>Q1016*H1016</f>
        <v>0.50427</v>
      </c>
      <c r="S1016" s="227">
        <v>0</v>
      </c>
      <c r="T1016" s="228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9" t="s">
        <v>264</v>
      </c>
      <c r="AT1016" s="229" t="s">
        <v>152</v>
      </c>
      <c r="AU1016" s="229" t="s">
        <v>86</v>
      </c>
      <c r="AY1016" s="17" t="s">
        <v>150</v>
      </c>
      <c r="BE1016" s="230">
        <f>IF(N1016="základní",J1016,0)</f>
        <v>0</v>
      </c>
      <c r="BF1016" s="230">
        <f>IF(N1016="snížená",J1016,0)</f>
        <v>0</v>
      </c>
      <c r="BG1016" s="230">
        <f>IF(N1016="zákl. přenesená",J1016,0)</f>
        <v>0</v>
      </c>
      <c r="BH1016" s="230">
        <f>IF(N1016="sníž. přenesená",J1016,0)</f>
        <v>0</v>
      </c>
      <c r="BI1016" s="230">
        <f>IF(N1016="nulová",J1016,0)</f>
        <v>0</v>
      </c>
      <c r="BJ1016" s="17" t="s">
        <v>84</v>
      </c>
      <c r="BK1016" s="230">
        <f>ROUND(I1016*H1016,2)</f>
        <v>0</v>
      </c>
      <c r="BL1016" s="17" t="s">
        <v>264</v>
      </c>
      <c r="BM1016" s="229" t="s">
        <v>907</v>
      </c>
    </row>
    <row r="1017" s="2" customFormat="1">
      <c r="A1017" s="38"/>
      <c r="B1017" s="39"/>
      <c r="C1017" s="40"/>
      <c r="D1017" s="231" t="s">
        <v>159</v>
      </c>
      <c r="E1017" s="40"/>
      <c r="F1017" s="232" t="s">
        <v>908</v>
      </c>
      <c r="G1017" s="40"/>
      <c r="H1017" s="40"/>
      <c r="I1017" s="233"/>
      <c r="J1017" s="40"/>
      <c r="K1017" s="40"/>
      <c r="L1017" s="44"/>
      <c r="M1017" s="234"/>
      <c r="N1017" s="235"/>
      <c r="O1017" s="91"/>
      <c r="P1017" s="91"/>
      <c r="Q1017" s="91"/>
      <c r="R1017" s="91"/>
      <c r="S1017" s="91"/>
      <c r="T1017" s="92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T1017" s="17" t="s">
        <v>159</v>
      </c>
      <c r="AU1017" s="17" t="s">
        <v>86</v>
      </c>
    </row>
    <row r="1018" s="13" customFormat="1">
      <c r="A1018" s="13"/>
      <c r="B1018" s="236"/>
      <c r="C1018" s="237"/>
      <c r="D1018" s="238" t="s">
        <v>161</v>
      </c>
      <c r="E1018" s="239" t="s">
        <v>1</v>
      </c>
      <c r="F1018" s="240" t="s">
        <v>162</v>
      </c>
      <c r="G1018" s="237"/>
      <c r="H1018" s="239" t="s">
        <v>1</v>
      </c>
      <c r="I1018" s="241"/>
      <c r="J1018" s="237"/>
      <c r="K1018" s="237"/>
      <c r="L1018" s="242"/>
      <c r="M1018" s="243"/>
      <c r="N1018" s="244"/>
      <c r="O1018" s="244"/>
      <c r="P1018" s="244"/>
      <c r="Q1018" s="244"/>
      <c r="R1018" s="244"/>
      <c r="S1018" s="244"/>
      <c r="T1018" s="245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6" t="s">
        <v>161</v>
      </c>
      <c r="AU1018" s="246" t="s">
        <v>86</v>
      </c>
      <c r="AV1018" s="13" t="s">
        <v>84</v>
      </c>
      <c r="AW1018" s="13" t="s">
        <v>32</v>
      </c>
      <c r="AX1018" s="13" t="s">
        <v>76</v>
      </c>
      <c r="AY1018" s="246" t="s">
        <v>150</v>
      </c>
    </row>
    <row r="1019" s="13" customFormat="1">
      <c r="A1019" s="13"/>
      <c r="B1019" s="236"/>
      <c r="C1019" s="237"/>
      <c r="D1019" s="238" t="s">
        <v>161</v>
      </c>
      <c r="E1019" s="239" t="s">
        <v>1</v>
      </c>
      <c r="F1019" s="240" t="s">
        <v>163</v>
      </c>
      <c r="G1019" s="237"/>
      <c r="H1019" s="239" t="s">
        <v>1</v>
      </c>
      <c r="I1019" s="241"/>
      <c r="J1019" s="237"/>
      <c r="K1019" s="237"/>
      <c r="L1019" s="242"/>
      <c r="M1019" s="243"/>
      <c r="N1019" s="244"/>
      <c r="O1019" s="244"/>
      <c r="P1019" s="244"/>
      <c r="Q1019" s="244"/>
      <c r="R1019" s="244"/>
      <c r="S1019" s="244"/>
      <c r="T1019" s="245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6" t="s">
        <v>161</v>
      </c>
      <c r="AU1019" s="246" t="s">
        <v>86</v>
      </c>
      <c r="AV1019" s="13" t="s">
        <v>84</v>
      </c>
      <c r="AW1019" s="13" t="s">
        <v>32</v>
      </c>
      <c r="AX1019" s="13" t="s">
        <v>76</v>
      </c>
      <c r="AY1019" s="246" t="s">
        <v>150</v>
      </c>
    </row>
    <row r="1020" s="13" customFormat="1">
      <c r="A1020" s="13"/>
      <c r="B1020" s="236"/>
      <c r="C1020" s="237"/>
      <c r="D1020" s="238" t="s">
        <v>161</v>
      </c>
      <c r="E1020" s="239" t="s">
        <v>1</v>
      </c>
      <c r="F1020" s="240" t="s">
        <v>164</v>
      </c>
      <c r="G1020" s="237"/>
      <c r="H1020" s="239" t="s">
        <v>1</v>
      </c>
      <c r="I1020" s="241"/>
      <c r="J1020" s="237"/>
      <c r="K1020" s="237"/>
      <c r="L1020" s="242"/>
      <c r="M1020" s="243"/>
      <c r="N1020" s="244"/>
      <c r="O1020" s="244"/>
      <c r="P1020" s="244"/>
      <c r="Q1020" s="244"/>
      <c r="R1020" s="244"/>
      <c r="S1020" s="244"/>
      <c r="T1020" s="245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6" t="s">
        <v>161</v>
      </c>
      <c r="AU1020" s="246" t="s">
        <v>86</v>
      </c>
      <c r="AV1020" s="13" t="s">
        <v>84</v>
      </c>
      <c r="AW1020" s="13" t="s">
        <v>32</v>
      </c>
      <c r="AX1020" s="13" t="s">
        <v>76</v>
      </c>
      <c r="AY1020" s="246" t="s">
        <v>150</v>
      </c>
    </row>
    <row r="1021" s="13" customFormat="1">
      <c r="A1021" s="13"/>
      <c r="B1021" s="236"/>
      <c r="C1021" s="237"/>
      <c r="D1021" s="238" t="s">
        <v>161</v>
      </c>
      <c r="E1021" s="239" t="s">
        <v>1</v>
      </c>
      <c r="F1021" s="240" t="s">
        <v>881</v>
      </c>
      <c r="G1021" s="237"/>
      <c r="H1021" s="239" t="s">
        <v>1</v>
      </c>
      <c r="I1021" s="241"/>
      <c r="J1021" s="237"/>
      <c r="K1021" s="237"/>
      <c r="L1021" s="242"/>
      <c r="M1021" s="243"/>
      <c r="N1021" s="244"/>
      <c r="O1021" s="244"/>
      <c r="P1021" s="244"/>
      <c r="Q1021" s="244"/>
      <c r="R1021" s="244"/>
      <c r="S1021" s="244"/>
      <c r="T1021" s="245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6" t="s">
        <v>161</v>
      </c>
      <c r="AU1021" s="246" t="s">
        <v>86</v>
      </c>
      <c r="AV1021" s="13" t="s">
        <v>84</v>
      </c>
      <c r="AW1021" s="13" t="s">
        <v>32</v>
      </c>
      <c r="AX1021" s="13" t="s">
        <v>76</v>
      </c>
      <c r="AY1021" s="246" t="s">
        <v>150</v>
      </c>
    </row>
    <row r="1022" s="13" customFormat="1">
      <c r="A1022" s="13"/>
      <c r="B1022" s="236"/>
      <c r="C1022" s="237"/>
      <c r="D1022" s="238" t="s">
        <v>161</v>
      </c>
      <c r="E1022" s="239" t="s">
        <v>1</v>
      </c>
      <c r="F1022" s="240" t="s">
        <v>197</v>
      </c>
      <c r="G1022" s="237"/>
      <c r="H1022" s="239" t="s">
        <v>1</v>
      </c>
      <c r="I1022" s="241"/>
      <c r="J1022" s="237"/>
      <c r="K1022" s="237"/>
      <c r="L1022" s="242"/>
      <c r="M1022" s="243"/>
      <c r="N1022" s="244"/>
      <c r="O1022" s="244"/>
      <c r="P1022" s="244"/>
      <c r="Q1022" s="244"/>
      <c r="R1022" s="244"/>
      <c r="S1022" s="244"/>
      <c r="T1022" s="245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6" t="s">
        <v>161</v>
      </c>
      <c r="AU1022" s="246" t="s">
        <v>86</v>
      </c>
      <c r="AV1022" s="13" t="s">
        <v>84</v>
      </c>
      <c r="AW1022" s="13" t="s">
        <v>32</v>
      </c>
      <c r="AX1022" s="13" t="s">
        <v>76</v>
      </c>
      <c r="AY1022" s="246" t="s">
        <v>150</v>
      </c>
    </row>
    <row r="1023" s="14" customFormat="1">
      <c r="A1023" s="14"/>
      <c r="B1023" s="247"/>
      <c r="C1023" s="248"/>
      <c r="D1023" s="238" t="s">
        <v>161</v>
      </c>
      <c r="E1023" s="249" t="s">
        <v>1</v>
      </c>
      <c r="F1023" s="250" t="s">
        <v>882</v>
      </c>
      <c r="G1023" s="248"/>
      <c r="H1023" s="251">
        <v>6.6449999999999996</v>
      </c>
      <c r="I1023" s="252"/>
      <c r="J1023" s="248"/>
      <c r="K1023" s="248"/>
      <c r="L1023" s="253"/>
      <c r="M1023" s="254"/>
      <c r="N1023" s="255"/>
      <c r="O1023" s="255"/>
      <c r="P1023" s="255"/>
      <c r="Q1023" s="255"/>
      <c r="R1023" s="255"/>
      <c r="S1023" s="255"/>
      <c r="T1023" s="25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57" t="s">
        <v>161</v>
      </c>
      <c r="AU1023" s="257" t="s">
        <v>86</v>
      </c>
      <c r="AV1023" s="14" t="s">
        <v>86</v>
      </c>
      <c r="AW1023" s="14" t="s">
        <v>32</v>
      </c>
      <c r="AX1023" s="14" t="s">
        <v>76</v>
      </c>
      <c r="AY1023" s="257" t="s">
        <v>150</v>
      </c>
    </row>
    <row r="1024" s="14" customFormat="1">
      <c r="A1024" s="14"/>
      <c r="B1024" s="247"/>
      <c r="C1024" s="248"/>
      <c r="D1024" s="238" t="s">
        <v>161</v>
      </c>
      <c r="E1024" s="249" t="s">
        <v>1</v>
      </c>
      <c r="F1024" s="250" t="s">
        <v>457</v>
      </c>
      <c r="G1024" s="248"/>
      <c r="H1024" s="251">
        <v>17.559999999999999</v>
      </c>
      <c r="I1024" s="252"/>
      <c r="J1024" s="248"/>
      <c r="K1024" s="248"/>
      <c r="L1024" s="253"/>
      <c r="M1024" s="254"/>
      <c r="N1024" s="255"/>
      <c r="O1024" s="255"/>
      <c r="P1024" s="255"/>
      <c r="Q1024" s="255"/>
      <c r="R1024" s="255"/>
      <c r="S1024" s="255"/>
      <c r="T1024" s="256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7" t="s">
        <v>161</v>
      </c>
      <c r="AU1024" s="257" t="s">
        <v>86</v>
      </c>
      <c r="AV1024" s="14" t="s">
        <v>86</v>
      </c>
      <c r="AW1024" s="14" t="s">
        <v>32</v>
      </c>
      <c r="AX1024" s="14" t="s">
        <v>76</v>
      </c>
      <c r="AY1024" s="257" t="s">
        <v>150</v>
      </c>
    </row>
    <row r="1025" s="13" customFormat="1">
      <c r="A1025" s="13"/>
      <c r="B1025" s="236"/>
      <c r="C1025" s="237"/>
      <c r="D1025" s="238" t="s">
        <v>161</v>
      </c>
      <c r="E1025" s="239" t="s">
        <v>1</v>
      </c>
      <c r="F1025" s="240" t="s">
        <v>164</v>
      </c>
      <c r="G1025" s="237"/>
      <c r="H1025" s="239" t="s">
        <v>1</v>
      </c>
      <c r="I1025" s="241"/>
      <c r="J1025" s="237"/>
      <c r="K1025" s="237"/>
      <c r="L1025" s="242"/>
      <c r="M1025" s="243"/>
      <c r="N1025" s="244"/>
      <c r="O1025" s="244"/>
      <c r="P1025" s="244"/>
      <c r="Q1025" s="244"/>
      <c r="R1025" s="244"/>
      <c r="S1025" s="244"/>
      <c r="T1025" s="245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6" t="s">
        <v>161</v>
      </c>
      <c r="AU1025" s="246" t="s">
        <v>86</v>
      </c>
      <c r="AV1025" s="13" t="s">
        <v>84</v>
      </c>
      <c r="AW1025" s="13" t="s">
        <v>32</v>
      </c>
      <c r="AX1025" s="13" t="s">
        <v>76</v>
      </c>
      <c r="AY1025" s="246" t="s">
        <v>150</v>
      </c>
    </row>
    <row r="1026" s="13" customFormat="1">
      <c r="A1026" s="13"/>
      <c r="B1026" s="236"/>
      <c r="C1026" s="237"/>
      <c r="D1026" s="238" t="s">
        <v>161</v>
      </c>
      <c r="E1026" s="239" t="s">
        <v>1</v>
      </c>
      <c r="F1026" s="240" t="s">
        <v>234</v>
      </c>
      <c r="G1026" s="237"/>
      <c r="H1026" s="239" t="s">
        <v>1</v>
      </c>
      <c r="I1026" s="241"/>
      <c r="J1026" s="237"/>
      <c r="K1026" s="237"/>
      <c r="L1026" s="242"/>
      <c r="M1026" s="243"/>
      <c r="N1026" s="244"/>
      <c r="O1026" s="244"/>
      <c r="P1026" s="244"/>
      <c r="Q1026" s="244"/>
      <c r="R1026" s="244"/>
      <c r="S1026" s="244"/>
      <c r="T1026" s="245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6" t="s">
        <v>161</v>
      </c>
      <c r="AU1026" s="246" t="s">
        <v>86</v>
      </c>
      <c r="AV1026" s="13" t="s">
        <v>84</v>
      </c>
      <c r="AW1026" s="13" t="s">
        <v>32</v>
      </c>
      <c r="AX1026" s="13" t="s">
        <v>76</v>
      </c>
      <c r="AY1026" s="246" t="s">
        <v>150</v>
      </c>
    </row>
    <row r="1027" s="14" customFormat="1">
      <c r="A1027" s="14"/>
      <c r="B1027" s="247"/>
      <c r="C1027" s="248"/>
      <c r="D1027" s="238" t="s">
        <v>161</v>
      </c>
      <c r="E1027" s="249" t="s">
        <v>1</v>
      </c>
      <c r="F1027" s="250" t="s">
        <v>459</v>
      </c>
      <c r="G1027" s="248"/>
      <c r="H1027" s="251">
        <v>23.75</v>
      </c>
      <c r="I1027" s="252"/>
      <c r="J1027" s="248"/>
      <c r="K1027" s="248"/>
      <c r="L1027" s="253"/>
      <c r="M1027" s="254"/>
      <c r="N1027" s="255"/>
      <c r="O1027" s="255"/>
      <c r="P1027" s="255"/>
      <c r="Q1027" s="255"/>
      <c r="R1027" s="255"/>
      <c r="S1027" s="255"/>
      <c r="T1027" s="25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7" t="s">
        <v>161</v>
      </c>
      <c r="AU1027" s="257" t="s">
        <v>86</v>
      </c>
      <c r="AV1027" s="14" t="s">
        <v>86</v>
      </c>
      <c r="AW1027" s="14" t="s">
        <v>32</v>
      </c>
      <c r="AX1027" s="14" t="s">
        <v>76</v>
      </c>
      <c r="AY1027" s="257" t="s">
        <v>150</v>
      </c>
    </row>
    <row r="1028" s="14" customFormat="1">
      <c r="A1028" s="14"/>
      <c r="B1028" s="247"/>
      <c r="C1028" s="248"/>
      <c r="D1028" s="238" t="s">
        <v>161</v>
      </c>
      <c r="E1028" s="249" t="s">
        <v>1</v>
      </c>
      <c r="F1028" s="250" t="s">
        <v>460</v>
      </c>
      <c r="G1028" s="248"/>
      <c r="H1028" s="251">
        <v>5.1900000000000004</v>
      </c>
      <c r="I1028" s="252"/>
      <c r="J1028" s="248"/>
      <c r="K1028" s="248"/>
      <c r="L1028" s="253"/>
      <c r="M1028" s="254"/>
      <c r="N1028" s="255"/>
      <c r="O1028" s="255"/>
      <c r="P1028" s="255"/>
      <c r="Q1028" s="255"/>
      <c r="R1028" s="255"/>
      <c r="S1028" s="255"/>
      <c r="T1028" s="25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7" t="s">
        <v>161</v>
      </c>
      <c r="AU1028" s="257" t="s">
        <v>86</v>
      </c>
      <c r="AV1028" s="14" t="s">
        <v>86</v>
      </c>
      <c r="AW1028" s="14" t="s">
        <v>32</v>
      </c>
      <c r="AX1028" s="14" t="s">
        <v>76</v>
      </c>
      <c r="AY1028" s="257" t="s">
        <v>150</v>
      </c>
    </row>
    <row r="1029" s="14" customFormat="1">
      <c r="A1029" s="14"/>
      <c r="B1029" s="247"/>
      <c r="C1029" s="248"/>
      <c r="D1029" s="238" t="s">
        <v>161</v>
      </c>
      <c r="E1029" s="249" t="s">
        <v>1</v>
      </c>
      <c r="F1029" s="250" t="s">
        <v>461</v>
      </c>
      <c r="G1029" s="248"/>
      <c r="H1029" s="251">
        <v>21.350000000000001</v>
      </c>
      <c r="I1029" s="252"/>
      <c r="J1029" s="248"/>
      <c r="K1029" s="248"/>
      <c r="L1029" s="253"/>
      <c r="M1029" s="254"/>
      <c r="N1029" s="255"/>
      <c r="O1029" s="255"/>
      <c r="P1029" s="255"/>
      <c r="Q1029" s="255"/>
      <c r="R1029" s="255"/>
      <c r="S1029" s="255"/>
      <c r="T1029" s="256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57" t="s">
        <v>161</v>
      </c>
      <c r="AU1029" s="257" t="s">
        <v>86</v>
      </c>
      <c r="AV1029" s="14" t="s">
        <v>86</v>
      </c>
      <c r="AW1029" s="14" t="s">
        <v>32</v>
      </c>
      <c r="AX1029" s="14" t="s">
        <v>76</v>
      </c>
      <c r="AY1029" s="257" t="s">
        <v>150</v>
      </c>
    </row>
    <row r="1030" s="13" customFormat="1">
      <c r="A1030" s="13"/>
      <c r="B1030" s="236"/>
      <c r="C1030" s="237"/>
      <c r="D1030" s="238" t="s">
        <v>161</v>
      </c>
      <c r="E1030" s="239" t="s">
        <v>1</v>
      </c>
      <c r="F1030" s="240" t="s">
        <v>164</v>
      </c>
      <c r="G1030" s="237"/>
      <c r="H1030" s="239" t="s">
        <v>1</v>
      </c>
      <c r="I1030" s="241"/>
      <c r="J1030" s="237"/>
      <c r="K1030" s="237"/>
      <c r="L1030" s="242"/>
      <c r="M1030" s="243"/>
      <c r="N1030" s="244"/>
      <c r="O1030" s="244"/>
      <c r="P1030" s="244"/>
      <c r="Q1030" s="244"/>
      <c r="R1030" s="244"/>
      <c r="S1030" s="244"/>
      <c r="T1030" s="245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6" t="s">
        <v>161</v>
      </c>
      <c r="AU1030" s="246" t="s">
        <v>86</v>
      </c>
      <c r="AV1030" s="13" t="s">
        <v>84</v>
      </c>
      <c r="AW1030" s="13" t="s">
        <v>32</v>
      </c>
      <c r="AX1030" s="13" t="s">
        <v>76</v>
      </c>
      <c r="AY1030" s="246" t="s">
        <v>150</v>
      </c>
    </row>
    <row r="1031" s="13" customFormat="1">
      <c r="A1031" s="13"/>
      <c r="B1031" s="236"/>
      <c r="C1031" s="237"/>
      <c r="D1031" s="238" t="s">
        <v>161</v>
      </c>
      <c r="E1031" s="239" t="s">
        <v>1</v>
      </c>
      <c r="F1031" s="240" t="s">
        <v>329</v>
      </c>
      <c r="G1031" s="237"/>
      <c r="H1031" s="239" t="s">
        <v>1</v>
      </c>
      <c r="I1031" s="241"/>
      <c r="J1031" s="237"/>
      <c r="K1031" s="237"/>
      <c r="L1031" s="242"/>
      <c r="M1031" s="243"/>
      <c r="N1031" s="244"/>
      <c r="O1031" s="244"/>
      <c r="P1031" s="244"/>
      <c r="Q1031" s="244"/>
      <c r="R1031" s="244"/>
      <c r="S1031" s="244"/>
      <c r="T1031" s="245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6" t="s">
        <v>161</v>
      </c>
      <c r="AU1031" s="246" t="s">
        <v>86</v>
      </c>
      <c r="AV1031" s="13" t="s">
        <v>84</v>
      </c>
      <c r="AW1031" s="13" t="s">
        <v>32</v>
      </c>
      <c r="AX1031" s="13" t="s">
        <v>76</v>
      </c>
      <c r="AY1031" s="246" t="s">
        <v>150</v>
      </c>
    </row>
    <row r="1032" s="13" customFormat="1">
      <c r="A1032" s="13"/>
      <c r="B1032" s="236"/>
      <c r="C1032" s="237"/>
      <c r="D1032" s="238" t="s">
        <v>161</v>
      </c>
      <c r="E1032" s="239" t="s">
        <v>1</v>
      </c>
      <c r="F1032" s="240" t="s">
        <v>197</v>
      </c>
      <c r="G1032" s="237"/>
      <c r="H1032" s="239" t="s">
        <v>1</v>
      </c>
      <c r="I1032" s="241"/>
      <c r="J1032" s="237"/>
      <c r="K1032" s="237"/>
      <c r="L1032" s="242"/>
      <c r="M1032" s="243"/>
      <c r="N1032" s="244"/>
      <c r="O1032" s="244"/>
      <c r="P1032" s="244"/>
      <c r="Q1032" s="244"/>
      <c r="R1032" s="244"/>
      <c r="S1032" s="244"/>
      <c r="T1032" s="245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6" t="s">
        <v>161</v>
      </c>
      <c r="AU1032" s="246" t="s">
        <v>86</v>
      </c>
      <c r="AV1032" s="13" t="s">
        <v>84</v>
      </c>
      <c r="AW1032" s="13" t="s">
        <v>32</v>
      </c>
      <c r="AX1032" s="13" t="s">
        <v>76</v>
      </c>
      <c r="AY1032" s="246" t="s">
        <v>150</v>
      </c>
    </row>
    <row r="1033" s="14" customFormat="1">
      <c r="A1033" s="14"/>
      <c r="B1033" s="247"/>
      <c r="C1033" s="248"/>
      <c r="D1033" s="238" t="s">
        <v>161</v>
      </c>
      <c r="E1033" s="249" t="s">
        <v>1</v>
      </c>
      <c r="F1033" s="250" t="s">
        <v>424</v>
      </c>
      <c r="G1033" s="248"/>
      <c r="H1033" s="251">
        <v>9.5500000000000007</v>
      </c>
      <c r="I1033" s="252"/>
      <c r="J1033" s="248"/>
      <c r="K1033" s="248"/>
      <c r="L1033" s="253"/>
      <c r="M1033" s="254"/>
      <c r="N1033" s="255"/>
      <c r="O1033" s="255"/>
      <c r="P1033" s="255"/>
      <c r="Q1033" s="255"/>
      <c r="R1033" s="255"/>
      <c r="S1033" s="255"/>
      <c r="T1033" s="256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7" t="s">
        <v>161</v>
      </c>
      <c r="AU1033" s="257" t="s">
        <v>86</v>
      </c>
      <c r="AV1033" s="14" t="s">
        <v>86</v>
      </c>
      <c r="AW1033" s="14" t="s">
        <v>32</v>
      </c>
      <c r="AX1033" s="14" t="s">
        <v>76</v>
      </c>
      <c r="AY1033" s="257" t="s">
        <v>150</v>
      </c>
    </row>
    <row r="1034" s="2" customFormat="1" ht="26.4" customHeight="1">
      <c r="A1034" s="38"/>
      <c r="B1034" s="39"/>
      <c r="C1034" s="259" t="s">
        <v>909</v>
      </c>
      <c r="D1034" s="259" t="s">
        <v>201</v>
      </c>
      <c r="E1034" s="260" t="s">
        <v>910</v>
      </c>
      <c r="F1034" s="261" t="s">
        <v>911</v>
      </c>
      <c r="G1034" s="262" t="s">
        <v>211</v>
      </c>
      <c r="H1034" s="263">
        <v>96.652000000000001</v>
      </c>
      <c r="I1034" s="264"/>
      <c r="J1034" s="265">
        <f>ROUND(I1034*H1034,2)</f>
        <v>0</v>
      </c>
      <c r="K1034" s="261" t="s">
        <v>156</v>
      </c>
      <c r="L1034" s="266"/>
      <c r="M1034" s="267" t="s">
        <v>1</v>
      </c>
      <c r="N1034" s="268" t="s">
        <v>41</v>
      </c>
      <c r="O1034" s="91"/>
      <c r="P1034" s="227">
        <f>O1034*H1034</f>
        <v>0</v>
      </c>
      <c r="Q1034" s="227">
        <v>0.021999999999999999</v>
      </c>
      <c r="R1034" s="227">
        <f>Q1034*H1034</f>
        <v>2.126344</v>
      </c>
      <c r="S1034" s="227">
        <v>0</v>
      </c>
      <c r="T1034" s="228">
        <f>S1034*H1034</f>
        <v>0</v>
      </c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R1034" s="229" t="s">
        <v>379</v>
      </c>
      <c r="AT1034" s="229" t="s">
        <v>201</v>
      </c>
      <c r="AU1034" s="229" t="s">
        <v>86</v>
      </c>
      <c r="AY1034" s="17" t="s">
        <v>150</v>
      </c>
      <c r="BE1034" s="230">
        <f>IF(N1034="základní",J1034,0)</f>
        <v>0</v>
      </c>
      <c r="BF1034" s="230">
        <f>IF(N1034="snížená",J1034,0)</f>
        <v>0</v>
      </c>
      <c r="BG1034" s="230">
        <f>IF(N1034="zákl. přenesená",J1034,0)</f>
        <v>0</v>
      </c>
      <c r="BH1034" s="230">
        <f>IF(N1034="sníž. přenesená",J1034,0)</f>
        <v>0</v>
      </c>
      <c r="BI1034" s="230">
        <f>IF(N1034="nulová",J1034,0)</f>
        <v>0</v>
      </c>
      <c r="BJ1034" s="17" t="s">
        <v>84</v>
      </c>
      <c r="BK1034" s="230">
        <f>ROUND(I1034*H1034,2)</f>
        <v>0</v>
      </c>
      <c r="BL1034" s="17" t="s">
        <v>264</v>
      </c>
      <c r="BM1034" s="229" t="s">
        <v>912</v>
      </c>
    </row>
    <row r="1035" s="14" customFormat="1">
      <c r="A1035" s="14"/>
      <c r="B1035" s="247"/>
      <c r="C1035" s="248"/>
      <c r="D1035" s="238" t="s">
        <v>161</v>
      </c>
      <c r="E1035" s="248"/>
      <c r="F1035" s="250" t="s">
        <v>913</v>
      </c>
      <c r="G1035" s="248"/>
      <c r="H1035" s="251">
        <v>96.652000000000001</v>
      </c>
      <c r="I1035" s="252"/>
      <c r="J1035" s="248"/>
      <c r="K1035" s="248"/>
      <c r="L1035" s="253"/>
      <c r="M1035" s="254"/>
      <c r="N1035" s="255"/>
      <c r="O1035" s="255"/>
      <c r="P1035" s="255"/>
      <c r="Q1035" s="255"/>
      <c r="R1035" s="255"/>
      <c r="S1035" s="255"/>
      <c r="T1035" s="25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7" t="s">
        <v>161</v>
      </c>
      <c r="AU1035" s="257" t="s">
        <v>86</v>
      </c>
      <c r="AV1035" s="14" t="s">
        <v>86</v>
      </c>
      <c r="AW1035" s="14" t="s">
        <v>4</v>
      </c>
      <c r="AX1035" s="14" t="s">
        <v>84</v>
      </c>
      <c r="AY1035" s="257" t="s">
        <v>150</v>
      </c>
    </row>
    <row r="1036" s="2" customFormat="1" ht="16.5" customHeight="1">
      <c r="A1036" s="38"/>
      <c r="B1036" s="39"/>
      <c r="C1036" s="218" t="s">
        <v>914</v>
      </c>
      <c r="D1036" s="218" t="s">
        <v>152</v>
      </c>
      <c r="E1036" s="219" t="s">
        <v>915</v>
      </c>
      <c r="F1036" s="220" t="s">
        <v>916</v>
      </c>
      <c r="G1036" s="221" t="s">
        <v>466</v>
      </c>
      <c r="H1036" s="222">
        <v>69.560000000000002</v>
      </c>
      <c r="I1036" s="223"/>
      <c r="J1036" s="224">
        <f>ROUND(I1036*H1036,2)</f>
        <v>0</v>
      </c>
      <c r="K1036" s="220" t="s">
        <v>156</v>
      </c>
      <c r="L1036" s="44"/>
      <c r="M1036" s="225" t="s">
        <v>1</v>
      </c>
      <c r="N1036" s="226" t="s">
        <v>41</v>
      </c>
      <c r="O1036" s="91"/>
      <c r="P1036" s="227">
        <f>O1036*H1036</f>
        <v>0</v>
      </c>
      <c r="Q1036" s="227">
        <v>9.0000000000000006E-05</v>
      </c>
      <c r="R1036" s="227">
        <f>Q1036*H1036</f>
        <v>0.0062604000000000002</v>
      </c>
      <c r="S1036" s="227">
        <v>0</v>
      </c>
      <c r="T1036" s="228">
        <f>S1036*H1036</f>
        <v>0</v>
      </c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R1036" s="229" t="s">
        <v>264</v>
      </c>
      <c r="AT1036" s="229" t="s">
        <v>152</v>
      </c>
      <c r="AU1036" s="229" t="s">
        <v>86</v>
      </c>
      <c r="AY1036" s="17" t="s">
        <v>150</v>
      </c>
      <c r="BE1036" s="230">
        <f>IF(N1036="základní",J1036,0)</f>
        <v>0</v>
      </c>
      <c r="BF1036" s="230">
        <f>IF(N1036="snížená",J1036,0)</f>
        <v>0</v>
      </c>
      <c r="BG1036" s="230">
        <f>IF(N1036="zákl. přenesená",J1036,0)</f>
        <v>0</v>
      </c>
      <c r="BH1036" s="230">
        <f>IF(N1036="sníž. přenesená",J1036,0)</f>
        <v>0</v>
      </c>
      <c r="BI1036" s="230">
        <f>IF(N1036="nulová",J1036,0)</f>
        <v>0</v>
      </c>
      <c r="BJ1036" s="17" t="s">
        <v>84</v>
      </c>
      <c r="BK1036" s="230">
        <f>ROUND(I1036*H1036,2)</f>
        <v>0</v>
      </c>
      <c r="BL1036" s="17" t="s">
        <v>264</v>
      </c>
      <c r="BM1036" s="229" t="s">
        <v>917</v>
      </c>
    </row>
    <row r="1037" s="2" customFormat="1">
      <c r="A1037" s="38"/>
      <c r="B1037" s="39"/>
      <c r="C1037" s="40"/>
      <c r="D1037" s="231" t="s">
        <v>159</v>
      </c>
      <c r="E1037" s="40"/>
      <c r="F1037" s="232" t="s">
        <v>918</v>
      </c>
      <c r="G1037" s="40"/>
      <c r="H1037" s="40"/>
      <c r="I1037" s="233"/>
      <c r="J1037" s="40"/>
      <c r="K1037" s="40"/>
      <c r="L1037" s="44"/>
      <c r="M1037" s="234"/>
      <c r="N1037" s="235"/>
      <c r="O1037" s="91"/>
      <c r="P1037" s="91"/>
      <c r="Q1037" s="91"/>
      <c r="R1037" s="91"/>
      <c r="S1037" s="91"/>
      <c r="T1037" s="92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T1037" s="17" t="s">
        <v>159</v>
      </c>
      <c r="AU1037" s="17" t="s">
        <v>86</v>
      </c>
    </row>
    <row r="1038" s="13" customFormat="1">
      <c r="A1038" s="13"/>
      <c r="B1038" s="236"/>
      <c r="C1038" s="237"/>
      <c r="D1038" s="238" t="s">
        <v>161</v>
      </c>
      <c r="E1038" s="239" t="s">
        <v>1</v>
      </c>
      <c r="F1038" s="240" t="s">
        <v>162</v>
      </c>
      <c r="G1038" s="237"/>
      <c r="H1038" s="239" t="s">
        <v>1</v>
      </c>
      <c r="I1038" s="241"/>
      <c r="J1038" s="237"/>
      <c r="K1038" s="237"/>
      <c r="L1038" s="242"/>
      <c r="M1038" s="243"/>
      <c r="N1038" s="244"/>
      <c r="O1038" s="244"/>
      <c r="P1038" s="244"/>
      <c r="Q1038" s="244"/>
      <c r="R1038" s="244"/>
      <c r="S1038" s="244"/>
      <c r="T1038" s="245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6" t="s">
        <v>161</v>
      </c>
      <c r="AU1038" s="246" t="s">
        <v>86</v>
      </c>
      <c r="AV1038" s="13" t="s">
        <v>84</v>
      </c>
      <c r="AW1038" s="13" t="s">
        <v>32</v>
      </c>
      <c r="AX1038" s="13" t="s">
        <v>76</v>
      </c>
      <c r="AY1038" s="246" t="s">
        <v>150</v>
      </c>
    </row>
    <row r="1039" s="13" customFormat="1">
      <c r="A1039" s="13"/>
      <c r="B1039" s="236"/>
      <c r="C1039" s="237"/>
      <c r="D1039" s="238" t="s">
        <v>161</v>
      </c>
      <c r="E1039" s="239" t="s">
        <v>1</v>
      </c>
      <c r="F1039" s="240" t="s">
        <v>163</v>
      </c>
      <c r="G1039" s="237"/>
      <c r="H1039" s="239" t="s">
        <v>1</v>
      </c>
      <c r="I1039" s="241"/>
      <c r="J1039" s="237"/>
      <c r="K1039" s="237"/>
      <c r="L1039" s="242"/>
      <c r="M1039" s="243"/>
      <c r="N1039" s="244"/>
      <c r="O1039" s="244"/>
      <c r="P1039" s="244"/>
      <c r="Q1039" s="244"/>
      <c r="R1039" s="244"/>
      <c r="S1039" s="244"/>
      <c r="T1039" s="245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6" t="s">
        <v>161</v>
      </c>
      <c r="AU1039" s="246" t="s">
        <v>86</v>
      </c>
      <c r="AV1039" s="13" t="s">
        <v>84</v>
      </c>
      <c r="AW1039" s="13" t="s">
        <v>32</v>
      </c>
      <c r="AX1039" s="13" t="s">
        <v>76</v>
      </c>
      <c r="AY1039" s="246" t="s">
        <v>150</v>
      </c>
    </row>
    <row r="1040" s="13" customFormat="1">
      <c r="A1040" s="13"/>
      <c r="B1040" s="236"/>
      <c r="C1040" s="237"/>
      <c r="D1040" s="238" t="s">
        <v>161</v>
      </c>
      <c r="E1040" s="239" t="s">
        <v>1</v>
      </c>
      <c r="F1040" s="240" t="s">
        <v>164</v>
      </c>
      <c r="G1040" s="237"/>
      <c r="H1040" s="239" t="s">
        <v>1</v>
      </c>
      <c r="I1040" s="241"/>
      <c r="J1040" s="237"/>
      <c r="K1040" s="237"/>
      <c r="L1040" s="242"/>
      <c r="M1040" s="243"/>
      <c r="N1040" s="244"/>
      <c r="O1040" s="244"/>
      <c r="P1040" s="244"/>
      <c r="Q1040" s="244"/>
      <c r="R1040" s="244"/>
      <c r="S1040" s="244"/>
      <c r="T1040" s="245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6" t="s">
        <v>161</v>
      </c>
      <c r="AU1040" s="246" t="s">
        <v>86</v>
      </c>
      <c r="AV1040" s="13" t="s">
        <v>84</v>
      </c>
      <c r="AW1040" s="13" t="s">
        <v>32</v>
      </c>
      <c r="AX1040" s="13" t="s">
        <v>76</v>
      </c>
      <c r="AY1040" s="246" t="s">
        <v>150</v>
      </c>
    </row>
    <row r="1041" s="13" customFormat="1">
      <c r="A1041" s="13"/>
      <c r="B1041" s="236"/>
      <c r="C1041" s="237"/>
      <c r="D1041" s="238" t="s">
        <v>161</v>
      </c>
      <c r="E1041" s="239" t="s">
        <v>1</v>
      </c>
      <c r="F1041" s="240" t="s">
        <v>919</v>
      </c>
      <c r="G1041" s="237"/>
      <c r="H1041" s="239" t="s">
        <v>1</v>
      </c>
      <c r="I1041" s="241"/>
      <c r="J1041" s="237"/>
      <c r="K1041" s="237"/>
      <c r="L1041" s="242"/>
      <c r="M1041" s="243"/>
      <c r="N1041" s="244"/>
      <c r="O1041" s="244"/>
      <c r="P1041" s="244"/>
      <c r="Q1041" s="244"/>
      <c r="R1041" s="244"/>
      <c r="S1041" s="244"/>
      <c r="T1041" s="245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6" t="s">
        <v>161</v>
      </c>
      <c r="AU1041" s="246" t="s">
        <v>86</v>
      </c>
      <c r="AV1041" s="13" t="s">
        <v>84</v>
      </c>
      <c r="AW1041" s="13" t="s">
        <v>32</v>
      </c>
      <c r="AX1041" s="13" t="s">
        <v>76</v>
      </c>
      <c r="AY1041" s="246" t="s">
        <v>150</v>
      </c>
    </row>
    <row r="1042" s="13" customFormat="1">
      <c r="A1042" s="13"/>
      <c r="B1042" s="236"/>
      <c r="C1042" s="237"/>
      <c r="D1042" s="238" t="s">
        <v>161</v>
      </c>
      <c r="E1042" s="239" t="s">
        <v>1</v>
      </c>
      <c r="F1042" s="240" t="s">
        <v>164</v>
      </c>
      <c r="G1042" s="237"/>
      <c r="H1042" s="239" t="s">
        <v>1</v>
      </c>
      <c r="I1042" s="241"/>
      <c r="J1042" s="237"/>
      <c r="K1042" s="237"/>
      <c r="L1042" s="242"/>
      <c r="M1042" s="243"/>
      <c r="N1042" s="244"/>
      <c r="O1042" s="244"/>
      <c r="P1042" s="244"/>
      <c r="Q1042" s="244"/>
      <c r="R1042" s="244"/>
      <c r="S1042" s="244"/>
      <c r="T1042" s="245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6" t="s">
        <v>161</v>
      </c>
      <c r="AU1042" s="246" t="s">
        <v>86</v>
      </c>
      <c r="AV1042" s="13" t="s">
        <v>84</v>
      </c>
      <c r="AW1042" s="13" t="s">
        <v>32</v>
      </c>
      <c r="AX1042" s="13" t="s">
        <v>76</v>
      </c>
      <c r="AY1042" s="246" t="s">
        <v>150</v>
      </c>
    </row>
    <row r="1043" s="13" customFormat="1">
      <c r="A1043" s="13"/>
      <c r="B1043" s="236"/>
      <c r="C1043" s="237"/>
      <c r="D1043" s="238" t="s">
        <v>161</v>
      </c>
      <c r="E1043" s="239" t="s">
        <v>1</v>
      </c>
      <c r="F1043" s="240" t="s">
        <v>894</v>
      </c>
      <c r="G1043" s="237"/>
      <c r="H1043" s="239" t="s">
        <v>1</v>
      </c>
      <c r="I1043" s="241"/>
      <c r="J1043" s="237"/>
      <c r="K1043" s="237"/>
      <c r="L1043" s="242"/>
      <c r="M1043" s="243"/>
      <c r="N1043" s="244"/>
      <c r="O1043" s="244"/>
      <c r="P1043" s="244"/>
      <c r="Q1043" s="244"/>
      <c r="R1043" s="244"/>
      <c r="S1043" s="244"/>
      <c r="T1043" s="245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6" t="s">
        <v>161</v>
      </c>
      <c r="AU1043" s="246" t="s">
        <v>86</v>
      </c>
      <c r="AV1043" s="13" t="s">
        <v>84</v>
      </c>
      <c r="AW1043" s="13" t="s">
        <v>32</v>
      </c>
      <c r="AX1043" s="13" t="s">
        <v>76</v>
      </c>
      <c r="AY1043" s="246" t="s">
        <v>150</v>
      </c>
    </row>
    <row r="1044" s="13" customFormat="1">
      <c r="A1044" s="13"/>
      <c r="B1044" s="236"/>
      <c r="C1044" s="237"/>
      <c r="D1044" s="238" t="s">
        <v>161</v>
      </c>
      <c r="E1044" s="239" t="s">
        <v>1</v>
      </c>
      <c r="F1044" s="240" t="s">
        <v>197</v>
      </c>
      <c r="G1044" s="237"/>
      <c r="H1044" s="239" t="s">
        <v>1</v>
      </c>
      <c r="I1044" s="241"/>
      <c r="J1044" s="237"/>
      <c r="K1044" s="237"/>
      <c r="L1044" s="242"/>
      <c r="M1044" s="243"/>
      <c r="N1044" s="244"/>
      <c r="O1044" s="244"/>
      <c r="P1044" s="244"/>
      <c r="Q1044" s="244"/>
      <c r="R1044" s="244"/>
      <c r="S1044" s="244"/>
      <c r="T1044" s="245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6" t="s">
        <v>161</v>
      </c>
      <c r="AU1044" s="246" t="s">
        <v>86</v>
      </c>
      <c r="AV1044" s="13" t="s">
        <v>84</v>
      </c>
      <c r="AW1044" s="13" t="s">
        <v>32</v>
      </c>
      <c r="AX1044" s="13" t="s">
        <v>76</v>
      </c>
      <c r="AY1044" s="246" t="s">
        <v>150</v>
      </c>
    </row>
    <row r="1045" s="14" customFormat="1">
      <c r="A1045" s="14"/>
      <c r="B1045" s="247"/>
      <c r="C1045" s="248"/>
      <c r="D1045" s="238" t="s">
        <v>161</v>
      </c>
      <c r="E1045" s="249" t="s">
        <v>1</v>
      </c>
      <c r="F1045" s="250" t="s">
        <v>895</v>
      </c>
      <c r="G1045" s="248"/>
      <c r="H1045" s="251">
        <v>8.7400000000000002</v>
      </c>
      <c r="I1045" s="252"/>
      <c r="J1045" s="248"/>
      <c r="K1045" s="248"/>
      <c r="L1045" s="253"/>
      <c r="M1045" s="254"/>
      <c r="N1045" s="255"/>
      <c r="O1045" s="255"/>
      <c r="P1045" s="255"/>
      <c r="Q1045" s="255"/>
      <c r="R1045" s="255"/>
      <c r="S1045" s="255"/>
      <c r="T1045" s="25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7" t="s">
        <v>161</v>
      </c>
      <c r="AU1045" s="257" t="s">
        <v>86</v>
      </c>
      <c r="AV1045" s="14" t="s">
        <v>86</v>
      </c>
      <c r="AW1045" s="14" t="s">
        <v>32</v>
      </c>
      <c r="AX1045" s="14" t="s">
        <v>76</v>
      </c>
      <c r="AY1045" s="257" t="s">
        <v>150</v>
      </c>
    </row>
    <row r="1046" s="14" customFormat="1">
      <c r="A1046" s="14"/>
      <c r="B1046" s="247"/>
      <c r="C1046" s="248"/>
      <c r="D1046" s="238" t="s">
        <v>161</v>
      </c>
      <c r="E1046" s="249" t="s">
        <v>1</v>
      </c>
      <c r="F1046" s="250" t="s">
        <v>470</v>
      </c>
      <c r="G1046" s="248"/>
      <c r="H1046" s="251">
        <v>16.640000000000001</v>
      </c>
      <c r="I1046" s="252"/>
      <c r="J1046" s="248"/>
      <c r="K1046" s="248"/>
      <c r="L1046" s="253"/>
      <c r="M1046" s="254"/>
      <c r="N1046" s="255"/>
      <c r="O1046" s="255"/>
      <c r="P1046" s="255"/>
      <c r="Q1046" s="255"/>
      <c r="R1046" s="255"/>
      <c r="S1046" s="255"/>
      <c r="T1046" s="256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57" t="s">
        <v>161</v>
      </c>
      <c r="AU1046" s="257" t="s">
        <v>86</v>
      </c>
      <c r="AV1046" s="14" t="s">
        <v>86</v>
      </c>
      <c r="AW1046" s="14" t="s">
        <v>32</v>
      </c>
      <c r="AX1046" s="14" t="s">
        <v>76</v>
      </c>
      <c r="AY1046" s="257" t="s">
        <v>150</v>
      </c>
    </row>
    <row r="1047" s="14" customFormat="1">
      <c r="A1047" s="14"/>
      <c r="B1047" s="247"/>
      <c r="C1047" s="248"/>
      <c r="D1047" s="238" t="s">
        <v>161</v>
      </c>
      <c r="E1047" s="249" t="s">
        <v>1</v>
      </c>
      <c r="F1047" s="250" t="s">
        <v>896</v>
      </c>
      <c r="G1047" s="248"/>
      <c r="H1047" s="251">
        <v>1.75</v>
      </c>
      <c r="I1047" s="252"/>
      <c r="J1047" s="248"/>
      <c r="K1047" s="248"/>
      <c r="L1047" s="253"/>
      <c r="M1047" s="254"/>
      <c r="N1047" s="255"/>
      <c r="O1047" s="255"/>
      <c r="P1047" s="255"/>
      <c r="Q1047" s="255"/>
      <c r="R1047" s="255"/>
      <c r="S1047" s="255"/>
      <c r="T1047" s="256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7" t="s">
        <v>161</v>
      </c>
      <c r="AU1047" s="257" t="s">
        <v>86</v>
      </c>
      <c r="AV1047" s="14" t="s">
        <v>86</v>
      </c>
      <c r="AW1047" s="14" t="s">
        <v>32</v>
      </c>
      <c r="AX1047" s="14" t="s">
        <v>76</v>
      </c>
      <c r="AY1047" s="257" t="s">
        <v>150</v>
      </c>
    </row>
    <row r="1048" s="14" customFormat="1">
      <c r="A1048" s="14"/>
      <c r="B1048" s="247"/>
      <c r="C1048" s="248"/>
      <c r="D1048" s="238" t="s">
        <v>161</v>
      </c>
      <c r="E1048" s="249" t="s">
        <v>1</v>
      </c>
      <c r="F1048" s="250" t="s">
        <v>897</v>
      </c>
      <c r="G1048" s="248"/>
      <c r="H1048" s="251">
        <v>1.97</v>
      </c>
      <c r="I1048" s="252"/>
      <c r="J1048" s="248"/>
      <c r="K1048" s="248"/>
      <c r="L1048" s="253"/>
      <c r="M1048" s="254"/>
      <c r="N1048" s="255"/>
      <c r="O1048" s="255"/>
      <c r="P1048" s="255"/>
      <c r="Q1048" s="255"/>
      <c r="R1048" s="255"/>
      <c r="S1048" s="255"/>
      <c r="T1048" s="256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57" t="s">
        <v>161</v>
      </c>
      <c r="AU1048" s="257" t="s">
        <v>86</v>
      </c>
      <c r="AV1048" s="14" t="s">
        <v>86</v>
      </c>
      <c r="AW1048" s="14" t="s">
        <v>32</v>
      </c>
      <c r="AX1048" s="14" t="s">
        <v>76</v>
      </c>
      <c r="AY1048" s="257" t="s">
        <v>150</v>
      </c>
    </row>
    <row r="1049" s="13" customFormat="1">
      <c r="A1049" s="13"/>
      <c r="B1049" s="236"/>
      <c r="C1049" s="237"/>
      <c r="D1049" s="238" t="s">
        <v>161</v>
      </c>
      <c r="E1049" s="239" t="s">
        <v>1</v>
      </c>
      <c r="F1049" s="240" t="s">
        <v>164</v>
      </c>
      <c r="G1049" s="237"/>
      <c r="H1049" s="239" t="s">
        <v>1</v>
      </c>
      <c r="I1049" s="241"/>
      <c r="J1049" s="237"/>
      <c r="K1049" s="237"/>
      <c r="L1049" s="242"/>
      <c r="M1049" s="243"/>
      <c r="N1049" s="244"/>
      <c r="O1049" s="244"/>
      <c r="P1049" s="244"/>
      <c r="Q1049" s="244"/>
      <c r="R1049" s="244"/>
      <c r="S1049" s="244"/>
      <c r="T1049" s="245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46" t="s">
        <v>161</v>
      </c>
      <c r="AU1049" s="246" t="s">
        <v>86</v>
      </c>
      <c r="AV1049" s="13" t="s">
        <v>84</v>
      </c>
      <c r="AW1049" s="13" t="s">
        <v>32</v>
      </c>
      <c r="AX1049" s="13" t="s">
        <v>76</v>
      </c>
      <c r="AY1049" s="246" t="s">
        <v>150</v>
      </c>
    </row>
    <row r="1050" s="13" customFormat="1">
      <c r="A1050" s="13"/>
      <c r="B1050" s="236"/>
      <c r="C1050" s="237"/>
      <c r="D1050" s="238" t="s">
        <v>161</v>
      </c>
      <c r="E1050" s="239" t="s">
        <v>1</v>
      </c>
      <c r="F1050" s="240" t="s">
        <v>234</v>
      </c>
      <c r="G1050" s="237"/>
      <c r="H1050" s="239" t="s">
        <v>1</v>
      </c>
      <c r="I1050" s="241"/>
      <c r="J1050" s="237"/>
      <c r="K1050" s="237"/>
      <c r="L1050" s="242"/>
      <c r="M1050" s="243"/>
      <c r="N1050" s="244"/>
      <c r="O1050" s="244"/>
      <c r="P1050" s="244"/>
      <c r="Q1050" s="244"/>
      <c r="R1050" s="244"/>
      <c r="S1050" s="244"/>
      <c r="T1050" s="245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6" t="s">
        <v>161</v>
      </c>
      <c r="AU1050" s="246" t="s">
        <v>86</v>
      </c>
      <c r="AV1050" s="13" t="s">
        <v>84</v>
      </c>
      <c r="AW1050" s="13" t="s">
        <v>32</v>
      </c>
      <c r="AX1050" s="13" t="s">
        <v>76</v>
      </c>
      <c r="AY1050" s="246" t="s">
        <v>150</v>
      </c>
    </row>
    <row r="1051" s="14" customFormat="1">
      <c r="A1051" s="14"/>
      <c r="B1051" s="247"/>
      <c r="C1051" s="248"/>
      <c r="D1051" s="238" t="s">
        <v>161</v>
      </c>
      <c r="E1051" s="249" t="s">
        <v>1</v>
      </c>
      <c r="F1051" s="250" t="s">
        <v>472</v>
      </c>
      <c r="G1051" s="248"/>
      <c r="H1051" s="251">
        <v>3.0800000000000001</v>
      </c>
      <c r="I1051" s="252"/>
      <c r="J1051" s="248"/>
      <c r="K1051" s="248"/>
      <c r="L1051" s="253"/>
      <c r="M1051" s="254"/>
      <c r="N1051" s="255"/>
      <c r="O1051" s="255"/>
      <c r="P1051" s="255"/>
      <c r="Q1051" s="255"/>
      <c r="R1051" s="255"/>
      <c r="S1051" s="255"/>
      <c r="T1051" s="256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7" t="s">
        <v>161</v>
      </c>
      <c r="AU1051" s="257" t="s">
        <v>86</v>
      </c>
      <c r="AV1051" s="14" t="s">
        <v>86</v>
      </c>
      <c r="AW1051" s="14" t="s">
        <v>32</v>
      </c>
      <c r="AX1051" s="14" t="s">
        <v>76</v>
      </c>
      <c r="AY1051" s="257" t="s">
        <v>150</v>
      </c>
    </row>
    <row r="1052" s="14" customFormat="1">
      <c r="A1052" s="14"/>
      <c r="B1052" s="247"/>
      <c r="C1052" s="248"/>
      <c r="D1052" s="238" t="s">
        <v>161</v>
      </c>
      <c r="E1052" s="249" t="s">
        <v>1</v>
      </c>
      <c r="F1052" s="250" t="s">
        <v>473</v>
      </c>
      <c r="G1052" s="248"/>
      <c r="H1052" s="251">
        <v>7.2999999999999998</v>
      </c>
      <c r="I1052" s="252"/>
      <c r="J1052" s="248"/>
      <c r="K1052" s="248"/>
      <c r="L1052" s="253"/>
      <c r="M1052" s="254"/>
      <c r="N1052" s="255"/>
      <c r="O1052" s="255"/>
      <c r="P1052" s="255"/>
      <c r="Q1052" s="255"/>
      <c r="R1052" s="255"/>
      <c r="S1052" s="255"/>
      <c r="T1052" s="256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57" t="s">
        <v>161</v>
      </c>
      <c r="AU1052" s="257" t="s">
        <v>86</v>
      </c>
      <c r="AV1052" s="14" t="s">
        <v>86</v>
      </c>
      <c r="AW1052" s="14" t="s">
        <v>32</v>
      </c>
      <c r="AX1052" s="14" t="s">
        <v>76</v>
      </c>
      <c r="AY1052" s="257" t="s">
        <v>150</v>
      </c>
    </row>
    <row r="1053" s="14" customFormat="1">
      <c r="A1053" s="14"/>
      <c r="B1053" s="247"/>
      <c r="C1053" s="248"/>
      <c r="D1053" s="238" t="s">
        <v>161</v>
      </c>
      <c r="E1053" s="249" t="s">
        <v>1</v>
      </c>
      <c r="F1053" s="250" t="s">
        <v>474</v>
      </c>
      <c r="G1053" s="248"/>
      <c r="H1053" s="251">
        <v>18.579999999999998</v>
      </c>
      <c r="I1053" s="252"/>
      <c r="J1053" s="248"/>
      <c r="K1053" s="248"/>
      <c r="L1053" s="253"/>
      <c r="M1053" s="254"/>
      <c r="N1053" s="255"/>
      <c r="O1053" s="255"/>
      <c r="P1053" s="255"/>
      <c r="Q1053" s="255"/>
      <c r="R1053" s="255"/>
      <c r="S1053" s="255"/>
      <c r="T1053" s="25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7" t="s">
        <v>161</v>
      </c>
      <c r="AU1053" s="257" t="s">
        <v>86</v>
      </c>
      <c r="AV1053" s="14" t="s">
        <v>86</v>
      </c>
      <c r="AW1053" s="14" t="s">
        <v>32</v>
      </c>
      <c r="AX1053" s="14" t="s">
        <v>76</v>
      </c>
      <c r="AY1053" s="257" t="s">
        <v>150</v>
      </c>
    </row>
    <row r="1054" s="13" customFormat="1">
      <c r="A1054" s="13"/>
      <c r="B1054" s="236"/>
      <c r="C1054" s="237"/>
      <c r="D1054" s="238" t="s">
        <v>161</v>
      </c>
      <c r="E1054" s="239" t="s">
        <v>1</v>
      </c>
      <c r="F1054" s="240" t="s">
        <v>164</v>
      </c>
      <c r="G1054" s="237"/>
      <c r="H1054" s="239" t="s">
        <v>1</v>
      </c>
      <c r="I1054" s="241"/>
      <c r="J1054" s="237"/>
      <c r="K1054" s="237"/>
      <c r="L1054" s="242"/>
      <c r="M1054" s="243"/>
      <c r="N1054" s="244"/>
      <c r="O1054" s="244"/>
      <c r="P1054" s="244"/>
      <c r="Q1054" s="244"/>
      <c r="R1054" s="244"/>
      <c r="S1054" s="244"/>
      <c r="T1054" s="245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46" t="s">
        <v>161</v>
      </c>
      <c r="AU1054" s="246" t="s">
        <v>86</v>
      </c>
      <c r="AV1054" s="13" t="s">
        <v>84</v>
      </c>
      <c r="AW1054" s="13" t="s">
        <v>32</v>
      </c>
      <c r="AX1054" s="13" t="s">
        <v>76</v>
      </c>
      <c r="AY1054" s="246" t="s">
        <v>150</v>
      </c>
    </row>
    <row r="1055" s="13" customFormat="1">
      <c r="A1055" s="13"/>
      <c r="B1055" s="236"/>
      <c r="C1055" s="237"/>
      <c r="D1055" s="238" t="s">
        <v>161</v>
      </c>
      <c r="E1055" s="239" t="s">
        <v>1</v>
      </c>
      <c r="F1055" s="240" t="s">
        <v>898</v>
      </c>
      <c r="G1055" s="237"/>
      <c r="H1055" s="239" t="s">
        <v>1</v>
      </c>
      <c r="I1055" s="241"/>
      <c r="J1055" s="237"/>
      <c r="K1055" s="237"/>
      <c r="L1055" s="242"/>
      <c r="M1055" s="243"/>
      <c r="N1055" s="244"/>
      <c r="O1055" s="244"/>
      <c r="P1055" s="244"/>
      <c r="Q1055" s="244"/>
      <c r="R1055" s="244"/>
      <c r="S1055" s="244"/>
      <c r="T1055" s="245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6" t="s">
        <v>161</v>
      </c>
      <c r="AU1055" s="246" t="s">
        <v>86</v>
      </c>
      <c r="AV1055" s="13" t="s">
        <v>84</v>
      </c>
      <c r="AW1055" s="13" t="s">
        <v>32</v>
      </c>
      <c r="AX1055" s="13" t="s">
        <v>76</v>
      </c>
      <c r="AY1055" s="246" t="s">
        <v>150</v>
      </c>
    </row>
    <row r="1056" s="13" customFormat="1">
      <c r="A1056" s="13"/>
      <c r="B1056" s="236"/>
      <c r="C1056" s="237"/>
      <c r="D1056" s="238" t="s">
        <v>161</v>
      </c>
      <c r="E1056" s="239" t="s">
        <v>1</v>
      </c>
      <c r="F1056" s="240" t="s">
        <v>197</v>
      </c>
      <c r="G1056" s="237"/>
      <c r="H1056" s="239" t="s">
        <v>1</v>
      </c>
      <c r="I1056" s="241"/>
      <c r="J1056" s="237"/>
      <c r="K1056" s="237"/>
      <c r="L1056" s="242"/>
      <c r="M1056" s="243"/>
      <c r="N1056" s="244"/>
      <c r="O1056" s="244"/>
      <c r="P1056" s="244"/>
      <c r="Q1056" s="244"/>
      <c r="R1056" s="244"/>
      <c r="S1056" s="244"/>
      <c r="T1056" s="245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6" t="s">
        <v>161</v>
      </c>
      <c r="AU1056" s="246" t="s">
        <v>86</v>
      </c>
      <c r="AV1056" s="13" t="s">
        <v>84</v>
      </c>
      <c r="AW1056" s="13" t="s">
        <v>32</v>
      </c>
      <c r="AX1056" s="13" t="s">
        <v>76</v>
      </c>
      <c r="AY1056" s="246" t="s">
        <v>150</v>
      </c>
    </row>
    <row r="1057" s="14" customFormat="1">
      <c r="A1057" s="14"/>
      <c r="B1057" s="247"/>
      <c r="C1057" s="248"/>
      <c r="D1057" s="238" t="s">
        <v>161</v>
      </c>
      <c r="E1057" s="249" t="s">
        <v>1</v>
      </c>
      <c r="F1057" s="250" t="s">
        <v>528</v>
      </c>
      <c r="G1057" s="248"/>
      <c r="H1057" s="251">
        <v>11.5</v>
      </c>
      <c r="I1057" s="252"/>
      <c r="J1057" s="248"/>
      <c r="K1057" s="248"/>
      <c r="L1057" s="253"/>
      <c r="M1057" s="254"/>
      <c r="N1057" s="255"/>
      <c r="O1057" s="255"/>
      <c r="P1057" s="255"/>
      <c r="Q1057" s="255"/>
      <c r="R1057" s="255"/>
      <c r="S1057" s="255"/>
      <c r="T1057" s="25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7" t="s">
        <v>161</v>
      </c>
      <c r="AU1057" s="257" t="s">
        <v>86</v>
      </c>
      <c r="AV1057" s="14" t="s">
        <v>86</v>
      </c>
      <c r="AW1057" s="14" t="s">
        <v>32</v>
      </c>
      <c r="AX1057" s="14" t="s">
        <v>76</v>
      </c>
      <c r="AY1057" s="257" t="s">
        <v>150</v>
      </c>
    </row>
    <row r="1058" s="2" customFormat="1" ht="16.5" customHeight="1">
      <c r="A1058" s="38"/>
      <c r="B1058" s="39"/>
      <c r="C1058" s="218" t="s">
        <v>920</v>
      </c>
      <c r="D1058" s="218" t="s">
        <v>152</v>
      </c>
      <c r="E1058" s="219" t="s">
        <v>921</v>
      </c>
      <c r="F1058" s="220" t="s">
        <v>922</v>
      </c>
      <c r="G1058" s="221" t="s">
        <v>466</v>
      </c>
      <c r="H1058" s="222">
        <v>69.560000000000002</v>
      </c>
      <c r="I1058" s="223"/>
      <c r="J1058" s="224">
        <f>ROUND(I1058*H1058,2)</f>
        <v>0</v>
      </c>
      <c r="K1058" s="220" t="s">
        <v>156</v>
      </c>
      <c r="L1058" s="44"/>
      <c r="M1058" s="225" t="s">
        <v>1</v>
      </c>
      <c r="N1058" s="226" t="s">
        <v>41</v>
      </c>
      <c r="O1058" s="91"/>
      <c r="P1058" s="227">
        <f>O1058*H1058</f>
        <v>0</v>
      </c>
      <c r="Q1058" s="227">
        <v>0.00016000000000000001</v>
      </c>
      <c r="R1058" s="227">
        <f>Q1058*H1058</f>
        <v>0.011129600000000002</v>
      </c>
      <c r="S1058" s="227">
        <v>0</v>
      </c>
      <c r="T1058" s="228">
        <f>S1058*H1058</f>
        <v>0</v>
      </c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R1058" s="229" t="s">
        <v>264</v>
      </c>
      <c r="AT1058" s="229" t="s">
        <v>152</v>
      </c>
      <c r="AU1058" s="229" t="s">
        <v>86</v>
      </c>
      <c r="AY1058" s="17" t="s">
        <v>150</v>
      </c>
      <c r="BE1058" s="230">
        <f>IF(N1058="základní",J1058,0)</f>
        <v>0</v>
      </c>
      <c r="BF1058" s="230">
        <f>IF(N1058="snížená",J1058,0)</f>
        <v>0</v>
      </c>
      <c r="BG1058" s="230">
        <f>IF(N1058="zákl. přenesená",J1058,0)</f>
        <v>0</v>
      </c>
      <c r="BH1058" s="230">
        <f>IF(N1058="sníž. přenesená",J1058,0)</f>
        <v>0</v>
      </c>
      <c r="BI1058" s="230">
        <f>IF(N1058="nulová",J1058,0)</f>
        <v>0</v>
      </c>
      <c r="BJ1058" s="17" t="s">
        <v>84</v>
      </c>
      <c r="BK1058" s="230">
        <f>ROUND(I1058*H1058,2)</f>
        <v>0</v>
      </c>
      <c r="BL1058" s="17" t="s">
        <v>264</v>
      </c>
      <c r="BM1058" s="229" t="s">
        <v>923</v>
      </c>
    </row>
    <row r="1059" s="2" customFormat="1">
      <c r="A1059" s="38"/>
      <c r="B1059" s="39"/>
      <c r="C1059" s="40"/>
      <c r="D1059" s="231" t="s">
        <v>159</v>
      </c>
      <c r="E1059" s="40"/>
      <c r="F1059" s="232" t="s">
        <v>924</v>
      </c>
      <c r="G1059" s="40"/>
      <c r="H1059" s="40"/>
      <c r="I1059" s="233"/>
      <c r="J1059" s="40"/>
      <c r="K1059" s="40"/>
      <c r="L1059" s="44"/>
      <c r="M1059" s="234"/>
      <c r="N1059" s="235"/>
      <c r="O1059" s="91"/>
      <c r="P1059" s="91"/>
      <c r="Q1059" s="91"/>
      <c r="R1059" s="91"/>
      <c r="S1059" s="91"/>
      <c r="T1059" s="92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T1059" s="17" t="s">
        <v>159</v>
      </c>
      <c r="AU1059" s="17" t="s">
        <v>86</v>
      </c>
    </row>
    <row r="1060" s="2" customFormat="1">
      <c r="A1060" s="38"/>
      <c r="B1060" s="39"/>
      <c r="C1060" s="40"/>
      <c r="D1060" s="238" t="s">
        <v>188</v>
      </c>
      <c r="E1060" s="40"/>
      <c r="F1060" s="258" t="s">
        <v>925</v>
      </c>
      <c r="G1060" s="40"/>
      <c r="H1060" s="40"/>
      <c r="I1060" s="233"/>
      <c r="J1060" s="40"/>
      <c r="K1060" s="40"/>
      <c r="L1060" s="44"/>
      <c r="M1060" s="234"/>
      <c r="N1060" s="235"/>
      <c r="O1060" s="91"/>
      <c r="P1060" s="91"/>
      <c r="Q1060" s="91"/>
      <c r="R1060" s="91"/>
      <c r="S1060" s="91"/>
      <c r="T1060" s="92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T1060" s="17" t="s">
        <v>188</v>
      </c>
      <c r="AU1060" s="17" t="s">
        <v>86</v>
      </c>
    </row>
    <row r="1061" s="13" customFormat="1">
      <c r="A1061" s="13"/>
      <c r="B1061" s="236"/>
      <c r="C1061" s="237"/>
      <c r="D1061" s="238" t="s">
        <v>161</v>
      </c>
      <c r="E1061" s="239" t="s">
        <v>1</v>
      </c>
      <c r="F1061" s="240" t="s">
        <v>162</v>
      </c>
      <c r="G1061" s="237"/>
      <c r="H1061" s="239" t="s">
        <v>1</v>
      </c>
      <c r="I1061" s="241"/>
      <c r="J1061" s="237"/>
      <c r="K1061" s="237"/>
      <c r="L1061" s="242"/>
      <c r="M1061" s="243"/>
      <c r="N1061" s="244"/>
      <c r="O1061" s="244"/>
      <c r="P1061" s="244"/>
      <c r="Q1061" s="244"/>
      <c r="R1061" s="244"/>
      <c r="S1061" s="244"/>
      <c r="T1061" s="245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6" t="s">
        <v>161</v>
      </c>
      <c r="AU1061" s="246" t="s">
        <v>86</v>
      </c>
      <c r="AV1061" s="13" t="s">
        <v>84</v>
      </c>
      <c r="AW1061" s="13" t="s">
        <v>32</v>
      </c>
      <c r="AX1061" s="13" t="s">
        <v>76</v>
      </c>
      <c r="AY1061" s="246" t="s">
        <v>150</v>
      </c>
    </row>
    <row r="1062" s="13" customFormat="1">
      <c r="A1062" s="13"/>
      <c r="B1062" s="236"/>
      <c r="C1062" s="237"/>
      <c r="D1062" s="238" t="s">
        <v>161</v>
      </c>
      <c r="E1062" s="239" t="s">
        <v>1</v>
      </c>
      <c r="F1062" s="240" t="s">
        <v>163</v>
      </c>
      <c r="G1062" s="237"/>
      <c r="H1062" s="239" t="s">
        <v>1</v>
      </c>
      <c r="I1062" s="241"/>
      <c r="J1062" s="237"/>
      <c r="K1062" s="237"/>
      <c r="L1062" s="242"/>
      <c r="M1062" s="243"/>
      <c r="N1062" s="244"/>
      <c r="O1062" s="244"/>
      <c r="P1062" s="244"/>
      <c r="Q1062" s="244"/>
      <c r="R1062" s="244"/>
      <c r="S1062" s="244"/>
      <c r="T1062" s="245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6" t="s">
        <v>161</v>
      </c>
      <c r="AU1062" s="246" t="s">
        <v>86</v>
      </c>
      <c r="AV1062" s="13" t="s">
        <v>84</v>
      </c>
      <c r="AW1062" s="13" t="s">
        <v>32</v>
      </c>
      <c r="AX1062" s="13" t="s">
        <v>76</v>
      </c>
      <c r="AY1062" s="246" t="s">
        <v>150</v>
      </c>
    </row>
    <row r="1063" s="13" customFormat="1">
      <c r="A1063" s="13"/>
      <c r="B1063" s="236"/>
      <c r="C1063" s="237"/>
      <c r="D1063" s="238" t="s">
        <v>161</v>
      </c>
      <c r="E1063" s="239" t="s">
        <v>1</v>
      </c>
      <c r="F1063" s="240" t="s">
        <v>164</v>
      </c>
      <c r="G1063" s="237"/>
      <c r="H1063" s="239" t="s">
        <v>1</v>
      </c>
      <c r="I1063" s="241"/>
      <c r="J1063" s="237"/>
      <c r="K1063" s="237"/>
      <c r="L1063" s="242"/>
      <c r="M1063" s="243"/>
      <c r="N1063" s="244"/>
      <c r="O1063" s="244"/>
      <c r="P1063" s="244"/>
      <c r="Q1063" s="244"/>
      <c r="R1063" s="244"/>
      <c r="S1063" s="244"/>
      <c r="T1063" s="245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6" t="s">
        <v>161</v>
      </c>
      <c r="AU1063" s="246" t="s">
        <v>86</v>
      </c>
      <c r="AV1063" s="13" t="s">
        <v>84</v>
      </c>
      <c r="AW1063" s="13" t="s">
        <v>32</v>
      </c>
      <c r="AX1063" s="13" t="s">
        <v>76</v>
      </c>
      <c r="AY1063" s="246" t="s">
        <v>150</v>
      </c>
    </row>
    <row r="1064" s="13" customFormat="1">
      <c r="A1064" s="13"/>
      <c r="B1064" s="236"/>
      <c r="C1064" s="237"/>
      <c r="D1064" s="238" t="s">
        <v>161</v>
      </c>
      <c r="E1064" s="239" t="s">
        <v>1</v>
      </c>
      <c r="F1064" s="240" t="s">
        <v>926</v>
      </c>
      <c r="G1064" s="237"/>
      <c r="H1064" s="239" t="s">
        <v>1</v>
      </c>
      <c r="I1064" s="241"/>
      <c r="J1064" s="237"/>
      <c r="K1064" s="237"/>
      <c r="L1064" s="242"/>
      <c r="M1064" s="243"/>
      <c r="N1064" s="244"/>
      <c r="O1064" s="244"/>
      <c r="P1064" s="244"/>
      <c r="Q1064" s="244"/>
      <c r="R1064" s="244"/>
      <c r="S1064" s="244"/>
      <c r="T1064" s="245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6" t="s">
        <v>161</v>
      </c>
      <c r="AU1064" s="246" t="s">
        <v>86</v>
      </c>
      <c r="AV1064" s="13" t="s">
        <v>84</v>
      </c>
      <c r="AW1064" s="13" t="s">
        <v>32</v>
      </c>
      <c r="AX1064" s="13" t="s">
        <v>76</v>
      </c>
      <c r="AY1064" s="246" t="s">
        <v>150</v>
      </c>
    </row>
    <row r="1065" s="13" customFormat="1">
      <c r="A1065" s="13"/>
      <c r="B1065" s="236"/>
      <c r="C1065" s="237"/>
      <c r="D1065" s="238" t="s">
        <v>161</v>
      </c>
      <c r="E1065" s="239" t="s">
        <v>1</v>
      </c>
      <c r="F1065" s="240" t="s">
        <v>164</v>
      </c>
      <c r="G1065" s="237"/>
      <c r="H1065" s="239" t="s">
        <v>1</v>
      </c>
      <c r="I1065" s="241"/>
      <c r="J1065" s="237"/>
      <c r="K1065" s="237"/>
      <c r="L1065" s="242"/>
      <c r="M1065" s="243"/>
      <c r="N1065" s="244"/>
      <c r="O1065" s="244"/>
      <c r="P1065" s="244"/>
      <c r="Q1065" s="244"/>
      <c r="R1065" s="244"/>
      <c r="S1065" s="244"/>
      <c r="T1065" s="245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6" t="s">
        <v>161</v>
      </c>
      <c r="AU1065" s="246" t="s">
        <v>86</v>
      </c>
      <c r="AV1065" s="13" t="s">
        <v>84</v>
      </c>
      <c r="AW1065" s="13" t="s">
        <v>32</v>
      </c>
      <c r="AX1065" s="13" t="s">
        <v>76</v>
      </c>
      <c r="AY1065" s="246" t="s">
        <v>150</v>
      </c>
    </row>
    <row r="1066" s="13" customFormat="1">
      <c r="A1066" s="13"/>
      <c r="B1066" s="236"/>
      <c r="C1066" s="237"/>
      <c r="D1066" s="238" t="s">
        <v>161</v>
      </c>
      <c r="E1066" s="239" t="s">
        <v>1</v>
      </c>
      <c r="F1066" s="240" t="s">
        <v>894</v>
      </c>
      <c r="G1066" s="237"/>
      <c r="H1066" s="239" t="s">
        <v>1</v>
      </c>
      <c r="I1066" s="241"/>
      <c r="J1066" s="237"/>
      <c r="K1066" s="237"/>
      <c r="L1066" s="242"/>
      <c r="M1066" s="243"/>
      <c r="N1066" s="244"/>
      <c r="O1066" s="244"/>
      <c r="P1066" s="244"/>
      <c r="Q1066" s="244"/>
      <c r="R1066" s="244"/>
      <c r="S1066" s="244"/>
      <c r="T1066" s="245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46" t="s">
        <v>161</v>
      </c>
      <c r="AU1066" s="246" t="s">
        <v>86</v>
      </c>
      <c r="AV1066" s="13" t="s">
        <v>84</v>
      </c>
      <c r="AW1066" s="13" t="s">
        <v>32</v>
      </c>
      <c r="AX1066" s="13" t="s">
        <v>76</v>
      </c>
      <c r="AY1066" s="246" t="s">
        <v>150</v>
      </c>
    </row>
    <row r="1067" s="13" customFormat="1">
      <c r="A1067" s="13"/>
      <c r="B1067" s="236"/>
      <c r="C1067" s="237"/>
      <c r="D1067" s="238" t="s">
        <v>161</v>
      </c>
      <c r="E1067" s="239" t="s">
        <v>1</v>
      </c>
      <c r="F1067" s="240" t="s">
        <v>197</v>
      </c>
      <c r="G1067" s="237"/>
      <c r="H1067" s="239" t="s">
        <v>1</v>
      </c>
      <c r="I1067" s="241"/>
      <c r="J1067" s="237"/>
      <c r="K1067" s="237"/>
      <c r="L1067" s="242"/>
      <c r="M1067" s="243"/>
      <c r="N1067" s="244"/>
      <c r="O1067" s="244"/>
      <c r="P1067" s="244"/>
      <c r="Q1067" s="244"/>
      <c r="R1067" s="244"/>
      <c r="S1067" s="244"/>
      <c r="T1067" s="245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6" t="s">
        <v>161</v>
      </c>
      <c r="AU1067" s="246" t="s">
        <v>86</v>
      </c>
      <c r="AV1067" s="13" t="s">
        <v>84</v>
      </c>
      <c r="AW1067" s="13" t="s">
        <v>32</v>
      </c>
      <c r="AX1067" s="13" t="s">
        <v>76</v>
      </c>
      <c r="AY1067" s="246" t="s">
        <v>150</v>
      </c>
    </row>
    <row r="1068" s="14" customFormat="1">
      <c r="A1068" s="14"/>
      <c r="B1068" s="247"/>
      <c r="C1068" s="248"/>
      <c r="D1068" s="238" t="s">
        <v>161</v>
      </c>
      <c r="E1068" s="249" t="s">
        <v>1</v>
      </c>
      <c r="F1068" s="250" t="s">
        <v>895</v>
      </c>
      <c r="G1068" s="248"/>
      <c r="H1068" s="251">
        <v>8.7400000000000002</v>
      </c>
      <c r="I1068" s="252"/>
      <c r="J1068" s="248"/>
      <c r="K1068" s="248"/>
      <c r="L1068" s="253"/>
      <c r="M1068" s="254"/>
      <c r="N1068" s="255"/>
      <c r="O1068" s="255"/>
      <c r="P1068" s="255"/>
      <c r="Q1068" s="255"/>
      <c r="R1068" s="255"/>
      <c r="S1068" s="255"/>
      <c r="T1068" s="256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57" t="s">
        <v>161</v>
      </c>
      <c r="AU1068" s="257" t="s">
        <v>86</v>
      </c>
      <c r="AV1068" s="14" t="s">
        <v>86</v>
      </c>
      <c r="AW1068" s="14" t="s">
        <v>32</v>
      </c>
      <c r="AX1068" s="14" t="s">
        <v>76</v>
      </c>
      <c r="AY1068" s="257" t="s">
        <v>150</v>
      </c>
    </row>
    <row r="1069" s="14" customFormat="1">
      <c r="A1069" s="14"/>
      <c r="B1069" s="247"/>
      <c r="C1069" s="248"/>
      <c r="D1069" s="238" t="s">
        <v>161</v>
      </c>
      <c r="E1069" s="249" t="s">
        <v>1</v>
      </c>
      <c r="F1069" s="250" t="s">
        <v>470</v>
      </c>
      <c r="G1069" s="248"/>
      <c r="H1069" s="251">
        <v>16.640000000000001</v>
      </c>
      <c r="I1069" s="252"/>
      <c r="J1069" s="248"/>
      <c r="K1069" s="248"/>
      <c r="L1069" s="253"/>
      <c r="M1069" s="254"/>
      <c r="N1069" s="255"/>
      <c r="O1069" s="255"/>
      <c r="P1069" s="255"/>
      <c r="Q1069" s="255"/>
      <c r="R1069" s="255"/>
      <c r="S1069" s="255"/>
      <c r="T1069" s="256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7" t="s">
        <v>161</v>
      </c>
      <c r="AU1069" s="257" t="s">
        <v>86</v>
      </c>
      <c r="AV1069" s="14" t="s">
        <v>86</v>
      </c>
      <c r="AW1069" s="14" t="s">
        <v>32</v>
      </c>
      <c r="AX1069" s="14" t="s">
        <v>76</v>
      </c>
      <c r="AY1069" s="257" t="s">
        <v>150</v>
      </c>
    </row>
    <row r="1070" s="14" customFormat="1">
      <c r="A1070" s="14"/>
      <c r="B1070" s="247"/>
      <c r="C1070" s="248"/>
      <c r="D1070" s="238" t="s">
        <v>161</v>
      </c>
      <c r="E1070" s="249" t="s">
        <v>1</v>
      </c>
      <c r="F1070" s="250" t="s">
        <v>896</v>
      </c>
      <c r="G1070" s="248"/>
      <c r="H1070" s="251">
        <v>1.75</v>
      </c>
      <c r="I1070" s="252"/>
      <c r="J1070" s="248"/>
      <c r="K1070" s="248"/>
      <c r="L1070" s="253"/>
      <c r="M1070" s="254"/>
      <c r="N1070" s="255"/>
      <c r="O1070" s="255"/>
      <c r="P1070" s="255"/>
      <c r="Q1070" s="255"/>
      <c r="R1070" s="255"/>
      <c r="S1070" s="255"/>
      <c r="T1070" s="256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7" t="s">
        <v>161</v>
      </c>
      <c r="AU1070" s="257" t="s">
        <v>86</v>
      </c>
      <c r="AV1070" s="14" t="s">
        <v>86</v>
      </c>
      <c r="AW1070" s="14" t="s">
        <v>32</v>
      </c>
      <c r="AX1070" s="14" t="s">
        <v>76</v>
      </c>
      <c r="AY1070" s="257" t="s">
        <v>150</v>
      </c>
    </row>
    <row r="1071" s="14" customFormat="1">
      <c r="A1071" s="14"/>
      <c r="B1071" s="247"/>
      <c r="C1071" s="248"/>
      <c r="D1071" s="238" t="s">
        <v>161</v>
      </c>
      <c r="E1071" s="249" t="s">
        <v>1</v>
      </c>
      <c r="F1071" s="250" t="s">
        <v>897</v>
      </c>
      <c r="G1071" s="248"/>
      <c r="H1071" s="251">
        <v>1.97</v>
      </c>
      <c r="I1071" s="252"/>
      <c r="J1071" s="248"/>
      <c r="K1071" s="248"/>
      <c r="L1071" s="253"/>
      <c r="M1071" s="254"/>
      <c r="N1071" s="255"/>
      <c r="O1071" s="255"/>
      <c r="P1071" s="255"/>
      <c r="Q1071" s="255"/>
      <c r="R1071" s="255"/>
      <c r="S1071" s="255"/>
      <c r="T1071" s="256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7" t="s">
        <v>161</v>
      </c>
      <c r="AU1071" s="257" t="s">
        <v>86</v>
      </c>
      <c r="AV1071" s="14" t="s">
        <v>86</v>
      </c>
      <c r="AW1071" s="14" t="s">
        <v>32</v>
      </c>
      <c r="AX1071" s="14" t="s">
        <v>76</v>
      </c>
      <c r="AY1071" s="257" t="s">
        <v>150</v>
      </c>
    </row>
    <row r="1072" s="13" customFormat="1">
      <c r="A1072" s="13"/>
      <c r="B1072" s="236"/>
      <c r="C1072" s="237"/>
      <c r="D1072" s="238" t="s">
        <v>161</v>
      </c>
      <c r="E1072" s="239" t="s">
        <v>1</v>
      </c>
      <c r="F1072" s="240" t="s">
        <v>164</v>
      </c>
      <c r="G1072" s="237"/>
      <c r="H1072" s="239" t="s">
        <v>1</v>
      </c>
      <c r="I1072" s="241"/>
      <c r="J1072" s="237"/>
      <c r="K1072" s="237"/>
      <c r="L1072" s="242"/>
      <c r="M1072" s="243"/>
      <c r="N1072" s="244"/>
      <c r="O1072" s="244"/>
      <c r="P1072" s="244"/>
      <c r="Q1072" s="244"/>
      <c r="R1072" s="244"/>
      <c r="S1072" s="244"/>
      <c r="T1072" s="245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6" t="s">
        <v>161</v>
      </c>
      <c r="AU1072" s="246" t="s">
        <v>86</v>
      </c>
      <c r="AV1072" s="13" t="s">
        <v>84</v>
      </c>
      <c r="AW1072" s="13" t="s">
        <v>32</v>
      </c>
      <c r="AX1072" s="13" t="s">
        <v>76</v>
      </c>
      <c r="AY1072" s="246" t="s">
        <v>150</v>
      </c>
    </row>
    <row r="1073" s="13" customFormat="1">
      <c r="A1073" s="13"/>
      <c r="B1073" s="236"/>
      <c r="C1073" s="237"/>
      <c r="D1073" s="238" t="s">
        <v>161</v>
      </c>
      <c r="E1073" s="239" t="s">
        <v>1</v>
      </c>
      <c r="F1073" s="240" t="s">
        <v>234</v>
      </c>
      <c r="G1073" s="237"/>
      <c r="H1073" s="239" t="s">
        <v>1</v>
      </c>
      <c r="I1073" s="241"/>
      <c r="J1073" s="237"/>
      <c r="K1073" s="237"/>
      <c r="L1073" s="242"/>
      <c r="M1073" s="243"/>
      <c r="N1073" s="244"/>
      <c r="O1073" s="244"/>
      <c r="P1073" s="244"/>
      <c r="Q1073" s="244"/>
      <c r="R1073" s="244"/>
      <c r="S1073" s="244"/>
      <c r="T1073" s="245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46" t="s">
        <v>161</v>
      </c>
      <c r="AU1073" s="246" t="s">
        <v>86</v>
      </c>
      <c r="AV1073" s="13" t="s">
        <v>84</v>
      </c>
      <c r="AW1073" s="13" t="s">
        <v>32</v>
      </c>
      <c r="AX1073" s="13" t="s">
        <v>76</v>
      </c>
      <c r="AY1073" s="246" t="s">
        <v>150</v>
      </c>
    </row>
    <row r="1074" s="14" customFormat="1">
      <c r="A1074" s="14"/>
      <c r="B1074" s="247"/>
      <c r="C1074" s="248"/>
      <c r="D1074" s="238" t="s">
        <v>161</v>
      </c>
      <c r="E1074" s="249" t="s">
        <v>1</v>
      </c>
      <c r="F1074" s="250" t="s">
        <v>472</v>
      </c>
      <c r="G1074" s="248"/>
      <c r="H1074" s="251">
        <v>3.0800000000000001</v>
      </c>
      <c r="I1074" s="252"/>
      <c r="J1074" s="248"/>
      <c r="K1074" s="248"/>
      <c r="L1074" s="253"/>
      <c r="M1074" s="254"/>
      <c r="N1074" s="255"/>
      <c r="O1074" s="255"/>
      <c r="P1074" s="255"/>
      <c r="Q1074" s="255"/>
      <c r="R1074" s="255"/>
      <c r="S1074" s="255"/>
      <c r="T1074" s="256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57" t="s">
        <v>161</v>
      </c>
      <c r="AU1074" s="257" t="s">
        <v>86</v>
      </c>
      <c r="AV1074" s="14" t="s">
        <v>86</v>
      </c>
      <c r="AW1074" s="14" t="s">
        <v>32</v>
      </c>
      <c r="AX1074" s="14" t="s">
        <v>76</v>
      </c>
      <c r="AY1074" s="257" t="s">
        <v>150</v>
      </c>
    </row>
    <row r="1075" s="14" customFormat="1">
      <c r="A1075" s="14"/>
      <c r="B1075" s="247"/>
      <c r="C1075" s="248"/>
      <c r="D1075" s="238" t="s">
        <v>161</v>
      </c>
      <c r="E1075" s="249" t="s">
        <v>1</v>
      </c>
      <c r="F1075" s="250" t="s">
        <v>473</v>
      </c>
      <c r="G1075" s="248"/>
      <c r="H1075" s="251">
        <v>7.2999999999999998</v>
      </c>
      <c r="I1075" s="252"/>
      <c r="J1075" s="248"/>
      <c r="K1075" s="248"/>
      <c r="L1075" s="253"/>
      <c r="M1075" s="254"/>
      <c r="N1075" s="255"/>
      <c r="O1075" s="255"/>
      <c r="P1075" s="255"/>
      <c r="Q1075" s="255"/>
      <c r="R1075" s="255"/>
      <c r="S1075" s="255"/>
      <c r="T1075" s="256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7" t="s">
        <v>161</v>
      </c>
      <c r="AU1075" s="257" t="s">
        <v>86</v>
      </c>
      <c r="AV1075" s="14" t="s">
        <v>86</v>
      </c>
      <c r="AW1075" s="14" t="s">
        <v>32</v>
      </c>
      <c r="AX1075" s="14" t="s">
        <v>76</v>
      </c>
      <c r="AY1075" s="257" t="s">
        <v>150</v>
      </c>
    </row>
    <row r="1076" s="14" customFormat="1">
      <c r="A1076" s="14"/>
      <c r="B1076" s="247"/>
      <c r="C1076" s="248"/>
      <c r="D1076" s="238" t="s">
        <v>161</v>
      </c>
      <c r="E1076" s="249" t="s">
        <v>1</v>
      </c>
      <c r="F1076" s="250" t="s">
        <v>474</v>
      </c>
      <c r="G1076" s="248"/>
      <c r="H1076" s="251">
        <v>18.579999999999998</v>
      </c>
      <c r="I1076" s="252"/>
      <c r="J1076" s="248"/>
      <c r="K1076" s="248"/>
      <c r="L1076" s="253"/>
      <c r="M1076" s="254"/>
      <c r="N1076" s="255"/>
      <c r="O1076" s="255"/>
      <c r="P1076" s="255"/>
      <c r="Q1076" s="255"/>
      <c r="R1076" s="255"/>
      <c r="S1076" s="255"/>
      <c r="T1076" s="256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7" t="s">
        <v>161</v>
      </c>
      <c r="AU1076" s="257" t="s">
        <v>86</v>
      </c>
      <c r="AV1076" s="14" t="s">
        <v>86</v>
      </c>
      <c r="AW1076" s="14" t="s">
        <v>32</v>
      </c>
      <c r="AX1076" s="14" t="s">
        <v>76</v>
      </c>
      <c r="AY1076" s="257" t="s">
        <v>150</v>
      </c>
    </row>
    <row r="1077" s="13" customFormat="1">
      <c r="A1077" s="13"/>
      <c r="B1077" s="236"/>
      <c r="C1077" s="237"/>
      <c r="D1077" s="238" t="s">
        <v>161</v>
      </c>
      <c r="E1077" s="239" t="s">
        <v>1</v>
      </c>
      <c r="F1077" s="240" t="s">
        <v>164</v>
      </c>
      <c r="G1077" s="237"/>
      <c r="H1077" s="239" t="s">
        <v>1</v>
      </c>
      <c r="I1077" s="241"/>
      <c r="J1077" s="237"/>
      <c r="K1077" s="237"/>
      <c r="L1077" s="242"/>
      <c r="M1077" s="243"/>
      <c r="N1077" s="244"/>
      <c r="O1077" s="244"/>
      <c r="P1077" s="244"/>
      <c r="Q1077" s="244"/>
      <c r="R1077" s="244"/>
      <c r="S1077" s="244"/>
      <c r="T1077" s="245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6" t="s">
        <v>161</v>
      </c>
      <c r="AU1077" s="246" t="s">
        <v>86</v>
      </c>
      <c r="AV1077" s="13" t="s">
        <v>84</v>
      </c>
      <c r="AW1077" s="13" t="s">
        <v>32</v>
      </c>
      <c r="AX1077" s="13" t="s">
        <v>76</v>
      </c>
      <c r="AY1077" s="246" t="s">
        <v>150</v>
      </c>
    </row>
    <row r="1078" s="13" customFormat="1">
      <c r="A1078" s="13"/>
      <c r="B1078" s="236"/>
      <c r="C1078" s="237"/>
      <c r="D1078" s="238" t="s">
        <v>161</v>
      </c>
      <c r="E1078" s="239" t="s">
        <v>1</v>
      </c>
      <c r="F1078" s="240" t="s">
        <v>898</v>
      </c>
      <c r="G1078" s="237"/>
      <c r="H1078" s="239" t="s">
        <v>1</v>
      </c>
      <c r="I1078" s="241"/>
      <c r="J1078" s="237"/>
      <c r="K1078" s="237"/>
      <c r="L1078" s="242"/>
      <c r="M1078" s="243"/>
      <c r="N1078" s="244"/>
      <c r="O1078" s="244"/>
      <c r="P1078" s="244"/>
      <c r="Q1078" s="244"/>
      <c r="R1078" s="244"/>
      <c r="S1078" s="244"/>
      <c r="T1078" s="245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6" t="s">
        <v>161</v>
      </c>
      <c r="AU1078" s="246" t="s">
        <v>86</v>
      </c>
      <c r="AV1078" s="13" t="s">
        <v>84</v>
      </c>
      <c r="AW1078" s="13" t="s">
        <v>32</v>
      </c>
      <c r="AX1078" s="13" t="s">
        <v>76</v>
      </c>
      <c r="AY1078" s="246" t="s">
        <v>150</v>
      </c>
    </row>
    <row r="1079" s="13" customFormat="1">
      <c r="A1079" s="13"/>
      <c r="B1079" s="236"/>
      <c r="C1079" s="237"/>
      <c r="D1079" s="238" t="s">
        <v>161</v>
      </c>
      <c r="E1079" s="239" t="s">
        <v>1</v>
      </c>
      <c r="F1079" s="240" t="s">
        <v>197</v>
      </c>
      <c r="G1079" s="237"/>
      <c r="H1079" s="239" t="s">
        <v>1</v>
      </c>
      <c r="I1079" s="241"/>
      <c r="J1079" s="237"/>
      <c r="K1079" s="237"/>
      <c r="L1079" s="242"/>
      <c r="M1079" s="243"/>
      <c r="N1079" s="244"/>
      <c r="O1079" s="244"/>
      <c r="P1079" s="244"/>
      <c r="Q1079" s="244"/>
      <c r="R1079" s="244"/>
      <c r="S1079" s="244"/>
      <c r="T1079" s="245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6" t="s">
        <v>161</v>
      </c>
      <c r="AU1079" s="246" t="s">
        <v>86</v>
      </c>
      <c r="AV1079" s="13" t="s">
        <v>84</v>
      </c>
      <c r="AW1079" s="13" t="s">
        <v>32</v>
      </c>
      <c r="AX1079" s="13" t="s">
        <v>76</v>
      </c>
      <c r="AY1079" s="246" t="s">
        <v>150</v>
      </c>
    </row>
    <row r="1080" s="14" customFormat="1">
      <c r="A1080" s="14"/>
      <c r="B1080" s="247"/>
      <c r="C1080" s="248"/>
      <c r="D1080" s="238" t="s">
        <v>161</v>
      </c>
      <c r="E1080" s="249" t="s">
        <v>1</v>
      </c>
      <c r="F1080" s="250" t="s">
        <v>528</v>
      </c>
      <c r="G1080" s="248"/>
      <c r="H1080" s="251">
        <v>11.5</v>
      </c>
      <c r="I1080" s="252"/>
      <c r="J1080" s="248"/>
      <c r="K1080" s="248"/>
      <c r="L1080" s="253"/>
      <c r="M1080" s="254"/>
      <c r="N1080" s="255"/>
      <c r="O1080" s="255"/>
      <c r="P1080" s="255"/>
      <c r="Q1080" s="255"/>
      <c r="R1080" s="255"/>
      <c r="S1080" s="255"/>
      <c r="T1080" s="25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57" t="s">
        <v>161</v>
      </c>
      <c r="AU1080" s="257" t="s">
        <v>86</v>
      </c>
      <c r="AV1080" s="14" t="s">
        <v>86</v>
      </c>
      <c r="AW1080" s="14" t="s">
        <v>32</v>
      </c>
      <c r="AX1080" s="14" t="s">
        <v>76</v>
      </c>
      <c r="AY1080" s="257" t="s">
        <v>150</v>
      </c>
    </row>
    <row r="1081" s="2" customFormat="1" ht="26.4" customHeight="1">
      <c r="A1081" s="38"/>
      <c r="B1081" s="39"/>
      <c r="C1081" s="218" t="s">
        <v>927</v>
      </c>
      <c r="D1081" s="218" t="s">
        <v>152</v>
      </c>
      <c r="E1081" s="219" t="s">
        <v>928</v>
      </c>
      <c r="F1081" s="220" t="s">
        <v>929</v>
      </c>
      <c r="G1081" s="221" t="s">
        <v>185</v>
      </c>
      <c r="H1081" s="222">
        <v>3.149</v>
      </c>
      <c r="I1081" s="223"/>
      <c r="J1081" s="224">
        <f>ROUND(I1081*H1081,2)</f>
        <v>0</v>
      </c>
      <c r="K1081" s="220" t="s">
        <v>156</v>
      </c>
      <c r="L1081" s="44"/>
      <c r="M1081" s="225" t="s">
        <v>1</v>
      </c>
      <c r="N1081" s="226" t="s">
        <v>41</v>
      </c>
      <c r="O1081" s="91"/>
      <c r="P1081" s="227">
        <f>O1081*H1081</f>
        <v>0</v>
      </c>
      <c r="Q1081" s="227">
        <v>0</v>
      </c>
      <c r="R1081" s="227">
        <f>Q1081*H1081</f>
        <v>0</v>
      </c>
      <c r="S1081" s="227">
        <v>0</v>
      </c>
      <c r="T1081" s="228">
        <f>S1081*H1081</f>
        <v>0</v>
      </c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9" t="s">
        <v>264</v>
      </c>
      <c r="AT1081" s="229" t="s">
        <v>152</v>
      </c>
      <c r="AU1081" s="229" t="s">
        <v>86</v>
      </c>
      <c r="AY1081" s="17" t="s">
        <v>150</v>
      </c>
      <c r="BE1081" s="230">
        <f>IF(N1081="základní",J1081,0)</f>
        <v>0</v>
      </c>
      <c r="BF1081" s="230">
        <f>IF(N1081="snížená",J1081,0)</f>
        <v>0</v>
      </c>
      <c r="BG1081" s="230">
        <f>IF(N1081="zákl. přenesená",J1081,0)</f>
        <v>0</v>
      </c>
      <c r="BH1081" s="230">
        <f>IF(N1081="sníž. přenesená",J1081,0)</f>
        <v>0</v>
      </c>
      <c r="BI1081" s="230">
        <f>IF(N1081="nulová",J1081,0)</f>
        <v>0</v>
      </c>
      <c r="BJ1081" s="17" t="s">
        <v>84</v>
      </c>
      <c r="BK1081" s="230">
        <f>ROUND(I1081*H1081,2)</f>
        <v>0</v>
      </c>
      <c r="BL1081" s="17" t="s">
        <v>264</v>
      </c>
      <c r="BM1081" s="229" t="s">
        <v>930</v>
      </c>
    </row>
    <row r="1082" s="2" customFormat="1">
      <c r="A1082" s="38"/>
      <c r="B1082" s="39"/>
      <c r="C1082" s="40"/>
      <c r="D1082" s="231" t="s">
        <v>159</v>
      </c>
      <c r="E1082" s="40"/>
      <c r="F1082" s="232" t="s">
        <v>931</v>
      </c>
      <c r="G1082" s="40"/>
      <c r="H1082" s="40"/>
      <c r="I1082" s="233"/>
      <c r="J1082" s="40"/>
      <c r="K1082" s="40"/>
      <c r="L1082" s="44"/>
      <c r="M1082" s="234"/>
      <c r="N1082" s="235"/>
      <c r="O1082" s="91"/>
      <c r="P1082" s="91"/>
      <c r="Q1082" s="91"/>
      <c r="R1082" s="91"/>
      <c r="S1082" s="91"/>
      <c r="T1082" s="92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17" t="s">
        <v>159</v>
      </c>
      <c r="AU1082" s="17" t="s">
        <v>86</v>
      </c>
    </row>
    <row r="1083" s="12" customFormat="1" ht="22.8" customHeight="1">
      <c r="A1083" s="12"/>
      <c r="B1083" s="202"/>
      <c r="C1083" s="203"/>
      <c r="D1083" s="204" t="s">
        <v>75</v>
      </c>
      <c r="E1083" s="216" t="s">
        <v>932</v>
      </c>
      <c r="F1083" s="216" t="s">
        <v>933</v>
      </c>
      <c r="G1083" s="203"/>
      <c r="H1083" s="203"/>
      <c r="I1083" s="206"/>
      <c r="J1083" s="217">
        <f>BK1083</f>
        <v>0</v>
      </c>
      <c r="K1083" s="203"/>
      <c r="L1083" s="208"/>
      <c r="M1083" s="209"/>
      <c r="N1083" s="210"/>
      <c r="O1083" s="210"/>
      <c r="P1083" s="211">
        <f>SUM(P1084:P1142)</f>
        <v>0</v>
      </c>
      <c r="Q1083" s="210"/>
      <c r="R1083" s="211">
        <f>SUM(R1084:R1142)</f>
        <v>3.7315364999999998</v>
      </c>
      <c r="S1083" s="210"/>
      <c r="T1083" s="212">
        <f>SUM(T1084:T1142)</f>
        <v>0</v>
      </c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R1083" s="213" t="s">
        <v>86</v>
      </c>
      <c r="AT1083" s="214" t="s">
        <v>75</v>
      </c>
      <c r="AU1083" s="214" t="s">
        <v>84</v>
      </c>
      <c r="AY1083" s="213" t="s">
        <v>150</v>
      </c>
      <c r="BK1083" s="215">
        <f>SUM(BK1084:BK1142)</f>
        <v>0</v>
      </c>
    </row>
    <row r="1084" s="2" customFormat="1" ht="26.4" customHeight="1">
      <c r="A1084" s="38"/>
      <c r="B1084" s="39"/>
      <c r="C1084" s="218" t="s">
        <v>934</v>
      </c>
      <c r="D1084" s="218" t="s">
        <v>152</v>
      </c>
      <c r="E1084" s="219" t="s">
        <v>935</v>
      </c>
      <c r="F1084" s="220" t="s">
        <v>936</v>
      </c>
      <c r="G1084" s="221" t="s">
        <v>211</v>
      </c>
      <c r="H1084" s="222">
        <v>245.84999999999999</v>
      </c>
      <c r="I1084" s="223"/>
      <c r="J1084" s="224">
        <f>ROUND(I1084*H1084,2)</f>
        <v>0</v>
      </c>
      <c r="K1084" s="220" t="s">
        <v>156</v>
      </c>
      <c r="L1084" s="44"/>
      <c r="M1084" s="225" t="s">
        <v>1</v>
      </c>
      <c r="N1084" s="226" t="s">
        <v>41</v>
      </c>
      <c r="O1084" s="91"/>
      <c r="P1084" s="227">
        <f>O1084*H1084</f>
        <v>0</v>
      </c>
      <c r="Q1084" s="227">
        <v>0.00020000000000000001</v>
      </c>
      <c r="R1084" s="227">
        <f>Q1084*H1084</f>
        <v>0.049169999999999998</v>
      </c>
      <c r="S1084" s="227">
        <v>0</v>
      </c>
      <c r="T1084" s="228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29" t="s">
        <v>264</v>
      </c>
      <c r="AT1084" s="229" t="s">
        <v>152</v>
      </c>
      <c r="AU1084" s="229" t="s">
        <v>86</v>
      </c>
      <c r="AY1084" s="17" t="s">
        <v>150</v>
      </c>
      <c r="BE1084" s="230">
        <f>IF(N1084="základní",J1084,0)</f>
        <v>0</v>
      </c>
      <c r="BF1084" s="230">
        <f>IF(N1084="snížená",J1084,0)</f>
        <v>0</v>
      </c>
      <c r="BG1084" s="230">
        <f>IF(N1084="zákl. přenesená",J1084,0)</f>
        <v>0</v>
      </c>
      <c r="BH1084" s="230">
        <f>IF(N1084="sníž. přenesená",J1084,0)</f>
        <v>0</v>
      </c>
      <c r="BI1084" s="230">
        <f>IF(N1084="nulová",J1084,0)</f>
        <v>0</v>
      </c>
      <c r="BJ1084" s="17" t="s">
        <v>84</v>
      </c>
      <c r="BK1084" s="230">
        <f>ROUND(I1084*H1084,2)</f>
        <v>0</v>
      </c>
      <c r="BL1084" s="17" t="s">
        <v>264</v>
      </c>
      <c r="BM1084" s="229" t="s">
        <v>937</v>
      </c>
    </row>
    <row r="1085" s="2" customFormat="1">
      <c r="A1085" s="38"/>
      <c r="B1085" s="39"/>
      <c r="C1085" s="40"/>
      <c r="D1085" s="231" t="s">
        <v>159</v>
      </c>
      <c r="E1085" s="40"/>
      <c r="F1085" s="232" t="s">
        <v>938</v>
      </c>
      <c r="G1085" s="40"/>
      <c r="H1085" s="40"/>
      <c r="I1085" s="233"/>
      <c r="J1085" s="40"/>
      <c r="K1085" s="40"/>
      <c r="L1085" s="44"/>
      <c r="M1085" s="234"/>
      <c r="N1085" s="235"/>
      <c r="O1085" s="91"/>
      <c r="P1085" s="91"/>
      <c r="Q1085" s="91"/>
      <c r="R1085" s="91"/>
      <c r="S1085" s="91"/>
      <c r="T1085" s="92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T1085" s="17" t="s">
        <v>159</v>
      </c>
      <c r="AU1085" s="17" t="s">
        <v>86</v>
      </c>
    </row>
    <row r="1086" s="13" customFormat="1">
      <c r="A1086" s="13"/>
      <c r="B1086" s="236"/>
      <c r="C1086" s="237"/>
      <c r="D1086" s="238" t="s">
        <v>161</v>
      </c>
      <c r="E1086" s="239" t="s">
        <v>1</v>
      </c>
      <c r="F1086" s="240" t="s">
        <v>162</v>
      </c>
      <c r="G1086" s="237"/>
      <c r="H1086" s="239" t="s">
        <v>1</v>
      </c>
      <c r="I1086" s="241"/>
      <c r="J1086" s="237"/>
      <c r="K1086" s="237"/>
      <c r="L1086" s="242"/>
      <c r="M1086" s="243"/>
      <c r="N1086" s="244"/>
      <c r="O1086" s="244"/>
      <c r="P1086" s="244"/>
      <c r="Q1086" s="244"/>
      <c r="R1086" s="244"/>
      <c r="S1086" s="244"/>
      <c r="T1086" s="245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6" t="s">
        <v>161</v>
      </c>
      <c r="AU1086" s="246" t="s">
        <v>86</v>
      </c>
      <c r="AV1086" s="13" t="s">
        <v>84</v>
      </c>
      <c r="AW1086" s="13" t="s">
        <v>32</v>
      </c>
      <c r="AX1086" s="13" t="s">
        <v>76</v>
      </c>
      <c r="AY1086" s="246" t="s">
        <v>150</v>
      </c>
    </row>
    <row r="1087" s="13" customFormat="1">
      <c r="A1087" s="13"/>
      <c r="B1087" s="236"/>
      <c r="C1087" s="237"/>
      <c r="D1087" s="238" t="s">
        <v>161</v>
      </c>
      <c r="E1087" s="239" t="s">
        <v>1</v>
      </c>
      <c r="F1087" s="240" t="s">
        <v>163</v>
      </c>
      <c r="G1087" s="237"/>
      <c r="H1087" s="239" t="s">
        <v>1</v>
      </c>
      <c r="I1087" s="241"/>
      <c r="J1087" s="237"/>
      <c r="K1087" s="237"/>
      <c r="L1087" s="242"/>
      <c r="M1087" s="243"/>
      <c r="N1087" s="244"/>
      <c r="O1087" s="244"/>
      <c r="P1087" s="244"/>
      <c r="Q1087" s="244"/>
      <c r="R1087" s="244"/>
      <c r="S1087" s="244"/>
      <c r="T1087" s="245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6" t="s">
        <v>161</v>
      </c>
      <c r="AU1087" s="246" t="s">
        <v>86</v>
      </c>
      <c r="AV1087" s="13" t="s">
        <v>84</v>
      </c>
      <c r="AW1087" s="13" t="s">
        <v>32</v>
      </c>
      <c r="AX1087" s="13" t="s">
        <v>76</v>
      </c>
      <c r="AY1087" s="246" t="s">
        <v>150</v>
      </c>
    </row>
    <row r="1088" s="13" customFormat="1">
      <c r="A1088" s="13"/>
      <c r="B1088" s="236"/>
      <c r="C1088" s="237"/>
      <c r="D1088" s="238" t="s">
        <v>161</v>
      </c>
      <c r="E1088" s="239" t="s">
        <v>1</v>
      </c>
      <c r="F1088" s="240" t="s">
        <v>164</v>
      </c>
      <c r="G1088" s="237"/>
      <c r="H1088" s="239" t="s">
        <v>1</v>
      </c>
      <c r="I1088" s="241"/>
      <c r="J1088" s="237"/>
      <c r="K1088" s="237"/>
      <c r="L1088" s="242"/>
      <c r="M1088" s="243"/>
      <c r="N1088" s="244"/>
      <c r="O1088" s="244"/>
      <c r="P1088" s="244"/>
      <c r="Q1088" s="244"/>
      <c r="R1088" s="244"/>
      <c r="S1088" s="244"/>
      <c r="T1088" s="245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6" t="s">
        <v>161</v>
      </c>
      <c r="AU1088" s="246" t="s">
        <v>86</v>
      </c>
      <c r="AV1088" s="13" t="s">
        <v>84</v>
      </c>
      <c r="AW1088" s="13" t="s">
        <v>32</v>
      </c>
      <c r="AX1088" s="13" t="s">
        <v>76</v>
      </c>
      <c r="AY1088" s="246" t="s">
        <v>150</v>
      </c>
    </row>
    <row r="1089" s="13" customFormat="1">
      <c r="A1089" s="13"/>
      <c r="B1089" s="236"/>
      <c r="C1089" s="237"/>
      <c r="D1089" s="238" t="s">
        <v>161</v>
      </c>
      <c r="E1089" s="239" t="s">
        <v>1</v>
      </c>
      <c r="F1089" s="240" t="s">
        <v>939</v>
      </c>
      <c r="G1089" s="237"/>
      <c r="H1089" s="239" t="s">
        <v>1</v>
      </c>
      <c r="I1089" s="241"/>
      <c r="J1089" s="237"/>
      <c r="K1089" s="237"/>
      <c r="L1089" s="242"/>
      <c r="M1089" s="243"/>
      <c r="N1089" s="244"/>
      <c r="O1089" s="244"/>
      <c r="P1089" s="244"/>
      <c r="Q1089" s="244"/>
      <c r="R1089" s="244"/>
      <c r="S1089" s="244"/>
      <c r="T1089" s="245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6" t="s">
        <v>161</v>
      </c>
      <c r="AU1089" s="246" t="s">
        <v>86</v>
      </c>
      <c r="AV1089" s="13" t="s">
        <v>84</v>
      </c>
      <c r="AW1089" s="13" t="s">
        <v>32</v>
      </c>
      <c r="AX1089" s="13" t="s">
        <v>76</v>
      </c>
      <c r="AY1089" s="246" t="s">
        <v>150</v>
      </c>
    </row>
    <row r="1090" s="13" customFormat="1">
      <c r="A1090" s="13"/>
      <c r="B1090" s="236"/>
      <c r="C1090" s="237"/>
      <c r="D1090" s="238" t="s">
        <v>161</v>
      </c>
      <c r="E1090" s="239" t="s">
        <v>1</v>
      </c>
      <c r="F1090" s="240" t="s">
        <v>197</v>
      </c>
      <c r="G1090" s="237"/>
      <c r="H1090" s="239" t="s">
        <v>1</v>
      </c>
      <c r="I1090" s="241"/>
      <c r="J1090" s="237"/>
      <c r="K1090" s="237"/>
      <c r="L1090" s="242"/>
      <c r="M1090" s="243"/>
      <c r="N1090" s="244"/>
      <c r="O1090" s="244"/>
      <c r="P1090" s="244"/>
      <c r="Q1090" s="244"/>
      <c r="R1090" s="244"/>
      <c r="S1090" s="244"/>
      <c r="T1090" s="245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6" t="s">
        <v>161</v>
      </c>
      <c r="AU1090" s="246" t="s">
        <v>86</v>
      </c>
      <c r="AV1090" s="13" t="s">
        <v>84</v>
      </c>
      <c r="AW1090" s="13" t="s">
        <v>32</v>
      </c>
      <c r="AX1090" s="13" t="s">
        <v>76</v>
      </c>
      <c r="AY1090" s="246" t="s">
        <v>150</v>
      </c>
    </row>
    <row r="1091" s="14" customFormat="1">
      <c r="A1091" s="14"/>
      <c r="B1091" s="247"/>
      <c r="C1091" s="248"/>
      <c r="D1091" s="238" t="s">
        <v>161</v>
      </c>
      <c r="E1091" s="249" t="s">
        <v>1</v>
      </c>
      <c r="F1091" s="250" t="s">
        <v>940</v>
      </c>
      <c r="G1091" s="248"/>
      <c r="H1091" s="251">
        <v>122.84999999999999</v>
      </c>
      <c r="I1091" s="252"/>
      <c r="J1091" s="248"/>
      <c r="K1091" s="248"/>
      <c r="L1091" s="253"/>
      <c r="M1091" s="254"/>
      <c r="N1091" s="255"/>
      <c r="O1091" s="255"/>
      <c r="P1091" s="255"/>
      <c r="Q1091" s="255"/>
      <c r="R1091" s="255"/>
      <c r="S1091" s="255"/>
      <c r="T1091" s="256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7" t="s">
        <v>161</v>
      </c>
      <c r="AU1091" s="257" t="s">
        <v>86</v>
      </c>
      <c r="AV1091" s="14" t="s">
        <v>86</v>
      </c>
      <c r="AW1091" s="14" t="s">
        <v>32</v>
      </c>
      <c r="AX1091" s="14" t="s">
        <v>76</v>
      </c>
      <c r="AY1091" s="257" t="s">
        <v>150</v>
      </c>
    </row>
    <row r="1092" s="13" customFormat="1">
      <c r="A1092" s="13"/>
      <c r="B1092" s="236"/>
      <c r="C1092" s="237"/>
      <c r="D1092" s="238" t="s">
        <v>161</v>
      </c>
      <c r="E1092" s="239" t="s">
        <v>1</v>
      </c>
      <c r="F1092" s="240" t="s">
        <v>164</v>
      </c>
      <c r="G1092" s="237"/>
      <c r="H1092" s="239" t="s">
        <v>1</v>
      </c>
      <c r="I1092" s="241"/>
      <c r="J1092" s="237"/>
      <c r="K1092" s="237"/>
      <c r="L1092" s="242"/>
      <c r="M1092" s="243"/>
      <c r="N1092" s="244"/>
      <c r="O1092" s="244"/>
      <c r="P1092" s="244"/>
      <c r="Q1092" s="244"/>
      <c r="R1092" s="244"/>
      <c r="S1092" s="244"/>
      <c r="T1092" s="245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6" t="s">
        <v>161</v>
      </c>
      <c r="AU1092" s="246" t="s">
        <v>86</v>
      </c>
      <c r="AV1092" s="13" t="s">
        <v>84</v>
      </c>
      <c r="AW1092" s="13" t="s">
        <v>32</v>
      </c>
      <c r="AX1092" s="13" t="s">
        <v>76</v>
      </c>
      <c r="AY1092" s="246" t="s">
        <v>150</v>
      </c>
    </row>
    <row r="1093" s="13" customFormat="1">
      <c r="A1093" s="13"/>
      <c r="B1093" s="236"/>
      <c r="C1093" s="237"/>
      <c r="D1093" s="238" t="s">
        <v>161</v>
      </c>
      <c r="E1093" s="239" t="s">
        <v>1</v>
      </c>
      <c r="F1093" s="240" t="s">
        <v>234</v>
      </c>
      <c r="G1093" s="237"/>
      <c r="H1093" s="239" t="s">
        <v>1</v>
      </c>
      <c r="I1093" s="241"/>
      <c r="J1093" s="237"/>
      <c r="K1093" s="237"/>
      <c r="L1093" s="242"/>
      <c r="M1093" s="243"/>
      <c r="N1093" s="244"/>
      <c r="O1093" s="244"/>
      <c r="P1093" s="244"/>
      <c r="Q1093" s="244"/>
      <c r="R1093" s="244"/>
      <c r="S1093" s="244"/>
      <c r="T1093" s="245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46" t="s">
        <v>161</v>
      </c>
      <c r="AU1093" s="246" t="s">
        <v>86</v>
      </c>
      <c r="AV1093" s="13" t="s">
        <v>84</v>
      </c>
      <c r="AW1093" s="13" t="s">
        <v>32</v>
      </c>
      <c r="AX1093" s="13" t="s">
        <v>76</v>
      </c>
      <c r="AY1093" s="246" t="s">
        <v>150</v>
      </c>
    </row>
    <row r="1094" s="14" customFormat="1">
      <c r="A1094" s="14"/>
      <c r="B1094" s="247"/>
      <c r="C1094" s="248"/>
      <c r="D1094" s="238" t="s">
        <v>161</v>
      </c>
      <c r="E1094" s="249" t="s">
        <v>1</v>
      </c>
      <c r="F1094" s="250" t="s">
        <v>462</v>
      </c>
      <c r="G1094" s="248"/>
      <c r="H1094" s="251">
        <v>123</v>
      </c>
      <c r="I1094" s="252"/>
      <c r="J1094" s="248"/>
      <c r="K1094" s="248"/>
      <c r="L1094" s="253"/>
      <c r="M1094" s="254"/>
      <c r="N1094" s="255"/>
      <c r="O1094" s="255"/>
      <c r="P1094" s="255"/>
      <c r="Q1094" s="255"/>
      <c r="R1094" s="255"/>
      <c r="S1094" s="255"/>
      <c r="T1094" s="25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57" t="s">
        <v>161</v>
      </c>
      <c r="AU1094" s="257" t="s">
        <v>86</v>
      </c>
      <c r="AV1094" s="14" t="s">
        <v>86</v>
      </c>
      <c r="AW1094" s="14" t="s">
        <v>32</v>
      </c>
      <c r="AX1094" s="14" t="s">
        <v>76</v>
      </c>
      <c r="AY1094" s="257" t="s">
        <v>150</v>
      </c>
    </row>
    <row r="1095" s="2" customFormat="1" ht="36" customHeight="1">
      <c r="A1095" s="38"/>
      <c r="B1095" s="39"/>
      <c r="C1095" s="218" t="s">
        <v>941</v>
      </c>
      <c r="D1095" s="218" t="s">
        <v>152</v>
      </c>
      <c r="E1095" s="219" t="s">
        <v>942</v>
      </c>
      <c r="F1095" s="220" t="s">
        <v>943</v>
      </c>
      <c r="G1095" s="221" t="s">
        <v>211</v>
      </c>
      <c r="H1095" s="222">
        <v>245.84999999999999</v>
      </c>
      <c r="I1095" s="223"/>
      <c r="J1095" s="224">
        <f>ROUND(I1095*H1095,2)</f>
        <v>0</v>
      </c>
      <c r="K1095" s="220" t="s">
        <v>156</v>
      </c>
      <c r="L1095" s="44"/>
      <c r="M1095" s="225" t="s">
        <v>1</v>
      </c>
      <c r="N1095" s="226" t="s">
        <v>41</v>
      </c>
      <c r="O1095" s="91"/>
      <c r="P1095" s="227">
        <f>O1095*H1095</f>
        <v>0</v>
      </c>
      <c r="Q1095" s="227">
        <v>0.012</v>
      </c>
      <c r="R1095" s="227">
        <f>Q1095*H1095</f>
        <v>2.9502000000000002</v>
      </c>
      <c r="S1095" s="227">
        <v>0</v>
      </c>
      <c r="T1095" s="228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229" t="s">
        <v>264</v>
      </c>
      <c r="AT1095" s="229" t="s">
        <v>152</v>
      </c>
      <c r="AU1095" s="229" t="s">
        <v>86</v>
      </c>
      <c r="AY1095" s="17" t="s">
        <v>150</v>
      </c>
      <c r="BE1095" s="230">
        <f>IF(N1095="základní",J1095,0)</f>
        <v>0</v>
      </c>
      <c r="BF1095" s="230">
        <f>IF(N1095="snížená",J1095,0)</f>
        <v>0</v>
      </c>
      <c r="BG1095" s="230">
        <f>IF(N1095="zákl. přenesená",J1095,0)</f>
        <v>0</v>
      </c>
      <c r="BH1095" s="230">
        <f>IF(N1095="sníž. přenesená",J1095,0)</f>
        <v>0</v>
      </c>
      <c r="BI1095" s="230">
        <f>IF(N1095="nulová",J1095,0)</f>
        <v>0</v>
      </c>
      <c r="BJ1095" s="17" t="s">
        <v>84</v>
      </c>
      <c r="BK1095" s="230">
        <f>ROUND(I1095*H1095,2)</f>
        <v>0</v>
      </c>
      <c r="BL1095" s="17" t="s">
        <v>264</v>
      </c>
      <c r="BM1095" s="229" t="s">
        <v>944</v>
      </c>
    </row>
    <row r="1096" s="2" customFormat="1">
      <c r="A1096" s="38"/>
      <c r="B1096" s="39"/>
      <c r="C1096" s="40"/>
      <c r="D1096" s="231" t="s">
        <v>159</v>
      </c>
      <c r="E1096" s="40"/>
      <c r="F1096" s="232" t="s">
        <v>945</v>
      </c>
      <c r="G1096" s="40"/>
      <c r="H1096" s="40"/>
      <c r="I1096" s="233"/>
      <c r="J1096" s="40"/>
      <c r="K1096" s="40"/>
      <c r="L1096" s="44"/>
      <c r="M1096" s="234"/>
      <c r="N1096" s="235"/>
      <c r="O1096" s="91"/>
      <c r="P1096" s="91"/>
      <c r="Q1096" s="91"/>
      <c r="R1096" s="91"/>
      <c r="S1096" s="91"/>
      <c r="T1096" s="92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T1096" s="17" t="s">
        <v>159</v>
      </c>
      <c r="AU1096" s="17" t="s">
        <v>86</v>
      </c>
    </row>
    <row r="1097" s="13" customFormat="1">
      <c r="A1097" s="13"/>
      <c r="B1097" s="236"/>
      <c r="C1097" s="237"/>
      <c r="D1097" s="238" t="s">
        <v>161</v>
      </c>
      <c r="E1097" s="239" t="s">
        <v>1</v>
      </c>
      <c r="F1097" s="240" t="s">
        <v>162</v>
      </c>
      <c r="G1097" s="237"/>
      <c r="H1097" s="239" t="s">
        <v>1</v>
      </c>
      <c r="I1097" s="241"/>
      <c r="J1097" s="237"/>
      <c r="K1097" s="237"/>
      <c r="L1097" s="242"/>
      <c r="M1097" s="243"/>
      <c r="N1097" s="244"/>
      <c r="O1097" s="244"/>
      <c r="P1097" s="244"/>
      <c r="Q1097" s="244"/>
      <c r="R1097" s="244"/>
      <c r="S1097" s="244"/>
      <c r="T1097" s="245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6" t="s">
        <v>161</v>
      </c>
      <c r="AU1097" s="246" t="s">
        <v>86</v>
      </c>
      <c r="AV1097" s="13" t="s">
        <v>84</v>
      </c>
      <c r="AW1097" s="13" t="s">
        <v>32</v>
      </c>
      <c r="AX1097" s="13" t="s">
        <v>76</v>
      </c>
      <c r="AY1097" s="246" t="s">
        <v>150</v>
      </c>
    </row>
    <row r="1098" s="13" customFormat="1">
      <c r="A1098" s="13"/>
      <c r="B1098" s="236"/>
      <c r="C1098" s="237"/>
      <c r="D1098" s="238" t="s">
        <v>161</v>
      </c>
      <c r="E1098" s="239" t="s">
        <v>1</v>
      </c>
      <c r="F1098" s="240" t="s">
        <v>163</v>
      </c>
      <c r="G1098" s="237"/>
      <c r="H1098" s="239" t="s">
        <v>1</v>
      </c>
      <c r="I1098" s="241"/>
      <c r="J1098" s="237"/>
      <c r="K1098" s="237"/>
      <c r="L1098" s="242"/>
      <c r="M1098" s="243"/>
      <c r="N1098" s="244"/>
      <c r="O1098" s="244"/>
      <c r="P1098" s="244"/>
      <c r="Q1098" s="244"/>
      <c r="R1098" s="244"/>
      <c r="S1098" s="244"/>
      <c r="T1098" s="245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46" t="s">
        <v>161</v>
      </c>
      <c r="AU1098" s="246" t="s">
        <v>86</v>
      </c>
      <c r="AV1098" s="13" t="s">
        <v>84</v>
      </c>
      <c r="AW1098" s="13" t="s">
        <v>32</v>
      </c>
      <c r="AX1098" s="13" t="s">
        <v>76</v>
      </c>
      <c r="AY1098" s="246" t="s">
        <v>150</v>
      </c>
    </row>
    <row r="1099" s="13" customFormat="1">
      <c r="A1099" s="13"/>
      <c r="B1099" s="236"/>
      <c r="C1099" s="237"/>
      <c r="D1099" s="238" t="s">
        <v>161</v>
      </c>
      <c r="E1099" s="239" t="s">
        <v>1</v>
      </c>
      <c r="F1099" s="240" t="s">
        <v>164</v>
      </c>
      <c r="G1099" s="237"/>
      <c r="H1099" s="239" t="s">
        <v>1</v>
      </c>
      <c r="I1099" s="241"/>
      <c r="J1099" s="237"/>
      <c r="K1099" s="237"/>
      <c r="L1099" s="242"/>
      <c r="M1099" s="243"/>
      <c r="N1099" s="244"/>
      <c r="O1099" s="244"/>
      <c r="P1099" s="244"/>
      <c r="Q1099" s="244"/>
      <c r="R1099" s="244"/>
      <c r="S1099" s="244"/>
      <c r="T1099" s="24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6" t="s">
        <v>161</v>
      </c>
      <c r="AU1099" s="246" t="s">
        <v>86</v>
      </c>
      <c r="AV1099" s="13" t="s">
        <v>84</v>
      </c>
      <c r="AW1099" s="13" t="s">
        <v>32</v>
      </c>
      <c r="AX1099" s="13" t="s">
        <v>76</v>
      </c>
      <c r="AY1099" s="246" t="s">
        <v>150</v>
      </c>
    </row>
    <row r="1100" s="13" customFormat="1">
      <c r="A1100" s="13"/>
      <c r="B1100" s="236"/>
      <c r="C1100" s="237"/>
      <c r="D1100" s="238" t="s">
        <v>161</v>
      </c>
      <c r="E1100" s="239" t="s">
        <v>1</v>
      </c>
      <c r="F1100" s="240" t="s">
        <v>939</v>
      </c>
      <c r="G1100" s="237"/>
      <c r="H1100" s="239" t="s">
        <v>1</v>
      </c>
      <c r="I1100" s="241"/>
      <c r="J1100" s="237"/>
      <c r="K1100" s="237"/>
      <c r="L1100" s="242"/>
      <c r="M1100" s="243"/>
      <c r="N1100" s="244"/>
      <c r="O1100" s="244"/>
      <c r="P1100" s="244"/>
      <c r="Q1100" s="244"/>
      <c r="R1100" s="244"/>
      <c r="S1100" s="244"/>
      <c r="T1100" s="245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6" t="s">
        <v>161</v>
      </c>
      <c r="AU1100" s="246" t="s">
        <v>86</v>
      </c>
      <c r="AV1100" s="13" t="s">
        <v>84</v>
      </c>
      <c r="AW1100" s="13" t="s">
        <v>32</v>
      </c>
      <c r="AX1100" s="13" t="s">
        <v>76</v>
      </c>
      <c r="AY1100" s="246" t="s">
        <v>150</v>
      </c>
    </row>
    <row r="1101" s="13" customFormat="1">
      <c r="A1101" s="13"/>
      <c r="B1101" s="236"/>
      <c r="C1101" s="237"/>
      <c r="D1101" s="238" t="s">
        <v>161</v>
      </c>
      <c r="E1101" s="239" t="s">
        <v>1</v>
      </c>
      <c r="F1101" s="240" t="s">
        <v>197</v>
      </c>
      <c r="G1101" s="237"/>
      <c r="H1101" s="239" t="s">
        <v>1</v>
      </c>
      <c r="I1101" s="241"/>
      <c r="J1101" s="237"/>
      <c r="K1101" s="237"/>
      <c r="L1101" s="242"/>
      <c r="M1101" s="243"/>
      <c r="N1101" s="244"/>
      <c r="O1101" s="244"/>
      <c r="P1101" s="244"/>
      <c r="Q1101" s="244"/>
      <c r="R1101" s="244"/>
      <c r="S1101" s="244"/>
      <c r="T1101" s="245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6" t="s">
        <v>161</v>
      </c>
      <c r="AU1101" s="246" t="s">
        <v>86</v>
      </c>
      <c r="AV1101" s="13" t="s">
        <v>84</v>
      </c>
      <c r="AW1101" s="13" t="s">
        <v>32</v>
      </c>
      <c r="AX1101" s="13" t="s">
        <v>76</v>
      </c>
      <c r="AY1101" s="246" t="s">
        <v>150</v>
      </c>
    </row>
    <row r="1102" s="14" customFormat="1">
      <c r="A1102" s="14"/>
      <c r="B1102" s="247"/>
      <c r="C1102" s="248"/>
      <c r="D1102" s="238" t="s">
        <v>161</v>
      </c>
      <c r="E1102" s="249" t="s">
        <v>1</v>
      </c>
      <c r="F1102" s="250" t="s">
        <v>940</v>
      </c>
      <c r="G1102" s="248"/>
      <c r="H1102" s="251">
        <v>122.84999999999999</v>
      </c>
      <c r="I1102" s="252"/>
      <c r="J1102" s="248"/>
      <c r="K1102" s="248"/>
      <c r="L1102" s="253"/>
      <c r="M1102" s="254"/>
      <c r="N1102" s="255"/>
      <c r="O1102" s="255"/>
      <c r="P1102" s="255"/>
      <c r="Q1102" s="255"/>
      <c r="R1102" s="255"/>
      <c r="S1102" s="255"/>
      <c r="T1102" s="25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7" t="s">
        <v>161</v>
      </c>
      <c r="AU1102" s="257" t="s">
        <v>86</v>
      </c>
      <c r="AV1102" s="14" t="s">
        <v>86</v>
      </c>
      <c r="AW1102" s="14" t="s">
        <v>32</v>
      </c>
      <c r="AX1102" s="14" t="s">
        <v>76</v>
      </c>
      <c r="AY1102" s="257" t="s">
        <v>150</v>
      </c>
    </row>
    <row r="1103" s="13" customFormat="1">
      <c r="A1103" s="13"/>
      <c r="B1103" s="236"/>
      <c r="C1103" s="237"/>
      <c r="D1103" s="238" t="s">
        <v>161</v>
      </c>
      <c r="E1103" s="239" t="s">
        <v>1</v>
      </c>
      <c r="F1103" s="240" t="s">
        <v>164</v>
      </c>
      <c r="G1103" s="237"/>
      <c r="H1103" s="239" t="s">
        <v>1</v>
      </c>
      <c r="I1103" s="241"/>
      <c r="J1103" s="237"/>
      <c r="K1103" s="237"/>
      <c r="L1103" s="242"/>
      <c r="M1103" s="243"/>
      <c r="N1103" s="244"/>
      <c r="O1103" s="244"/>
      <c r="P1103" s="244"/>
      <c r="Q1103" s="244"/>
      <c r="R1103" s="244"/>
      <c r="S1103" s="244"/>
      <c r="T1103" s="245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46" t="s">
        <v>161</v>
      </c>
      <c r="AU1103" s="246" t="s">
        <v>86</v>
      </c>
      <c r="AV1103" s="13" t="s">
        <v>84</v>
      </c>
      <c r="AW1103" s="13" t="s">
        <v>32</v>
      </c>
      <c r="AX1103" s="13" t="s">
        <v>76</v>
      </c>
      <c r="AY1103" s="246" t="s">
        <v>150</v>
      </c>
    </row>
    <row r="1104" s="13" customFormat="1">
      <c r="A1104" s="13"/>
      <c r="B1104" s="236"/>
      <c r="C1104" s="237"/>
      <c r="D1104" s="238" t="s">
        <v>161</v>
      </c>
      <c r="E1104" s="239" t="s">
        <v>1</v>
      </c>
      <c r="F1104" s="240" t="s">
        <v>234</v>
      </c>
      <c r="G1104" s="237"/>
      <c r="H1104" s="239" t="s">
        <v>1</v>
      </c>
      <c r="I1104" s="241"/>
      <c r="J1104" s="237"/>
      <c r="K1104" s="237"/>
      <c r="L1104" s="242"/>
      <c r="M1104" s="243"/>
      <c r="N1104" s="244"/>
      <c r="O1104" s="244"/>
      <c r="P1104" s="244"/>
      <c r="Q1104" s="244"/>
      <c r="R1104" s="244"/>
      <c r="S1104" s="244"/>
      <c r="T1104" s="245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6" t="s">
        <v>161</v>
      </c>
      <c r="AU1104" s="246" t="s">
        <v>86</v>
      </c>
      <c r="AV1104" s="13" t="s">
        <v>84</v>
      </c>
      <c r="AW1104" s="13" t="s">
        <v>32</v>
      </c>
      <c r="AX1104" s="13" t="s">
        <v>76</v>
      </c>
      <c r="AY1104" s="246" t="s">
        <v>150</v>
      </c>
    </row>
    <row r="1105" s="14" customFormat="1">
      <c r="A1105" s="14"/>
      <c r="B1105" s="247"/>
      <c r="C1105" s="248"/>
      <c r="D1105" s="238" t="s">
        <v>161</v>
      </c>
      <c r="E1105" s="249" t="s">
        <v>1</v>
      </c>
      <c r="F1105" s="250" t="s">
        <v>462</v>
      </c>
      <c r="G1105" s="248"/>
      <c r="H1105" s="251">
        <v>123</v>
      </c>
      <c r="I1105" s="252"/>
      <c r="J1105" s="248"/>
      <c r="K1105" s="248"/>
      <c r="L1105" s="253"/>
      <c r="M1105" s="254"/>
      <c r="N1105" s="255"/>
      <c r="O1105" s="255"/>
      <c r="P1105" s="255"/>
      <c r="Q1105" s="255"/>
      <c r="R1105" s="255"/>
      <c r="S1105" s="255"/>
      <c r="T1105" s="256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7" t="s">
        <v>161</v>
      </c>
      <c r="AU1105" s="257" t="s">
        <v>86</v>
      </c>
      <c r="AV1105" s="14" t="s">
        <v>86</v>
      </c>
      <c r="AW1105" s="14" t="s">
        <v>32</v>
      </c>
      <c r="AX1105" s="14" t="s">
        <v>76</v>
      </c>
      <c r="AY1105" s="257" t="s">
        <v>150</v>
      </c>
    </row>
    <row r="1106" s="2" customFormat="1" ht="16.5" customHeight="1">
      <c r="A1106" s="38"/>
      <c r="B1106" s="39"/>
      <c r="C1106" s="218" t="s">
        <v>946</v>
      </c>
      <c r="D1106" s="218" t="s">
        <v>152</v>
      </c>
      <c r="E1106" s="219" t="s">
        <v>947</v>
      </c>
      <c r="F1106" s="220" t="s">
        <v>948</v>
      </c>
      <c r="G1106" s="221" t="s">
        <v>211</v>
      </c>
      <c r="H1106" s="222">
        <v>245.84999999999999</v>
      </c>
      <c r="I1106" s="223"/>
      <c r="J1106" s="224">
        <f>ROUND(I1106*H1106,2)</f>
        <v>0</v>
      </c>
      <c r="K1106" s="220" t="s">
        <v>156</v>
      </c>
      <c r="L1106" s="44"/>
      <c r="M1106" s="225" t="s">
        <v>1</v>
      </c>
      <c r="N1106" s="226" t="s">
        <v>41</v>
      </c>
      <c r="O1106" s="91"/>
      <c r="P1106" s="227">
        <f>O1106*H1106</f>
        <v>0</v>
      </c>
      <c r="Q1106" s="227">
        <v>0.00029999999999999997</v>
      </c>
      <c r="R1106" s="227">
        <f>Q1106*H1106</f>
        <v>0.073754999999999987</v>
      </c>
      <c r="S1106" s="227">
        <v>0</v>
      </c>
      <c r="T1106" s="228">
        <f>S1106*H1106</f>
        <v>0</v>
      </c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R1106" s="229" t="s">
        <v>264</v>
      </c>
      <c r="AT1106" s="229" t="s">
        <v>152</v>
      </c>
      <c r="AU1106" s="229" t="s">
        <v>86</v>
      </c>
      <c r="AY1106" s="17" t="s">
        <v>150</v>
      </c>
      <c r="BE1106" s="230">
        <f>IF(N1106="základní",J1106,0)</f>
        <v>0</v>
      </c>
      <c r="BF1106" s="230">
        <f>IF(N1106="snížená",J1106,0)</f>
        <v>0</v>
      </c>
      <c r="BG1106" s="230">
        <f>IF(N1106="zákl. přenesená",J1106,0)</f>
        <v>0</v>
      </c>
      <c r="BH1106" s="230">
        <f>IF(N1106="sníž. přenesená",J1106,0)</f>
        <v>0</v>
      </c>
      <c r="BI1106" s="230">
        <f>IF(N1106="nulová",J1106,0)</f>
        <v>0</v>
      </c>
      <c r="BJ1106" s="17" t="s">
        <v>84</v>
      </c>
      <c r="BK1106" s="230">
        <f>ROUND(I1106*H1106,2)</f>
        <v>0</v>
      </c>
      <c r="BL1106" s="17" t="s">
        <v>264</v>
      </c>
      <c r="BM1106" s="229" t="s">
        <v>949</v>
      </c>
    </row>
    <row r="1107" s="2" customFormat="1">
      <c r="A1107" s="38"/>
      <c r="B1107" s="39"/>
      <c r="C1107" s="40"/>
      <c r="D1107" s="231" t="s">
        <v>159</v>
      </c>
      <c r="E1107" s="40"/>
      <c r="F1107" s="232" t="s">
        <v>950</v>
      </c>
      <c r="G1107" s="40"/>
      <c r="H1107" s="40"/>
      <c r="I1107" s="233"/>
      <c r="J1107" s="40"/>
      <c r="K1107" s="40"/>
      <c r="L1107" s="44"/>
      <c r="M1107" s="234"/>
      <c r="N1107" s="235"/>
      <c r="O1107" s="91"/>
      <c r="P1107" s="91"/>
      <c r="Q1107" s="91"/>
      <c r="R1107" s="91"/>
      <c r="S1107" s="91"/>
      <c r="T1107" s="92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T1107" s="17" t="s">
        <v>159</v>
      </c>
      <c r="AU1107" s="17" t="s">
        <v>86</v>
      </c>
    </row>
    <row r="1108" s="13" customFormat="1">
      <c r="A1108" s="13"/>
      <c r="B1108" s="236"/>
      <c r="C1108" s="237"/>
      <c r="D1108" s="238" t="s">
        <v>161</v>
      </c>
      <c r="E1108" s="239" t="s">
        <v>1</v>
      </c>
      <c r="F1108" s="240" t="s">
        <v>162</v>
      </c>
      <c r="G1108" s="237"/>
      <c r="H1108" s="239" t="s">
        <v>1</v>
      </c>
      <c r="I1108" s="241"/>
      <c r="J1108" s="237"/>
      <c r="K1108" s="237"/>
      <c r="L1108" s="242"/>
      <c r="M1108" s="243"/>
      <c r="N1108" s="244"/>
      <c r="O1108" s="244"/>
      <c r="P1108" s="244"/>
      <c r="Q1108" s="244"/>
      <c r="R1108" s="244"/>
      <c r="S1108" s="244"/>
      <c r="T1108" s="245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6" t="s">
        <v>161</v>
      </c>
      <c r="AU1108" s="246" t="s">
        <v>86</v>
      </c>
      <c r="AV1108" s="13" t="s">
        <v>84</v>
      </c>
      <c r="AW1108" s="13" t="s">
        <v>32</v>
      </c>
      <c r="AX1108" s="13" t="s">
        <v>76</v>
      </c>
      <c r="AY1108" s="246" t="s">
        <v>150</v>
      </c>
    </row>
    <row r="1109" s="13" customFormat="1">
      <c r="A1109" s="13"/>
      <c r="B1109" s="236"/>
      <c r="C1109" s="237"/>
      <c r="D1109" s="238" t="s">
        <v>161</v>
      </c>
      <c r="E1109" s="239" t="s">
        <v>1</v>
      </c>
      <c r="F1109" s="240" t="s">
        <v>163</v>
      </c>
      <c r="G1109" s="237"/>
      <c r="H1109" s="239" t="s">
        <v>1</v>
      </c>
      <c r="I1109" s="241"/>
      <c r="J1109" s="237"/>
      <c r="K1109" s="237"/>
      <c r="L1109" s="242"/>
      <c r="M1109" s="243"/>
      <c r="N1109" s="244"/>
      <c r="O1109" s="244"/>
      <c r="P1109" s="244"/>
      <c r="Q1109" s="244"/>
      <c r="R1109" s="244"/>
      <c r="S1109" s="244"/>
      <c r="T1109" s="245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46" t="s">
        <v>161</v>
      </c>
      <c r="AU1109" s="246" t="s">
        <v>86</v>
      </c>
      <c r="AV1109" s="13" t="s">
        <v>84</v>
      </c>
      <c r="AW1109" s="13" t="s">
        <v>32</v>
      </c>
      <c r="AX1109" s="13" t="s">
        <v>76</v>
      </c>
      <c r="AY1109" s="246" t="s">
        <v>150</v>
      </c>
    </row>
    <row r="1110" s="13" customFormat="1">
      <c r="A1110" s="13"/>
      <c r="B1110" s="236"/>
      <c r="C1110" s="237"/>
      <c r="D1110" s="238" t="s">
        <v>161</v>
      </c>
      <c r="E1110" s="239" t="s">
        <v>1</v>
      </c>
      <c r="F1110" s="240" t="s">
        <v>164</v>
      </c>
      <c r="G1110" s="237"/>
      <c r="H1110" s="239" t="s">
        <v>1</v>
      </c>
      <c r="I1110" s="241"/>
      <c r="J1110" s="237"/>
      <c r="K1110" s="237"/>
      <c r="L1110" s="242"/>
      <c r="M1110" s="243"/>
      <c r="N1110" s="244"/>
      <c r="O1110" s="244"/>
      <c r="P1110" s="244"/>
      <c r="Q1110" s="244"/>
      <c r="R1110" s="244"/>
      <c r="S1110" s="244"/>
      <c r="T1110" s="245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46" t="s">
        <v>161</v>
      </c>
      <c r="AU1110" s="246" t="s">
        <v>86</v>
      </c>
      <c r="AV1110" s="13" t="s">
        <v>84</v>
      </c>
      <c r="AW1110" s="13" t="s">
        <v>32</v>
      </c>
      <c r="AX1110" s="13" t="s">
        <v>76</v>
      </c>
      <c r="AY1110" s="246" t="s">
        <v>150</v>
      </c>
    </row>
    <row r="1111" s="13" customFormat="1">
      <c r="A1111" s="13"/>
      <c r="B1111" s="236"/>
      <c r="C1111" s="237"/>
      <c r="D1111" s="238" t="s">
        <v>161</v>
      </c>
      <c r="E1111" s="239" t="s">
        <v>1</v>
      </c>
      <c r="F1111" s="240" t="s">
        <v>939</v>
      </c>
      <c r="G1111" s="237"/>
      <c r="H1111" s="239" t="s">
        <v>1</v>
      </c>
      <c r="I1111" s="241"/>
      <c r="J1111" s="237"/>
      <c r="K1111" s="237"/>
      <c r="L1111" s="242"/>
      <c r="M1111" s="243"/>
      <c r="N1111" s="244"/>
      <c r="O1111" s="244"/>
      <c r="P1111" s="244"/>
      <c r="Q1111" s="244"/>
      <c r="R1111" s="244"/>
      <c r="S1111" s="244"/>
      <c r="T1111" s="245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6" t="s">
        <v>161</v>
      </c>
      <c r="AU1111" s="246" t="s">
        <v>86</v>
      </c>
      <c r="AV1111" s="13" t="s">
        <v>84</v>
      </c>
      <c r="AW1111" s="13" t="s">
        <v>32</v>
      </c>
      <c r="AX1111" s="13" t="s">
        <v>76</v>
      </c>
      <c r="AY1111" s="246" t="s">
        <v>150</v>
      </c>
    </row>
    <row r="1112" s="13" customFormat="1">
      <c r="A1112" s="13"/>
      <c r="B1112" s="236"/>
      <c r="C1112" s="237"/>
      <c r="D1112" s="238" t="s">
        <v>161</v>
      </c>
      <c r="E1112" s="239" t="s">
        <v>1</v>
      </c>
      <c r="F1112" s="240" t="s">
        <v>197</v>
      </c>
      <c r="G1112" s="237"/>
      <c r="H1112" s="239" t="s">
        <v>1</v>
      </c>
      <c r="I1112" s="241"/>
      <c r="J1112" s="237"/>
      <c r="K1112" s="237"/>
      <c r="L1112" s="242"/>
      <c r="M1112" s="243"/>
      <c r="N1112" s="244"/>
      <c r="O1112" s="244"/>
      <c r="P1112" s="244"/>
      <c r="Q1112" s="244"/>
      <c r="R1112" s="244"/>
      <c r="S1112" s="244"/>
      <c r="T1112" s="245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6" t="s">
        <v>161</v>
      </c>
      <c r="AU1112" s="246" t="s">
        <v>86</v>
      </c>
      <c r="AV1112" s="13" t="s">
        <v>84</v>
      </c>
      <c r="AW1112" s="13" t="s">
        <v>32</v>
      </c>
      <c r="AX1112" s="13" t="s">
        <v>76</v>
      </c>
      <c r="AY1112" s="246" t="s">
        <v>150</v>
      </c>
    </row>
    <row r="1113" s="14" customFormat="1">
      <c r="A1113" s="14"/>
      <c r="B1113" s="247"/>
      <c r="C1113" s="248"/>
      <c r="D1113" s="238" t="s">
        <v>161</v>
      </c>
      <c r="E1113" s="249" t="s">
        <v>1</v>
      </c>
      <c r="F1113" s="250" t="s">
        <v>940</v>
      </c>
      <c r="G1113" s="248"/>
      <c r="H1113" s="251">
        <v>122.84999999999999</v>
      </c>
      <c r="I1113" s="252"/>
      <c r="J1113" s="248"/>
      <c r="K1113" s="248"/>
      <c r="L1113" s="253"/>
      <c r="M1113" s="254"/>
      <c r="N1113" s="255"/>
      <c r="O1113" s="255"/>
      <c r="P1113" s="255"/>
      <c r="Q1113" s="255"/>
      <c r="R1113" s="255"/>
      <c r="S1113" s="255"/>
      <c r="T1113" s="25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57" t="s">
        <v>161</v>
      </c>
      <c r="AU1113" s="257" t="s">
        <v>86</v>
      </c>
      <c r="AV1113" s="14" t="s">
        <v>86</v>
      </c>
      <c r="AW1113" s="14" t="s">
        <v>32</v>
      </c>
      <c r="AX1113" s="14" t="s">
        <v>76</v>
      </c>
      <c r="AY1113" s="257" t="s">
        <v>150</v>
      </c>
    </row>
    <row r="1114" s="13" customFormat="1">
      <c r="A1114" s="13"/>
      <c r="B1114" s="236"/>
      <c r="C1114" s="237"/>
      <c r="D1114" s="238" t="s">
        <v>161</v>
      </c>
      <c r="E1114" s="239" t="s">
        <v>1</v>
      </c>
      <c r="F1114" s="240" t="s">
        <v>164</v>
      </c>
      <c r="G1114" s="237"/>
      <c r="H1114" s="239" t="s">
        <v>1</v>
      </c>
      <c r="I1114" s="241"/>
      <c r="J1114" s="237"/>
      <c r="K1114" s="237"/>
      <c r="L1114" s="242"/>
      <c r="M1114" s="243"/>
      <c r="N1114" s="244"/>
      <c r="O1114" s="244"/>
      <c r="P1114" s="244"/>
      <c r="Q1114" s="244"/>
      <c r="R1114" s="244"/>
      <c r="S1114" s="244"/>
      <c r="T1114" s="245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6" t="s">
        <v>161</v>
      </c>
      <c r="AU1114" s="246" t="s">
        <v>86</v>
      </c>
      <c r="AV1114" s="13" t="s">
        <v>84</v>
      </c>
      <c r="AW1114" s="13" t="s">
        <v>32</v>
      </c>
      <c r="AX1114" s="13" t="s">
        <v>76</v>
      </c>
      <c r="AY1114" s="246" t="s">
        <v>150</v>
      </c>
    </row>
    <row r="1115" s="13" customFormat="1">
      <c r="A1115" s="13"/>
      <c r="B1115" s="236"/>
      <c r="C1115" s="237"/>
      <c r="D1115" s="238" t="s">
        <v>161</v>
      </c>
      <c r="E1115" s="239" t="s">
        <v>1</v>
      </c>
      <c r="F1115" s="240" t="s">
        <v>234</v>
      </c>
      <c r="G1115" s="237"/>
      <c r="H1115" s="239" t="s">
        <v>1</v>
      </c>
      <c r="I1115" s="241"/>
      <c r="J1115" s="237"/>
      <c r="K1115" s="237"/>
      <c r="L1115" s="242"/>
      <c r="M1115" s="243"/>
      <c r="N1115" s="244"/>
      <c r="O1115" s="244"/>
      <c r="P1115" s="244"/>
      <c r="Q1115" s="244"/>
      <c r="R1115" s="244"/>
      <c r="S1115" s="244"/>
      <c r="T1115" s="245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6" t="s">
        <v>161</v>
      </c>
      <c r="AU1115" s="246" t="s">
        <v>86</v>
      </c>
      <c r="AV1115" s="13" t="s">
        <v>84</v>
      </c>
      <c r="AW1115" s="13" t="s">
        <v>32</v>
      </c>
      <c r="AX1115" s="13" t="s">
        <v>76</v>
      </c>
      <c r="AY1115" s="246" t="s">
        <v>150</v>
      </c>
    </row>
    <row r="1116" s="14" customFormat="1">
      <c r="A1116" s="14"/>
      <c r="B1116" s="247"/>
      <c r="C1116" s="248"/>
      <c r="D1116" s="238" t="s">
        <v>161</v>
      </c>
      <c r="E1116" s="249" t="s">
        <v>1</v>
      </c>
      <c r="F1116" s="250" t="s">
        <v>462</v>
      </c>
      <c r="G1116" s="248"/>
      <c r="H1116" s="251">
        <v>123</v>
      </c>
      <c r="I1116" s="252"/>
      <c r="J1116" s="248"/>
      <c r="K1116" s="248"/>
      <c r="L1116" s="253"/>
      <c r="M1116" s="254"/>
      <c r="N1116" s="255"/>
      <c r="O1116" s="255"/>
      <c r="P1116" s="255"/>
      <c r="Q1116" s="255"/>
      <c r="R1116" s="255"/>
      <c r="S1116" s="255"/>
      <c r="T1116" s="256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57" t="s">
        <v>161</v>
      </c>
      <c r="AU1116" s="257" t="s">
        <v>86</v>
      </c>
      <c r="AV1116" s="14" t="s">
        <v>86</v>
      </c>
      <c r="AW1116" s="14" t="s">
        <v>32</v>
      </c>
      <c r="AX1116" s="14" t="s">
        <v>76</v>
      </c>
      <c r="AY1116" s="257" t="s">
        <v>150</v>
      </c>
    </row>
    <row r="1117" s="2" customFormat="1" ht="40.8" customHeight="1">
      <c r="A1117" s="38"/>
      <c r="B1117" s="39"/>
      <c r="C1117" s="259" t="s">
        <v>951</v>
      </c>
      <c r="D1117" s="259" t="s">
        <v>201</v>
      </c>
      <c r="E1117" s="260" t="s">
        <v>952</v>
      </c>
      <c r="F1117" s="261" t="s">
        <v>953</v>
      </c>
      <c r="G1117" s="262" t="s">
        <v>211</v>
      </c>
      <c r="H1117" s="263">
        <v>258.14299999999997</v>
      </c>
      <c r="I1117" s="264"/>
      <c r="J1117" s="265">
        <f>ROUND(I1117*H1117,2)</f>
        <v>0</v>
      </c>
      <c r="K1117" s="261" t="s">
        <v>156</v>
      </c>
      <c r="L1117" s="266"/>
      <c r="M1117" s="267" t="s">
        <v>1</v>
      </c>
      <c r="N1117" s="268" t="s">
        <v>41</v>
      </c>
      <c r="O1117" s="91"/>
      <c r="P1117" s="227">
        <f>O1117*H1117</f>
        <v>0</v>
      </c>
      <c r="Q1117" s="227">
        <v>0.0023999999999999998</v>
      </c>
      <c r="R1117" s="227">
        <f>Q1117*H1117</f>
        <v>0.61954319999999985</v>
      </c>
      <c r="S1117" s="227">
        <v>0</v>
      </c>
      <c r="T1117" s="228">
        <f>S1117*H1117</f>
        <v>0</v>
      </c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R1117" s="229" t="s">
        <v>379</v>
      </c>
      <c r="AT1117" s="229" t="s">
        <v>201</v>
      </c>
      <c r="AU1117" s="229" t="s">
        <v>86</v>
      </c>
      <c r="AY1117" s="17" t="s">
        <v>150</v>
      </c>
      <c r="BE1117" s="230">
        <f>IF(N1117="základní",J1117,0)</f>
        <v>0</v>
      </c>
      <c r="BF1117" s="230">
        <f>IF(N1117="snížená",J1117,0)</f>
        <v>0</v>
      </c>
      <c r="BG1117" s="230">
        <f>IF(N1117="zákl. přenesená",J1117,0)</f>
        <v>0</v>
      </c>
      <c r="BH1117" s="230">
        <f>IF(N1117="sníž. přenesená",J1117,0)</f>
        <v>0</v>
      </c>
      <c r="BI1117" s="230">
        <f>IF(N1117="nulová",J1117,0)</f>
        <v>0</v>
      </c>
      <c r="BJ1117" s="17" t="s">
        <v>84</v>
      </c>
      <c r="BK1117" s="230">
        <f>ROUND(I1117*H1117,2)</f>
        <v>0</v>
      </c>
      <c r="BL1117" s="17" t="s">
        <v>264</v>
      </c>
      <c r="BM1117" s="229" t="s">
        <v>954</v>
      </c>
    </row>
    <row r="1118" s="14" customFormat="1">
      <c r="A1118" s="14"/>
      <c r="B1118" s="247"/>
      <c r="C1118" s="248"/>
      <c r="D1118" s="238" t="s">
        <v>161</v>
      </c>
      <c r="E1118" s="248"/>
      <c r="F1118" s="250" t="s">
        <v>955</v>
      </c>
      <c r="G1118" s="248"/>
      <c r="H1118" s="251">
        <v>258.14299999999997</v>
      </c>
      <c r="I1118" s="252"/>
      <c r="J1118" s="248"/>
      <c r="K1118" s="248"/>
      <c r="L1118" s="253"/>
      <c r="M1118" s="254"/>
      <c r="N1118" s="255"/>
      <c r="O1118" s="255"/>
      <c r="P1118" s="255"/>
      <c r="Q1118" s="255"/>
      <c r="R1118" s="255"/>
      <c r="S1118" s="255"/>
      <c r="T1118" s="256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7" t="s">
        <v>161</v>
      </c>
      <c r="AU1118" s="257" t="s">
        <v>86</v>
      </c>
      <c r="AV1118" s="14" t="s">
        <v>86</v>
      </c>
      <c r="AW1118" s="14" t="s">
        <v>4</v>
      </c>
      <c r="AX1118" s="14" t="s">
        <v>84</v>
      </c>
      <c r="AY1118" s="257" t="s">
        <v>150</v>
      </c>
    </row>
    <row r="1119" s="2" customFormat="1" ht="26.4" customHeight="1">
      <c r="A1119" s="38"/>
      <c r="B1119" s="39"/>
      <c r="C1119" s="218" t="s">
        <v>956</v>
      </c>
      <c r="D1119" s="218" t="s">
        <v>152</v>
      </c>
      <c r="E1119" s="219" t="s">
        <v>957</v>
      </c>
      <c r="F1119" s="220" t="s">
        <v>958</v>
      </c>
      <c r="G1119" s="221" t="s">
        <v>466</v>
      </c>
      <c r="H1119" s="222">
        <v>393.36000000000001</v>
      </c>
      <c r="I1119" s="223"/>
      <c r="J1119" s="224">
        <f>ROUND(I1119*H1119,2)</f>
        <v>0</v>
      </c>
      <c r="K1119" s="220" t="s">
        <v>156</v>
      </c>
      <c r="L1119" s="44"/>
      <c r="M1119" s="225" t="s">
        <v>1</v>
      </c>
      <c r="N1119" s="226" t="s">
        <v>41</v>
      </c>
      <c r="O1119" s="91"/>
      <c r="P1119" s="227">
        <f>O1119*H1119</f>
        <v>0</v>
      </c>
      <c r="Q1119" s="227">
        <v>2.0000000000000002E-05</v>
      </c>
      <c r="R1119" s="227">
        <f>Q1119*H1119</f>
        <v>0.0078672000000000013</v>
      </c>
      <c r="S1119" s="227">
        <v>0</v>
      </c>
      <c r="T1119" s="228">
        <f>S1119*H1119</f>
        <v>0</v>
      </c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R1119" s="229" t="s">
        <v>264</v>
      </c>
      <c r="AT1119" s="229" t="s">
        <v>152</v>
      </c>
      <c r="AU1119" s="229" t="s">
        <v>86</v>
      </c>
      <c r="AY1119" s="17" t="s">
        <v>150</v>
      </c>
      <c r="BE1119" s="230">
        <f>IF(N1119="základní",J1119,0)</f>
        <v>0</v>
      </c>
      <c r="BF1119" s="230">
        <f>IF(N1119="snížená",J1119,0)</f>
        <v>0</v>
      </c>
      <c r="BG1119" s="230">
        <f>IF(N1119="zákl. přenesená",J1119,0)</f>
        <v>0</v>
      </c>
      <c r="BH1119" s="230">
        <f>IF(N1119="sníž. přenesená",J1119,0)</f>
        <v>0</v>
      </c>
      <c r="BI1119" s="230">
        <f>IF(N1119="nulová",J1119,0)</f>
        <v>0</v>
      </c>
      <c r="BJ1119" s="17" t="s">
        <v>84</v>
      </c>
      <c r="BK1119" s="230">
        <f>ROUND(I1119*H1119,2)</f>
        <v>0</v>
      </c>
      <c r="BL1119" s="17" t="s">
        <v>264</v>
      </c>
      <c r="BM1119" s="229" t="s">
        <v>959</v>
      </c>
    </row>
    <row r="1120" s="2" customFormat="1">
      <c r="A1120" s="38"/>
      <c r="B1120" s="39"/>
      <c r="C1120" s="40"/>
      <c r="D1120" s="231" t="s">
        <v>159</v>
      </c>
      <c r="E1120" s="40"/>
      <c r="F1120" s="232" t="s">
        <v>960</v>
      </c>
      <c r="G1120" s="40"/>
      <c r="H1120" s="40"/>
      <c r="I1120" s="233"/>
      <c r="J1120" s="40"/>
      <c r="K1120" s="40"/>
      <c r="L1120" s="44"/>
      <c r="M1120" s="234"/>
      <c r="N1120" s="235"/>
      <c r="O1120" s="91"/>
      <c r="P1120" s="91"/>
      <c r="Q1120" s="91"/>
      <c r="R1120" s="91"/>
      <c r="S1120" s="91"/>
      <c r="T1120" s="92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T1120" s="17" t="s">
        <v>159</v>
      </c>
      <c r="AU1120" s="17" t="s">
        <v>86</v>
      </c>
    </row>
    <row r="1121" s="14" customFormat="1">
      <c r="A1121" s="14"/>
      <c r="B1121" s="247"/>
      <c r="C1121" s="248"/>
      <c r="D1121" s="238" t="s">
        <v>161</v>
      </c>
      <c r="E1121" s="249" t="s">
        <v>1</v>
      </c>
      <c r="F1121" s="250" t="s">
        <v>961</v>
      </c>
      <c r="G1121" s="248"/>
      <c r="H1121" s="251">
        <v>393.36000000000001</v>
      </c>
      <c r="I1121" s="252"/>
      <c r="J1121" s="248"/>
      <c r="K1121" s="248"/>
      <c r="L1121" s="253"/>
      <c r="M1121" s="254"/>
      <c r="N1121" s="255"/>
      <c r="O1121" s="255"/>
      <c r="P1121" s="255"/>
      <c r="Q1121" s="255"/>
      <c r="R1121" s="255"/>
      <c r="S1121" s="255"/>
      <c r="T1121" s="256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7" t="s">
        <v>161</v>
      </c>
      <c r="AU1121" s="257" t="s">
        <v>86</v>
      </c>
      <c r="AV1121" s="14" t="s">
        <v>86</v>
      </c>
      <c r="AW1121" s="14" t="s">
        <v>32</v>
      </c>
      <c r="AX1121" s="14" t="s">
        <v>76</v>
      </c>
      <c r="AY1121" s="257" t="s">
        <v>150</v>
      </c>
    </row>
    <row r="1122" s="2" customFormat="1" ht="16.5" customHeight="1">
      <c r="A1122" s="38"/>
      <c r="B1122" s="39"/>
      <c r="C1122" s="218" t="s">
        <v>962</v>
      </c>
      <c r="D1122" s="218" t="s">
        <v>152</v>
      </c>
      <c r="E1122" s="219" t="s">
        <v>963</v>
      </c>
      <c r="F1122" s="220" t="s">
        <v>964</v>
      </c>
      <c r="G1122" s="221" t="s">
        <v>466</v>
      </c>
      <c r="H1122" s="222">
        <v>102.72</v>
      </c>
      <c r="I1122" s="223"/>
      <c r="J1122" s="224">
        <f>ROUND(I1122*H1122,2)</f>
        <v>0</v>
      </c>
      <c r="K1122" s="220" t="s">
        <v>156</v>
      </c>
      <c r="L1122" s="44"/>
      <c r="M1122" s="225" t="s">
        <v>1</v>
      </c>
      <c r="N1122" s="226" t="s">
        <v>41</v>
      </c>
      <c r="O1122" s="91"/>
      <c r="P1122" s="227">
        <f>O1122*H1122</f>
        <v>0</v>
      </c>
      <c r="Q1122" s="227">
        <v>1.0000000000000001E-05</v>
      </c>
      <c r="R1122" s="227">
        <f>Q1122*H1122</f>
        <v>0.0010272</v>
      </c>
      <c r="S1122" s="227">
        <v>0</v>
      </c>
      <c r="T1122" s="228">
        <f>S1122*H1122</f>
        <v>0</v>
      </c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R1122" s="229" t="s">
        <v>264</v>
      </c>
      <c r="AT1122" s="229" t="s">
        <v>152</v>
      </c>
      <c r="AU1122" s="229" t="s">
        <v>86</v>
      </c>
      <c r="AY1122" s="17" t="s">
        <v>150</v>
      </c>
      <c r="BE1122" s="230">
        <f>IF(N1122="základní",J1122,0)</f>
        <v>0</v>
      </c>
      <c r="BF1122" s="230">
        <f>IF(N1122="snížená",J1122,0)</f>
        <v>0</v>
      </c>
      <c r="BG1122" s="230">
        <f>IF(N1122="zákl. přenesená",J1122,0)</f>
        <v>0</v>
      </c>
      <c r="BH1122" s="230">
        <f>IF(N1122="sníž. přenesená",J1122,0)</f>
        <v>0</v>
      </c>
      <c r="BI1122" s="230">
        <f>IF(N1122="nulová",J1122,0)</f>
        <v>0</v>
      </c>
      <c r="BJ1122" s="17" t="s">
        <v>84</v>
      </c>
      <c r="BK1122" s="230">
        <f>ROUND(I1122*H1122,2)</f>
        <v>0</v>
      </c>
      <c r="BL1122" s="17" t="s">
        <v>264</v>
      </c>
      <c r="BM1122" s="229" t="s">
        <v>965</v>
      </c>
    </row>
    <row r="1123" s="2" customFormat="1">
      <c r="A1123" s="38"/>
      <c r="B1123" s="39"/>
      <c r="C1123" s="40"/>
      <c r="D1123" s="231" t="s">
        <v>159</v>
      </c>
      <c r="E1123" s="40"/>
      <c r="F1123" s="232" t="s">
        <v>966</v>
      </c>
      <c r="G1123" s="40"/>
      <c r="H1123" s="40"/>
      <c r="I1123" s="233"/>
      <c r="J1123" s="40"/>
      <c r="K1123" s="40"/>
      <c r="L1123" s="44"/>
      <c r="M1123" s="234"/>
      <c r="N1123" s="235"/>
      <c r="O1123" s="91"/>
      <c r="P1123" s="91"/>
      <c r="Q1123" s="91"/>
      <c r="R1123" s="91"/>
      <c r="S1123" s="91"/>
      <c r="T1123" s="92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T1123" s="17" t="s">
        <v>159</v>
      </c>
      <c r="AU1123" s="17" t="s">
        <v>86</v>
      </c>
    </row>
    <row r="1124" s="13" customFormat="1">
      <c r="A1124" s="13"/>
      <c r="B1124" s="236"/>
      <c r="C1124" s="237"/>
      <c r="D1124" s="238" t="s">
        <v>161</v>
      </c>
      <c r="E1124" s="239" t="s">
        <v>1</v>
      </c>
      <c r="F1124" s="240" t="s">
        <v>162</v>
      </c>
      <c r="G1124" s="237"/>
      <c r="H1124" s="239" t="s">
        <v>1</v>
      </c>
      <c r="I1124" s="241"/>
      <c r="J1124" s="237"/>
      <c r="K1124" s="237"/>
      <c r="L1124" s="242"/>
      <c r="M1124" s="243"/>
      <c r="N1124" s="244"/>
      <c r="O1124" s="244"/>
      <c r="P1124" s="244"/>
      <c r="Q1124" s="244"/>
      <c r="R1124" s="244"/>
      <c r="S1124" s="244"/>
      <c r="T1124" s="245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6" t="s">
        <v>161</v>
      </c>
      <c r="AU1124" s="246" t="s">
        <v>86</v>
      </c>
      <c r="AV1124" s="13" t="s">
        <v>84</v>
      </c>
      <c r="AW1124" s="13" t="s">
        <v>32</v>
      </c>
      <c r="AX1124" s="13" t="s">
        <v>76</v>
      </c>
      <c r="AY1124" s="246" t="s">
        <v>150</v>
      </c>
    </row>
    <row r="1125" s="13" customFormat="1">
      <c r="A1125" s="13"/>
      <c r="B1125" s="236"/>
      <c r="C1125" s="237"/>
      <c r="D1125" s="238" t="s">
        <v>161</v>
      </c>
      <c r="E1125" s="239" t="s">
        <v>1</v>
      </c>
      <c r="F1125" s="240" t="s">
        <v>163</v>
      </c>
      <c r="G1125" s="237"/>
      <c r="H1125" s="239" t="s">
        <v>1</v>
      </c>
      <c r="I1125" s="241"/>
      <c r="J1125" s="237"/>
      <c r="K1125" s="237"/>
      <c r="L1125" s="242"/>
      <c r="M1125" s="243"/>
      <c r="N1125" s="244"/>
      <c r="O1125" s="244"/>
      <c r="P1125" s="244"/>
      <c r="Q1125" s="244"/>
      <c r="R1125" s="244"/>
      <c r="S1125" s="244"/>
      <c r="T1125" s="245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6" t="s">
        <v>161</v>
      </c>
      <c r="AU1125" s="246" t="s">
        <v>86</v>
      </c>
      <c r="AV1125" s="13" t="s">
        <v>84</v>
      </c>
      <c r="AW1125" s="13" t="s">
        <v>32</v>
      </c>
      <c r="AX1125" s="13" t="s">
        <v>76</v>
      </c>
      <c r="AY1125" s="246" t="s">
        <v>150</v>
      </c>
    </row>
    <row r="1126" s="13" customFormat="1">
      <c r="A1126" s="13"/>
      <c r="B1126" s="236"/>
      <c r="C1126" s="237"/>
      <c r="D1126" s="238" t="s">
        <v>161</v>
      </c>
      <c r="E1126" s="239" t="s">
        <v>1</v>
      </c>
      <c r="F1126" s="240" t="s">
        <v>164</v>
      </c>
      <c r="G1126" s="237"/>
      <c r="H1126" s="239" t="s">
        <v>1</v>
      </c>
      <c r="I1126" s="241"/>
      <c r="J1126" s="237"/>
      <c r="K1126" s="237"/>
      <c r="L1126" s="242"/>
      <c r="M1126" s="243"/>
      <c r="N1126" s="244"/>
      <c r="O1126" s="244"/>
      <c r="P1126" s="244"/>
      <c r="Q1126" s="244"/>
      <c r="R1126" s="244"/>
      <c r="S1126" s="244"/>
      <c r="T1126" s="245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6" t="s">
        <v>161</v>
      </c>
      <c r="AU1126" s="246" t="s">
        <v>86</v>
      </c>
      <c r="AV1126" s="13" t="s">
        <v>84</v>
      </c>
      <c r="AW1126" s="13" t="s">
        <v>32</v>
      </c>
      <c r="AX1126" s="13" t="s">
        <v>76</v>
      </c>
      <c r="AY1126" s="246" t="s">
        <v>150</v>
      </c>
    </row>
    <row r="1127" s="13" customFormat="1">
      <c r="A1127" s="13"/>
      <c r="B1127" s="236"/>
      <c r="C1127" s="237"/>
      <c r="D1127" s="238" t="s">
        <v>161</v>
      </c>
      <c r="E1127" s="239" t="s">
        <v>1</v>
      </c>
      <c r="F1127" s="240" t="s">
        <v>939</v>
      </c>
      <c r="G1127" s="237"/>
      <c r="H1127" s="239" t="s">
        <v>1</v>
      </c>
      <c r="I1127" s="241"/>
      <c r="J1127" s="237"/>
      <c r="K1127" s="237"/>
      <c r="L1127" s="242"/>
      <c r="M1127" s="243"/>
      <c r="N1127" s="244"/>
      <c r="O1127" s="244"/>
      <c r="P1127" s="244"/>
      <c r="Q1127" s="244"/>
      <c r="R1127" s="244"/>
      <c r="S1127" s="244"/>
      <c r="T1127" s="245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46" t="s">
        <v>161</v>
      </c>
      <c r="AU1127" s="246" t="s">
        <v>86</v>
      </c>
      <c r="AV1127" s="13" t="s">
        <v>84</v>
      </c>
      <c r="AW1127" s="13" t="s">
        <v>32</v>
      </c>
      <c r="AX1127" s="13" t="s">
        <v>76</v>
      </c>
      <c r="AY1127" s="246" t="s">
        <v>150</v>
      </c>
    </row>
    <row r="1128" s="13" customFormat="1">
      <c r="A1128" s="13"/>
      <c r="B1128" s="236"/>
      <c r="C1128" s="237"/>
      <c r="D1128" s="238" t="s">
        <v>161</v>
      </c>
      <c r="E1128" s="239" t="s">
        <v>1</v>
      </c>
      <c r="F1128" s="240" t="s">
        <v>197</v>
      </c>
      <c r="G1128" s="237"/>
      <c r="H1128" s="239" t="s">
        <v>1</v>
      </c>
      <c r="I1128" s="241"/>
      <c r="J1128" s="237"/>
      <c r="K1128" s="237"/>
      <c r="L1128" s="242"/>
      <c r="M1128" s="243"/>
      <c r="N1128" s="244"/>
      <c r="O1128" s="244"/>
      <c r="P1128" s="244"/>
      <c r="Q1128" s="244"/>
      <c r="R1128" s="244"/>
      <c r="S1128" s="244"/>
      <c r="T1128" s="245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6" t="s">
        <v>161</v>
      </c>
      <c r="AU1128" s="246" t="s">
        <v>86</v>
      </c>
      <c r="AV1128" s="13" t="s">
        <v>84</v>
      </c>
      <c r="AW1128" s="13" t="s">
        <v>32</v>
      </c>
      <c r="AX1128" s="13" t="s">
        <v>76</v>
      </c>
      <c r="AY1128" s="246" t="s">
        <v>150</v>
      </c>
    </row>
    <row r="1129" s="14" customFormat="1">
      <c r="A1129" s="14"/>
      <c r="B1129" s="247"/>
      <c r="C1129" s="248"/>
      <c r="D1129" s="238" t="s">
        <v>161</v>
      </c>
      <c r="E1129" s="249" t="s">
        <v>1</v>
      </c>
      <c r="F1129" s="250" t="s">
        <v>967</v>
      </c>
      <c r="G1129" s="248"/>
      <c r="H1129" s="251">
        <v>50.560000000000002</v>
      </c>
      <c r="I1129" s="252"/>
      <c r="J1129" s="248"/>
      <c r="K1129" s="248"/>
      <c r="L1129" s="253"/>
      <c r="M1129" s="254"/>
      <c r="N1129" s="255"/>
      <c r="O1129" s="255"/>
      <c r="P1129" s="255"/>
      <c r="Q1129" s="255"/>
      <c r="R1129" s="255"/>
      <c r="S1129" s="255"/>
      <c r="T1129" s="256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57" t="s">
        <v>161</v>
      </c>
      <c r="AU1129" s="257" t="s">
        <v>86</v>
      </c>
      <c r="AV1129" s="14" t="s">
        <v>86</v>
      </c>
      <c r="AW1129" s="14" t="s">
        <v>32</v>
      </c>
      <c r="AX1129" s="14" t="s">
        <v>76</v>
      </c>
      <c r="AY1129" s="257" t="s">
        <v>150</v>
      </c>
    </row>
    <row r="1130" s="13" customFormat="1">
      <c r="A1130" s="13"/>
      <c r="B1130" s="236"/>
      <c r="C1130" s="237"/>
      <c r="D1130" s="238" t="s">
        <v>161</v>
      </c>
      <c r="E1130" s="239" t="s">
        <v>1</v>
      </c>
      <c r="F1130" s="240" t="s">
        <v>164</v>
      </c>
      <c r="G1130" s="237"/>
      <c r="H1130" s="239" t="s">
        <v>1</v>
      </c>
      <c r="I1130" s="241"/>
      <c r="J1130" s="237"/>
      <c r="K1130" s="237"/>
      <c r="L1130" s="242"/>
      <c r="M1130" s="243"/>
      <c r="N1130" s="244"/>
      <c r="O1130" s="244"/>
      <c r="P1130" s="244"/>
      <c r="Q1130" s="244"/>
      <c r="R1130" s="244"/>
      <c r="S1130" s="244"/>
      <c r="T1130" s="245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6" t="s">
        <v>161</v>
      </c>
      <c r="AU1130" s="246" t="s">
        <v>86</v>
      </c>
      <c r="AV1130" s="13" t="s">
        <v>84</v>
      </c>
      <c r="AW1130" s="13" t="s">
        <v>32</v>
      </c>
      <c r="AX1130" s="13" t="s">
        <v>76</v>
      </c>
      <c r="AY1130" s="246" t="s">
        <v>150</v>
      </c>
    </row>
    <row r="1131" s="13" customFormat="1">
      <c r="A1131" s="13"/>
      <c r="B1131" s="236"/>
      <c r="C1131" s="237"/>
      <c r="D1131" s="238" t="s">
        <v>161</v>
      </c>
      <c r="E1131" s="239" t="s">
        <v>1</v>
      </c>
      <c r="F1131" s="240" t="s">
        <v>234</v>
      </c>
      <c r="G1131" s="237"/>
      <c r="H1131" s="239" t="s">
        <v>1</v>
      </c>
      <c r="I1131" s="241"/>
      <c r="J1131" s="237"/>
      <c r="K1131" s="237"/>
      <c r="L1131" s="242"/>
      <c r="M1131" s="243"/>
      <c r="N1131" s="244"/>
      <c r="O1131" s="244"/>
      <c r="P1131" s="244"/>
      <c r="Q1131" s="244"/>
      <c r="R1131" s="244"/>
      <c r="S1131" s="244"/>
      <c r="T1131" s="245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6" t="s">
        <v>161</v>
      </c>
      <c r="AU1131" s="246" t="s">
        <v>86</v>
      </c>
      <c r="AV1131" s="13" t="s">
        <v>84</v>
      </c>
      <c r="AW1131" s="13" t="s">
        <v>32</v>
      </c>
      <c r="AX1131" s="13" t="s">
        <v>76</v>
      </c>
      <c r="AY1131" s="246" t="s">
        <v>150</v>
      </c>
    </row>
    <row r="1132" s="14" customFormat="1">
      <c r="A1132" s="14"/>
      <c r="B1132" s="247"/>
      <c r="C1132" s="248"/>
      <c r="D1132" s="238" t="s">
        <v>161</v>
      </c>
      <c r="E1132" s="249" t="s">
        <v>1</v>
      </c>
      <c r="F1132" s="250" t="s">
        <v>475</v>
      </c>
      <c r="G1132" s="248"/>
      <c r="H1132" s="251">
        <v>52.159999999999997</v>
      </c>
      <c r="I1132" s="252"/>
      <c r="J1132" s="248"/>
      <c r="K1132" s="248"/>
      <c r="L1132" s="253"/>
      <c r="M1132" s="254"/>
      <c r="N1132" s="255"/>
      <c r="O1132" s="255"/>
      <c r="P1132" s="255"/>
      <c r="Q1132" s="255"/>
      <c r="R1132" s="255"/>
      <c r="S1132" s="255"/>
      <c r="T1132" s="256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57" t="s">
        <v>161</v>
      </c>
      <c r="AU1132" s="257" t="s">
        <v>86</v>
      </c>
      <c r="AV1132" s="14" t="s">
        <v>86</v>
      </c>
      <c r="AW1132" s="14" t="s">
        <v>32</v>
      </c>
      <c r="AX1132" s="14" t="s">
        <v>76</v>
      </c>
      <c r="AY1132" s="257" t="s">
        <v>150</v>
      </c>
    </row>
    <row r="1133" s="2" customFormat="1" ht="16.5" customHeight="1">
      <c r="A1133" s="38"/>
      <c r="B1133" s="39"/>
      <c r="C1133" s="259" t="s">
        <v>968</v>
      </c>
      <c r="D1133" s="259" t="s">
        <v>201</v>
      </c>
      <c r="E1133" s="260" t="s">
        <v>969</v>
      </c>
      <c r="F1133" s="261" t="s">
        <v>970</v>
      </c>
      <c r="G1133" s="262" t="s">
        <v>466</v>
      </c>
      <c r="H1133" s="263">
        <v>112.992</v>
      </c>
      <c r="I1133" s="264"/>
      <c r="J1133" s="265">
        <f>ROUND(I1133*H1133,2)</f>
        <v>0</v>
      </c>
      <c r="K1133" s="261" t="s">
        <v>156</v>
      </c>
      <c r="L1133" s="266"/>
      <c r="M1133" s="267" t="s">
        <v>1</v>
      </c>
      <c r="N1133" s="268" t="s">
        <v>41</v>
      </c>
      <c r="O1133" s="91"/>
      <c r="P1133" s="227">
        <f>O1133*H1133</f>
        <v>0</v>
      </c>
      <c r="Q1133" s="227">
        <v>0.00020000000000000001</v>
      </c>
      <c r="R1133" s="227">
        <f>Q1133*H1133</f>
        <v>0.022598400000000001</v>
      </c>
      <c r="S1133" s="227">
        <v>0</v>
      </c>
      <c r="T1133" s="228">
        <f>S1133*H1133</f>
        <v>0</v>
      </c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R1133" s="229" t="s">
        <v>379</v>
      </c>
      <c r="AT1133" s="229" t="s">
        <v>201</v>
      </c>
      <c r="AU1133" s="229" t="s">
        <v>86</v>
      </c>
      <c r="AY1133" s="17" t="s">
        <v>150</v>
      </c>
      <c r="BE1133" s="230">
        <f>IF(N1133="základní",J1133,0)</f>
        <v>0</v>
      </c>
      <c r="BF1133" s="230">
        <f>IF(N1133="snížená",J1133,0)</f>
        <v>0</v>
      </c>
      <c r="BG1133" s="230">
        <f>IF(N1133="zákl. přenesená",J1133,0)</f>
        <v>0</v>
      </c>
      <c r="BH1133" s="230">
        <f>IF(N1133="sníž. přenesená",J1133,0)</f>
        <v>0</v>
      </c>
      <c r="BI1133" s="230">
        <f>IF(N1133="nulová",J1133,0)</f>
        <v>0</v>
      </c>
      <c r="BJ1133" s="17" t="s">
        <v>84</v>
      </c>
      <c r="BK1133" s="230">
        <f>ROUND(I1133*H1133,2)</f>
        <v>0</v>
      </c>
      <c r="BL1133" s="17" t="s">
        <v>264</v>
      </c>
      <c r="BM1133" s="229" t="s">
        <v>971</v>
      </c>
    </row>
    <row r="1134" s="14" customFormat="1">
      <c r="A1134" s="14"/>
      <c r="B1134" s="247"/>
      <c r="C1134" s="248"/>
      <c r="D1134" s="238" t="s">
        <v>161</v>
      </c>
      <c r="E1134" s="248"/>
      <c r="F1134" s="250" t="s">
        <v>972</v>
      </c>
      <c r="G1134" s="248"/>
      <c r="H1134" s="251">
        <v>112.992</v>
      </c>
      <c r="I1134" s="252"/>
      <c r="J1134" s="248"/>
      <c r="K1134" s="248"/>
      <c r="L1134" s="253"/>
      <c r="M1134" s="254"/>
      <c r="N1134" s="255"/>
      <c r="O1134" s="255"/>
      <c r="P1134" s="255"/>
      <c r="Q1134" s="255"/>
      <c r="R1134" s="255"/>
      <c r="S1134" s="255"/>
      <c r="T1134" s="256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7" t="s">
        <v>161</v>
      </c>
      <c r="AU1134" s="257" t="s">
        <v>86</v>
      </c>
      <c r="AV1134" s="14" t="s">
        <v>86</v>
      </c>
      <c r="AW1134" s="14" t="s">
        <v>4</v>
      </c>
      <c r="AX1134" s="14" t="s">
        <v>84</v>
      </c>
      <c r="AY1134" s="257" t="s">
        <v>150</v>
      </c>
    </row>
    <row r="1135" s="2" customFormat="1" ht="26.4" customHeight="1">
      <c r="A1135" s="38"/>
      <c r="B1135" s="39"/>
      <c r="C1135" s="218" t="s">
        <v>973</v>
      </c>
      <c r="D1135" s="218" t="s">
        <v>152</v>
      </c>
      <c r="E1135" s="219" t="s">
        <v>974</v>
      </c>
      <c r="F1135" s="220" t="s">
        <v>975</v>
      </c>
      <c r="G1135" s="221" t="s">
        <v>211</v>
      </c>
      <c r="H1135" s="222">
        <v>245.84999999999999</v>
      </c>
      <c r="I1135" s="223"/>
      <c r="J1135" s="224">
        <f>ROUND(I1135*H1135,2)</f>
        <v>0</v>
      </c>
      <c r="K1135" s="220" t="s">
        <v>156</v>
      </c>
      <c r="L1135" s="44"/>
      <c r="M1135" s="225" t="s">
        <v>1</v>
      </c>
      <c r="N1135" s="226" t="s">
        <v>41</v>
      </c>
      <c r="O1135" s="91"/>
      <c r="P1135" s="227">
        <f>O1135*H1135</f>
        <v>0</v>
      </c>
      <c r="Q1135" s="227">
        <v>0</v>
      </c>
      <c r="R1135" s="227">
        <f>Q1135*H1135</f>
        <v>0</v>
      </c>
      <c r="S1135" s="227">
        <v>0</v>
      </c>
      <c r="T1135" s="228">
        <f>S1135*H1135</f>
        <v>0</v>
      </c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R1135" s="229" t="s">
        <v>264</v>
      </c>
      <c r="AT1135" s="229" t="s">
        <v>152</v>
      </c>
      <c r="AU1135" s="229" t="s">
        <v>86</v>
      </c>
      <c r="AY1135" s="17" t="s">
        <v>150</v>
      </c>
      <c r="BE1135" s="230">
        <f>IF(N1135="základní",J1135,0)</f>
        <v>0</v>
      </c>
      <c r="BF1135" s="230">
        <f>IF(N1135="snížená",J1135,0)</f>
        <v>0</v>
      </c>
      <c r="BG1135" s="230">
        <f>IF(N1135="zákl. přenesená",J1135,0)</f>
        <v>0</v>
      </c>
      <c r="BH1135" s="230">
        <f>IF(N1135="sníž. přenesená",J1135,0)</f>
        <v>0</v>
      </c>
      <c r="BI1135" s="230">
        <f>IF(N1135="nulová",J1135,0)</f>
        <v>0</v>
      </c>
      <c r="BJ1135" s="17" t="s">
        <v>84</v>
      </c>
      <c r="BK1135" s="230">
        <f>ROUND(I1135*H1135,2)</f>
        <v>0</v>
      </c>
      <c r="BL1135" s="17" t="s">
        <v>264</v>
      </c>
      <c r="BM1135" s="229" t="s">
        <v>976</v>
      </c>
    </row>
    <row r="1136" s="2" customFormat="1">
      <c r="A1136" s="38"/>
      <c r="B1136" s="39"/>
      <c r="C1136" s="40"/>
      <c r="D1136" s="231" t="s">
        <v>159</v>
      </c>
      <c r="E1136" s="40"/>
      <c r="F1136" s="232" t="s">
        <v>977</v>
      </c>
      <c r="G1136" s="40"/>
      <c r="H1136" s="40"/>
      <c r="I1136" s="233"/>
      <c r="J1136" s="40"/>
      <c r="K1136" s="40"/>
      <c r="L1136" s="44"/>
      <c r="M1136" s="234"/>
      <c r="N1136" s="235"/>
      <c r="O1136" s="91"/>
      <c r="P1136" s="91"/>
      <c r="Q1136" s="91"/>
      <c r="R1136" s="91"/>
      <c r="S1136" s="91"/>
      <c r="T1136" s="92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T1136" s="17" t="s">
        <v>159</v>
      </c>
      <c r="AU1136" s="17" t="s">
        <v>86</v>
      </c>
    </row>
    <row r="1137" s="14" customFormat="1">
      <c r="A1137" s="14"/>
      <c r="B1137" s="247"/>
      <c r="C1137" s="248"/>
      <c r="D1137" s="238" t="s">
        <v>161</v>
      </c>
      <c r="E1137" s="249" t="s">
        <v>1</v>
      </c>
      <c r="F1137" s="250" t="s">
        <v>978</v>
      </c>
      <c r="G1137" s="248"/>
      <c r="H1137" s="251">
        <v>245.84999999999999</v>
      </c>
      <c r="I1137" s="252"/>
      <c r="J1137" s="248"/>
      <c r="K1137" s="248"/>
      <c r="L1137" s="253"/>
      <c r="M1137" s="254"/>
      <c r="N1137" s="255"/>
      <c r="O1137" s="255"/>
      <c r="P1137" s="255"/>
      <c r="Q1137" s="255"/>
      <c r="R1137" s="255"/>
      <c r="S1137" s="255"/>
      <c r="T1137" s="256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57" t="s">
        <v>161</v>
      </c>
      <c r="AU1137" s="257" t="s">
        <v>86</v>
      </c>
      <c r="AV1137" s="14" t="s">
        <v>86</v>
      </c>
      <c r="AW1137" s="14" t="s">
        <v>32</v>
      </c>
      <c r="AX1137" s="14" t="s">
        <v>76</v>
      </c>
      <c r="AY1137" s="257" t="s">
        <v>150</v>
      </c>
    </row>
    <row r="1138" s="2" customFormat="1" ht="16.5" customHeight="1">
      <c r="A1138" s="38"/>
      <c r="B1138" s="39"/>
      <c r="C1138" s="218" t="s">
        <v>979</v>
      </c>
      <c r="D1138" s="218" t="s">
        <v>152</v>
      </c>
      <c r="E1138" s="219" t="s">
        <v>980</v>
      </c>
      <c r="F1138" s="220" t="s">
        <v>981</v>
      </c>
      <c r="G1138" s="221" t="s">
        <v>211</v>
      </c>
      <c r="H1138" s="222">
        <v>245.84999999999999</v>
      </c>
      <c r="I1138" s="223"/>
      <c r="J1138" s="224">
        <f>ROUND(I1138*H1138,2)</f>
        <v>0</v>
      </c>
      <c r="K1138" s="220" t="s">
        <v>156</v>
      </c>
      <c r="L1138" s="44"/>
      <c r="M1138" s="225" t="s">
        <v>1</v>
      </c>
      <c r="N1138" s="226" t="s">
        <v>41</v>
      </c>
      <c r="O1138" s="91"/>
      <c r="P1138" s="227">
        <f>O1138*H1138</f>
        <v>0</v>
      </c>
      <c r="Q1138" s="227">
        <v>3.0000000000000001E-05</v>
      </c>
      <c r="R1138" s="227">
        <f>Q1138*H1138</f>
        <v>0.0073755000000000001</v>
      </c>
      <c r="S1138" s="227">
        <v>0</v>
      </c>
      <c r="T1138" s="228">
        <f>S1138*H1138</f>
        <v>0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229" t="s">
        <v>264</v>
      </c>
      <c r="AT1138" s="229" t="s">
        <v>152</v>
      </c>
      <c r="AU1138" s="229" t="s">
        <v>86</v>
      </c>
      <c r="AY1138" s="17" t="s">
        <v>150</v>
      </c>
      <c r="BE1138" s="230">
        <f>IF(N1138="základní",J1138,0)</f>
        <v>0</v>
      </c>
      <c r="BF1138" s="230">
        <f>IF(N1138="snížená",J1138,0)</f>
        <v>0</v>
      </c>
      <c r="BG1138" s="230">
        <f>IF(N1138="zákl. přenesená",J1138,0)</f>
        <v>0</v>
      </c>
      <c r="BH1138" s="230">
        <f>IF(N1138="sníž. přenesená",J1138,0)</f>
        <v>0</v>
      </c>
      <c r="BI1138" s="230">
        <f>IF(N1138="nulová",J1138,0)</f>
        <v>0</v>
      </c>
      <c r="BJ1138" s="17" t="s">
        <v>84</v>
      </c>
      <c r="BK1138" s="230">
        <f>ROUND(I1138*H1138,2)</f>
        <v>0</v>
      </c>
      <c r="BL1138" s="17" t="s">
        <v>264</v>
      </c>
      <c r="BM1138" s="229" t="s">
        <v>982</v>
      </c>
    </row>
    <row r="1139" s="2" customFormat="1">
      <c r="A1139" s="38"/>
      <c r="B1139" s="39"/>
      <c r="C1139" s="40"/>
      <c r="D1139" s="231" t="s">
        <v>159</v>
      </c>
      <c r="E1139" s="40"/>
      <c r="F1139" s="232" t="s">
        <v>983</v>
      </c>
      <c r="G1139" s="40"/>
      <c r="H1139" s="40"/>
      <c r="I1139" s="233"/>
      <c r="J1139" s="40"/>
      <c r="K1139" s="40"/>
      <c r="L1139" s="44"/>
      <c r="M1139" s="234"/>
      <c r="N1139" s="235"/>
      <c r="O1139" s="91"/>
      <c r="P1139" s="91"/>
      <c r="Q1139" s="91"/>
      <c r="R1139" s="91"/>
      <c r="S1139" s="91"/>
      <c r="T1139" s="92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T1139" s="17" t="s">
        <v>159</v>
      </c>
      <c r="AU1139" s="17" t="s">
        <v>86</v>
      </c>
    </row>
    <row r="1140" s="14" customFormat="1">
      <c r="A1140" s="14"/>
      <c r="B1140" s="247"/>
      <c r="C1140" s="248"/>
      <c r="D1140" s="238" t="s">
        <v>161</v>
      </c>
      <c r="E1140" s="249" t="s">
        <v>1</v>
      </c>
      <c r="F1140" s="250" t="s">
        <v>978</v>
      </c>
      <c r="G1140" s="248"/>
      <c r="H1140" s="251">
        <v>245.84999999999999</v>
      </c>
      <c r="I1140" s="252"/>
      <c r="J1140" s="248"/>
      <c r="K1140" s="248"/>
      <c r="L1140" s="253"/>
      <c r="M1140" s="254"/>
      <c r="N1140" s="255"/>
      <c r="O1140" s="255"/>
      <c r="P1140" s="255"/>
      <c r="Q1140" s="255"/>
      <c r="R1140" s="255"/>
      <c r="S1140" s="255"/>
      <c r="T1140" s="256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7" t="s">
        <v>161</v>
      </c>
      <c r="AU1140" s="257" t="s">
        <v>86</v>
      </c>
      <c r="AV1140" s="14" t="s">
        <v>86</v>
      </c>
      <c r="AW1140" s="14" t="s">
        <v>32</v>
      </c>
      <c r="AX1140" s="14" t="s">
        <v>76</v>
      </c>
      <c r="AY1140" s="257" t="s">
        <v>150</v>
      </c>
    </row>
    <row r="1141" s="2" customFormat="1" ht="26.4" customHeight="1">
      <c r="A1141" s="38"/>
      <c r="B1141" s="39"/>
      <c r="C1141" s="218" t="s">
        <v>984</v>
      </c>
      <c r="D1141" s="218" t="s">
        <v>152</v>
      </c>
      <c r="E1141" s="219" t="s">
        <v>985</v>
      </c>
      <c r="F1141" s="220" t="s">
        <v>986</v>
      </c>
      <c r="G1141" s="221" t="s">
        <v>185</v>
      </c>
      <c r="H1141" s="222">
        <v>3.7320000000000002</v>
      </c>
      <c r="I1141" s="223"/>
      <c r="J1141" s="224">
        <f>ROUND(I1141*H1141,2)</f>
        <v>0</v>
      </c>
      <c r="K1141" s="220" t="s">
        <v>156</v>
      </c>
      <c r="L1141" s="44"/>
      <c r="M1141" s="225" t="s">
        <v>1</v>
      </c>
      <c r="N1141" s="226" t="s">
        <v>41</v>
      </c>
      <c r="O1141" s="91"/>
      <c r="P1141" s="227">
        <f>O1141*H1141</f>
        <v>0</v>
      </c>
      <c r="Q1141" s="227">
        <v>0</v>
      </c>
      <c r="R1141" s="227">
        <f>Q1141*H1141</f>
        <v>0</v>
      </c>
      <c r="S1141" s="227">
        <v>0</v>
      </c>
      <c r="T1141" s="228">
        <f>S1141*H1141</f>
        <v>0</v>
      </c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R1141" s="229" t="s">
        <v>264</v>
      </c>
      <c r="AT1141" s="229" t="s">
        <v>152</v>
      </c>
      <c r="AU1141" s="229" t="s">
        <v>86</v>
      </c>
      <c r="AY1141" s="17" t="s">
        <v>150</v>
      </c>
      <c r="BE1141" s="230">
        <f>IF(N1141="základní",J1141,0)</f>
        <v>0</v>
      </c>
      <c r="BF1141" s="230">
        <f>IF(N1141="snížená",J1141,0)</f>
        <v>0</v>
      </c>
      <c r="BG1141" s="230">
        <f>IF(N1141="zákl. přenesená",J1141,0)</f>
        <v>0</v>
      </c>
      <c r="BH1141" s="230">
        <f>IF(N1141="sníž. přenesená",J1141,0)</f>
        <v>0</v>
      </c>
      <c r="BI1141" s="230">
        <f>IF(N1141="nulová",J1141,0)</f>
        <v>0</v>
      </c>
      <c r="BJ1141" s="17" t="s">
        <v>84</v>
      </c>
      <c r="BK1141" s="230">
        <f>ROUND(I1141*H1141,2)</f>
        <v>0</v>
      </c>
      <c r="BL1141" s="17" t="s">
        <v>264</v>
      </c>
      <c r="BM1141" s="229" t="s">
        <v>987</v>
      </c>
    </row>
    <row r="1142" s="2" customFormat="1">
      <c r="A1142" s="38"/>
      <c r="B1142" s="39"/>
      <c r="C1142" s="40"/>
      <c r="D1142" s="231" t="s">
        <v>159</v>
      </c>
      <c r="E1142" s="40"/>
      <c r="F1142" s="232" t="s">
        <v>988</v>
      </c>
      <c r="G1142" s="40"/>
      <c r="H1142" s="40"/>
      <c r="I1142" s="233"/>
      <c r="J1142" s="40"/>
      <c r="K1142" s="40"/>
      <c r="L1142" s="44"/>
      <c r="M1142" s="234"/>
      <c r="N1142" s="235"/>
      <c r="O1142" s="91"/>
      <c r="P1142" s="91"/>
      <c r="Q1142" s="91"/>
      <c r="R1142" s="91"/>
      <c r="S1142" s="91"/>
      <c r="T1142" s="92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T1142" s="17" t="s">
        <v>159</v>
      </c>
      <c r="AU1142" s="17" t="s">
        <v>86</v>
      </c>
    </row>
    <row r="1143" s="12" customFormat="1" ht="22.8" customHeight="1">
      <c r="A1143" s="12"/>
      <c r="B1143" s="202"/>
      <c r="C1143" s="203"/>
      <c r="D1143" s="204" t="s">
        <v>75</v>
      </c>
      <c r="E1143" s="216" t="s">
        <v>989</v>
      </c>
      <c r="F1143" s="216" t="s">
        <v>990</v>
      </c>
      <c r="G1143" s="203"/>
      <c r="H1143" s="203"/>
      <c r="I1143" s="206"/>
      <c r="J1143" s="217">
        <f>BK1143</f>
        <v>0</v>
      </c>
      <c r="K1143" s="203"/>
      <c r="L1143" s="208"/>
      <c r="M1143" s="209"/>
      <c r="N1143" s="210"/>
      <c r="O1143" s="210"/>
      <c r="P1143" s="211">
        <f>SUM(P1144:P1151)</f>
        <v>0</v>
      </c>
      <c r="Q1143" s="210"/>
      <c r="R1143" s="211">
        <f>SUM(R1144:R1151)</f>
        <v>0.00045163999999999995</v>
      </c>
      <c r="S1143" s="210"/>
      <c r="T1143" s="212">
        <f>SUM(T1144:T1151)</f>
        <v>0</v>
      </c>
      <c r="U1143" s="12"/>
      <c r="V1143" s="12"/>
      <c r="W1143" s="12"/>
      <c r="X1143" s="12"/>
      <c r="Y1143" s="12"/>
      <c r="Z1143" s="12"/>
      <c r="AA1143" s="12"/>
      <c r="AB1143" s="12"/>
      <c r="AC1143" s="12"/>
      <c r="AD1143" s="12"/>
      <c r="AE1143" s="12"/>
      <c r="AR1143" s="213" t="s">
        <v>86</v>
      </c>
      <c r="AT1143" s="214" t="s">
        <v>75</v>
      </c>
      <c r="AU1143" s="214" t="s">
        <v>84</v>
      </c>
      <c r="AY1143" s="213" t="s">
        <v>150</v>
      </c>
      <c r="BK1143" s="215">
        <f>SUM(BK1144:BK1151)</f>
        <v>0</v>
      </c>
    </row>
    <row r="1144" s="2" customFormat="1" ht="26.4" customHeight="1">
      <c r="A1144" s="38"/>
      <c r="B1144" s="39"/>
      <c r="C1144" s="218" t="s">
        <v>991</v>
      </c>
      <c r="D1144" s="218" t="s">
        <v>152</v>
      </c>
      <c r="E1144" s="219" t="s">
        <v>992</v>
      </c>
      <c r="F1144" s="220" t="s">
        <v>993</v>
      </c>
      <c r="G1144" s="221" t="s">
        <v>211</v>
      </c>
      <c r="H1144" s="222">
        <v>3.226</v>
      </c>
      <c r="I1144" s="223"/>
      <c r="J1144" s="224">
        <f>ROUND(I1144*H1144,2)</f>
        <v>0</v>
      </c>
      <c r="K1144" s="220" t="s">
        <v>156</v>
      </c>
      <c r="L1144" s="44"/>
      <c r="M1144" s="225" t="s">
        <v>1</v>
      </c>
      <c r="N1144" s="226" t="s">
        <v>41</v>
      </c>
      <c r="O1144" s="91"/>
      <c r="P1144" s="227">
        <f>O1144*H1144</f>
        <v>0</v>
      </c>
      <c r="Q1144" s="227">
        <v>0.00013999999999999999</v>
      </c>
      <c r="R1144" s="227">
        <f>Q1144*H1144</f>
        <v>0.00045163999999999995</v>
      </c>
      <c r="S1144" s="227">
        <v>0</v>
      </c>
      <c r="T1144" s="228">
        <f>S1144*H1144</f>
        <v>0</v>
      </c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R1144" s="229" t="s">
        <v>264</v>
      </c>
      <c r="AT1144" s="229" t="s">
        <v>152</v>
      </c>
      <c r="AU1144" s="229" t="s">
        <v>86</v>
      </c>
      <c r="AY1144" s="17" t="s">
        <v>150</v>
      </c>
      <c r="BE1144" s="230">
        <f>IF(N1144="základní",J1144,0)</f>
        <v>0</v>
      </c>
      <c r="BF1144" s="230">
        <f>IF(N1144="snížená",J1144,0)</f>
        <v>0</v>
      </c>
      <c r="BG1144" s="230">
        <f>IF(N1144="zákl. přenesená",J1144,0)</f>
        <v>0</v>
      </c>
      <c r="BH1144" s="230">
        <f>IF(N1144="sníž. přenesená",J1144,0)</f>
        <v>0</v>
      </c>
      <c r="BI1144" s="230">
        <f>IF(N1144="nulová",J1144,0)</f>
        <v>0</v>
      </c>
      <c r="BJ1144" s="17" t="s">
        <v>84</v>
      </c>
      <c r="BK1144" s="230">
        <f>ROUND(I1144*H1144,2)</f>
        <v>0</v>
      </c>
      <c r="BL1144" s="17" t="s">
        <v>264</v>
      </c>
      <c r="BM1144" s="229" t="s">
        <v>994</v>
      </c>
    </row>
    <row r="1145" s="2" customFormat="1">
      <c r="A1145" s="38"/>
      <c r="B1145" s="39"/>
      <c r="C1145" s="40"/>
      <c r="D1145" s="231" t="s">
        <v>159</v>
      </c>
      <c r="E1145" s="40"/>
      <c r="F1145" s="232" t="s">
        <v>995</v>
      </c>
      <c r="G1145" s="40"/>
      <c r="H1145" s="40"/>
      <c r="I1145" s="233"/>
      <c r="J1145" s="40"/>
      <c r="K1145" s="40"/>
      <c r="L1145" s="44"/>
      <c r="M1145" s="234"/>
      <c r="N1145" s="235"/>
      <c r="O1145" s="91"/>
      <c r="P1145" s="91"/>
      <c r="Q1145" s="91"/>
      <c r="R1145" s="91"/>
      <c r="S1145" s="91"/>
      <c r="T1145" s="92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T1145" s="17" t="s">
        <v>159</v>
      </c>
      <c r="AU1145" s="17" t="s">
        <v>86</v>
      </c>
    </row>
    <row r="1146" s="13" customFormat="1">
      <c r="A1146" s="13"/>
      <c r="B1146" s="236"/>
      <c r="C1146" s="237"/>
      <c r="D1146" s="238" t="s">
        <v>161</v>
      </c>
      <c r="E1146" s="239" t="s">
        <v>1</v>
      </c>
      <c r="F1146" s="240" t="s">
        <v>162</v>
      </c>
      <c r="G1146" s="237"/>
      <c r="H1146" s="239" t="s">
        <v>1</v>
      </c>
      <c r="I1146" s="241"/>
      <c r="J1146" s="237"/>
      <c r="K1146" s="237"/>
      <c r="L1146" s="242"/>
      <c r="M1146" s="243"/>
      <c r="N1146" s="244"/>
      <c r="O1146" s="244"/>
      <c r="P1146" s="244"/>
      <c r="Q1146" s="244"/>
      <c r="R1146" s="244"/>
      <c r="S1146" s="244"/>
      <c r="T1146" s="245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6" t="s">
        <v>161</v>
      </c>
      <c r="AU1146" s="246" t="s">
        <v>86</v>
      </c>
      <c r="AV1146" s="13" t="s">
        <v>84</v>
      </c>
      <c r="AW1146" s="13" t="s">
        <v>32</v>
      </c>
      <c r="AX1146" s="13" t="s">
        <v>76</v>
      </c>
      <c r="AY1146" s="246" t="s">
        <v>150</v>
      </c>
    </row>
    <row r="1147" s="13" customFormat="1">
      <c r="A1147" s="13"/>
      <c r="B1147" s="236"/>
      <c r="C1147" s="237"/>
      <c r="D1147" s="238" t="s">
        <v>161</v>
      </c>
      <c r="E1147" s="239" t="s">
        <v>1</v>
      </c>
      <c r="F1147" s="240" t="s">
        <v>163</v>
      </c>
      <c r="G1147" s="237"/>
      <c r="H1147" s="239" t="s">
        <v>1</v>
      </c>
      <c r="I1147" s="241"/>
      <c r="J1147" s="237"/>
      <c r="K1147" s="237"/>
      <c r="L1147" s="242"/>
      <c r="M1147" s="243"/>
      <c r="N1147" s="244"/>
      <c r="O1147" s="244"/>
      <c r="P1147" s="244"/>
      <c r="Q1147" s="244"/>
      <c r="R1147" s="244"/>
      <c r="S1147" s="244"/>
      <c r="T1147" s="245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6" t="s">
        <v>161</v>
      </c>
      <c r="AU1147" s="246" t="s">
        <v>86</v>
      </c>
      <c r="AV1147" s="13" t="s">
        <v>84</v>
      </c>
      <c r="AW1147" s="13" t="s">
        <v>32</v>
      </c>
      <c r="AX1147" s="13" t="s">
        <v>76</v>
      </c>
      <c r="AY1147" s="246" t="s">
        <v>150</v>
      </c>
    </row>
    <row r="1148" s="13" customFormat="1">
      <c r="A1148" s="13"/>
      <c r="B1148" s="236"/>
      <c r="C1148" s="237"/>
      <c r="D1148" s="238" t="s">
        <v>161</v>
      </c>
      <c r="E1148" s="239" t="s">
        <v>1</v>
      </c>
      <c r="F1148" s="240" t="s">
        <v>164</v>
      </c>
      <c r="G1148" s="237"/>
      <c r="H1148" s="239" t="s">
        <v>1</v>
      </c>
      <c r="I1148" s="241"/>
      <c r="J1148" s="237"/>
      <c r="K1148" s="237"/>
      <c r="L1148" s="242"/>
      <c r="M1148" s="243"/>
      <c r="N1148" s="244"/>
      <c r="O1148" s="244"/>
      <c r="P1148" s="244"/>
      <c r="Q1148" s="244"/>
      <c r="R1148" s="244"/>
      <c r="S1148" s="244"/>
      <c r="T1148" s="245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6" t="s">
        <v>161</v>
      </c>
      <c r="AU1148" s="246" t="s">
        <v>86</v>
      </c>
      <c r="AV1148" s="13" t="s">
        <v>84</v>
      </c>
      <c r="AW1148" s="13" t="s">
        <v>32</v>
      </c>
      <c r="AX1148" s="13" t="s">
        <v>76</v>
      </c>
      <c r="AY1148" s="246" t="s">
        <v>150</v>
      </c>
    </row>
    <row r="1149" s="13" customFormat="1">
      <c r="A1149" s="13"/>
      <c r="B1149" s="236"/>
      <c r="C1149" s="237"/>
      <c r="D1149" s="238" t="s">
        <v>161</v>
      </c>
      <c r="E1149" s="239" t="s">
        <v>1</v>
      </c>
      <c r="F1149" s="240" t="s">
        <v>248</v>
      </c>
      <c r="G1149" s="237"/>
      <c r="H1149" s="239" t="s">
        <v>1</v>
      </c>
      <c r="I1149" s="241"/>
      <c r="J1149" s="237"/>
      <c r="K1149" s="237"/>
      <c r="L1149" s="242"/>
      <c r="M1149" s="243"/>
      <c r="N1149" s="244"/>
      <c r="O1149" s="244"/>
      <c r="P1149" s="244"/>
      <c r="Q1149" s="244"/>
      <c r="R1149" s="244"/>
      <c r="S1149" s="244"/>
      <c r="T1149" s="24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6" t="s">
        <v>161</v>
      </c>
      <c r="AU1149" s="246" t="s">
        <v>86</v>
      </c>
      <c r="AV1149" s="13" t="s">
        <v>84</v>
      </c>
      <c r="AW1149" s="13" t="s">
        <v>32</v>
      </c>
      <c r="AX1149" s="13" t="s">
        <v>76</v>
      </c>
      <c r="AY1149" s="246" t="s">
        <v>150</v>
      </c>
    </row>
    <row r="1150" s="13" customFormat="1">
      <c r="A1150" s="13"/>
      <c r="B1150" s="236"/>
      <c r="C1150" s="237"/>
      <c r="D1150" s="238" t="s">
        <v>161</v>
      </c>
      <c r="E1150" s="239" t="s">
        <v>1</v>
      </c>
      <c r="F1150" s="240" t="s">
        <v>197</v>
      </c>
      <c r="G1150" s="237"/>
      <c r="H1150" s="239" t="s">
        <v>1</v>
      </c>
      <c r="I1150" s="241"/>
      <c r="J1150" s="237"/>
      <c r="K1150" s="237"/>
      <c r="L1150" s="242"/>
      <c r="M1150" s="243"/>
      <c r="N1150" s="244"/>
      <c r="O1150" s="244"/>
      <c r="P1150" s="244"/>
      <c r="Q1150" s="244"/>
      <c r="R1150" s="244"/>
      <c r="S1150" s="244"/>
      <c r="T1150" s="245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6" t="s">
        <v>161</v>
      </c>
      <c r="AU1150" s="246" t="s">
        <v>86</v>
      </c>
      <c r="AV1150" s="13" t="s">
        <v>84</v>
      </c>
      <c r="AW1150" s="13" t="s">
        <v>32</v>
      </c>
      <c r="AX1150" s="13" t="s">
        <v>76</v>
      </c>
      <c r="AY1150" s="246" t="s">
        <v>150</v>
      </c>
    </row>
    <row r="1151" s="14" customFormat="1">
      <c r="A1151" s="14"/>
      <c r="B1151" s="247"/>
      <c r="C1151" s="248"/>
      <c r="D1151" s="238" t="s">
        <v>161</v>
      </c>
      <c r="E1151" s="249" t="s">
        <v>1</v>
      </c>
      <c r="F1151" s="250" t="s">
        <v>996</v>
      </c>
      <c r="G1151" s="248"/>
      <c r="H1151" s="251">
        <v>3.226</v>
      </c>
      <c r="I1151" s="252"/>
      <c r="J1151" s="248"/>
      <c r="K1151" s="248"/>
      <c r="L1151" s="253"/>
      <c r="M1151" s="254"/>
      <c r="N1151" s="255"/>
      <c r="O1151" s="255"/>
      <c r="P1151" s="255"/>
      <c r="Q1151" s="255"/>
      <c r="R1151" s="255"/>
      <c r="S1151" s="255"/>
      <c r="T1151" s="256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7" t="s">
        <v>161</v>
      </c>
      <c r="AU1151" s="257" t="s">
        <v>86</v>
      </c>
      <c r="AV1151" s="14" t="s">
        <v>86</v>
      </c>
      <c r="AW1151" s="14" t="s">
        <v>32</v>
      </c>
      <c r="AX1151" s="14" t="s">
        <v>76</v>
      </c>
      <c r="AY1151" s="257" t="s">
        <v>150</v>
      </c>
    </row>
    <row r="1152" s="12" customFormat="1" ht="22.8" customHeight="1">
      <c r="A1152" s="12"/>
      <c r="B1152" s="202"/>
      <c r="C1152" s="203"/>
      <c r="D1152" s="204" t="s">
        <v>75</v>
      </c>
      <c r="E1152" s="216" t="s">
        <v>997</v>
      </c>
      <c r="F1152" s="216" t="s">
        <v>998</v>
      </c>
      <c r="G1152" s="203"/>
      <c r="H1152" s="203"/>
      <c r="I1152" s="206"/>
      <c r="J1152" s="217">
        <f>BK1152</f>
        <v>0</v>
      </c>
      <c r="K1152" s="203"/>
      <c r="L1152" s="208"/>
      <c r="M1152" s="209"/>
      <c r="N1152" s="210"/>
      <c r="O1152" s="210"/>
      <c r="P1152" s="211">
        <f>SUM(P1153:P1186)</f>
        <v>0</v>
      </c>
      <c r="Q1152" s="210"/>
      <c r="R1152" s="211">
        <f>SUM(R1153:R1186)</f>
        <v>0.15245719000000002</v>
      </c>
      <c r="S1152" s="210"/>
      <c r="T1152" s="212">
        <f>SUM(T1153:T1186)</f>
        <v>0</v>
      </c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R1152" s="213" t="s">
        <v>86</v>
      </c>
      <c r="AT1152" s="214" t="s">
        <v>75</v>
      </c>
      <c r="AU1152" s="214" t="s">
        <v>84</v>
      </c>
      <c r="AY1152" s="213" t="s">
        <v>150</v>
      </c>
      <c r="BK1152" s="215">
        <f>SUM(BK1153:BK1186)</f>
        <v>0</v>
      </c>
    </row>
    <row r="1153" s="2" customFormat="1" ht="26.4" customHeight="1">
      <c r="A1153" s="38"/>
      <c r="B1153" s="39"/>
      <c r="C1153" s="218" t="s">
        <v>999</v>
      </c>
      <c r="D1153" s="218" t="s">
        <v>152</v>
      </c>
      <c r="E1153" s="219" t="s">
        <v>1000</v>
      </c>
      <c r="F1153" s="220" t="s">
        <v>1001</v>
      </c>
      <c r="G1153" s="221" t="s">
        <v>211</v>
      </c>
      <c r="H1153" s="222">
        <v>324.37700000000001</v>
      </c>
      <c r="I1153" s="223"/>
      <c r="J1153" s="224">
        <f>ROUND(I1153*H1153,2)</f>
        <v>0</v>
      </c>
      <c r="K1153" s="220" t="s">
        <v>156</v>
      </c>
      <c r="L1153" s="44"/>
      <c r="M1153" s="225" t="s">
        <v>1</v>
      </c>
      <c r="N1153" s="226" t="s">
        <v>41</v>
      </c>
      <c r="O1153" s="91"/>
      <c r="P1153" s="227">
        <f>O1153*H1153</f>
        <v>0</v>
      </c>
      <c r="Q1153" s="227">
        <v>0.00020000000000000001</v>
      </c>
      <c r="R1153" s="227">
        <f>Q1153*H1153</f>
        <v>0.0648754</v>
      </c>
      <c r="S1153" s="227">
        <v>0</v>
      </c>
      <c r="T1153" s="228">
        <f>S1153*H1153</f>
        <v>0</v>
      </c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R1153" s="229" t="s">
        <v>264</v>
      </c>
      <c r="AT1153" s="229" t="s">
        <v>152</v>
      </c>
      <c r="AU1153" s="229" t="s">
        <v>86</v>
      </c>
      <c r="AY1153" s="17" t="s">
        <v>150</v>
      </c>
      <c r="BE1153" s="230">
        <f>IF(N1153="základní",J1153,0)</f>
        <v>0</v>
      </c>
      <c r="BF1153" s="230">
        <f>IF(N1153="snížená",J1153,0)</f>
        <v>0</v>
      </c>
      <c r="BG1153" s="230">
        <f>IF(N1153="zákl. přenesená",J1153,0)</f>
        <v>0</v>
      </c>
      <c r="BH1153" s="230">
        <f>IF(N1153="sníž. přenesená",J1153,0)</f>
        <v>0</v>
      </c>
      <c r="BI1153" s="230">
        <f>IF(N1153="nulová",J1153,0)</f>
        <v>0</v>
      </c>
      <c r="BJ1153" s="17" t="s">
        <v>84</v>
      </c>
      <c r="BK1153" s="230">
        <f>ROUND(I1153*H1153,2)</f>
        <v>0</v>
      </c>
      <c r="BL1153" s="17" t="s">
        <v>264</v>
      </c>
      <c r="BM1153" s="229" t="s">
        <v>1002</v>
      </c>
    </row>
    <row r="1154" s="2" customFormat="1">
      <c r="A1154" s="38"/>
      <c r="B1154" s="39"/>
      <c r="C1154" s="40"/>
      <c r="D1154" s="231" t="s">
        <v>159</v>
      </c>
      <c r="E1154" s="40"/>
      <c r="F1154" s="232" t="s">
        <v>1003</v>
      </c>
      <c r="G1154" s="40"/>
      <c r="H1154" s="40"/>
      <c r="I1154" s="233"/>
      <c r="J1154" s="40"/>
      <c r="K1154" s="40"/>
      <c r="L1154" s="44"/>
      <c r="M1154" s="234"/>
      <c r="N1154" s="235"/>
      <c r="O1154" s="91"/>
      <c r="P1154" s="91"/>
      <c r="Q1154" s="91"/>
      <c r="R1154" s="91"/>
      <c r="S1154" s="91"/>
      <c r="T1154" s="92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T1154" s="17" t="s">
        <v>159</v>
      </c>
      <c r="AU1154" s="17" t="s">
        <v>86</v>
      </c>
    </row>
    <row r="1155" s="13" customFormat="1">
      <c r="A1155" s="13"/>
      <c r="B1155" s="236"/>
      <c r="C1155" s="237"/>
      <c r="D1155" s="238" t="s">
        <v>161</v>
      </c>
      <c r="E1155" s="239" t="s">
        <v>1</v>
      </c>
      <c r="F1155" s="240" t="s">
        <v>162</v>
      </c>
      <c r="G1155" s="237"/>
      <c r="H1155" s="239" t="s">
        <v>1</v>
      </c>
      <c r="I1155" s="241"/>
      <c r="J1155" s="237"/>
      <c r="K1155" s="237"/>
      <c r="L1155" s="242"/>
      <c r="M1155" s="243"/>
      <c r="N1155" s="244"/>
      <c r="O1155" s="244"/>
      <c r="P1155" s="244"/>
      <c r="Q1155" s="244"/>
      <c r="R1155" s="244"/>
      <c r="S1155" s="244"/>
      <c r="T1155" s="245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6" t="s">
        <v>161</v>
      </c>
      <c r="AU1155" s="246" t="s">
        <v>86</v>
      </c>
      <c r="AV1155" s="13" t="s">
        <v>84</v>
      </c>
      <c r="AW1155" s="13" t="s">
        <v>32</v>
      </c>
      <c r="AX1155" s="13" t="s">
        <v>76</v>
      </c>
      <c r="AY1155" s="246" t="s">
        <v>150</v>
      </c>
    </row>
    <row r="1156" s="13" customFormat="1">
      <c r="A1156" s="13"/>
      <c r="B1156" s="236"/>
      <c r="C1156" s="237"/>
      <c r="D1156" s="238" t="s">
        <v>161</v>
      </c>
      <c r="E1156" s="239" t="s">
        <v>1</v>
      </c>
      <c r="F1156" s="240" t="s">
        <v>163</v>
      </c>
      <c r="G1156" s="237"/>
      <c r="H1156" s="239" t="s">
        <v>1</v>
      </c>
      <c r="I1156" s="241"/>
      <c r="J1156" s="237"/>
      <c r="K1156" s="237"/>
      <c r="L1156" s="242"/>
      <c r="M1156" s="243"/>
      <c r="N1156" s="244"/>
      <c r="O1156" s="244"/>
      <c r="P1156" s="244"/>
      <c r="Q1156" s="244"/>
      <c r="R1156" s="244"/>
      <c r="S1156" s="244"/>
      <c r="T1156" s="245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6" t="s">
        <v>161</v>
      </c>
      <c r="AU1156" s="246" t="s">
        <v>86</v>
      </c>
      <c r="AV1156" s="13" t="s">
        <v>84</v>
      </c>
      <c r="AW1156" s="13" t="s">
        <v>32</v>
      </c>
      <c r="AX1156" s="13" t="s">
        <v>76</v>
      </c>
      <c r="AY1156" s="246" t="s">
        <v>150</v>
      </c>
    </row>
    <row r="1157" s="13" customFormat="1">
      <c r="A1157" s="13"/>
      <c r="B1157" s="236"/>
      <c r="C1157" s="237"/>
      <c r="D1157" s="238" t="s">
        <v>161</v>
      </c>
      <c r="E1157" s="239" t="s">
        <v>1</v>
      </c>
      <c r="F1157" s="240" t="s">
        <v>164</v>
      </c>
      <c r="G1157" s="237"/>
      <c r="H1157" s="239" t="s">
        <v>1</v>
      </c>
      <c r="I1157" s="241"/>
      <c r="J1157" s="237"/>
      <c r="K1157" s="237"/>
      <c r="L1157" s="242"/>
      <c r="M1157" s="243"/>
      <c r="N1157" s="244"/>
      <c r="O1157" s="244"/>
      <c r="P1157" s="244"/>
      <c r="Q1157" s="244"/>
      <c r="R1157" s="244"/>
      <c r="S1157" s="244"/>
      <c r="T1157" s="245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46" t="s">
        <v>161</v>
      </c>
      <c r="AU1157" s="246" t="s">
        <v>86</v>
      </c>
      <c r="AV1157" s="13" t="s">
        <v>84</v>
      </c>
      <c r="AW1157" s="13" t="s">
        <v>32</v>
      </c>
      <c r="AX1157" s="13" t="s">
        <v>76</v>
      </c>
      <c r="AY1157" s="246" t="s">
        <v>150</v>
      </c>
    </row>
    <row r="1158" s="13" customFormat="1">
      <c r="A1158" s="13"/>
      <c r="B1158" s="236"/>
      <c r="C1158" s="237"/>
      <c r="D1158" s="238" t="s">
        <v>161</v>
      </c>
      <c r="E1158" s="239" t="s">
        <v>1</v>
      </c>
      <c r="F1158" s="240" t="s">
        <v>290</v>
      </c>
      <c r="G1158" s="237"/>
      <c r="H1158" s="239" t="s">
        <v>1</v>
      </c>
      <c r="I1158" s="241"/>
      <c r="J1158" s="237"/>
      <c r="K1158" s="237"/>
      <c r="L1158" s="242"/>
      <c r="M1158" s="243"/>
      <c r="N1158" s="244"/>
      <c r="O1158" s="244"/>
      <c r="P1158" s="244"/>
      <c r="Q1158" s="244"/>
      <c r="R1158" s="244"/>
      <c r="S1158" s="244"/>
      <c r="T1158" s="245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6" t="s">
        <v>161</v>
      </c>
      <c r="AU1158" s="246" t="s">
        <v>86</v>
      </c>
      <c r="AV1158" s="13" t="s">
        <v>84</v>
      </c>
      <c r="AW1158" s="13" t="s">
        <v>32</v>
      </c>
      <c r="AX1158" s="13" t="s">
        <v>76</v>
      </c>
      <c r="AY1158" s="246" t="s">
        <v>150</v>
      </c>
    </row>
    <row r="1159" s="13" customFormat="1">
      <c r="A1159" s="13"/>
      <c r="B1159" s="236"/>
      <c r="C1159" s="237"/>
      <c r="D1159" s="238" t="s">
        <v>161</v>
      </c>
      <c r="E1159" s="239" t="s">
        <v>1</v>
      </c>
      <c r="F1159" s="240" t="s">
        <v>197</v>
      </c>
      <c r="G1159" s="237"/>
      <c r="H1159" s="239" t="s">
        <v>1</v>
      </c>
      <c r="I1159" s="241"/>
      <c r="J1159" s="237"/>
      <c r="K1159" s="237"/>
      <c r="L1159" s="242"/>
      <c r="M1159" s="243"/>
      <c r="N1159" s="244"/>
      <c r="O1159" s="244"/>
      <c r="P1159" s="244"/>
      <c r="Q1159" s="244"/>
      <c r="R1159" s="244"/>
      <c r="S1159" s="244"/>
      <c r="T1159" s="245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6" t="s">
        <v>161</v>
      </c>
      <c r="AU1159" s="246" t="s">
        <v>86</v>
      </c>
      <c r="AV1159" s="13" t="s">
        <v>84</v>
      </c>
      <c r="AW1159" s="13" t="s">
        <v>32</v>
      </c>
      <c r="AX1159" s="13" t="s">
        <v>76</v>
      </c>
      <c r="AY1159" s="246" t="s">
        <v>150</v>
      </c>
    </row>
    <row r="1160" s="14" customFormat="1">
      <c r="A1160" s="14"/>
      <c r="B1160" s="247"/>
      <c r="C1160" s="248"/>
      <c r="D1160" s="238" t="s">
        <v>161</v>
      </c>
      <c r="E1160" s="249" t="s">
        <v>1</v>
      </c>
      <c r="F1160" s="250" t="s">
        <v>1004</v>
      </c>
      <c r="G1160" s="248"/>
      <c r="H1160" s="251">
        <v>13.675000000000001</v>
      </c>
      <c r="I1160" s="252"/>
      <c r="J1160" s="248"/>
      <c r="K1160" s="248"/>
      <c r="L1160" s="253"/>
      <c r="M1160" s="254"/>
      <c r="N1160" s="255"/>
      <c r="O1160" s="255"/>
      <c r="P1160" s="255"/>
      <c r="Q1160" s="255"/>
      <c r="R1160" s="255"/>
      <c r="S1160" s="255"/>
      <c r="T1160" s="256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7" t="s">
        <v>161</v>
      </c>
      <c r="AU1160" s="257" t="s">
        <v>86</v>
      </c>
      <c r="AV1160" s="14" t="s">
        <v>86</v>
      </c>
      <c r="AW1160" s="14" t="s">
        <v>32</v>
      </c>
      <c r="AX1160" s="14" t="s">
        <v>76</v>
      </c>
      <c r="AY1160" s="257" t="s">
        <v>150</v>
      </c>
    </row>
    <row r="1161" s="14" customFormat="1">
      <c r="A1161" s="14"/>
      <c r="B1161" s="247"/>
      <c r="C1161" s="248"/>
      <c r="D1161" s="238" t="s">
        <v>161</v>
      </c>
      <c r="E1161" s="249" t="s">
        <v>1</v>
      </c>
      <c r="F1161" s="250" t="s">
        <v>1005</v>
      </c>
      <c r="G1161" s="248"/>
      <c r="H1161" s="251">
        <v>5.7720000000000002</v>
      </c>
      <c r="I1161" s="252"/>
      <c r="J1161" s="248"/>
      <c r="K1161" s="248"/>
      <c r="L1161" s="253"/>
      <c r="M1161" s="254"/>
      <c r="N1161" s="255"/>
      <c r="O1161" s="255"/>
      <c r="P1161" s="255"/>
      <c r="Q1161" s="255"/>
      <c r="R1161" s="255"/>
      <c r="S1161" s="255"/>
      <c r="T1161" s="256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57" t="s">
        <v>161</v>
      </c>
      <c r="AU1161" s="257" t="s">
        <v>86</v>
      </c>
      <c r="AV1161" s="14" t="s">
        <v>86</v>
      </c>
      <c r="AW1161" s="14" t="s">
        <v>32</v>
      </c>
      <c r="AX1161" s="14" t="s">
        <v>76</v>
      </c>
      <c r="AY1161" s="257" t="s">
        <v>150</v>
      </c>
    </row>
    <row r="1162" s="14" customFormat="1">
      <c r="A1162" s="14"/>
      <c r="B1162" s="247"/>
      <c r="C1162" s="248"/>
      <c r="D1162" s="238" t="s">
        <v>161</v>
      </c>
      <c r="E1162" s="249" t="s">
        <v>1</v>
      </c>
      <c r="F1162" s="250" t="s">
        <v>1006</v>
      </c>
      <c r="G1162" s="248"/>
      <c r="H1162" s="251">
        <v>5.7720000000000002</v>
      </c>
      <c r="I1162" s="252"/>
      <c r="J1162" s="248"/>
      <c r="K1162" s="248"/>
      <c r="L1162" s="253"/>
      <c r="M1162" s="254"/>
      <c r="N1162" s="255"/>
      <c r="O1162" s="255"/>
      <c r="P1162" s="255"/>
      <c r="Q1162" s="255"/>
      <c r="R1162" s="255"/>
      <c r="S1162" s="255"/>
      <c r="T1162" s="256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7" t="s">
        <v>161</v>
      </c>
      <c r="AU1162" s="257" t="s">
        <v>86</v>
      </c>
      <c r="AV1162" s="14" t="s">
        <v>86</v>
      </c>
      <c r="AW1162" s="14" t="s">
        <v>32</v>
      </c>
      <c r="AX1162" s="14" t="s">
        <v>76</v>
      </c>
      <c r="AY1162" s="257" t="s">
        <v>150</v>
      </c>
    </row>
    <row r="1163" s="14" customFormat="1">
      <c r="A1163" s="14"/>
      <c r="B1163" s="247"/>
      <c r="C1163" s="248"/>
      <c r="D1163" s="238" t="s">
        <v>161</v>
      </c>
      <c r="E1163" s="249" t="s">
        <v>1</v>
      </c>
      <c r="F1163" s="250" t="s">
        <v>294</v>
      </c>
      <c r="G1163" s="248"/>
      <c r="H1163" s="251">
        <v>5.1799999999999997</v>
      </c>
      <c r="I1163" s="252"/>
      <c r="J1163" s="248"/>
      <c r="K1163" s="248"/>
      <c r="L1163" s="253"/>
      <c r="M1163" s="254"/>
      <c r="N1163" s="255"/>
      <c r="O1163" s="255"/>
      <c r="P1163" s="255"/>
      <c r="Q1163" s="255"/>
      <c r="R1163" s="255"/>
      <c r="S1163" s="255"/>
      <c r="T1163" s="256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T1163" s="257" t="s">
        <v>161</v>
      </c>
      <c r="AU1163" s="257" t="s">
        <v>86</v>
      </c>
      <c r="AV1163" s="14" t="s">
        <v>86</v>
      </c>
      <c r="AW1163" s="14" t="s">
        <v>32</v>
      </c>
      <c r="AX1163" s="14" t="s">
        <v>76</v>
      </c>
      <c r="AY1163" s="257" t="s">
        <v>150</v>
      </c>
    </row>
    <row r="1164" s="14" customFormat="1">
      <c r="A1164" s="14"/>
      <c r="B1164" s="247"/>
      <c r="C1164" s="248"/>
      <c r="D1164" s="238" t="s">
        <v>161</v>
      </c>
      <c r="E1164" s="249" t="s">
        <v>1</v>
      </c>
      <c r="F1164" s="250" t="s">
        <v>1007</v>
      </c>
      <c r="G1164" s="248"/>
      <c r="H1164" s="251">
        <v>8.1989999999999998</v>
      </c>
      <c r="I1164" s="252"/>
      <c r="J1164" s="248"/>
      <c r="K1164" s="248"/>
      <c r="L1164" s="253"/>
      <c r="M1164" s="254"/>
      <c r="N1164" s="255"/>
      <c r="O1164" s="255"/>
      <c r="P1164" s="255"/>
      <c r="Q1164" s="255"/>
      <c r="R1164" s="255"/>
      <c r="S1164" s="255"/>
      <c r="T1164" s="256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7" t="s">
        <v>161</v>
      </c>
      <c r="AU1164" s="257" t="s">
        <v>86</v>
      </c>
      <c r="AV1164" s="14" t="s">
        <v>86</v>
      </c>
      <c r="AW1164" s="14" t="s">
        <v>32</v>
      </c>
      <c r="AX1164" s="14" t="s">
        <v>76</v>
      </c>
      <c r="AY1164" s="257" t="s">
        <v>150</v>
      </c>
    </row>
    <row r="1165" s="13" customFormat="1">
      <c r="A1165" s="13"/>
      <c r="B1165" s="236"/>
      <c r="C1165" s="237"/>
      <c r="D1165" s="238" t="s">
        <v>161</v>
      </c>
      <c r="E1165" s="239" t="s">
        <v>1</v>
      </c>
      <c r="F1165" s="240" t="s">
        <v>164</v>
      </c>
      <c r="G1165" s="237"/>
      <c r="H1165" s="239" t="s">
        <v>1</v>
      </c>
      <c r="I1165" s="241"/>
      <c r="J1165" s="237"/>
      <c r="K1165" s="237"/>
      <c r="L1165" s="242"/>
      <c r="M1165" s="243"/>
      <c r="N1165" s="244"/>
      <c r="O1165" s="244"/>
      <c r="P1165" s="244"/>
      <c r="Q1165" s="244"/>
      <c r="R1165" s="244"/>
      <c r="S1165" s="244"/>
      <c r="T1165" s="245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6" t="s">
        <v>161</v>
      </c>
      <c r="AU1165" s="246" t="s">
        <v>86</v>
      </c>
      <c r="AV1165" s="13" t="s">
        <v>84</v>
      </c>
      <c r="AW1165" s="13" t="s">
        <v>32</v>
      </c>
      <c r="AX1165" s="13" t="s">
        <v>76</v>
      </c>
      <c r="AY1165" s="246" t="s">
        <v>150</v>
      </c>
    </row>
    <row r="1166" s="13" customFormat="1">
      <c r="A1166" s="13"/>
      <c r="B1166" s="236"/>
      <c r="C1166" s="237"/>
      <c r="D1166" s="238" t="s">
        <v>161</v>
      </c>
      <c r="E1166" s="239" t="s">
        <v>1</v>
      </c>
      <c r="F1166" s="240" t="s">
        <v>234</v>
      </c>
      <c r="G1166" s="237"/>
      <c r="H1166" s="239" t="s">
        <v>1</v>
      </c>
      <c r="I1166" s="241"/>
      <c r="J1166" s="237"/>
      <c r="K1166" s="237"/>
      <c r="L1166" s="242"/>
      <c r="M1166" s="243"/>
      <c r="N1166" s="244"/>
      <c r="O1166" s="244"/>
      <c r="P1166" s="244"/>
      <c r="Q1166" s="244"/>
      <c r="R1166" s="244"/>
      <c r="S1166" s="244"/>
      <c r="T1166" s="245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46" t="s">
        <v>161</v>
      </c>
      <c r="AU1166" s="246" t="s">
        <v>86</v>
      </c>
      <c r="AV1166" s="13" t="s">
        <v>84</v>
      </c>
      <c r="AW1166" s="13" t="s">
        <v>32</v>
      </c>
      <c r="AX1166" s="13" t="s">
        <v>76</v>
      </c>
      <c r="AY1166" s="246" t="s">
        <v>150</v>
      </c>
    </row>
    <row r="1167" s="14" customFormat="1">
      <c r="A1167" s="14"/>
      <c r="B1167" s="247"/>
      <c r="C1167" s="248"/>
      <c r="D1167" s="238" t="s">
        <v>161</v>
      </c>
      <c r="E1167" s="249" t="s">
        <v>1</v>
      </c>
      <c r="F1167" s="250" t="s">
        <v>1008</v>
      </c>
      <c r="G1167" s="248"/>
      <c r="H1167" s="251">
        <v>5.7720000000000002</v>
      </c>
      <c r="I1167" s="252"/>
      <c r="J1167" s="248"/>
      <c r="K1167" s="248"/>
      <c r="L1167" s="253"/>
      <c r="M1167" s="254"/>
      <c r="N1167" s="255"/>
      <c r="O1167" s="255"/>
      <c r="P1167" s="255"/>
      <c r="Q1167" s="255"/>
      <c r="R1167" s="255"/>
      <c r="S1167" s="255"/>
      <c r="T1167" s="256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57" t="s">
        <v>161</v>
      </c>
      <c r="AU1167" s="257" t="s">
        <v>86</v>
      </c>
      <c r="AV1167" s="14" t="s">
        <v>86</v>
      </c>
      <c r="AW1167" s="14" t="s">
        <v>32</v>
      </c>
      <c r="AX1167" s="14" t="s">
        <v>76</v>
      </c>
      <c r="AY1167" s="257" t="s">
        <v>150</v>
      </c>
    </row>
    <row r="1168" s="14" customFormat="1">
      <c r="A1168" s="14"/>
      <c r="B1168" s="247"/>
      <c r="C1168" s="248"/>
      <c r="D1168" s="238" t="s">
        <v>161</v>
      </c>
      <c r="E1168" s="249" t="s">
        <v>1</v>
      </c>
      <c r="F1168" s="250" t="s">
        <v>1009</v>
      </c>
      <c r="G1168" s="248"/>
      <c r="H1168" s="251">
        <v>5.7720000000000002</v>
      </c>
      <c r="I1168" s="252"/>
      <c r="J1168" s="248"/>
      <c r="K1168" s="248"/>
      <c r="L1168" s="253"/>
      <c r="M1168" s="254"/>
      <c r="N1168" s="255"/>
      <c r="O1168" s="255"/>
      <c r="P1168" s="255"/>
      <c r="Q1168" s="255"/>
      <c r="R1168" s="255"/>
      <c r="S1168" s="255"/>
      <c r="T1168" s="256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7" t="s">
        <v>161</v>
      </c>
      <c r="AU1168" s="257" t="s">
        <v>86</v>
      </c>
      <c r="AV1168" s="14" t="s">
        <v>86</v>
      </c>
      <c r="AW1168" s="14" t="s">
        <v>32</v>
      </c>
      <c r="AX1168" s="14" t="s">
        <v>76</v>
      </c>
      <c r="AY1168" s="257" t="s">
        <v>150</v>
      </c>
    </row>
    <row r="1169" s="13" customFormat="1">
      <c r="A1169" s="13"/>
      <c r="B1169" s="236"/>
      <c r="C1169" s="237"/>
      <c r="D1169" s="238" t="s">
        <v>161</v>
      </c>
      <c r="E1169" s="239" t="s">
        <v>1</v>
      </c>
      <c r="F1169" s="240" t="s">
        <v>164</v>
      </c>
      <c r="G1169" s="237"/>
      <c r="H1169" s="239" t="s">
        <v>1</v>
      </c>
      <c r="I1169" s="241"/>
      <c r="J1169" s="237"/>
      <c r="K1169" s="237"/>
      <c r="L1169" s="242"/>
      <c r="M1169" s="243"/>
      <c r="N1169" s="244"/>
      <c r="O1169" s="244"/>
      <c r="P1169" s="244"/>
      <c r="Q1169" s="244"/>
      <c r="R1169" s="244"/>
      <c r="S1169" s="244"/>
      <c r="T1169" s="245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46" t="s">
        <v>161</v>
      </c>
      <c r="AU1169" s="246" t="s">
        <v>86</v>
      </c>
      <c r="AV1169" s="13" t="s">
        <v>84</v>
      </c>
      <c r="AW1169" s="13" t="s">
        <v>32</v>
      </c>
      <c r="AX1169" s="13" t="s">
        <v>76</v>
      </c>
      <c r="AY1169" s="246" t="s">
        <v>150</v>
      </c>
    </row>
    <row r="1170" s="13" customFormat="1">
      <c r="A1170" s="13"/>
      <c r="B1170" s="236"/>
      <c r="C1170" s="237"/>
      <c r="D1170" s="238" t="s">
        <v>161</v>
      </c>
      <c r="E1170" s="239" t="s">
        <v>1</v>
      </c>
      <c r="F1170" s="240" t="s">
        <v>1010</v>
      </c>
      <c r="G1170" s="237"/>
      <c r="H1170" s="239" t="s">
        <v>1</v>
      </c>
      <c r="I1170" s="241"/>
      <c r="J1170" s="237"/>
      <c r="K1170" s="237"/>
      <c r="L1170" s="242"/>
      <c r="M1170" s="243"/>
      <c r="N1170" s="244"/>
      <c r="O1170" s="244"/>
      <c r="P1170" s="244"/>
      <c r="Q1170" s="244"/>
      <c r="R1170" s="244"/>
      <c r="S1170" s="244"/>
      <c r="T1170" s="245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46" t="s">
        <v>161</v>
      </c>
      <c r="AU1170" s="246" t="s">
        <v>86</v>
      </c>
      <c r="AV1170" s="13" t="s">
        <v>84</v>
      </c>
      <c r="AW1170" s="13" t="s">
        <v>32</v>
      </c>
      <c r="AX1170" s="13" t="s">
        <v>76</v>
      </c>
      <c r="AY1170" s="246" t="s">
        <v>150</v>
      </c>
    </row>
    <row r="1171" s="13" customFormat="1">
      <c r="A1171" s="13"/>
      <c r="B1171" s="236"/>
      <c r="C1171" s="237"/>
      <c r="D1171" s="238" t="s">
        <v>161</v>
      </c>
      <c r="E1171" s="239" t="s">
        <v>1</v>
      </c>
      <c r="F1171" s="240" t="s">
        <v>197</v>
      </c>
      <c r="G1171" s="237"/>
      <c r="H1171" s="239" t="s">
        <v>1</v>
      </c>
      <c r="I1171" s="241"/>
      <c r="J1171" s="237"/>
      <c r="K1171" s="237"/>
      <c r="L1171" s="242"/>
      <c r="M1171" s="243"/>
      <c r="N1171" s="244"/>
      <c r="O1171" s="244"/>
      <c r="P1171" s="244"/>
      <c r="Q1171" s="244"/>
      <c r="R1171" s="244"/>
      <c r="S1171" s="244"/>
      <c r="T1171" s="245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6" t="s">
        <v>161</v>
      </c>
      <c r="AU1171" s="246" t="s">
        <v>86</v>
      </c>
      <c r="AV1171" s="13" t="s">
        <v>84</v>
      </c>
      <c r="AW1171" s="13" t="s">
        <v>32</v>
      </c>
      <c r="AX1171" s="13" t="s">
        <v>76</v>
      </c>
      <c r="AY1171" s="246" t="s">
        <v>150</v>
      </c>
    </row>
    <row r="1172" s="14" customFormat="1">
      <c r="A1172" s="14"/>
      <c r="B1172" s="247"/>
      <c r="C1172" s="248"/>
      <c r="D1172" s="238" t="s">
        <v>161</v>
      </c>
      <c r="E1172" s="249" t="s">
        <v>1</v>
      </c>
      <c r="F1172" s="250" t="s">
        <v>1011</v>
      </c>
      <c r="G1172" s="248"/>
      <c r="H1172" s="251">
        <v>21.963000000000001</v>
      </c>
      <c r="I1172" s="252"/>
      <c r="J1172" s="248"/>
      <c r="K1172" s="248"/>
      <c r="L1172" s="253"/>
      <c r="M1172" s="254"/>
      <c r="N1172" s="255"/>
      <c r="O1172" s="255"/>
      <c r="P1172" s="255"/>
      <c r="Q1172" s="255"/>
      <c r="R1172" s="255"/>
      <c r="S1172" s="255"/>
      <c r="T1172" s="256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7" t="s">
        <v>161</v>
      </c>
      <c r="AU1172" s="257" t="s">
        <v>86</v>
      </c>
      <c r="AV1172" s="14" t="s">
        <v>86</v>
      </c>
      <c r="AW1172" s="14" t="s">
        <v>32</v>
      </c>
      <c r="AX1172" s="14" t="s">
        <v>76</v>
      </c>
      <c r="AY1172" s="257" t="s">
        <v>150</v>
      </c>
    </row>
    <row r="1173" s="14" customFormat="1">
      <c r="A1173" s="14"/>
      <c r="B1173" s="247"/>
      <c r="C1173" s="248"/>
      <c r="D1173" s="238" t="s">
        <v>161</v>
      </c>
      <c r="E1173" s="249" t="s">
        <v>1</v>
      </c>
      <c r="F1173" s="250" t="s">
        <v>1012</v>
      </c>
      <c r="G1173" s="248"/>
      <c r="H1173" s="251">
        <v>144.114</v>
      </c>
      <c r="I1173" s="252"/>
      <c r="J1173" s="248"/>
      <c r="K1173" s="248"/>
      <c r="L1173" s="253"/>
      <c r="M1173" s="254"/>
      <c r="N1173" s="255"/>
      <c r="O1173" s="255"/>
      <c r="P1173" s="255"/>
      <c r="Q1173" s="255"/>
      <c r="R1173" s="255"/>
      <c r="S1173" s="255"/>
      <c r="T1173" s="256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7" t="s">
        <v>161</v>
      </c>
      <c r="AU1173" s="257" t="s">
        <v>86</v>
      </c>
      <c r="AV1173" s="14" t="s">
        <v>86</v>
      </c>
      <c r="AW1173" s="14" t="s">
        <v>32</v>
      </c>
      <c r="AX1173" s="14" t="s">
        <v>76</v>
      </c>
      <c r="AY1173" s="257" t="s">
        <v>150</v>
      </c>
    </row>
    <row r="1174" s="13" customFormat="1">
      <c r="A1174" s="13"/>
      <c r="B1174" s="236"/>
      <c r="C1174" s="237"/>
      <c r="D1174" s="238" t="s">
        <v>161</v>
      </c>
      <c r="E1174" s="239" t="s">
        <v>1</v>
      </c>
      <c r="F1174" s="240" t="s">
        <v>164</v>
      </c>
      <c r="G1174" s="237"/>
      <c r="H1174" s="239" t="s">
        <v>1</v>
      </c>
      <c r="I1174" s="241"/>
      <c r="J1174" s="237"/>
      <c r="K1174" s="237"/>
      <c r="L1174" s="242"/>
      <c r="M1174" s="243"/>
      <c r="N1174" s="244"/>
      <c r="O1174" s="244"/>
      <c r="P1174" s="244"/>
      <c r="Q1174" s="244"/>
      <c r="R1174" s="244"/>
      <c r="S1174" s="244"/>
      <c r="T1174" s="245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6" t="s">
        <v>161</v>
      </c>
      <c r="AU1174" s="246" t="s">
        <v>86</v>
      </c>
      <c r="AV1174" s="13" t="s">
        <v>84</v>
      </c>
      <c r="AW1174" s="13" t="s">
        <v>32</v>
      </c>
      <c r="AX1174" s="13" t="s">
        <v>76</v>
      </c>
      <c r="AY1174" s="246" t="s">
        <v>150</v>
      </c>
    </row>
    <row r="1175" s="13" customFormat="1">
      <c r="A1175" s="13"/>
      <c r="B1175" s="236"/>
      <c r="C1175" s="237"/>
      <c r="D1175" s="238" t="s">
        <v>161</v>
      </c>
      <c r="E1175" s="239" t="s">
        <v>1</v>
      </c>
      <c r="F1175" s="240" t="s">
        <v>234</v>
      </c>
      <c r="G1175" s="237"/>
      <c r="H1175" s="239" t="s">
        <v>1</v>
      </c>
      <c r="I1175" s="241"/>
      <c r="J1175" s="237"/>
      <c r="K1175" s="237"/>
      <c r="L1175" s="242"/>
      <c r="M1175" s="243"/>
      <c r="N1175" s="244"/>
      <c r="O1175" s="244"/>
      <c r="P1175" s="244"/>
      <c r="Q1175" s="244"/>
      <c r="R1175" s="244"/>
      <c r="S1175" s="244"/>
      <c r="T1175" s="245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6" t="s">
        <v>161</v>
      </c>
      <c r="AU1175" s="246" t="s">
        <v>86</v>
      </c>
      <c r="AV1175" s="13" t="s">
        <v>84</v>
      </c>
      <c r="AW1175" s="13" t="s">
        <v>32</v>
      </c>
      <c r="AX1175" s="13" t="s">
        <v>76</v>
      </c>
      <c r="AY1175" s="246" t="s">
        <v>150</v>
      </c>
    </row>
    <row r="1176" s="14" customFormat="1">
      <c r="A1176" s="14"/>
      <c r="B1176" s="247"/>
      <c r="C1176" s="248"/>
      <c r="D1176" s="238" t="s">
        <v>161</v>
      </c>
      <c r="E1176" s="249" t="s">
        <v>1</v>
      </c>
      <c r="F1176" s="250" t="s">
        <v>1013</v>
      </c>
      <c r="G1176" s="248"/>
      <c r="H1176" s="251">
        <v>11.227</v>
      </c>
      <c r="I1176" s="252"/>
      <c r="J1176" s="248"/>
      <c r="K1176" s="248"/>
      <c r="L1176" s="253"/>
      <c r="M1176" s="254"/>
      <c r="N1176" s="255"/>
      <c r="O1176" s="255"/>
      <c r="P1176" s="255"/>
      <c r="Q1176" s="255"/>
      <c r="R1176" s="255"/>
      <c r="S1176" s="255"/>
      <c r="T1176" s="256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7" t="s">
        <v>161</v>
      </c>
      <c r="AU1176" s="257" t="s">
        <v>86</v>
      </c>
      <c r="AV1176" s="14" t="s">
        <v>86</v>
      </c>
      <c r="AW1176" s="14" t="s">
        <v>32</v>
      </c>
      <c r="AX1176" s="14" t="s">
        <v>76</v>
      </c>
      <c r="AY1176" s="257" t="s">
        <v>150</v>
      </c>
    </row>
    <row r="1177" s="14" customFormat="1">
      <c r="A1177" s="14"/>
      <c r="B1177" s="247"/>
      <c r="C1177" s="248"/>
      <c r="D1177" s="238" t="s">
        <v>161</v>
      </c>
      <c r="E1177" s="249" t="s">
        <v>1</v>
      </c>
      <c r="F1177" s="250" t="s">
        <v>1014</v>
      </c>
      <c r="G1177" s="248"/>
      <c r="H1177" s="251">
        <v>62.100999999999999</v>
      </c>
      <c r="I1177" s="252"/>
      <c r="J1177" s="248"/>
      <c r="K1177" s="248"/>
      <c r="L1177" s="253"/>
      <c r="M1177" s="254"/>
      <c r="N1177" s="255"/>
      <c r="O1177" s="255"/>
      <c r="P1177" s="255"/>
      <c r="Q1177" s="255"/>
      <c r="R1177" s="255"/>
      <c r="S1177" s="255"/>
      <c r="T1177" s="256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57" t="s">
        <v>161</v>
      </c>
      <c r="AU1177" s="257" t="s">
        <v>86</v>
      </c>
      <c r="AV1177" s="14" t="s">
        <v>86</v>
      </c>
      <c r="AW1177" s="14" t="s">
        <v>32</v>
      </c>
      <c r="AX1177" s="14" t="s">
        <v>76</v>
      </c>
      <c r="AY1177" s="257" t="s">
        <v>150</v>
      </c>
    </row>
    <row r="1178" s="13" customFormat="1">
      <c r="A1178" s="13"/>
      <c r="B1178" s="236"/>
      <c r="C1178" s="237"/>
      <c r="D1178" s="238" t="s">
        <v>161</v>
      </c>
      <c r="E1178" s="239" t="s">
        <v>1</v>
      </c>
      <c r="F1178" s="240" t="s">
        <v>164</v>
      </c>
      <c r="G1178" s="237"/>
      <c r="H1178" s="239" t="s">
        <v>1</v>
      </c>
      <c r="I1178" s="241"/>
      <c r="J1178" s="237"/>
      <c r="K1178" s="237"/>
      <c r="L1178" s="242"/>
      <c r="M1178" s="243"/>
      <c r="N1178" s="244"/>
      <c r="O1178" s="244"/>
      <c r="P1178" s="244"/>
      <c r="Q1178" s="244"/>
      <c r="R1178" s="244"/>
      <c r="S1178" s="244"/>
      <c r="T1178" s="245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6" t="s">
        <v>161</v>
      </c>
      <c r="AU1178" s="246" t="s">
        <v>86</v>
      </c>
      <c r="AV1178" s="13" t="s">
        <v>84</v>
      </c>
      <c r="AW1178" s="13" t="s">
        <v>32</v>
      </c>
      <c r="AX1178" s="13" t="s">
        <v>76</v>
      </c>
      <c r="AY1178" s="246" t="s">
        <v>150</v>
      </c>
    </row>
    <row r="1179" s="13" customFormat="1">
      <c r="A1179" s="13"/>
      <c r="B1179" s="236"/>
      <c r="C1179" s="237"/>
      <c r="D1179" s="238" t="s">
        <v>161</v>
      </c>
      <c r="E1179" s="239" t="s">
        <v>1</v>
      </c>
      <c r="F1179" s="240" t="s">
        <v>1015</v>
      </c>
      <c r="G1179" s="237"/>
      <c r="H1179" s="239" t="s">
        <v>1</v>
      </c>
      <c r="I1179" s="241"/>
      <c r="J1179" s="237"/>
      <c r="K1179" s="237"/>
      <c r="L1179" s="242"/>
      <c r="M1179" s="243"/>
      <c r="N1179" s="244"/>
      <c r="O1179" s="244"/>
      <c r="P1179" s="244"/>
      <c r="Q1179" s="244"/>
      <c r="R1179" s="244"/>
      <c r="S1179" s="244"/>
      <c r="T1179" s="245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6" t="s">
        <v>161</v>
      </c>
      <c r="AU1179" s="246" t="s">
        <v>86</v>
      </c>
      <c r="AV1179" s="13" t="s">
        <v>84</v>
      </c>
      <c r="AW1179" s="13" t="s">
        <v>32</v>
      </c>
      <c r="AX1179" s="13" t="s">
        <v>76</v>
      </c>
      <c r="AY1179" s="246" t="s">
        <v>150</v>
      </c>
    </row>
    <row r="1180" s="13" customFormat="1">
      <c r="A1180" s="13"/>
      <c r="B1180" s="236"/>
      <c r="C1180" s="237"/>
      <c r="D1180" s="238" t="s">
        <v>161</v>
      </c>
      <c r="E1180" s="239" t="s">
        <v>1</v>
      </c>
      <c r="F1180" s="240" t="s">
        <v>197</v>
      </c>
      <c r="G1180" s="237"/>
      <c r="H1180" s="239" t="s">
        <v>1</v>
      </c>
      <c r="I1180" s="241"/>
      <c r="J1180" s="237"/>
      <c r="K1180" s="237"/>
      <c r="L1180" s="242"/>
      <c r="M1180" s="243"/>
      <c r="N1180" s="244"/>
      <c r="O1180" s="244"/>
      <c r="P1180" s="244"/>
      <c r="Q1180" s="244"/>
      <c r="R1180" s="244"/>
      <c r="S1180" s="244"/>
      <c r="T1180" s="245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46" t="s">
        <v>161</v>
      </c>
      <c r="AU1180" s="246" t="s">
        <v>86</v>
      </c>
      <c r="AV1180" s="13" t="s">
        <v>84</v>
      </c>
      <c r="AW1180" s="13" t="s">
        <v>32</v>
      </c>
      <c r="AX1180" s="13" t="s">
        <v>76</v>
      </c>
      <c r="AY1180" s="246" t="s">
        <v>150</v>
      </c>
    </row>
    <row r="1181" s="14" customFormat="1">
      <c r="A1181" s="14"/>
      <c r="B1181" s="247"/>
      <c r="C1181" s="248"/>
      <c r="D1181" s="238" t="s">
        <v>161</v>
      </c>
      <c r="E1181" s="249" t="s">
        <v>1</v>
      </c>
      <c r="F1181" s="250" t="s">
        <v>805</v>
      </c>
      <c r="G1181" s="248"/>
      <c r="H1181" s="251">
        <v>6.3099999999999996</v>
      </c>
      <c r="I1181" s="252"/>
      <c r="J1181" s="248"/>
      <c r="K1181" s="248"/>
      <c r="L1181" s="253"/>
      <c r="M1181" s="254"/>
      <c r="N1181" s="255"/>
      <c r="O1181" s="255"/>
      <c r="P1181" s="255"/>
      <c r="Q1181" s="255"/>
      <c r="R1181" s="255"/>
      <c r="S1181" s="255"/>
      <c r="T1181" s="256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57" t="s">
        <v>161</v>
      </c>
      <c r="AU1181" s="257" t="s">
        <v>86</v>
      </c>
      <c r="AV1181" s="14" t="s">
        <v>86</v>
      </c>
      <c r="AW1181" s="14" t="s">
        <v>32</v>
      </c>
      <c r="AX1181" s="14" t="s">
        <v>76</v>
      </c>
      <c r="AY1181" s="257" t="s">
        <v>150</v>
      </c>
    </row>
    <row r="1182" s="14" customFormat="1">
      <c r="A1182" s="14"/>
      <c r="B1182" s="247"/>
      <c r="C1182" s="248"/>
      <c r="D1182" s="238" t="s">
        <v>161</v>
      </c>
      <c r="E1182" s="249" t="s">
        <v>1</v>
      </c>
      <c r="F1182" s="250" t="s">
        <v>819</v>
      </c>
      <c r="G1182" s="248"/>
      <c r="H1182" s="251">
        <v>6.1630000000000003</v>
      </c>
      <c r="I1182" s="252"/>
      <c r="J1182" s="248"/>
      <c r="K1182" s="248"/>
      <c r="L1182" s="253"/>
      <c r="M1182" s="254"/>
      <c r="N1182" s="255"/>
      <c r="O1182" s="255"/>
      <c r="P1182" s="255"/>
      <c r="Q1182" s="255"/>
      <c r="R1182" s="255"/>
      <c r="S1182" s="255"/>
      <c r="T1182" s="256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7" t="s">
        <v>161</v>
      </c>
      <c r="AU1182" s="257" t="s">
        <v>86</v>
      </c>
      <c r="AV1182" s="14" t="s">
        <v>86</v>
      </c>
      <c r="AW1182" s="14" t="s">
        <v>32</v>
      </c>
      <c r="AX1182" s="14" t="s">
        <v>76</v>
      </c>
      <c r="AY1182" s="257" t="s">
        <v>150</v>
      </c>
    </row>
    <row r="1183" s="14" customFormat="1">
      <c r="A1183" s="14"/>
      <c r="B1183" s="247"/>
      <c r="C1183" s="248"/>
      <c r="D1183" s="238" t="s">
        <v>161</v>
      </c>
      <c r="E1183" s="249" t="s">
        <v>1</v>
      </c>
      <c r="F1183" s="250" t="s">
        <v>820</v>
      </c>
      <c r="G1183" s="248"/>
      <c r="H1183" s="251">
        <v>2.3039999999999998</v>
      </c>
      <c r="I1183" s="252"/>
      <c r="J1183" s="248"/>
      <c r="K1183" s="248"/>
      <c r="L1183" s="253"/>
      <c r="M1183" s="254"/>
      <c r="N1183" s="255"/>
      <c r="O1183" s="255"/>
      <c r="P1183" s="255"/>
      <c r="Q1183" s="255"/>
      <c r="R1183" s="255"/>
      <c r="S1183" s="255"/>
      <c r="T1183" s="256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57" t="s">
        <v>161</v>
      </c>
      <c r="AU1183" s="257" t="s">
        <v>86</v>
      </c>
      <c r="AV1183" s="14" t="s">
        <v>86</v>
      </c>
      <c r="AW1183" s="14" t="s">
        <v>32</v>
      </c>
      <c r="AX1183" s="14" t="s">
        <v>76</v>
      </c>
      <c r="AY1183" s="257" t="s">
        <v>150</v>
      </c>
    </row>
    <row r="1184" s="14" customFormat="1">
      <c r="A1184" s="14"/>
      <c r="B1184" s="247"/>
      <c r="C1184" s="248"/>
      <c r="D1184" s="238" t="s">
        <v>161</v>
      </c>
      <c r="E1184" s="249" t="s">
        <v>1</v>
      </c>
      <c r="F1184" s="250" t="s">
        <v>821</v>
      </c>
      <c r="G1184" s="248"/>
      <c r="H1184" s="251">
        <v>20.053000000000001</v>
      </c>
      <c r="I1184" s="252"/>
      <c r="J1184" s="248"/>
      <c r="K1184" s="248"/>
      <c r="L1184" s="253"/>
      <c r="M1184" s="254"/>
      <c r="N1184" s="255"/>
      <c r="O1184" s="255"/>
      <c r="P1184" s="255"/>
      <c r="Q1184" s="255"/>
      <c r="R1184" s="255"/>
      <c r="S1184" s="255"/>
      <c r="T1184" s="256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7" t="s">
        <v>161</v>
      </c>
      <c r="AU1184" s="257" t="s">
        <v>86</v>
      </c>
      <c r="AV1184" s="14" t="s">
        <v>86</v>
      </c>
      <c r="AW1184" s="14" t="s">
        <v>32</v>
      </c>
      <c r="AX1184" s="14" t="s">
        <v>76</v>
      </c>
      <c r="AY1184" s="257" t="s">
        <v>150</v>
      </c>
    </row>
    <row r="1185" s="2" customFormat="1" ht="36" customHeight="1">
      <c r="A1185" s="38"/>
      <c r="B1185" s="39"/>
      <c r="C1185" s="218" t="s">
        <v>1016</v>
      </c>
      <c r="D1185" s="218" t="s">
        <v>152</v>
      </c>
      <c r="E1185" s="219" t="s">
        <v>1017</v>
      </c>
      <c r="F1185" s="220" t="s">
        <v>1018</v>
      </c>
      <c r="G1185" s="221" t="s">
        <v>211</v>
      </c>
      <c r="H1185" s="222">
        <v>324.37700000000001</v>
      </c>
      <c r="I1185" s="223"/>
      <c r="J1185" s="224">
        <f>ROUND(I1185*H1185,2)</f>
        <v>0</v>
      </c>
      <c r="K1185" s="220" t="s">
        <v>156</v>
      </c>
      <c r="L1185" s="44"/>
      <c r="M1185" s="225" t="s">
        <v>1</v>
      </c>
      <c r="N1185" s="226" t="s">
        <v>41</v>
      </c>
      <c r="O1185" s="91"/>
      <c r="P1185" s="227">
        <f>O1185*H1185</f>
        <v>0</v>
      </c>
      <c r="Q1185" s="227">
        <v>0.00027</v>
      </c>
      <c r="R1185" s="227">
        <f>Q1185*H1185</f>
        <v>0.087581790000000007</v>
      </c>
      <c r="S1185" s="227">
        <v>0</v>
      </c>
      <c r="T1185" s="228">
        <f>S1185*H1185</f>
        <v>0</v>
      </c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R1185" s="229" t="s">
        <v>264</v>
      </c>
      <c r="AT1185" s="229" t="s">
        <v>152</v>
      </c>
      <c r="AU1185" s="229" t="s">
        <v>86</v>
      </c>
      <c r="AY1185" s="17" t="s">
        <v>150</v>
      </c>
      <c r="BE1185" s="230">
        <f>IF(N1185="základní",J1185,0)</f>
        <v>0</v>
      </c>
      <c r="BF1185" s="230">
        <f>IF(N1185="snížená",J1185,0)</f>
        <v>0</v>
      </c>
      <c r="BG1185" s="230">
        <f>IF(N1185="zákl. přenesená",J1185,0)</f>
        <v>0</v>
      </c>
      <c r="BH1185" s="230">
        <f>IF(N1185="sníž. přenesená",J1185,0)</f>
        <v>0</v>
      </c>
      <c r="BI1185" s="230">
        <f>IF(N1185="nulová",J1185,0)</f>
        <v>0</v>
      </c>
      <c r="BJ1185" s="17" t="s">
        <v>84</v>
      </c>
      <c r="BK1185" s="230">
        <f>ROUND(I1185*H1185,2)</f>
        <v>0</v>
      </c>
      <c r="BL1185" s="17" t="s">
        <v>264</v>
      </c>
      <c r="BM1185" s="229" t="s">
        <v>1019</v>
      </c>
    </row>
    <row r="1186" s="2" customFormat="1">
      <c r="A1186" s="38"/>
      <c r="B1186" s="39"/>
      <c r="C1186" s="40"/>
      <c r="D1186" s="231" t="s">
        <v>159</v>
      </c>
      <c r="E1186" s="40"/>
      <c r="F1186" s="232" t="s">
        <v>1020</v>
      </c>
      <c r="G1186" s="40"/>
      <c r="H1186" s="40"/>
      <c r="I1186" s="233"/>
      <c r="J1186" s="40"/>
      <c r="K1186" s="40"/>
      <c r="L1186" s="44"/>
      <c r="M1186" s="234"/>
      <c r="N1186" s="235"/>
      <c r="O1186" s="91"/>
      <c r="P1186" s="91"/>
      <c r="Q1186" s="91"/>
      <c r="R1186" s="91"/>
      <c r="S1186" s="91"/>
      <c r="T1186" s="92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T1186" s="17" t="s">
        <v>159</v>
      </c>
      <c r="AU1186" s="17" t="s">
        <v>86</v>
      </c>
    </row>
    <row r="1187" s="12" customFormat="1" ht="25.92" customHeight="1">
      <c r="A1187" s="12"/>
      <c r="B1187" s="202"/>
      <c r="C1187" s="203"/>
      <c r="D1187" s="204" t="s">
        <v>75</v>
      </c>
      <c r="E1187" s="205" t="s">
        <v>1021</v>
      </c>
      <c r="F1187" s="205" t="s">
        <v>1022</v>
      </c>
      <c r="G1187" s="203"/>
      <c r="H1187" s="203"/>
      <c r="I1187" s="206"/>
      <c r="J1187" s="207">
        <f>BK1187</f>
        <v>0</v>
      </c>
      <c r="K1187" s="203"/>
      <c r="L1187" s="208"/>
      <c r="M1187" s="209"/>
      <c r="N1187" s="210"/>
      <c r="O1187" s="210"/>
      <c r="P1187" s="211">
        <f>P1188+P1194+P1218+P1225</f>
        <v>0</v>
      </c>
      <c r="Q1187" s="210"/>
      <c r="R1187" s="211">
        <f>R1188+R1194+R1218+R1225</f>
        <v>0</v>
      </c>
      <c r="S1187" s="210"/>
      <c r="T1187" s="212">
        <f>T1188+T1194+T1218+T1225</f>
        <v>0</v>
      </c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R1187" s="213" t="s">
        <v>182</v>
      </c>
      <c r="AT1187" s="214" t="s">
        <v>75</v>
      </c>
      <c r="AU1187" s="214" t="s">
        <v>76</v>
      </c>
      <c r="AY1187" s="213" t="s">
        <v>150</v>
      </c>
      <c r="BK1187" s="215">
        <f>BK1188+BK1194+BK1218+BK1225</f>
        <v>0</v>
      </c>
    </row>
    <row r="1188" s="12" customFormat="1" ht="22.8" customHeight="1">
      <c r="A1188" s="12"/>
      <c r="B1188" s="202"/>
      <c r="C1188" s="203"/>
      <c r="D1188" s="204" t="s">
        <v>75</v>
      </c>
      <c r="E1188" s="216" t="s">
        <v>1023</v>
      </c>
      <c r="F1188" s="216" t="s">
        <v>1024</v>
      </c>
      <c r="G1188" s="203"/>
      <c r="H1188" s="203"/>
      <c r="I1188" s="206"/>
      <c r="J1188" s="217">
        <f>BK1188</f>
        <v>0</v>
      </c>
      <c r="K1188" s="203"/>
      <c r="L1188" s="208"/>
      <c r="M1188" s="209"/>
      <c r="N1188" s="210"/>
      <c r="O1188" s="210"/>
      <c r="P1188" s="211">
        <f>SUM(P1189:P1193)</f>
        <v>0</v>
      </c>
      <c r="Q1188" s="210"/>
      <c r="R1188" s="211">
        <f>SUM(R1189:R1193)</f>
        <v>0</v>
      </c>
      <c r="S1188" s="210"/>
      <c r="T1188" s="212">
        <f>SUM(T1189:T1193)</f>
        <v>0</v>
      </c>
      <c r="U1188" s="12"/>
      <c r="V1188" s="12"/>
      <c r="W1188" s="12"/>
      <c r="X1188" s="12"/>
      <c r="Y1188" s="12"/>
      <c r="Z1188" s="12"/>
      <c r="AA1188" s="12"/>
      <c r="AB1188" s="12"/>
      <c r="AC1188" s="12"/>
      <c r="AD1188" s="12"/>
      <c r="AE1188" s="12"/>
      <c r="AR1188" s="213" t="s">
        <v>182</v>
      </c>
      <c r="AT1188" s="214" t="s">
        <v>75</v>
      </c>
      <c r="AU1188" s="214" t="s">
        <v>84</v>
      </c>
      <c r="AY1188" s="213" t="s">
        <v>150</v>
      </c>
      <c r="BK1188" s="215">
        <f>SUM(BK1189:BK1193)</f>
        <v>0</v>
      </c>
    </row>
    <row r="1189" s="2" customFormat="1" ht="26.4" customHeight="1">
      <c r="A1189" s="38"/>
      <c r="B1189" s="39"/>
      <c r="C1189" s="218" t="s">
        <v>1025</v>
      </c>
      <c r="D1189" s="218" t="s">
        <v>152</v>
      </c>
      <c r="E1189" s="219" t="s">
        <v>1026</v>
      </c>
      <c r="F1189" s="220" t="s">
        <v>1027</v>
      </c>
      <c r="G1189" s="221" t="s">
        <v>1028</v>
      </c>
      <c r="H1189" s="222">
        <v>1</v>
      </c>
      <c r="I1189" s="223"/>
      <c r="J1189" s="224">
        <f>ROUND(I1189*H1189,2)</f>
        <v>0</v>
      </c>
      <c r="K1189" s="220" t="s">
        <v>156</v>
      </c>
      <c r="L1189" s="44"/>
      <c r="M1189" s="225" t="s">
        <v>1</v>
      </c>
      <c r="N1189" s="226" t="s">
        <v>41</v>
      </c>
      <c r="O1189" s="91"/>
      <c r="P1189" s="227">
        <f>O1189*H1189</f>
        <v>0</v>
      </c>
      <c r="Q1189" s="227">
        <v>0</v>
      </c>
      <c r="R1189" s="227">
        <f>Q1189*H1189</f>
        <v>0</v>
      </c>
      <c r="S1189" s="227">
        <v>0</v>
      </c>
      <c r="T1189" s="228">
        <f>S1189*H1189</f>
        <v>0</v>
      </c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29" t="s">
        <v>1029</v>
      </c>
      <c r="AT1189" s="229" t="s">
        <v>152</v>
      </c>
      <c r="AU1189" s="229" t="s">
        <v>86</v>
      </c>
      <c r="AY1189" s="17" t="s">
        <v>150</v>
      </c>
      <c r="BE1189" s="230">
        <f>IF(N1189="základní",J1189,0)</f>
        <v>0</v>
      </c>
      <c r="BF1189" s="230">
        <f>IF(N1189="snížená",J1189,0)</f>
        <v>0</v>
      </c>
      <c r="BG1189" s="230">
        <f>IF(N1189="zákl. přenesená",J1189,0)</f>
        <v>0</v>
      </c>
      <c r="BH1189" s="230">
        <f>IF(N1189="sníž. přenesená",J1189,0)</f>
        <v>0</v>
      </c>
      <c r="BI1189" s="230">
        <f>IF(N1189="nulová",J1189,0)</f>
        <v>0</v>
      </c>
      <c r="BJ1189" s="17" t="s">
        <v>84</v>
      </c>
      <c r="BK1189" s="230">
        <f>ROUND(I1189*H1189,2)</f>
        <v>0</v>
      </c>
      <c r="BL1189" s="17" t="s">
        <v>1029</v>
      </c>
      <c r="BM1189" s="229" t="s">
        <v>1030</v>
      </c>
    </row>
    <row r="1190" s="2" customFormat="1">
      <c r="A1190" s="38"/>
      <c r="B1190" s="39"/>
      <c r="C1190" s="40"/>
      <c r="D1190" s="231" t="s">
        <v>159</v>
      </c>
      <c r="E1190" s="40"/>
      <c r="F1190" s="232" t="s">
        <v>1031</v>
      </c>
      <c r="G1190" s="40"/>
      <c r="H1190" s="40"/>
      <c r="I1190" s="233"/>
      <c r="J1190" s="40"/>
      <c r="K1190" s="40"/>
      <c r="L1190" s="44"/>
      <c r="M1190" s="234"/>
      <c r="N1190" s="235"/>
      <c r="O1190" s="91"/>
      <c r="P1190" s="91"/>
      <c r="Q1190" s="91"/>
      <c r="R1190" s="91"/>
      <c r="S1190" s="91"/>
      <c r="T1190" s="92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T1190" s="17" t="s">
        <v>159</v>
      </c>
      <c r="AU1190" s="17" t="s">
        <v>86</v>
      </c>
    </row>
    <row r="1191" s="2" customFormat="1" ht="26.4" customHeight="1">
      <c r="A1191" s="38"/>
      <c r="B1191" s="39"/>
      <c r="C1191" s="218" t="s">
        <v>1032</v>
      </c>
      <c r="D1191" s="218" t="s">
        <v>152</v>
      </c>
      <c r="E1191" s="219" t="s">
        <v>1033</v>
      </c>
      <c r="F1191" s="220" t="s">
        <v>1034</v>
      </c>
      <c r="G1191" s="221" t="s">
        <v>1028</v>
      </c>
      <c r="H1191" s="222">
        <v>1</v>
      </c>
      <c r="I1191" s="223"/>
      <c r="J1191" s="224">
        <f>ROUND(I1191*H1191,2)</f>
        <v>0</v>
      </c>
      <c r="K1191" s="220" t="s">
        <v>1</v>
      </c>
      <c r="L1191" s="44"/>
      <c r="M1191" s="225" t="s">
        <v>1</v>
      </c>
      <c r="N1191" s="226" t="s">
        <v>41</v>
      </c>
      <c r="O1191" s="91"/>
      <c r="P1191" s="227">
        <f>O1191*H1191</f>
        <v>0</v>
      </c>
      <c r="Q1191" s="227">
        <v>0</v>
      </c>
      <c r="R1191" s="227">
        <f>Q1191*H1191</f>
        <v>0</v>
      </c>
      <c r="S1191" s="227">
        <v>0</v>
      </c>
      <c r="T1191" s="228">
        <f>S1191*H1191</f>
        <v>0</v>
      </c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R1191" s="229" t="s">
        <v>1029</v>
      </c>
      <c r="AT1191" s="229" t="s">
        <v>152</v>
      </c>
      <c r="AU1191" s="229" t="s">
        <v>86</v>
      </c>
      <c r="AY1191" s="17" t="s">
        <v>150</v>
      </c>
      <c r="BE1191" s="230">
        <f>IF(N1191="základní",J1191,0)</f>
        <v>0</v>
      </c>
      <c r="BF1191" s="230">
        <f>IF(N1191="snížená",J1191,0)</f>
        <v>0</v>
      </c>
      <c r="BG1191" s="230">
        <f>IF(N1191="zákl. přenesená",J1191,0)</f>
        <v>0</v>
      </c>
      <c r="BH1191" s="230">
        <f>IF(N1191="sníž. přenesená",J1191,0)</f>
        <v>0</v>
      </c>
      <c r="BI1191" s="230">
        <f>IF(N1191="nulová",J1191,0)</f>
        <v>0</v>
      </c>
      <c r="BJ1191" s="17" t="s">
        <v>84</v>
      </c>
      <c r="BK1191" s="230">
        <f>ROUND(I1191*H1191,2)</f>
        <v>0</v>
      </c>
      <c r="BL1191" s="17" t="s">
        <v>1029</v>
      </c>
      <c r="BM1191" s="229" t="s">
        <v>1035</v>
      </c>
    </row>
    <row r="1192" s="13" customFormat="1">
      <c r="A1192" s="13"/>
      <c r="B1192" s="236"/>
      <c r="C1192" s="237"/>
      <c r="D1192" s="238" t="s">
        <v>161</v>
      </c>
      <c r="E1192" s="239" t="s">
        <v>1</v>
      </c>
      <c r="F1192" s="240" t="s">
        <v>1036</v>
      </c>
      <c r="G1192" s="237"/>
      <c r="H1192" s="239" t="s">
        <v>1</v>
      </c>
      <c r="I1192" s="241"/>
      <c r="J1192" s="237"/>
      <c r="K1192" s="237"/>
      <c r="L1192" s="242"/>
      <c r="M1192" s="243"/>
      <c r="N1192" s="244"/>
      <c r="O1192" s="244"/>
      <c r="P1192" s="244"/>
      <c r="Q1192" s="244"/>
      <c r="R1192" s="244"/>
      <c r="S1192" s="244"/>
      <c r="T1192" s="245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6" t="s">
        <v>161</v>
      </c>
      <c r="AU1192" s="246" t="s">
        <v>86</v>
      </c>
      <c r="AV1192" s="13" t="s">
        <v>84</v>
      </c>
      <c r="AW1192" s="13" t="s">
        <v>32</v>
      </c>
      <c r="AX1192" s="13" t="s">
        <v>76</v>
      </c>
      <c r="AY1192" s="246" t="s">
        <v>150</v>
      </c>
    </row>
    <row r="1193" s="14" customFormat="1">
      <c r="A1193" s="14"/>
      <c r="B1193" s="247"/>
      <c r="C1193" s="248"/>
      <c r="D1193" s="238" t="s">
        <v>161</v>
      </c>
      <c r="E1193" s="249" t="s">
        <v>1</v>
      </c>
      <c r="F1193" s="250" t="s">
        <v>84</v>
      </c>
      <c r="G1193" s="248"/>
      <c r="H1193" s="251">
        <v>1</v>
      </c>
      <c r="I1193" s="252"/>
      <c r="J1193" s="248"/>
      <c r="K1193" s="248"/>
      <c r="L1193" s="253"/>
      <c r="M1193" s="254"/>
      <c r="N1193" s="255"/>
      <c r="O1193" s="255"/>
      <c r="P1193" s="255"/>
      <c r="Q1193" s="255"/>
      <c r="R1193" s="255"/>
      <c r="S1193" s="255"/>
      <c r="T1193" s="256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7" t="s">
        <v>161</v>
      </c>
      <c r="AU1193" s="257" t="s">
        <v>86</v>
      </c>
      <c r="AV1193" s="14" t="s">
        <v>86</v>
      </c>
      <c r="AW1193" s="14" t="s">
        <v>32</v>
      </c>
      <c r="AX1193" s="14" t="s">
        <v>84</v>
      </c>
      <c r="AY1193" s="257" t="s">
        <v>150</v>
      </c>
    </row>
    <row r="1194" s="12" customFormat="1" ht="22.8" customHeight="1">
      <c r="A1194" s="12"/>
      <c r="B1194" s="202"/>
      <c r="C1194" s="203"/>
      <c r="D1194" s="204" t="s">
        <v>75</v>
      </c>
      <c r="E1194" s="216" t="s">
        <v>1037</v>
      </c>
      <c r="F1194" s="216" t="s">
        <v>1038</v>
      </c>
      <c r="G1194" s="203"/>
      <c r="H1194" s="203"/>
      <c r="I1194" s="206"/>
      <c r="J1194" s="217">
        <f>BK1194</f>
        <v>0</v>
      </c>
      <c r="K1194" s="203"/>
      <c r="L1194" s="208"/>
      <c r="M1194" s="209"/>
      <c r="N1194" s="210"/>
      <c r="O1194" s="210"/>
      <c r="P1194" s="211">
        <f>SUM(P1195:P1217)</f>
        <v>0</v>
      </c>
      <c r="Q1194" s="210"/>
      <c r="R1194" s="211">
        <f>SUM(R1195:R1217)</f>
        <v>0</v>
      </c>
      <c r="S1194" s="210"/>
      <c r="T1194" s="212">
        <f>SUM(T1195:T1217)</f>
        <v>0</v>
      </c>
      <c r="U1194" s="12"/>
      <c r="V1194" s="12"/>
      <c r="W1194" s="12"/>
      <c r="X1194" s="12"/>
      <c r="Y1194" s="12"/>
      <c r="Z1194" s="12"/>
      <c r="AA1194" s="12"/>
      <c r="AB1194" s="12"/>
      <c r="AC1194" s="12"/>
      <c r="AD1194" s="12"/>
      <c r="AE1194" s="12"/>
      <c r="AR1194" s="213" t="s">
        <v>182</v>
      </c>
      <c r="AT1194" s="214" t="s">
        <v>75</v>
      </c>
      <c r="AU1194" s="214" t="s">
        <v>84</v>
      </c>
      <c r="AY1194" s="213" t="s">
        <v>150</v>
      </c>
      <c r="BK1194" s="215">
        <f>SUM(BK1195:BK1217)</f>
        <v>0</v>
      </c>
    </row>
    <row r="1195" s="2" customFormat="1" ht="26.4" customHeight="1">
      <c r="A1195" s="38"/>
      <c r="B1195" s="39"/>
      <c r="C1195" s="218" t="s">
        <v>1039</v>
      </c>
      <c r="D1195" s="218" t="s">
        <v>152</v>
      </c>
      <c r="E1195" s="219" t="s">
        <v>1040</v>
      </c>
      <c r="F1195" s="220" t="s">
        <v>1038</v>
      </c>
      <c r="G1195" s="221" t="s">
        <v>1028</v>
      </c>
      <c r="H1195" s="222">
        <v>1</v>
      </c>
      <c r="I1195" s="223"/>
      <c r="J1195" s="224">
        <f>ROUND(I1195*H1195,2)</f>
        <v>0</v>
      </c>
      <c r="K1195" s="220" t="s">
        <v>1</v>
      </c>
      <c r="L1195" s="44"/>
      <c r="M1195" s="225" t="s">
        <v>1</v>
      </c>
      <c r="N1195" s="226" t="s">
        <v>41</v>
      </c>
      <c r="O1195" s="91"/>
      <c r="P1195" s="227">
        <f>O1195*H1195</f>
        <v>0</v>
      </c>
      <c r="Q1195" s="227">
        <v>0</v>
      </c>
      <c r="R1195" s="227">
        <f>Q1195*H1195</f>
        <v>0</v>
      </c>
      <c r="S1195" s="227">
        <v>0</v>
      </c>
      <c r="T1195" s="228">
        <f>S1195*H1195</f>
        <v>0</v>
      </c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R1195" s="229" t="s">
        <v>1029</v>
      </c>
      <c r="AT1195" s="229" t="s">
        <v>152</v>
      </c>
      <c r="AU1195" s="229" t="s">
        <v>86</v>
      </c>
      <c r="AY1195" s="17" t="s">
        <v>150</v>
      </c>
      <c r="BE1195" s="230">
        <f>IF(N1195="základní",J1195,0)</f>
        <v>0</v>
      </c>
      <c r="BF1195" s="230">
        <f>IF(N1195="snížená",J1195,0)</f>
        <v>0</v>
      </c>
      <c r="BG1195" s="230">
        <f>IF(N1195="zákl. přenesená",J1195,0)</f>
        <v>0</v>
      </c>
      <c r="BH1195" s="230">
        <f>IF(N1195="sníž. přenesená",J1195,0)</f>
        <v>0</v>
      </c>
      <c r="BI1195" s="230">
        <f>IF(N1195="nulová",J1195,0)</f>
        <v>0</v>
      </c>
      <c r="BJ1195" s="17" t="s">
        <v>84</v>
      </c>
      <c r="BK1195" s="230">
        <f>ROUND(I1195*H1195,2)</f>
        <v>0</v>
      </c>
      <c r="BL1195" s="17" t="s">
        <v>1029</v>
      </c>
      <c r="BM1195" s="229" t="s">
        <v>1041</v>
      </c>
    </row>
    <row r="1196" s="13" customFormat="1">
      <c r="A1196" s="13"/>
      <c r="B1196" s="236"/>
      <c r="C1196" s="237"/>
      <c r="D1196" s="238" t="s">
        <v>161</v>
      </c>
      <c r="E1196" s="239" t="s">
        <v>1</v>
      </c>
      <c r="F1196" s="240" t="s">
        <v>1042</v>
      </c>
      <c r="G1196" s="237"/>
      <c r="H1196" s="239" t="s">
        <v>1</v>
      </c>
      <c r="I1196" s="241"/>
      <c r="J1196" s="237"/>
      <c r="K1196" s="237"/>
      <c r="L1196" s="242"/>
      <c r="M1196" s="243"/>
      <c r="N1196" s="244"/>
      <c r="O1196" s="244"/>
      <c r="P1196" s="244"/>
      <c r="Q1196" s="244"/>
      <c r="R1196" s="244"/>
      <c r="S1196" s="244"/>
      <c r="T1196" s="245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6" t="s">
        <v>161</v>
      </c>
      <c r="AU1196" s="246" t="s">
        <v>86</v>
      </c>
      <c r="AV1196" s="13" t="s">
        <v>84</v>
      </c>
      <c r="AW1196" s="13" t="s">
        <v>32</v>
      </c>
      <c r="AX1196" s="13" t="s">
        <v>76</v>
      </c>
      <c r="AY1196" s="246" t="s">
        <v>150</v>
      </c>
    </row>
    <row r="1197" s="13" customFormat="1">
      <c r="A1197" s="13"/>
      <c r="B1197" s="236"/>
      <c r="C1197" s="237"/>
      <c r="D1197" s="238" t="s">
        <v>161</v>
      </c>
      <c r="E1197" s="239" t="s">
        <v>1</v>
      </c>
      <c r="F1197" s="240" t="s">
        <v>1043</v>
      </c>
      <c r="G1197" s="237"/>
      <c r="H1197" s="239" t="s">
        <v>1</v>
      </c>
      <c r="I1197" s="241"/>
      <c r="J1197" s="237"/>
      <c r="K1197" s="237"/>
      <c r="L1197" s="242"/>
      <c r="M1197" s="243"/>
      <c r="N1197" s="244"/>
      <c r="O1197" s="244"/>
      <c r="P1197" s="244"/>
      <c r="Q1197" s="244"/>
      <c r="R1197" s="244"/>
      <c r="S1197" s="244"/>
      <c r="T1197" s="245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46" t="s">
        <v>161</v>
      </c>
      <c r="AU1197" s="246" t="s">
        <v>86</v>
      </c>
      <c r="AV1197" s="13" t="s">
        <v>84</v>
      </c>
      <c r="AW1197" s="13" t="s">
        <v>32</v>
      </c>
      <c r="AX1197" s="13" t="s">
        <v>76</v>
      </c>
      <c r="AY1197" s="246" t="s">
        <v>150</v>
      </c>
    </row>
    <row r="1198" s="13" customFormat="1">
      <c r="A1198" s="13"/>
      <c r="B1198" s="236"/>
      <c r="C1198" s="237"/>
      <c r="D1198" s="238" t="s">
        <v>161</v>
      </c>
      <c r="E1198" s="239" t="s">
        <v>1</v>
      </c>
      <c r="F1198" s="240" t="s">
        <v>1044</v>
      </c>
      <c r="G1198" s="237"/>
      <c r="H1198" s="239" t="s">
        <v>1</v>
      </c>
      <c r="I1198" s="241"/>
      <c r="J1198" s="237"/>
      <c r="K1198" s="237"/>
      <c r="L1198" s="242"/>
      <c r="M1198" s="243"/>
      <c r="N1198" s="244"/>
      <c r="O1198" s="244"/>
      <c r="P1198" s="244"/>
      <c r="Q1198" s="244"/>
      <c r="R1198" s="244"/>
      <c r="S1198" s="244"/>
      <c r="T1198" s="245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6" t="s">
        <v>161</v>
      </c>
      <c r="AU1198" s="246" t="s">
        <v>86</v>
      </c>
      <c r="AV1198" s="13" t="s">
        <v>84</v>
      </c>
      <c r="AW1198" s="13" t="s">
        <v>32</v>
      </c>
      <c r="AX1198" s="13" t="s">
        <v>76</v>
      </c>
      <c r="AY1198" s="246" t="s">
        <v>150</v>
      </c>
    </row>
    <row r="1199" s="13" customFormat="1">
      <c r="A1199" s="13"/>
      <c r="B1199" s="236"/>
      <c r="C1199" s="237"/>
      <c r="D1199" s="238" t="s">
        <v>161</v>
      </c>
      <c r="E1199" s="239" t="s">
        <v>1</v>
      </c>
      <c r="F1199" s="240" t="s">
        <v>1045</v>
      </c>
      <c r="G1199" s="237"/>
      <c r="H1199" s="239" t="s">
        <v>1</v>
      </c>
      <c r="I1199" s="241"/>
      <c r="J1199" s="237"/>
      <c r="K1199" s="237"/>
      <c r="L1199" s="242"/>
      <c r="M1199" s="243"/>
      <c r="N1199" s="244"/>
      <c r="O1199" s="244"/>
      <c r="P1199" s="244"/>
      <c r="Q1199" s="244"/>
      <c r="R1199" s="244"/>
      <c r="S1199" s="244"/>
      <c r="T1199" s="245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6" t="s">
        <v>161</v>
      </c>
      <c r="AU1199" s="246" t="s">
        <v>86</v>
      </c>
      <c r="AV1199" s="13" t="s">
        <v>84</v>
      </c>
      <c r="AW1199" s="13" t="s">
        <v>32</v>
      </c>
      <c r="AX1199" s="13" t="s">
        <v>76</v>
      </c>
      <c r="AY1199" s="246" t="s">
        <v>150</v>
      </c>
    </row>
    <row r="1200" s="13" customFormat="1">
      <c r="A1200" s="13"/>
      <c r="B1200" s="236"/>
      <c r="C1200" s="237"/>
      <c r="D1200" s="238" t="s">
        <v>161</v>
      </c>
      <c r="E1200" s="239" t="s">
        <v>1</v>
      </c>
      <c r="F1200" s="240" t="s">
        <v>1046</v>
      </c>
      <c r="G1200" s="237"/>
      <c r="H1200" s="239" t="s">
        <v>1</v>
      </c>
      <c r="I1200" s="241"/>
      <c r="J1200" s="237"/>
      <c r="K1200" s="237"/>
      <c r="L1200" s="242"/>
      <c r="M1200" s="243"/>
      <c r="N1200" s="244"/>
      <c r="O1200" s="244"/>
      <c r="P1200" s="244"/>
      <c r="Q1200" s="244"/>
      <c r="R1200" s="244"/>
      <c r="S1200" s="244"/>
      <c r="T1200" s="245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6" t="s">
        <v>161</v>
      </c>
      <c r="AU1200" s="246" t="s">
        <v>86</v>
      </c>
      <c r="AV1200" s="13" t="s">
        <v>84</v>
      </c>
      <c r="AW1200" s="13" t="s">
        <v>32</v>
      </c>
      <c r="AX1200" s="13" t="s">
        <v>76</v>
      </c>
      <c r="AY1200" s="246" t="s">
        <v>150</v>
      </c>
    </row>
    <row r="1201" s="13" customFormat="1">
      <c r="A1201" s="13"/>
      <c r="B1201" s="236"/>
      <c r="C1201" s="237"/>
      <c r="D1201" s="238" t="s">
        <v>161</v>
      </c>
      <c r="E1201" s="239" t="s">
        <v>1</v>
      </c>
      <c r="F1201" s="240" t="s">
        <v>1047</v>
      </c>
      <c r="G1201" s="237"/>
      <c r="H1201" s="239" t="s">
        <v>1</v>
      </c>
      <c r="I1201" s="241"/>
      <c r="J1201" s="237"/>
      <c r="K1201" s="237"/>
      <c r="L1201" s="242"/>
      <c r="M1201" s="243"/>
      <c r="N1201" s="244"/>
      <c r="O1201" s="244"/>
      <c r="P1201" s="244"/>
      <c r="Q1201" s="244"/>
      <c r="R1201" s="244"/>
      <c r="S1201" s="244"/>
      <c r="T1201" s="245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6" t="s">
        <v>161</v>
      </c>
      <c r="AU1201" s="246" t="s">
        <v>86</v>
      </c>
      <c r="AV1201" s="13" t="s">
        <v>84</v>
      </c>
      <c r="AW1201" s="13" t="s">
        <v>32</v>
      </c>
      <c r="AX1201" s="13" t="s">
        <v>76</v>
      </c>
      <c r="AY1201" s="246" t="s">
        <v>150</v>
      </c>
    </row>
    <row r="1202" s="13" customFormat="1">
      <c r="A1202" s="13"/>
      <c r="B1202" s="236"/>
      <c r="C1202" s="237"/>
      <c r="D1202" s="238" t="s">
        <v>161</v>
      </c>
      <c r="E1202" s="239" t="s">
        <v>1</v>
      </c>
      <c r="F1202" s="240" t="s">
        <v>1048</v>
      </c>
      <c r="G1202" s="237"/>
      <c r="H1202" s="239" t="s">
        <v>1</v>
      </c>
      <c r="I1202" s="241"/>
      <c r="J1202" s="237"/>
      <c r="K1202" s="237"/>
      <c r="L1202" s="242"/>
      <c r="M1202" s="243"/>
      <c r="N1202" s="244"/>
      <c r="O1202" s="244"/>
      <c r="P1202" s="244"/>
      <c r="Q1202" s="244"/>
      <c r="R1202" s="244"/>
      <c r="S1202" s="244"/>
      <c r="T1202" s="245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6" t="s">
        <v>161</v>
      </c>
      <c r="AU1202" s="246" t="s">
        <v>86</v>
      </c>
      <c r="AV1202" s="13" t="s">
        <v>84</v>
      </c>
      <c r="AW1202" s="13" t="s">
        <v>32</v>
      </c>
      <c r="AX1202" s="13" t="s">
        <v>76</v>
      </c>
      <c r="AY1202" s="246" t="s">
        <v>150</v>
      </c>
    </row>
    <row r="1203" s="13" customFormat="1">
      <c r="A1203" s="13"/>
      <c r="B1203" s="236"/>
      <c r="C1203" s="237"/>
      <c r="D1203" s="238" t="s">
        <v>161</v>
      </c>
      <c r="E1203" s="239" t="s">
        <v>1</v>
      </c>
      <c r="F1203" s="240" t="s">
        <v>1049</v>
      </c>
      <c r="G1203" s="237"/>
      <c r="H1203" s="239" t="s">
        <v>1</v>
      </c>
      <c r="I1203" s="241"/>
      <c r="J1203" s="237"/>
      <c r="K1203" s="237"/>
      <c r="L1203" s="242"/>
      <c r="M1203" s="243"/>
      <c r="N1203" s="244"/>
      <c r="O1203" s="244"/>
      <c r="P1203" s="244"/>
      <c r="Q1203" s="244"/>
      <c r="R1203" s="244"/>
      <c r="S1203" s="244"/>
      <c r="T1203" s="245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6" t="s">
        <v>161</v>
      </c>
      <c r="AU1203" s="246" t="s">
        <v>86</v>
      </c>
      <c r="AV1203" s="13" t="s">
        <v>84</v>
      </c>
      <c r="AW1203" s="13" t="s">
        <v>32</v>
      </c>
      <c r="AX1203" s="13" t="s">
        <v>76</v>
      </c>
      <c r="AY1203" s="246" t="s">
        <v>150</v>
      </c>
    </row>
    <row r="1204" s="13" customFormat="1">
      <c r="A1204" s="13"/>
      <c r="B1204" s="236"/>
      <c r="C1204" s="237"/>
      <c r="D1204" s="238" t="s">
        <v>161</v>
      </c>
      <c r="E1204" s="239" t="s">
        <v>1</v>
      </c>
      <c r="F1204" s="240" t="s">
        <v>1050</v>
      </c>
      <c r="G1204" s="237"/>
      <c r="H1204" s="239" t="s">
        <v>1</v>
      </c>
      <c r="I1204" s="241"/>
      <c r="J1204" s="237"/>
      <c r="K1204" s="237"/>
      <c r="L1204" s="242"/>
      <c r="M1204" s="243"/>
      <c r="N1204" s="244"/>
      <c r="O1204" s="244"/>
      <c r="P1204" s="244"/>
      <c r="Q1204" s="244"/>
      <c r="R1204" s="244"/>
      <c r="S1204" s="244"/>
      <c r="T1204" s="245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6" t="s">
        <v>161</v>
      </c>
      <c r="AU1204" s="246" t="s">
        <v>86</v>
      </c>
      <c r="AV1204" s="13" t="s">
        <v>84</v>
      </c>
      <c r="AW1204" s="13" t="s">
        <v>32</v>
      </c>
      <c r="AX1204" s="13" t="s">
        <v>76</v>
      </c>
      <c r="AY1204" s="246" t="s">
        <v>150</v>
      </c>
    </row>
    <row r="1205" s="13" customFormat="1">
      <c r="A1205" s="13"/>
      <c r="B1205" s="236"/>
      <c r="C1205" s="237"/>
      <c r="D1205" s="238" t="s">
        <v>161</v>
      </c>
      <c r="E1205" s="239" t="s">
        <v>1</v>
      </c>
      <c r="F1205" s="240" t="s">
        <v>1051</v>
      </c>
      <c r="G1205" s="237"/>
      <c r="H1205" s="239" t="s">
        <v>1</v>
      </c>
      <c r="I1205" s="241"/>
      <c r="J1205" s="237"/>
      <c r="K1205" s="237"/>
      <c r="L1205" s="242"/>
      <c r="M1205" s="243"/>
      <c r="N1205" s="244"/>
      <c r="O1205" s="244"/>
      <c r="P1205" s="244"/>
      <c r="Q1205" s="244"/>
      <c r="R1205" s="244"/>
      <c r="S1205" s="244"/>
      <c r="T1205" s="245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6" t="s">
        <v>161</v>
      </c>
      <c r="AU1205" s="246" t="s">
        <v>86</v>
      </c>
      <c r="AV1205" s="13" t="s">
        <v>84</v>
      </c>
      <c r="AW1205" s="13" t="s">
        <v>32</v>
      </c>
      <c r="AX1205" s="13" t="s">
        <v>76</v>
      </c>
      <c r="AY1205" s="246" t="s">
        <v>150</v>
      </c>
    </row>
    <row r="1206" s="13" customFormat="1">
      <c r="A1206" s="13"/>
      <c r="B1206" s="236"/>
      <c r="C1206" s="237"/>
      <c r="D1206" s="238" t="s">
        <v>161</v>
      </c>
      <c r="E1206" s="239" t="s">
        <v>1</v>
      </c>
      <c r="F1206" s="240" t="s">
        <v>1052</v>
      </c>
      <c r="G1206" s="237"/>
      <c r="H1206" s="239" t="s">
        <v>1</v>
      </c>
      <c r="I1206" s="241"/>
      <c r="J1206" s="237"/>
      <c r="K1206" s="237"/>
      <c r="L1206" s="242"/>
      <c r="M1206" s="243"/>
      <c r="N1206" s="244"/>
      <c r="O1206" s="244"/>
      <c r="P1206" s="244"/>
      <c r="Q1206" s="244"/>
      <c r="R1206" s="244"/>
      <c r="S1206" s="244"/>
      <c r="T1206" s="245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6" t="s">
        <v>161</v>
      </c>
      <c r="AU1206" s="246" t="s">
        <v>86</v>
      </c>
      <c r="AV1206" s="13" t="s">
        <v>84</v>
      </c>
      <c r="AW1206" s="13" t="s">
        <v>32</v>
      </c>
      <c r="AX1206" s="13" t="s">
        <v>76</v>
      </c>
      <c r="AY1206" s="246" t="s">
        <v>150</v>
      </c>
    </row>
    <row r="1207" s="14" customFormat="1">
      <c r="A1207" s="14"/>
      <c r="B1207" s="247"/>
      <c r="C1207" s="248"/>
      <c r="D1207" s="238" t="s">
        <v>161</v>
      </c>
      <c r="E1207" s="249" t="s">
        <v>1</v>
      </c>
      <c r="F1207" s="250" t="s">
        <v>84</v>
      </c>
      <c r="G1207" s="248"/>
      <c r="H1207" s="251">
        <v>1</v>
      </c>
      <c r="I1207" s="252"/>
      <c r="J1207" s="248"/>
      <c r="K1207" s="248"/>
      <c r="L1207" s="253"/>
      <c r="M1207" s="254"/>
      <c r="N1207" s="255"/>
      <c r="O1207" s="255"/>
      <c r="P1207" s="255"/>
      <c r="Q1207" s="255"/>
      <c r="R1207" s="255"/>
      <c r="S1207" s="255"/>
      <c r="T1207" s="256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7" t="s">
        <v>161</v>
      </c>
      <c r="AU1207" s="257" t="s">
        <v>86</v>
      </c>
      <c r="AV1207" s="14" t="s">
        <v>86</v>
      </c>
      <c r="AW1207" s="14" t="s">
        <v>32</v>
      </c>
      <c r="AX1207" s="14" t="s">
        <v>76</v>
      </c>
      <c r="AY1207" s="257" t="s">
        <v>150</v>
      </c>
    </row>
    <row r="1208" s="2" customFormat="1" ht="26.4" customHeight="1">
      <c r="A1208" s="38"/>
      <c r="B1208" s="39"/>
      <c r="C1208" s="218" t="s">
        <v>1053</v>
      </c>
      <c r="D1208" s="218" t="s">
        <v>152</v>
      </c>
      <c r="E1208" s="219" t="s">
        <v>1054</v>
      </c>
      <c r="F1208" s="220" t="s">
        <v>1055</v>
      </c>
      <c r="G1208" s="221" t="s">
        <v>1028</v>
      </c>
      <c r="H1208" s="222">
        <v>1</v>
      </c>
      <c r="I1208" s="223"/>
      <c r="J1208" s="224">
        <f>ROUND(I1208*H1208,2)</f>
        <v>0</v>
      </c>
      <c r="K1208" s="220" t="s">
        <v>1</v>
      </c>
      <c r="L1208" s="44"/>
      <c r="M1208" s="225" t="s">
        <v>1</v>
      </c>
      <c r="N1208" s="226" t="s">
        <v>41</v>
      </c>
      <c r="O1208" s="91"/>
      <c r="P1208" s="227">
        <f>O1208*H1208</f>
        <v>0</v>
      </c>
      <c r="Q1208" s="227">
        <v>0</v>
      </c>
      <c r="R1208" s="227">
        <f>Q1208*H1208</f>
        <v>0</v>
      </c>
      <c r="S1208" s="227">
        <v>0</v>
      </c>
      <c r="T1208" s="228">
        <f>S1208*H1208</f>
        <v>0</v>
      </c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R1208" s="229" t="s">
        <v>1029</v>
      </c>
      <c r="AT1208" s="229" t="s">
        <v>152</v>
      </c>
      <c r="AU1208" s="229" t="s">
        <v>86</v>
      </c>
      <c r="AY1208" s="17" t="s">
        <v>150</v>
      </c>
      <c r="BE1208" s="230">
        <f>IF(N1208="základní",J1208,0)</f>
        <v>0</v>
      </c>
      <c r="BF1208" s="230">
        <f>IF(N1208="snížená",J1208,0)</f>
        <v>0</v>
      </c>
      <c r="BG1208" s="230">
        <f>IF(N1208="zákl. přenesená",J1208,0)</f>
        <v>0</v>
      </c>
      <c r="BH1208" s="230">
        <f>IF(N1208="sníž. přenesená",J1208,0)</f>
        <v>0</v>
      </c>
      <c r="BI1208" s="230">
        <f>IF(N1208="nulová",J1208,0)</f>
        <v>0</v>
      </c>
      <c r="BJ1208" s="17" t="s">
        <v>84</v>
      </c>
      <c r="BK1208" s="230">
        <f>ROUND(I1208*H1208,2)</f>
        <v>0</v>
      </c>
      <c r="BL1208" s="17" t="s">
        <v>1029</v>
      </c>
      <c r="BM1208" s="229" t="s">
        <v>1056</v>
      </c>
    </row>
    <row r="1209" s="13" customFormat="1">
      <c r="A1209" s="13"/>
      <c r="B1209" s="236"/>
      <c r="C1209" s="237"/>
      <c r="D1209" s="238" t="s">
        <v>161</v>
      </c>
      <c r="E1209" s="239" t="s">
        <v>1</v>
      </c>
      <c r="F1209" s="240" t="s">
        <v>1057</v>
      </c>
      <c r="G1209" s="237"/>
      <c r="H1209" s="239" t="s">
        <v>1</v>
      </c>
      <c r="I1209" s="241"/>
      <c r="J1209" s="237"/>
      <c r="K1209" s="237"/>
      <c r="L1209" s="242"/>
      <c r="M1209" s="243"/>
      <c r="N1209" s="244"/>
      <c r="O1209" s="244"/>
      <c r="P1209" s="244"/>
      <c r="Q1209" s="244"/>
      <c r="R1209" s="244"/>
      <c r="S1209" s="244"/>
      <c r="T1209" s="245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46" t="s">
        <v>161</v>
      </c>
      <c r="AU1209" s="246" t="s">
        <v>86</v>
      </c>
      <c r="AV1209" s="13" t="s">
        <v>84</v>
      </c>
      <c r="AW1209" s="13" t="s">
        <v>32</v>
      </c>
      <c r="AX1209" s="13" t="s">
        <v>76</v>
      </c>
      <c r="AY1209" s="246" t="s">
        <v>150</v>
      </c>
    </row>
    <row r="1210" s="13" customFormat="1">
      <c r="A1210" s="13"/>
      <c r="B1210" s="236"/>
      <c r="C1210" s="237"/>
      <c r="D1210" s="238" t="s">
        <v>161</v>
      </c>
      <c r="E1210" s="239" t="s">
        <v>1</v>
      </c>
      <c r="F1210" s="240" t="s">
        <v>1058</v>
      </c>
      <c r="G1210" s="237"/>
      <c r="H1210" s="239" t="s">
        <v>1</v>
      </c>
      <c r="I1210" s="241"/>
      <c r="J1210" s="237"/>
      <c r="K1210" s="237"/>
      <c r="L1210" s="242"/>
      <c r="M1210" s="243"/>
      <c r="N1210" s="244"/>
      <c r="O1210" s="244"/>
      <c r="P1210" s="244"/>
      <c r="Q1210" s="244"/>
      <c r="R1210" s="244"/>
      <c r="S1210" s="244"/>
      <c r="T1210" s="245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6" t="s">
        <v>161</v>
      </c>
      <c r="AU1210" s="246" t="s">
        <v>86</v>
      </c>
      <c r="AV1210" s="13" t="s">
        <v>84</v>
      </c>
      <c r="AW1210" s="13" t="s">
        <v>32</v>
      </c>
      <c r="AX1210" s="13" t="s">
        <v>76</v>
      </c>
      <c r="AY1210" s="246" t="s">
        <v>150</v>
      </c>
    </row>
    <row r="1211" s="13" customFormat="1">
      <c r="A1211" s="13"/>
      <c r="B1211" s="236"/>
      <c r="C1211" s="237"/>
      <c r="D1211" s="238" t="s">
        <v>161</v>
      </c>
      <c r="E1211" s="239" t="s">
        <v>1</v>
      </c>
      <c r="F1211" s="240" t="s">
        <v>1059</v>
      </c>
      <c r="G1211" s="237"/>
      <c r="H1211" s="239" t="s">
        <v>1</v>
      </c>
      <c r="I1211" s="241"/>
      <c r="J1211" s="237"/>
      <c r="K1211" s="237"/>
      <c r="L1211" s="242"/>
      <c r="M1211" s="243"/>
      <c r="N1211" s="244"/>
      <c r="O1211" s="244"/>
      <c r="P1211" s="244"/>
      <c r="Q1211" s="244"/>
      <c r="R1211" s="244"/>
      <c r="S1211" s="244"/>
      <c r="T1211" s="245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6" t="s">
        <v>161</v>
      </c>
      <c r="AU1211" s="246" t="s">
        <v>86</v>
      </c>
      <c r="AV1211" s="13" t="s">
        <v>84</v>
      </c>
      <c r="AW1211" s="13" t="s">
        <v>32</v>
      </c>
      <c r="AX1211" s="13" t="s">
        <v>76</v>
      </c>
      <c r="AY1211" s="246" t="s">
        <v>150</v>
      </c>
    </row>
    <row r="1212" s="13" customFormat="1">
      <c r="A1212" s="13"/>
      <c r="B1212" s="236"/>
      <c r="C1212" s="237"/>
      <c r="D1212" s="238" t="s">
        <v>161</v>
      </c>
      <c r="E1212" s="239" t="s">
        <v>1</v>
      </c>
      <c r="F1212" s="240" t="s">
        <v>1060</v>
      </c>
      <c r="G1212" s="237"/>
      <c r="H1212" s="239" t="s">
        <v>1</v>
      </c>
      <c r="I1212" s="241"/>
      <c r="J1212" s="237"/>
      <c r="K1212" s="237"/>
      <c r="L1212" s="242"/>
      <c r="M1212" s="243"/>
      <c r="N1212" s="244"/>
      <c r="O1212" s="244"/>
      <c r="P1212" s="244"/>
      <c r="Q1212" s="244"/>
      <c r="R1212" s="244"/>
      <c r="S1212" s="244"/>
      <c r="T1212" s="245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6" t="s">
        <v>161</v>
      </c>
      <c r="AU1212" s="246" t="s">
        <v>86</v>
      </c>
      <c r="AV1212" s="13" t="s">
        <v>84</v>
      </c>
      <c r="AW1212" s="13" t="s">
        <v>32</v>
      </c>
      <c r="AX1212" s="13" t="s">
        <v>76</v>
      </c>
      <c r="AY1212" s="246" t="s">
        <v>150</v>
      </c>
    </row>
    <row r="1213" s="13" customFormat="1">
      <c r="A1213" s="13"/>
      <c r="B1213" s="236"/>
      <c r="C1213" s="237"/>
      <c r="D1213" s="238" t="s">
        <v>161</v>
      </c>
      <c r="E1213" s="239" t="s">
        <v>1</v>
      </c>
      <c r="F1213" s="240" t="s">
        <v>1061</v>
      </c>
      <c r="G1213" s="237"/>
      <c r="H1213" s="239" t="s">
        <v>1</v>
      </c>
      <c r="I1213" s="241"/>
      <c r="J1213" s="237"/>
      <c r="K1213" s="237"/>
      <c r="L1213" s="242"/>
      <c r="M1213" s="243"/>
      <c r="N1213" s="244"/>
      <c r="O1213" s="244"/>
      <c r="P1213" s="244"/>
      <c r="Q1213" s="244"/>
      <c r="R1213" s="244"/>
      <c r="S1213" s="244"/>
      <c r="T1213" s="245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6" t="s">
        <v>161</v>
      </c>
      <c r="AU1213" s="246" t="s">
        <v>86</v>
      </c>
      <c r="AV1213" s="13" t="s">
        <v>84</v>
      </c>
      <c r="AW1213" s="13" t="s">
        <v>32</v>
      </c>
      <c r="AX1213" s="13" t="s">
        <v>76</v>
      </c>
      <c r="AY1213" s="246" t="s">
        <v>150</v>
      </c>
    </row>
    <row r="1214" s="13" customFormat="1">
      <c r="A1214" s="13"/>
      <c r="B1214" s="236"/>
      <c r="C1214" s="237"/>
      <c r="D1214" s="238" t="s">
        <v>161</v>
      </c>
      <c r="E1214" s="239" t="s">
        <v>1</v>
      </c>
      <c r="F1214" s="240" t="s">
        <v>1062</v>
      </c>
      <c r="G1214" s="237"/>
      <c r="H1214" s="239" t="s">
        <v>1</v>
      </c>
      <c r="I1214" s="241"/>
      <c r="J1214" s="237"/>
      <c r="K1214" s="237"/>
      <c r="L1214" s="242"/>
      <c r="M1214" s="243"/>
      <c r="N1214" s="244"/>
      <c r="O1214" s="244"/>
      <c r="P1214" s="244"/>
      <c r="Q1214" s="244"/>
      <c r="R1214" s="244"/>
      <c r="S1214" s="244"/>
      <c r="T1214" s="245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6" t="s">
        <v>161</v>
      </c>
      <c r="AU1214" s="246" t="s">
        <v>86</v>
      </c>
      <c r="AV1214" s="13" t="s">
        <v>84</v>
      </c>
      <c r="AW1214" s="13" t="s">
        <v>32</v>
      </c>
      <c r="AX1214" s="13" t="s">
        <v>76</v>
      </c>
      <c r="AY1214" s="246" t="s">
        <v>150</v>
      </c>
    </row>
    <row r="1215" s="13" customFormat="1">
      <c r="A1215" s="13"/>
      <c r="B1215" s="236"/>
      <c r="C1215" s="237"/>
      <c r="D1215" s="238" t="s">
        <v>161</v>
      </c>
      <c r="E1215" s="239" t="s">
        <v>1</v>
      </c>
      <c r="F1215" s="240" t="s">
        <v>1063</v>
      </c>
      <c r="G1215" s="237"/>
      <c r="H1215" s="239" t="s">
        <v>1</v>
      </c>
      <c r="I1215" s="241"/>
      <c r="J1215" s="237"/>
      <c r="K1215" s="237"/>
      <c r="L1215" s="242"/>
      <c r="M1215" s="243"/>
      <c r="N1215" s="244"/>
      <c r="O1215" s="244"/>
      <c r="P1215" s="244"/>
      <c r="Q1215" s="244"/>
      <c r="R1215" s="244"/>
      <c r="S1215" s="244"/>
      <c r="T1215" s="245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6" t="s">
        <v>161</v>
      </c>
      <c r="AU1215" s="246" t="s">
        <v>86</v>
      </c>
      <c r="AV1215" s="13" t="s">
        <v>84</v>
      </c>
      <c r="AW1215" s="13" t="s">
        <v>32</v>
      </c>
      <c r="AX1215" s="13" t="s">
        <v>76</v>
      </c>
      <c r="AY1215" s="246" t="s">
        <v>150</v>
      </c>
    </row>
    <row r="1216" s="13" customFormat="1">
      <c r="A1216" s="13"/>
      <c r="B1216" s="236"/>
      <c r="C1216" s="237"/>
      <c r="D1216" s="238" t="s">
        <v>161</v>
      </c>
      <c r="E1216" s="239" t="s">
        <v>1</v>
      </c>
      <c r="F1216" s="240" t="s">
        <v>1064</v>
      </c>
      <c r="G1216" s="237"/>
      <c r="H1216" s="239" t="s">
        <v>1</v>
      </c>
      <c r="I1216" s="241"/>
      <c r="J1216" s="237"/>
      <c r="K1216" s="237"/>
      <c r="L1216" s="242"/>
      <c r="M1216" s="243"/>
      <c r="N1216" s="244"/>
      <c r="O1216" s="244"/>
      <c r="P1216" s="244"/>
      <c r="Q1216" s="244"/>
      <c r="R1216" s="244"/>
      <c r="S1216" s="244"/>
      <c r="T1216" s="245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6" t="s">
        <v>161</v>
      </c>
      <c r="AU1216" s="246" t="s">
        <v>86</v>
      </c>
      <c r="AV1216" s="13" t="s">
        <v>84</v>
      </c>
      <c r="AW1216" s="13" t="s">
        <v>32</v>
      </c>
      <c r="AX1216" s="13" t="s">
        <v>76</v>
      </c>
      <c r="AY1216" s="246" t="s">
        <v>150</v>
      </c>
    </row>
    <row r="1217" s="14" customFormat="1">
      <c r="A1217" s="14"/>
      <c r="B1217" s="247"/>
      <c r="C1217" s="248"/>
      <c r="D1217" s="238" t="s">
        <v>161</v>
      </c>
      <c r="E1217" s="249" t="s">
        <v>1</v>
      </c>
      <c r="F1217" s="250" t="s">
        <v>84</v>
      </c>
      <c r="G1217" s="248"/>
      <c r="H1217" s="251">
        <v>1</v>
      </c>
      <c r="I1217" s="252"/>
      <c r="J1217" s="248"/>
      <c r="K1217" s="248"/>
      <c r="L1217" s="253"/>
      <c r="M1217" s="254"/>
      <c r="N1217" s="255"/>
      <c r="O1217" s="255"/>
      <c r="P1217" s="255"/>
      <c r="Q1217" s="255"/>
      <c r="R1217" s="255"/>
      <c r="S1217" s="255"/>
      <c r="T1217" s="256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7" t="s">
        <v>161</v>
      </c>
      <c r="AU1217" s="257" t="s">
        <v>86</v>
      </c>
      <c r="AV1217" s="14" t="s">
        <v>86</v>
      </c>
      <c r="AW1217" s="14" t="s">
        <v>32</v>
      </c>
      <c r="AX1217" s="14" t="s">
        <v>76</v>
      </c>
      <c r="AY1217" s="257" t="s">
        <v>150</v>
      </c>
    </row>
    <row r="1218" s="12" customFormat="1" ht="22.8" customHeight="1">
      <c r="A1218" s="12"/>
      <c r="B1218" s="202"/>
      <c r="C1218" s="203"/>
      <c r="D1218" s="204" t="s">
        <v>75</v>
      </c>
      <c r="E1218" s="216" t="s">
        <v>1065</v>
      </c>
      <c r="F1218" s="216" t="s">
        <v>1066</v>
      </c>
      <c r="G1218" s="203"/>
      <c r="H1218" s="203"/>
      <c r="I1218" s="206"/>
      <c r="J1218" s="217">
        <f>BK1218</f>
        <v>0</v>
      </c>
      <c r="K1218" s="203"/>
      <c r="L1218" s="208"/>
      <c r="M1218" s="209"/>
      <c r="N1218" s="210"/>
      <c r="O1218" s="210"/>
      <c r="P1218" s="211">
        <f>SUM(P1219:P1224)</f>
        <v>0</v>
      </c>
      <c r="Q1218" s="210"/>
      <c r="R1218" s="211">
        <f>SUM(R1219:R1224)</f>
        <v>0</v>
      </c>
      <c r="S1218" s="210"/>
      <c r="T1218" s="212">
        <f>SUM(T1219:T1224)</f>
        <v>0</v>
      </c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R1218" s="213" t="s">
        <v>182</v>
      </c>
      <c r="AT1218" s="214" t="s">
        <v>75</v>
      </c>
      <c r="AU1218" s="214" t="s">
        <v>84</v>
      </c>
      <c r="AY1218" s="213" t="s">
        <v>150</v>
      </c>
      <c r="BK1218" s="215">
        <f>SUM(BK1219:BK1224)</f>
        <v>0</v>
      </c>
    </row>
    <row r="1219" s="2" customFormat="1" ht="26.4" customHeight="1">
      <c r="A1219" s="38"/>
      <c r="B1219" s="39"/>
      <c r="C1219" s="218" t="s">
        <v>1067</v>
      </c>
      <c r="D1219" s="218" t="s">
        <v>152</v>
      </c>
      <c r="E1219" s="219" t="s">
        <v>1068</v>
      </c>
      <c r="F1219" s="220" t="s">
        <v>1069</v>
      </c>
      <c r="G1219" s="221" t="s">
        <v>1028</v>
      </c>
      <c r="H1219" s="222">
        <v>1</v>
      </c>
      <c r="I1219" s="223"/>
      <c r="J1219" s="224">
        <f>ROUND(I1219*H1219,2)</f>
        <v>0</v>
      </c>
      <c r="K1219" s="220" t="s">
        <v>1</v>
      </c>
      <c r="L1219" s="44"/>
      <c r="M1219" s="225" t="s">
        <v>1</v>
      </c>
      <c r="N1219" s="226" t="s">
        <v>41</v>
      </c>
      <c r="O1219" s="91"/>
      <c r="P1219" s="227">
        <f>O1219*H1219</f>
        <v>0</v>
      </c>
      <c r="Q1219" s="227">
        <v>0</v>
      </c>
      <c r="R1219" s="227">
        <f>Q1219*H1219</f>
        <v>0</v>
      </c>
      <c r="S1219" s="227">
        <v>0</v>
      </c>
      <c r="T1219" s="228">
        <f>S1219*H1219</f>
        <v>0</v>
      </c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R1219" s="229" t="s">
        <v>1029</v>
      </c>
      <c r="AT1219" s="229" t="s">
        <v>152</v>
      </c>
      <c r="AU1219" s="229" t="s">
        <v>86</v>
      </c>
      <c r="AY1219" s="17" t="s">
        <v>150</v>
      </c>
      <c r="BE1219" s="230">
        <f>IF(N1219="základní",J1219,0)</f>
        <v>0</v>
      </c>
      <c r="BF1219" s="230">
        <f>IF(N1219="snížená",J1219,0)</f>
        <v>0</v>
      </c>
      <c r="BG1219" s="230">
        <f>IF(N1219="zákl. přenesená",J1219,0)</f>
        <v>0</v>
      </c>
      <c r="BH1219" s="230">
        <f>IF(N1219="sníž. přenesená",J1219,0)</f>
        <v>0</v>
      </c>
      <c r="BI1219" s="230">
        <f>IF(N1219="nulová",J1219,0)</f>
        <v>0</v>
      </c>
      <c r="BJ1219" s="17" t="s">
        <v>84</v>
      </c>
      <c r="BK1219" s="230">
        <f>ROUND(I1219*H1219,2)</f>
        <v>0</v>
      </c>
      <c r="BL1219" s="17" t="s">
        <v>1029</v>
      </c>
      <c r="BM1219" s="229" t="s">
        <v>1070</v>
      </c>
    </row>
    <row r="1220" s="13" customFormat="1">
      <c r="A1220" s="13"/>
      <c r="B1220" s="236"/>
      <c r="C1220" s="237"/>
      <c r="D1220" s="238" t="s">
        <v>161</v>
      </c>
      <c r="E1220" s="239" t="s">
        <v>1</v>
      </c>
      <c r="F1220" s="240" t="s">
        <v>1071</v>
      </c>
      <c r="G1220" s="237"/>
      <c r="H1220" s="239" t="s">
        <v>1</v>
      </c>
      <c r="I1220" s="241"/>
      <c r="J1220" s="237"/>
      <c r="K1220" s="237"/>
      <c r="L1220" s="242"/>
      <c r="M1220" s="243"/>
      <c r="N1220" s="244"/>
      <c r="O1220" s="244"/>
      <c r="P1220" s="244"/>
      <c r="Q1220" s="244"/>
      <c r="R1220" s="244"/>
      <c r="S1220" s="244"/>
      <c r="T1220" s="245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6" t="s">
        <v>161</v>
      </c>
      <c r="AU1220" s="246" t="s">
        <v>86</v>
      </c>
      <c r="AV1220" s="13" t="s">
        <v>84</v>
      </c>
      <c r="AW1220" s="13" t="s">
        <v>32</v>
      </c>
      <c r="AX1220" s="13" t="s">
        <v>76</v>
      </c>
      <c r="AY1220" s="246" t="s">
        <v>150</v>
      </c>
    </row>
    <row r="1221" s="13" customFormat="1">
      <c r="A1221" s="13"/>
      <c r="B1221" s="236"/>
      <c r="C1221" s="237"/>
      <c r="D1221" s="238" t="s">
        <v>161</v>
      </c>
      <c r="E1221" s="239" t="s">
        <v>1</v>
      </c>
      <c r="F1221" s="240" t="s">
        <v>1072</v>
      </c>
      <c r="G1221" s="237"/>
      <c r="H1221" s="239" t="s">
        <v>1</v>
      </c>
      <c r="I1221" s="241"/>
      <c r="J1221" s="237"/>
      <c r="K1221" s="237"/>
      <c r="L1221" s="242"/>
      <c r="M1221" s="243"/>
      <c r="N1221" s="244"/>
      <c r="O1221" s="244"/>
      <c r="P1221" s="244"/>
      <c r="Q1221" s="244"/>
      <c r="R1221" s="244"/>
      <c r="S1221" s="244"/>
      <c r="T1221" s="245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6" t="s">
        <v>161</v>
      </c>
      <c r="AU1221" s="246" t="s">
        <v>86</v>
      </c>
      <c r="AV1221" s="13" t="s">
        <v>84</v>
      </c>
      <c r="AW1221" s="13" t="s">
        <v>32</v>
      </c>
      <c r="AX1221" s="13" t="s">
        <v>76</v>
      </c>
      <c r="AY1221" s="246" t="s">
        <v>150</v>
      </c>
    </row>
    <row r="1222" s="13" customFormat="1">
      <c r="A1222" s="13"/>
      <c r="B1222" s="236"/>
      <c r="C1222" s="237"/>
      <c r="D1222" s="238" t="s">
        <v>161</v>
      </c>
      <c r="E1222" s="239" t="s">
        <v>1</v>
      </c>
      <c r="F1222" s="240" t="s">
        <v>1073</v>
      </c>
      <c r="G1222" s="237"/>
      <c r="H1222" s="239" t="s">
        <v>1</v>
      </c>
      <c r="I1222" s="241"/>
      <c r="J1222" s="237"/>
      <c r="K1222" s="237"/>
      <c r="L1222" s="242"/>
      <c r="M1222" s="243"/>
      <c r="N1222" s="244"/>
      <c r="O1222" s="244"/>
      <c r="P1222" s="244"/>
      <c r="Q1222" s="244"/>
      <c r="R1222" s="244"/>
      <c r="S1222" s="244"/>
      <c r="T1222" s="245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6" t="s">
        <v>161</v>
      </c>
      <c r="AU1222" s="246" t="s">
        <v>86</v>
      </c>
      <c r="AV1222" s="13" t="s">
        <v>84</v>
      </c>
      <c r="AW1222" s="13" t="s">
        <v>32</v>
      </c>
      <c r="AX1222" s="13" t="s">
        <v>76</v>
      </c>
      <c r="AY1222" s="246" t="s">
        <v>150</v>
      </c>
    </row>
    <row r="1223" s="13" customFormat="1">
      <c r="A1223" s="13"/>
      <c r="B1223" s="236"/>
      <c r="C1223" s="237"/>
      <c r="D1223" s="238" t="s">
        <v>161</v>
      </c>
      <c r="E1223" s="239" t="s">
        <v>1</v>
      </c>
      <c r="F1223" s="240" t="s">
        <v>1074</v>
      </c>
      <c r="G1223" s="237"/>
      <c r="H1223" s="239" t="s">
        <v>1</v>
      </c>
      <c r="I1223" s="241"/>
      <c r="J1223" s="237"/>
      <c r="K1223" s="237"/>
      <c r="L1223" s="242"/>
      <c r="M1223" s="243"/>
      <c r="N1223" s="244"/>
      <c r="O1223" s="244"/>
      <c r="P1223" s="244"/>
      <c r="Q1223" s="244"/>
      <c r="R1223" s="244"/>
      <c r="S1223" s="244"/>
      <c r="T1223" s="245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6" t="s">
        <v>161</v>
      </c>
      <c r="AU1223" s="246" t="s">
        <v>86</v>
      </c>
      <c r="AV1223" s="13" t="s">
        <v>84</v>
      </c>
      <c r="AW1223" s="13" t="s">
        <v>32</v>
      </c>
      <c r="AX1223" s="13" t="s">
        <v>76</v>
      </c>
      <c r="AY1223" s="246" t="s">
        <v>150</v>
      </c>
    </row>
    <row r="1224" s="14" customFormat="1">
      <c r="A1224" s="14"/>
      <c r="B1224" s="247"/>
      <c r="C1224" s="248"/>
      <c r="D1224" s="238" t="s">
        <v>161</v>
      </c>
      <c r="E1224" s="249" t="s">
        <v>1</v>
      </c>
      <c r="F1224" s="250" t="s">
        <v>84</v>
      </c>
      <c r="G1224" s="248"/>
      <c r="H1224" s="251">
        <v>1</v>
      </c>
      <c r="I1224" s="252"/>
      <c r="J1224" s="248"/>
      <c r="K1224" s="248"/>
      <c r="L1224" s="253"/>
      <c r="M1224" s="254"/>
      <c r="N1224" s="255"/>
      <c r="O1224" s="255"/>
      <c r="P1224" s="255"/>
      <c r="Q1224" s="255"/>
      <c r="R1224" s="255"/>
      <c r="S1224" s="255"/>
      <c r="T1224" s="256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57" t="s">
        <v>161</v>
      </c>
      <c r="AU1224" s="257" t="s">
        <v>86</v>
      </c>
      <c r="AV1224" s="14" t="s">
        <v>86</v>
      </c>
      <c r="AW1224" s="14" t="s">
        <v>32</v>
      </c>
      <c r="AX1224" s="14" t="s">
        <v>76</v>
      </c>
      <c r="AY1224" s="257" t="s">
        <v>150</v>
      </c>
    </row>
    <row r="1225" s="12" customFormat="1" ht="22.8" customHeight="1">
      <c r="A1225" s="12"/>
      <c r="B1225" s="202"/>
      <c r="C1225" s="203"/>
      <c r="D1225" s="204" t="s">
        <v>75</v>
      </c>
      <c r="E1225" s="216" t="s">
        <v>1075</v>
      </c>
      <c r="F1225" s="216" t="s">
        <v>1076</v>
      </c>
      <c r="G1225" s="203"/>
      <c r="H1225" s="203"/>
      <c r="I1225" s="206"/>
      <c r="J1225" s="217">
        <f>BK1225</f>
        <v>0</v>
      </c>
      <c r="K1225" s="203"/>
      <c r="L1225" s="208"/>
      <c r="M1225" s="209"/>
      <c r="N1225" s="210"/>
      <c r="O1225" s="210"/>
      <c r="P1225" s="211">
        <f>SUM(P1226:P1237)</f>
        <v>0</v>
      </c>
      <c r="Q1225" s="210"/>
      <c r="R1225" s="211">
        <f>SUM(R1226:R1237)</f>
        <v>0</v>
      </c>
      <c r="S1225" s="210"/>
      <c r="T1225" s="212">
        <f>SUM(T1226:T1237)</f>
        <v>0</v>
      </c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R1225" s="213" t="s">
        <v>182</v>
      </c>
      <c r="AT1225" s="214" t="s">
        <v>75</v>
      </c>
      <c r="AU1225" s="214" t="s">
        <v>84</v>
      </c>
      <c r="AY1225" s="213" t="s">
        <v>150</v>
      </c>
      <c r="BK1225" s="215">
        <f>SUM(BK1226:BK1237)</f>
        <v>0</v>
      </c>
    </row>
    <row r="1226" s="2" customFormat="1" ht="26.4" customHeight="1">
      <c r="A1226" s="38"/>
      <c r="B1226" s="39"/>
      <c r="C1226" s="218" t="s">
        <v>1077</v>
      </c>
      <c r="D1226" s="218" t="s">
        <v>152</v>
      </c>
      <c r="E1226" s="219" t="s">
        <v>1078</v>
      </c>
      <c r="F1226" s="220" t="s">
        <v>1076</v>
      </c>
      <c r="G1226" s="221" t="s">
        <v>1028</v>
      </c>
      <c r="H1226" s="222">
        <v>1</v>
      </c>
      <c r="I1226" s="223"/>
      <c r="J1226" s="224">
        <f>ROUND(I1226*H1226,2)</f>
        <v>0</v>
      </c>
      <c r="K1226" s="220" t="s">
        <v>1</v>
      </c>
      <c r="L1226" s="44"/>
      <c r="M1226" s="225" t="s">
        <v>1</v>
      </c>
      <c r="N1226" s="226" t="s">
        <v>41</v>
      </c>
      <c r="O1226" s="91"/>
      <c r="P1226" s="227">
        <f>O1226*H1226</f>
        <v>0</v>
      </c>
      <c r="Q1226" s="227">
        <v>0</v>
      </c>
      <c r="R1226" s="227">
        <f>Q1226*H1226</f>
        <v>0</v>
      </c>
      <c r="S1226" s="227">
        <v>0</v>
      </c>
      <c r="T1226" s="228">
        <f>S1226*H1226</f>
        <v>0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229" t="s">
        <v>1029</v>
      </c>
      <c r="AT1226" s="229" t="s">
        <v>152</v>
      </c>
      <c r="AU1226" s="229" t="s">
        <v>86</v>
      </c>
      <c r="AY1226" s="17" t="s">
        <v>150</v>
      </c>
      <c r="BE1226" s="230">
        <f>IF(N1226="základní",J1226,0)</f>
        <v>0</v>
      </c>
      <c r="BF1226" s="230">
        <f>IF(N1226="snížená",J1226,0)</f>
        <v>0</v>
      </c>
      <c r="BG1226" s="230">
        <f>IF(N1226="zákl. přenesená",J1226,0)</f>
        <v>0</v>
      </c>
      <c r="BH1226" s="230">
        <f>IF(N1226="sníž. přenesená",J1226,0)</f>
        <v>0</v>
      </c>
      <c r="BI1226" s="230">
        <f>IF(N1226="nulová",J1226,0)</f>
        <v>0</v>
      </c>
      <c r="BJ1226" s="17" t="s">
        <v>84</v>
      </c>
      <c r="BK1226" s="230">
        <f>ROUND(I1226*H1226,2)</f>
        <v>0</v>
      </c>
      <c r="BL1226" s="17" t="s">
        <v>1029</v>
      </c>
      <c r="BM1226" s="229" t="s">
        <v>1079</v>
      </c>
    </row>
    <row r="1227" s="13" customFormat="1">
      <c r="A1227" s="13"/>
      <c r="B1227" s="236"/>
      <c r="C1227" s="237"/>
      <c r="D1227" s="238" t="s">
        <v>161</v>
      </c>
      <c r="E1227" s="239" t="s">
        <v>1</v>
      </c>
      <c r="F1227" s="240" t="s">
        <v>1080</v>
      </c>
      <c r="G1227" s="237"/>
      <c r="H1227" s="239" t="s">
        <v>1</v>
      </c>
      <c r="I1227" s="241"/>
      <c r="J1227" s="237"/>
      <c r="K1227" s="237"/>
      <c r="L1227" s="242"/>
      <c r="M1227" s="243"/>
      <c r="N1227" s="244"/>
      <c r="O1227" s="244"/>
      <c r="P1227" s="244"/>
      <c r="Q1227" s="244"/>
      <c r="R1227" s="244"/>
      <c r="S1227" s="244"/>
      <c r="T1227" s="245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6" t="s">
        <v>161</v>
      </c>
      <c r="AU1227" s="246" t="s">
        <v>86</v>
      </c>
      <c r="AV1227" s="13" t="s">
        <v>84</v>
      </c>
      <c r="AW1227" s="13" t="s">
        <v>32</v>
      </c>
      <c r="AX1227" s="13" t="s">
        <v>76</v>
      </c>
      <c r="AY1227" s="246" t="s">
        <v>150</v>
      </c>
    </row>
    <row r="1228" s="13" customFormat="1">
      <c r="A1228" s="13"/>
      <c r="B1228" s="236"/>
      <c r="C1228" s="237"/>
      <c r="D1228" s="238" t="s">
        <v>161</v>
      </c>
      <c r="E1228" s="239" t="s">
        <v>1</v>
      </c>
      <c r="F1228" s="240" t="s">
        <v>1081</v>
      </c>
      <c r="G1228" s="237"/>
      <c r="H1228" s="239" t="s">
        <v>1</v>
      </c>
      <c r="I1228" s="241"/>
      <c r="J1228" s="237"/>
      <c r="K1228" s="237"/>
      <c r="L1228" s="242"/>
      <c r="M1228" s="243"/>
      <c r="N1228" s="244"/>
      <c r="O1228" s="244"/>
      <c r="P1228" s="244"/>
      <c r="Q1228" s="244"/>
      <c r="R1228" s="244"/>
      <c r="S1228" s="244"/>
      <c r="T1228" s="245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6" t="s">
        <v>161</v>
      </c>
      <c r="AU1228" s="246" t="s">
        <v>86</v>
      </c>
      <c r="AV1228" s="13" t="s">
        <v>84</v>
      </c>
      <c r="AW1228" s="13" t="s">
        <v>32</v>
      </c>
      <c r="AX1228" s="13" t="s">
        <v>76</v>
      </c>
      <c r="AY1228" s="246" t="s">
        <v>150</v>
      </c>
    </row>
    <row r="1229" s="13" customFormat="1">
      <c r="A1229" s="13"/>
      <c r="B1229" s="236"/>
      <c r="C1229" s="237"/>
      <c r="D1229" s="238" t="s">
        <v>161</v>
      </c>
      <c r="E1229" s="239" t="s">
        <v>1</v>
      </c>
      <c r="F1229" s="240" t="s">
        <v>1082</v>
      </c>
      <c r="G1229" s="237"/>
      <c r="H1229" s="239" t="s">
        <v>1</v>
      </c>
      <c r="I1229" s="241"/>
      <c r="J1229" s="237"/>
      <c r="K1229" s="237"/>
      <c r="L1229" s="242"/>
      <c r="M1229" s="243"/>
      <c r="N1229" s="244"/>
      <c r="O1229" s="244"/>
      <c r="P1229" s="244"/>
      <c r="Q1229" s="244"/>
      <c r="R1229" s="244"/>
      <c r="S1229" s="244"/>
      <c r="T1229" s="245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46" t="s">
        <v>161</v>
      </c>
      <c r="AU1229" s="246" t="s">
        <v>86</v>
      </c>
      <c r="AV1229" s="13" t="s">
        <v>84</v>
      </c>
      <c r="AW1229" s="13" t="s">
        <v>32</v>
      </c>
      <c r="AX1229" s="13" t="s">
        <v>76</v>
      </c>
      <c r="AY1229" s="246" t="s">
        <v>150</v>
      </c>
    </row>
    <row r="1230" s="13" customFormat="1">
      <c r="A1230" s="13"/>
      <c r="B1230" s="236"/>
      <c r="C1230" s="237"/>
      <c r="D1230" s="238" t="s">
        <v>161</v>
      </c>
      <c r="E1230" s="239" t="s">
        <v>1</v>
      </c>
      <c r="F1230" s="240" t="s">
        <v>1083</v>
      </c>
      <c r="G1230" s="237"/>
      <c r="H1230" s="239" t="s">
        <v>1</v>
      </c>
      <c r="I1230" s="241"/>
      <c r="J1230" s="237"/>
      <c r="K1230" s="237"/>
      <c r="L1230" s="242"/>
      <c r="M1230" s="243"/>
      <c r="N1230" s="244"/>
      <c r="O1230" s="244"/>
      <c r="P1230" s="244"/>
      <c r="Q1230" s="244"/>
      <c r="R1230" s="244"/>
      <c r="S1230" s="244"/>
      <c r="T1230" s="245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6" t="s">
        <v>161</v>
      </c>
      <c r="AU1230" s="246" t="s">
        <v>86</v>
      </c>
      <c r="AV1230" s="13" t="s">
        <v>84</v>
      </c>
      <c r="AW1230" s="13" t="s">
        <v>32</v>
      </c>
      <c r="AX1230" s="13" t="s">
        <v>76</v>
      </c>
      <c r="AY1230" s="246" t="s">
        <v>150</v>
      </c>
    </row>
    <row r="1231" s="13" customFormat="1">
      <c r="A1231" s="13"/>
      <c r="B1231" s="236"/>
      <c r="C1231" s="237"/>
      <c r="D1231" s="238" t="s">
        <v>161</v>
      </c>
      <c r="E1231" s="239" t="s">
        <v>1</v>
      </c>
      <c r="F1231" s="240" t="s">
        <v>1084</v>
      </c>
      <c r="G1231" s="237"/>
      <c r="H1231" s="239" t="s">
        <v>1</v>
      </c>
      <c r="I1231" s="241"/>
      <c r="J1231" s="237"/>
      <c r="K1231" s="237"/>
      <c r="L1231" s="242"/>
      <c r="M1231" s="243"/>
      <c r="N1231" s="244"/>
      <c r="O1231" s="244"/>
      <c r="P1231" s="244"/>
      <c r="Q1231" s="244"/>
      <c r="R1231" s="244"/>
      <c r="S1231" s="244"/>
      <c r="T1231" s="245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6" t="s">
        <v>161</v>
      </c>
      <c r="AU1231" s="246" t="s">
        <v>86</v>
      </c>
      <c r="AV1231" s="13" t="s">
        <v>84</v>
      </c>
      <c r="AW1231" s="13" t="s">
        <v>32</v>
      </c>
      <c r="AX1231" s="13" t="s">
        <v>76</v>
      </c>
      <c r="AY1231" s="246" t="s">
        <v>150</v>
      </c>
    </row>
    <row r="1232" s="13" customFormat="1">
      <c r="A1232" s="13"/>
      <c r="B1232" s="236"/>
      <c r="C1232" s="237"/>
      <c r="D1232" s="238" t="s">
        <v>161</v>
      </c>
      <c r="E1232" s="239" t="s">
        <v>1</v>
      </c>
      <c r="F1232" s="240" t="s">
        <v>1085</v>
      </c>
      <c r="G1232" s="237"/>
      <c r="H1232" s="239" t="s">
        <v>1</v>
      </c>
      <c r="I1232" s="241"/>
      <c r="J1232" s="237"/>
      <c r="K1232" s="237"/>
      <c r="L1232" s="242"/>
      <c r="M1232" s="243"/>
      <c r="N1232" s="244"/>
      <c r="O1232" s="244"/>
      <c r="P1232" s="244"/>
      <c r="Q1232" s="244"/>
      <c r="R1232" s="244"/>
      <c r="S1232" s="244"/>
      <c r="T1232" s="245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6" t="s">
        <v>161</v>
      </c>
      <c r="AU1232" s="246" t="s">
        <v>86</v>
      </c>
      <c r="AV1232" s="13" t="s">
        <v>84</v>
      </c>
      <c r="AW1232" s="13" t="s">
        <v>32</v>
      </c>
      <c r="AX1232" s="13" t="s">
        <v>76</v>
      </c>
      <c r="AY1232" s="246" t="s">
        <v>150</v>
      </c>
    </row>
    <row r="1233" s="13" customFormat="1">
      <c r="A1233" s="13"/>
      <c r="B1233" s="236"/>
      <c r="C1233" s="237"/>
      <c r="D1233" s="238" t="s">
        <v>161</v>
      </c>
      <c r="E1233" s="239" t="s">
        <v>1</v>
      </c>
      <c r="F1233" s="240" t="s">
        <v>1086</v>
      </c>
      <c r="G1233" s="237"/>
      <c r="H1233" s="239" t="s">
        <v>1</v>
      </c>
      <c r="I1233" s="241"/>
      <c r="J1233" s="237"/>
      <c r="K1233" s="237"/>
      <c r="L1233" s="242"/>
      <c r="M1233" s="243"/>
      <c r="N1233" s="244"/>
      <c r="O1233" s="244"/>
      <c r="P1233" s="244"/>
      <c r="Q1233" s="244"/>
      <c r="R1233" s="244"/>
      <c r="S1233" s="244"/>
      <c r="T1233" s="245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6" t="s">
        <v>161</v>
      </c>
      <c r="AU1233" s="246" t="s">
        <v>86</v>
      </c>
      <c r="AV1233" s="13" t="s">
        <v>84</v>
      </c>
      <c r="AW1233" s="13" t="s">
        <v>32</v>
      </c>
      <c r="AX1233" s="13" t="s">
        <v>76</v>
      </c>
      <c r="AY1233" s="246" t="s">
        <v>150</v>
      </c>
    </row>
    <row r="1234" s="13" customFormat="1">
      <c r="A1234" s="13"/>
      <c r="B1234" s="236"/>
      <c r="C1234" s="237"/>
      <c r="D1234" s="238" t="s">
        <v>161</v>
      </c>
      <c r="E1234" s="239" t="s">
        <v>1</v>
      </c>
      <c r="F1234" s="240" t="s">
        <v>1087</v>
      </c>
      <c r="G1234" s="237"/>
      <c r="H1234" s="239" t="s">
        <v>1</v>
      </c>
      <c r="I1234" s="241"/>
      <c r="J1234" s="237"/>
      <c r="K1234" s="237"/>
      <c r="L1234" s="242"/>
      <c r="M1234" s="243"/>
      <c r="N1234" s="244"/>
      <c r="O1234" s="244"/>
      <c r="P1234" s="244"/>
      <c r="Q1234" s="244"/>
      <c r="R1234" s="244"/>
      <c r="S1234" s="244"/>
      <c r="T1234" s="245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6" t="s">
        <v>161</v>
      </c>
      <c r="AU1234" s="246" t="s">
        <v>86</v>
      </c>
      <c r="AV1234" s="13" t="s">
        <v>84</v>
      </c>
      <c r="AW1234" s="13" t="s">
        <v>32</v>
      </c>
      <c r="AX1234" s="13" t="s">
        <v>76</v>
      </c>
      <c r="AY1234" s="246" t="s">
        <v>150</v>
      </c>
    </row>
    <row r="1235" s="13" customFormat="1">
      <c r="A1235" s="13"/>
      <c r="B1235" s="236"/>
      <c r="C1235" s="237"/>
      <c r="D1235" s="238" t="s">
        <v>161</v>
      </c>
      <c r="E1235" s="239" t="s">
        <v>1</v>
      </c>
      <c r="F1235" s="240" t="s">
        <v>1088</v>
      </c>
      <c r="G1235" s="237"/>
      <c r="H1235" s="239" t="s">
        <v>1</v>
      </c>
      <c r="I1235" s="241"/>
      <c r="J1235" s="237"/>
      <c r="K1235" s="237"/>
      <c r="L1235" s="242"/>
      <c r="M1235" s="243"/>
      <c r="N1235" s="244"/>
      <c r="O1235" s="244"/>
      <c r="P1235" s="244"/>
      <c r="Q1235" s="244"/>
      <c r="R1235" s="244"/>
      <c r="S1235" s="244"/>
      <c r="T1235" s="245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6" t="s">
        <v>161</v>
      </c>
      <c r="AU1235" s="246" t="s">
        <v>86</v>
      </c>
      <c r="AV1235" s="13" t="s">
        <v>84</v>
      </c>
      <c r="AW1235" s="13" t="s">
        <v>32</v>
      </c>
      <c r="AX1235" s="13" t="s">
        <v>76</v>
      </c>
      <c r="AY1235" s="246" t="s">
        <v>150</v>
      </c>
    </row>
    <row r="1236" s="13" customFormat="1">
      <c r="A1236" s="13"/>
      <c r="B1236" s="236"/>
      <c r="C1236" s="237"/>
      <c r="D1236" s="238" t="s">
        <v>161</v>
      </c>
      <c r="E1236" s="239" t="s">
        <v>1</v>
      </c>
      <c r="F1236" s="240" t="s">
        <v>1089</v>
      </c>
      <c r="G1236" s="237"/>
      <c r="H1236" s="239" t="s">
        <v>1</v>
      </c>
      <c r="I1236" s="241"/>
      <c r="J1236" s="237"/>
      <c r="K1236" s="237"/>
      <c r="L1236" s="242"/>
      <c r="M1236" s="243"/>
      <c r="N1236" s="244"/>
      <c r="O1236" s="244"/>
      <c r="P1236" s="244"/>
      <c r="Q1236" s="244"/>
      <c r="R1236" s="244"/>
      <c r="S1236" s="244"/>
      <c r="T1236" s="245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6" t="s">
        <v>161</v>
      </c>
      <c r="AU1236" s="246" t="s">
        <v>86</v>
      </c>
      <c r="AV1236" s="13" t="s">
        <v>84</v>
      </c>
      <c r="AW1236" s="13" t="s">
        <v>32</v>
      </c>
      <c r="AX1236" s="13" t="s">
        <v>76</v>
      </c>
      <c r="AY1236" s="246" t="s">
        <v>150</v>
      </c>
    </row>
    <row r="1237" s="14" customFormat="1">
      <c r="A1237" s="14"/>
      <c r="B1237" s="247"/>
      <c r="C1237" s="248"/>
      <c r="D1237" s="238" t="s">
        <v>161</v>
      </c>
      <c r="E1237" s="249" t="s">
        <v>1</v>
      </c>
      <c r="F1237" s="250" t="s">
        <v>84</v>
      </c>
      <c r="G1237" s="248"/>
      <c r="H1237" s="251">
        <v>1</v>
      </c>
      <c r="I1237" s="252"/>
      <c r="J1237" s="248"/>
      <c r="K1237" s="248"/>
      <c r="L1237" s="253"/>
      <c r="M1237" s="270"/>
      <c r="N1237" s="271"/>
      <c r="O1237" s="271"/>
      <c r="P1237" s="271"/>
      <c r="Q1237" s="271"/>
      <c r="R1237" s="271"/>
      <c r="S1237" s="271"/>
      <c r="T1237" s="272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7" t="s">
        <v>161</v>
      </c>
      <c r="AU1237" s="257" t="s">
        <v>86</v>
      </c>
      <c r="AV1237" s="14" t="s">
        <v>86</v>
      </c>
      <c r="AW1237" s="14" t="s">
        <v>32</v>
      </c>
      <c r="AX1237" s="14" t="s">
        <v>76</v>
      </c>
      <c r="AY1237" s="257" t="s">
        <v>150</v>
      </c>
    </row>
    <row r="1238" s="2" customFormat="1" ht="6.96" customHeight="1">
      <c r="A1238" s="38"/>
      <c r="B1238" s="66"/>
      <c r="C1238" s="67"/>
      <c r="D1238" s="67"/>
      <c r="E1238" s="67"/>
      <c r="F1238" s="67"/>
      <c r="G1238" s="67"/>
      <c r="H1238" s="67"/>
      <c r="I1238" s="67"/>
      <c r="J1238" s="67"/>
      <c r="K1238" s="67"/>
      <c r="L1238" s="44"/>
      <c r="M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</row>
  </sheetData>
  <sheetProtection sheet="1" autoFilter="0" formatColumns="0" formatRows="0" objects="1" scenarios="1" spinCount="100000" saltValue="SpxQnUZby2+HXELaofF51fQZU7SAn4OBWAXWs/IPV5BcJQyW+n31vZlz9umthz4lbhMW70+V7roHcLlD10ArzA==" hashValue="SBJFlm0+uHKimVSSpm+YnFXOeDk1Y/BQI/GsZjX8yxSDB5z2RP76di62ZE6Bl9xpe8CpcAzY1Q2QuTHh/h2DUw==" algorithmName="SHA-512" password="CC35"/>
  <autoFilter ref="C143:K1237"/>
  <mergeCells count="9">
    <mergeCell ref="E7:H7"/>
    <mergeCell ref="E9:H9"/>
    <mergeCell ref="E18:H18"/>
    <mergeCell ref="E27:H27"/>
    <mergeCell ref="E85:H85"/>
    <mergeCell ref="E87:H87"/>
    <mergeCell ref="E134:H134"/>
    <mergeCell ref="E136:H136"/>
    <mergeCell ref="L2:V2"/>
  </mergeCells>
  <hyperlinks>
    <hyperlink ref="F148" r:id="rId1" display="https://podminky.urs.cz/item/CS_URS_2025_01/132212331"/>
    <hyperlink ref="F155" r:id="rId2" display="https://podminky.urs.cz/item/CS_URS_2025_01/162751117"/>
    <hyperlink ref="F158" r:id="rId3" display="https://podminky.urs.cz/item/CS_URS_2025_01/162751119"/>
    <hyperlink ref="F161" r:id="rId4" display="https://podminky.urs.cz/item/CS_URS_2025_01/167151101"/>
    <hyperlink ref="F164" r:id="rId5" display="https://podminky.urs.cz/item/CS_URS_2025_01/171201221"/>
    <hyperlink ref="F168" r:id="rId6" display="https://podminky.urs.cz/item/CS_URS_2025_01/174101101"/>
    <hyperlink ref="F182" r:id="rId7" display="https://podminky.urs.cz/item/CS_URS_2025_01/113106021"/>
    <hyperlink ref="F199" r:id="rId8" display="https://podminky.urs.cz/item/CS_URS_2025_01/340236212"/>
    <hyperlink ref="F203" r:id="rId9" display="https://podminky.urs.cz/item/CS_URS_2025_01/340238211"/>
    <hyperlink ref="F210" r:id="rId10" display="https://podminky.urs.cz/item/CS_URS_2025_01/317168012"/>
    <hyperlink ref="F221" r:id="rId11" display="https://podminky.urs.cz/item/CS_URS_2025_01/317944323"/>
    <hyperlink ref="F229" r:id="rId12" display="https://podminky.urs.cz/item/CS_URS_2025_01/342244211"/>
    <hyperlink ref="F240" r:id="rId13" display="https://podminky.urs.cz/item/CS_URS_2025_01/346244381"/>
    <hyperlink ref="F247" r:id="rId14" display="https://podminky.urs.cz/item/CS_URS_2025_01/317234410"/>
    <hyperlink ref="F255" r:id="rId15" display="https://podminky.urs.cz/item/CS_URS_2025_01/564760101"/>
    <hyperlink ref="F262" r:id="rId16" display="https://podminky.urs.cz/item/CS_URS_2025_01/596811220"/>
    <hyperlink ref="F272" r:id="rId17" display="https://podminky.urs.cz/item/CS_URS_2025_01/612131301"/>
    <hyperlink ref="F288" r:id="rId18" display="https://podminky.urs.cz/item/CS_URS_2025_01/612311131"/>
    <hyperlink ref="F304" r:id="rId19" display="https://podminky.urs.cz/item/CS_URS_2025_01/612321341"/>
    <hyperlink ref="F320" r:id="rId20" display="https://podminky.urs.cz/item/CS_URS_2025_01/612325422"/>
    <hyperlink ref="F332" r:id="rId21" display="https://podminky.urs.cz/item/CS_URS_2025_01/629991012"/>
    <hyperlink ref="F336" r:id="rId22" display="https://podminky.urs.cz/item/CS_URS_2025_01/631311115"/>
    <hyperlink ref="F344" r:id="rId23" display="https://podminky.urs.cz/item/CS_URS_2025_01/631311125"/>
    <hyperlink ref="F353" r:id="rId24" display="https://podminky.urs.cz/item/CS_URS_2025_01/631319011"/>
    <hyperlink ref="F356" r:id="rId25" display="https://podminky.urs.cz/item/CS_URS_2025_01/631319012"/>
    <hyperlink ref="F360" r:id="rId26" display="https://podminky.urs.cz/item/CS_URS_2025_01/631319173"/>
    <hyperlink ref="F364" r:id="rId27" display="https://podminky.urs.cz/item/CS_URS_2025_01/631362021"/>
    <hyperlink ref="F373" r:id="rId28" display="https://podminky.urs.cz/item/CS_URS_2025_01/642944121"/>
    <hyperlink ref="F415" r:id="rId29" display="https://podminky.urs.cz/item/CS_URS_2025_01/113152111"/>
    <hyperlink ref="F423" r:id="rId30" display="https://podminky.urs.cz/item/CS_URS_2025_01/218020691"/>
    <hyperlink ref="F430" r:id="rId31" display="https://podminky.urs.cz/item/CS_URS_2025_01/711141821"/>
    <hyperlink ref="F437" r:id="rId32" display="https://podminky.urs.cz/item/CS_URS_2025_01/725320821"/>
    <hyperlink ref="F446" r:id="rId33" display="https://podminky.urs.cz/item/CS_URS_2025_01/763121812"/>
    <hyperlink ref="F453" r:id="rId34" display="https://podminky.urs.cz/item/CS_URS_2025_01/766491851"/>
    <hyperlink ref="F460" r:id="rId35" display="https://podminky.urs.cz/item/CS_URS_2025_01/766691914"/>
    <hyperlink ref="F467" r:id="rId36" display="https://podminky.urs.cz/item/CS_URS_2025_01/776201812"/>
    <hyperlink ref="F482" r:id="rId37" display="https://podminky.urs.cz/item/CS_URS_2025_01/776410811"/>
    <hyperlink ref="F497" r:id="rId38" display="https://podminky.urs.cz/item/CS_URS_2025_01/781491831"/>
    <hyperlink ref="F504" r:id="rId39" display="https://podminky.urs.cz/item/CS_URS_2025_01/962031011"/>
    <hyperlink ref="F515" r:id="rId40" display="https://podminky.urs.cz/item/CS_URS_2025_01/962032230"/>
    <hyperlink ref="F522" r:id="rId41" display="https://podminky.urs.cz/item/CS_URS_2025_01/965042141"/>
    <hyperlink ref="F530" r:id="rId42" display="https://podminky.urs.cz/item/CS_URS_2025_01/965042231"/>
    <hyperlink ref="F538" r:id="rId43" display="https://podminky.urs.cz/item/CS_URS_2025_01/965081213"/>
    <hyperlink ref="F547" r:id="rId44" display="https://podminky.urs.cz/item/CS_URS_2025_01/965049112"/>
    <hyperlink ref="F555" r:id="rId45" display="https://podminky.urs.cz/item/CS_URS_2025_01/775111116"/>
    <hyperlink ref="F572" r:id="rId46" display="https://podminky.urs.cz/item/CS_URS_2025_01/965081611"/>
    <hyperlink ref="F581" r:id="rId47" display="https://podminky.urs.cz/item/CS_URS_2025_01/968072455"/>
    <hyperlink ref="F595" r:id="rId48" display="https://podminky.urs.cz/item/CS_URS_2025_01/971033131"/>
    <hyperlink ref="F602" r:id="rId49" display="https://podminky.urs.cz/item/CS_URS_2025_01/971033141"/>
    <hyperlink ref="F609" r:id="rId50" display="https://podminky.urs.cz/item/CS_URS_2025_01/971033231"/>
    <hyperlink ref="F616" r:id="rId51" display="https://podminky.urs.cz/item/CS_URS_2025_01/971033241"/>
    <hyperlink ref="F623" r:id="rId52" display="https://podminky.urs.cz/item/CS_URS_2025_01/971033331"/>
    <hyperlink ref="F630" r:id="rId53" display="https://podminky.urs.cz/item/CS_URS_2025_01/971033341"/>
    <hyperlink ref="F637" r:id="rId54" display="https://podminky.urs.cz/item/CS_URS_2025_01/971035431"/>
    <hyperlink ref="F644" r:id="rId55" display="https://podminky.urs.cz/item/CS_URS_2025_01/971035441"/>
    <hyperlink ref="F651" r:id="rId56" display="https://podminky.urs.cz/item/CS_URS_2025_01/974031121"/>
    <hyperlink ref="F657" r:id="rId57" display="https://podminky.urs.cz/item/CS_URS_2025_01/974031122"/>
    <hyperlink ref="F663" r:id="rId58" display="https://podminky.urs.cz/item/CS_URS_2025_01/974031133"/>
    <hyperlink ref="F669" r:id="rId59" display="https://podminky.urs.cz/item/CS_URS_2025_01/974031134"/>
    <hyperlink ref="F675" r:id="rId60" display="https://podminky.urs.cz/item/CS_URS_2025_01/974031142"/>
    <hyperlink ref="F681" r:id="rId61" display="https://podminky.urs.cz/item/CS_URS_2025_01/974031144"/>
    <hyperlink ref="F687" r:id="rId62" display="https://podminky.urs.cz/item/CS_URS_2025_01/974031153"/>
    <hyperlink ref="F693" r:id="rId63" display="https://podminky.urs.cz/item/CS_URS_2025_01/974031666"/>
    <hyperlink ref="F700" r:id="rId64" display="https://podminky.urs.cz/item/CS_URS_2025_01/975022241"/>
    <hyperlink ref="F706" r:id="rId65" display="https://podminky.urs.cz/item/CS_URS_2025_01/977151113"/>
    <hyperlink ref="F714" r:id="rId66" display="https://podminky.urs.cz/item/CS_URS_2025_01/977151118"/>
    <hyperlink ref="F722" r:id="rId67" display="https://podminky.urs.cz/item/CS_URS_2025_01/977151123"/>
    <hyperlink ref="F730" r:id="rId68" display="https://podminky.urs.cz/item/CS_URS_2025_01/977151125"/>
    <hyperlink ref="F738" r:id="rId69" display="https://podminky.urs.cz/item/CS_URS_2025_01/977151128"/>
    <hyperlink ref="F746" r:id="rId70" display="https://podminky.urs.cz/item/CS_URS_2025_01/977151212"/>
    <hyperlink ref="F754" r:id="rId71" display="https://podminky.urs.cz/item/CS_URS_2025_01/977151216"/>
    <hyperlink ref="F762" r:id="rId72" display="https://podminky.urs.cz/item/CS_URS_2025_01/977151218"/>
    <hyperlink ref="F770" r:id="rId73" display="https://podminky.urs.cz/item/CS_URS_2025_01/977151223"/>
    <hyperlink ref="F778" r:id="rId74" display="https://podminky.urs.cz/item/CS_URS_2025_01/977151225"/>
    <hyperlink ref="F786" r:id="rId75" display="https://podminky.urs.cz/item/CS_URS_2025_01/977151227"/>
    <hyperlink ref="F794" r:id="rId76" display="https://podminky.urs.cz/item/CS_URS_2025_01/977211122"/>
    <hyperlink ref="F801" r:id="rId77" display="https://podminky.urs.cz/item/CS_URS_2025_01/977311112"/>
    <hyperlink ref="F808" r:id="rId78" display="https://podminky.urs.cz/item/CS_URS_2025_01/977312113"/>
    <hyperlink ref="F815" r:id="rId79" display="https://podminky.urs.cz/item/CS_URS_2025_01/978012141"/>
    <hyperlink ref="F828" r:id="rId80" display="https://podminky.urs.cz/item/CS_URS_2025_01/997013211"/>
    <hyperlink ref="F830" r:id="rId81" display="https://podminky.urs.cz/item/CS_URS_2025_01/997013511"/>
    <hyperlink ref="F832" r:id="rId82" display="https://podminky.urs.cz/item/CS_URS_2025_01/997013509"/>
    <hyperlink ref="F835" r:id="rId83" display="https://podminky.urs.cz/item/CS_URS_2025_01/997013631"/>
    <hyperlink ref="F837" r:id="rId84" display="https://podminky.urs.cz/item/CS_URS_2025_01/998018001"/>
    <hyperlink ref="F841" r:id="rId85" display="https://podminky.urs.cz/item/CS_URS_2025_01/711161223"/>
    <hyperlink ref="F848" r:id="rId86" display="https://podminky.urs.cz/item/CS_URS_2025_01/711161383"/>
    <hyperlink ref="F855" r:id="rId87" display="https://podminky.urs.cz/item/CS_URS_2025_01/711441559"/>
    <hyperlink ref="F863" r:id="rId88" display="https://podminky.urs.cz/item/CS_URS_2025_01/711442559"/>
    <hyperlink ref="F872" r:id="rId89" display="https://podminky.urs.cz/item/CS_URS_2025_01/998711311"/>
    <hyperlink ref="F875" r:id="rId90" display="https://podminky.urs.cz/item/CS_URS_2025_01/713131141"/>
    <hyperlink ref="F884" r:id="rId91" display="https://podminky.urs.cz/item/CS_URS_2025_01/998713121"/>
    <hyperlink ref="F887" r:id="rId92" display="https://podminky.urs.cz/item/CS_URS_2025_01/763131411"/>
    <hyperlink ref="F894" r:id="rId93" display="https://podminky.urs.cz/item/CS_URS_2025_01/763164631"/>
    <hyperlink ref="F903" r:id="rId94" display="https://podminky.urs.cz/item/CS_URS_2025_01/763131714"/>
    <hyperlink ref="F913" r:id="rId95" display="https://podminky.urs.cz/item/CS_URS_2025_01/998763331"/>
    <hyperlink ref="F916" r:id="rId96" display="https://podminky.urs.cz/item/CS_URS_2025_01/766660001"/>
    <hyperlink ref="F942" r:id="rId97" display="https://podminky.urs.cz/item/CS_URS_2025_01/766660002"/>
    <hyperlink ref="F950" r:id="rId98" display="https://podminky.urs.cz/item/CS_URS_2025_01/998766121"/>
    <hyperlink ref="F953" r:id="rId99" display="https://podminky.urs.cz/item/CS_URS_2025_01/767640311"/>
    <hyperlink ref="F960" r:id="rId100" display="https://podminky.urs.cz/item/CS_URS_2025_01/998767121"/>
    <hyperlink ref="F963" r:id="rId101" display="https://podminky.urs.cz/item/CS_URS_2025_01/771121011"/>
    <hyperlink ref="F981" r:id="rId102" display="https://podminky.urs.cz/item/CS_URS_2025_01/771151022"/>
    <hyperlink ref="F995" r:id="rId103" display="https://podminky.urs.cz/item/CS_URS_2025_01/771474112"/>
    <hyperlink ref="F1017" r:id="rId104" display="https://podminky.urs.cz/item/CS_URS_2025_01/771574112"/>
    <hyperlink ref="F1037" r:id="rId105" display="https://podminky.urs.cz/item/CS_URS_2025_01/771591115"/>
    <hyperlink ref="F1059" r:id="rId106" display="https://podminky.urs.cz/item/CS_URS_2025_01/771591117"/>
    <hyperlink ref="F1082" r:id="rId107" display="https://podminky.urs.cz/item/CS_URS_2025_01/998771121"/>
    <hyperlink ref="F1085" r:id="rId108" display="https://podminky.urs.cz/item/CS_URS_2025_01/776121321"/>
    <hyperlink ref="F1096" r:id="rId109" display="https://podminky.urs.cz/item/CS_URS_2025_01/776141123"/>
    <hyperlink ref="F1107" r:id="rId110" display="https://podminky.urs.cz/item/CS_URS_2025_01/776221111"/>
    <hyperlink ref="F1120" r:id="rId111" display="https://podminky.urs.cz/item/CS_URS_2025_01/776223111"/>
    <hyperlink ref="F1123" r:id="rId112" display="https://podminky.urs.cz/item/CS_URS_2025_01/776411111"/>
    <hyperlink ref="F1136" r:id="rId113" display="https://podminky.urs.cz/item/CS_URS_2025_01/776991121"/>
    <hyperlink ref="F1139" r:id="rId114" display="https://podminky.urs.cz/item/CS_URS_2025_01/776991141"/>
    <hyperlink ref="F1142" r:id="rId115" display="https://podminky.urs.cz/item/CS_URS_2025_01/998776121"/>
    <hyperlink ref="F1145" r:id="rId116" display="https://podminky.urs.cz/item/CS_URS_2025_01/783314101"/>
    <hyperlink ref="F1154" r:id="rId117" display="https://podminky.urs.cz/item/CS_URS_2025_01/784181121"/>
    <hyperlink ref="F1186" r:id="rId118" display="https://podminky.urs.cz/item/CS_URS_2025_01/784211121"/>
    <hyperlink ref="F1190" r:id="rId119" display="https://podminky.urs.cz/item/CS_URS_2025_01/01325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8.5" customHeight="1">
      <c r="B7" s="20"/>
      <c r="E7" s="141" t="str">
        <f>'Rekapitulace stavby'!K6</f>
        <v>Rekonstrukce pavilonu MŠ Masarykova 891, na adrese Rimavské Soboty, pozemen č.st.5569 v k.ú Kolín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Avuk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ROUND((SUM(BE127:BE273)),  2)</f>
        <v>0</v>
      </c>
      <c r="G33" s="38"/>
      <c r="H33" s="38"/>
      <c r="I33" s="155">
        <v>0.20999999999999999</v>
      </c>
      <c r="J33" s="154">
        <f>ROUND(((SUM(BE127:BE273))*I33),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ROUND((SUM(BF127:BF273)),  2)</f>
        <v>0</v>
      </c>
      <c r="G34" s="38"/>
      <c r="H34" s="38"/>
      <c r="I34" s="155">
        <v>0.12</v>
      </c>
      <c r="J34" s="154">
        <f>ROUND(((SUM(BF127:BF273))*I34),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ROUND((SUM(BG127:BG273)),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ROUND((SUM(BH127:BH273)),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ROUND((SUM(BI127:BI273)),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8.5" customHeight="1">
      <c r="A85" s="38"/>
      <c r="B85" s="39"/>
      <c r="C85" s="40"/>
      <c r="D85" s="40"/>
      <c r="E85" s="174" t="str">
        <f>E7</f>
        <v>Rekonstrukce pavilonu MŠ Masarykova 891, na adrese Rimavské Soboty, pozemen č.st.5569 v k.ú Kolín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D.1.4a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Kolín</v>
      </c>
      <c r="G89" s="40"/>
      <c r="H89" s="40"/>
      <c r="I89" s="32" t="s">
        <v>22</v>
      </c>
      <c r="J89" s="79" t="str">
        <f>IF(J12="","",J12)</f>
        <v>31. 3. 2025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7.9" customHeight="1">
      <c r="A91" s="38"/>
      <c r="B91" s="39"/>
      <c r="C91" s="32" t="s">
        <v>24</v>
      </c>
      <c r="D91" s="40"/>
      <c r="E91" s="40"/>
      <c r="F91" s="27" t="str">
        <f>E15</f>
        <v>Město Kolín</v>
      </c>
      <c r="G91" s="40"/>
      <c r="H91" s="40"/>
      <c r="I91" s="32" t="s">
        <v>30</v>
      </c>
      <c r="J91" s="36" t="str">
        <f>E21</f>
        <v>Gaudia design s.r.o., Humpolec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107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120</v>
      </c>
      <c r="E99" s="182"/>
      <c r="F99" s="182"/>
      <c r="G99" s="182"/>
      <c r="H99" s="182"/>
      <c r="I99" s="182"/>
      <c r="J99" s="183">
        <f>J132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122</v>
      </c>
      <c r="E100" s="188"/>
      <c r="F100" s="188"/>
      <c r="G100" s="188"/>
      <c r="H100" s="188"/>
      <c r="I100" s="188"/>
      <c r="J100" s="189">
        <f>J133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1091</v>
      </c>
      <c r="E101" s="188"/>
      <c r="F101" s="188"/>
      <c r="G101" s="188"/>
      <c r="H101" s="188"/>
      <c r="I101" s="188"/>
      <c r="J101" s="189">
        <f>J156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1092</v>
      </c>
      <c r="E102" s="188"/>
      <c r="F102" s="188"/>
      <c r="G102" s="188"/>
      <c r="H102" s="188"/>
      <c r="I102" s="188"/>
      <c r="J102" s="189">
        <f>J175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1093</v>
      </c>
      <c r="E103" s="188"/>
      <c r="F103" s="188"/>
      <c r="G103" s="188"/>
      <c r="H103" s="188"/>
      <c r="I103" s="188"/>
      <c r="J103" s="189">
        <f>J182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1094</v>
      </c>
      <c r="E104" s="182"/>
      <c r="F104" s="182"/>
      <c r="G104" s="182"/>
      <c r="H104" s="182"/>
      <c r="I104" s="182"/>
      <c r="J104" s="183">
        <f>J252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130</v>
      </c>
      <c r="E105" s="182"/>
      <c r="F105" s="182"/>
      <c r="G105" s="182"/>
      <c r="H105" s="182"/>
      <c r="I105" s="182"/>
      <c r="J105" s="183">
        <f>J261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131</v>
      </c>
      <c r="E106" s="188"/>
      <c r="F106" s="188"/>
      <c r="G106" s="188"/>
      <c r="H106" s="188"/>
      <c r="I106" s="188"/>
      <c r="J106" s="189">
        <f>J262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133</v>
      </c>
      <c r="E107" s="188"/>
      <c r="F107" s="188"/>
      <c r="G107" s="188"/>
      <c r="H107" s="188"/>
      <c r="I107" s="188"/>
      <c r="J107" s="189">
        <f>J269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135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8.5" customHeight="1">
      <c r="A117" s="38"/>
      <c r="B117" s="39"/>
      <c r="C117" s="40"/>
      <c r="D117" s="40"/>
      <c r="E117" s="174" t="str">
        <f>E7</f>
        <v>Rekonstrukce pavilonu MŠ Masarykova 891, na adrese Rimavské Soboty, pozemen č.st.5569 v k.ú Kolín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100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D.1.4a - Vytápění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Kolín</v>
      </c>
      <c r="G121" s="40"/>
      <c r="H121" s="40"/>
      <c r="I121" s="32" t="s">
        <v>22</v>
      </c>
      <c r="J121" s="79" t="str">
        <f>IF(J12="","",J12)</f>
        <v>31. 3. 2025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7.9" customHeight="1">
      <c r="A123" s="38"/>
      <c r="B123" s="39"/>
      <c r="C123" s="32" t="s">
        <v>24</v>
      </c>
      <c r="D123" s="40"/>
      <c r="E123" s="40"/>
      <c r="F123" s="27" t="str">
        <f>E15</f>
        <v>Město Kolín</v>
      </c>
      <c r="G123" s="40"/>
      <c r="H123" s="40"/>
      <c r="I123" s="32" t="s">
        <v>30</v>
      </c>
      <c r="J123" s="36" t="str">
        <f>E21</f>
        <v>Gaudia design s.r.o., Humpolec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Ing. Avuk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136</v>
      </c>
      <c r="D126" s="194" t="s">
        <v>61</v>
      </c>
      <c r="E126" s="194" t="s">
        <v>57</v>
      </c>
      <c r="F126" s="194" t="s">
        <v>58</v>
      </c>
      <c r="G126" s="194" t="s">
        <v>137</v>
      </c>
      <c r="H126" s="194" t="s">
        <v>138</v>
      </c>
      <c r="I126" s="194" t="s">
        <v>139</v>
      </c>
      <c r="J126" s="194" t="s">
        <v>104</v>
      </c>
      <c r="K126" s="195" t="s">
        <v>140</v>
      </c>
      <c r="L126" s="196"/>
      <c r="M126" s="100" t="s">
        <v>1</v>
      </c>
      <c r="N126" s="101" t="s">
        <v>40</v>
      </c>
      <c r="O126" s="101" t="s">
        <v>141</v>
      </c>
      <c r="P126" s="101" t="s">
        <v>142</v>
      </c>
      <c r="Q126" s="101" t="s">
        <v>143</v>
      </c>
      <c r="R126" s="101" t="s">
        <v>144</v>
      </c>
      <c r="S126" s="101" t="s">
        <v>145</v>
      </c>
      <c r="T126" s="102" t="s">
        <v>146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147</v>
      </c>
      <c r="D127" s="40"/>
      <c r="E127" s="40"/>
      <c r="F127" s="40"/>
      <c r="G127" s="40"/>
      <c r="H127" s="40"/>
      <c r="I127" s="40"/>
      <c r="J127" s="197">
        <f>BK127</f>
        <v>0</v>
      </c>
      <c r="K127" s="40"/>
      <c r="L127" s="44"/>
      <c r="M127" s="103"/>
      <c r="N127" s="198"/>
      <c r="O127" s="104"/>
      <c r="P127" s="199">
        <f>P128+P132+P252+P261</f>
        <v>0</v>
      </c>
      <c r="Q127" s="104"/>
      <c r="R127" s="199">
        <f>R128+R132+R252+R261</f>
        <v>0.80952599999999997</v>
      </c>
      <c r="S127" s="104"/>
      <c r="T127" s="200">
        <f>T128+T132+T252+T261</f>
        <v>3.6747500000000004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106</v>
      </c>
      <c r="BK127" s="201">
        <f>BK128+BK132+BK252+BK261</f>
        <v>0</v>
      </c>
    </row>
    <row r="128" s="12" customFormat="1" ht="25.92" customHeight="1">
      <c r="A128" s="12"/>
      <c r="B128" s="202"/>
      <c r="C128" s="203"/>
      <c r="D128" s="204" t="s">
        <v>75</v>
      </c>
      <c r="E128" s="205" t="s">
        <v>148</v>
      </c>
      <c r="F128" s="205" t="s">
        <v>149</v>
      </c>
      <c r="G128" s="203"/>
      <c r="H128" s="203"/>
      <c r="I128" s="206"/>
      <c r="J128" s="207">
        <f>BK128</f>
        <v>0</v>
      </c>
      <c r="K128" s="203"/>
      <c r="L128" s="208"/>
      <c r="M128" s="209"/>
      <c r="N128" s="210"/>
      <c r="O128" s="210"/>
      <c r="P128" s="211">
        <f>P129</f>
        <v>0</v>
      </c>
      <c r="Q128" s="210"/>
      <c r="R128" s="211">
        <f>R129</f>
        <v>0</v>
      </c>
      <c r="S128" s="210"/>
      <c r="T128" s="21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84</v>
      </c>
      <c r="AT128" s="214" t="s">
        <v>75</v>
      </c>
      <c r="AU128" s="214" t="s">
        <v>76</v>
      </c>
      <c r="AY128" s="213" t="s">
        <v>150</v>
      </c>
      <c r="BK128" s="215">
        <f>BK129</f>
        <v>0</v>
      </c>
    </row>
    <row r="129" s="12" customFormat="1" ht="22.8" customHeight="1">
      <c r="A129" s="12"/>
      <c r="B129" s="202"/>
      <c r="C129" s="203"/>
      <c r="D129" s="204" t="s">
        <v>75</v>
      </c>
      <c r="E129" s="216" t="s">
        <v>217</v>
      </c>
      <c r="F129" s="216" t="s">
        <v>403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SUM(P130:P131)</f>
        <v>0</v>
      </c>
      <c r="Q129" s="210"/>
      <c r="R129" s="211">
        <f>SUM(R130:R131)</f>
        <v>0</v>
      </c>
      <c r="S129" s="210"/>
      <c r="T129" s="21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84</v>
      </c>
      <c r="AT129" s="214" t="s">
        <v>75</v>
      </c>
      <c r="AU129" s="214" t="s">
        <v>84</v>
      </c>
      <c r="AY129" s="213" t="s">
        <v>150</v>
      </c>
      <c r="BK129" s="215">
        <f>SUM(BK130:BK131)</f>
        <v>0</v>
      </c>
    </row>
    <row r="130" s="2" customFormat="1" ht="16.5" customHeight="1">
      <c r="A130" s="38"/>
      <c r="B130" s="39"/>
      <c r="C130" s="218" t="s">
        <v>84</v>
      </c>
      <c r="D130" s="218" t="s">
        <v>152</v>
      </c>
      <c r="E130" s="219" t="s">
        <v>1095</v>
      </c>
      <c r="F130" s="220" t="s">
        <v>1096</v>
      </c>
      <c r="G130" s="221" t="s">
        <v>466</v>
      </c>
      <c r="H130" s="222">
        <v>5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157</v>
      </c>
      <c r="AT130" s="229" t="s">
        <v>152</v>
      </c>
      <c r="AU130" s="229" t="s">
        <v>86</v>
      </c>
      <c r="AY130" s="17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157</v>
      </c>
      <c r="BM130" s="229" t="s">
        <v>1097</v>
      </c>
    </row>
    <row r="131" s="2" customFormat="1" ht="16.5" customHeight="1">
      <c r="A131" s="38"/>
      <c r="B131" s="39"/>
      <c r="C131" s="218" t="s">
        <v>86</v>
      </c>
      <c r="D131" s="218" t="s">
        <v>152</v>
      </c>
      <c r="E131" s="219" t="s">
        <v>1098</v>
      </c>
      <c r="F131" s="220" t="s">
        <v>1099</v>
      </c>
      <c r="G131" s="221" t="s">
        <v>466</v>
      </c>
      <c r="H131" s="222">
        <v>3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86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1100</v>
      </c>
    </row>
    <row r="132" s="12" customFormat="1" ht="25.92" customHeight="1">
      <c r="A132" s="12"/>
      <c r="B132" s="202"/>
      <c r="C132" s="203"/>
      <c r="D132" s="204" t="s">
        <v>75</v>
      </c>
      <c r="E132" s="205" t="s">
        <v>746</v>
      </c>
      <c r="F132" s="205" t="s">
        <v>747</v>
      </c>
      <c r="G132" s="203"/>
      <c r="H132" s="203"/>
      <c r="I132" s="206"/>
      <c r="J132" s="207">
        <f>BK132</f>
        <v>0</v>
      </c>
      <c r="K132" s="203"/>
      <c r="L132" s="208"/>
      <c r="M132" s="209"/>
      <c r="N132" s="210"/>
      <c r="O132" s="210"/>
      <c r="P132" s="211">
        <f>P133+P156+P175+P182</f>
        <v>0</v>
      </c>
      <c r="Q132" s="210"/>
      <c r="R132" s="211">
        <f>R133+R156+R175+R182</f>
        <v>0.80952599999999997</v>
      </c>
      <c r="S132" s="210"/>
      <c r="T132" s="212">
        <f>T133+T156+T175+T182</f>
        <v>3.6747500000000004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86</v>
      </c>
      <c r="AT132" s="214" t="s">
        <v>75</v>
      </c>
      <c r="AU132" s="214" t="s">
        <v>76</v>
      </c>
      <c r="AY132" s="213" t="s">
        <v>150</v>
      </c>
      <c r="BK132" s="215">
        <f>BK133+BK156+BK175+BK182</f>
        <v>0</v>
      </c>
    </row>
    <row r="133" s="12" customFormat="1" ht="22.8" customHeight="1">
      <c r="A133" s="12"/>
      <c r="B133" s="202"/>
      <c r="C133" s="203"/>
      <c r="D133" s="204" t="s">
        <v>75</v>
      </c>
      <c r="E133" s="216" t="s">
        <v>782</v>
      </c>
      <c r="F133" s="216" t="s">
        <v>783</v>
      </c>
      <c r="G133" s="203"/>
      <c r="H133" s="203"/>
      <c r="I133" s="206"/>
      <c r="J133" s="217">
        <f>BK133</f>
        <v>0</v>
      </c>
      <c r="K133" s="203"/>
      <c r="L133" s="208"/>
      <c r="M133" s="209"/>
      <c r="N133" s="210"/>
      <c r="O133" s="210"/>
      <c r="P133" s="211">
        <f>SUM(P134:P155)</f>
        <v>0</v>
      </c>
      <c r="Q133" s="210"/>
      <c r="R133" s="211">
        <f>SUM(R134:R155)</f>
        <v>0.15525600000000001</v>
      </c>
      <c r="S133" s="210"/>
      <c r="T133" s="212">
        <f>SUM(T134:T155)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3" t="s">
        <v>86</v>
      </c>
      <c r="AT133" s="214" t="s">
        <v>75</v>
      </c>
      <c r="AU133" s="214" t="s">
        <v>84</v>
      </c>
      <c r="AY133" s="213" t="s">
        <v>150</v>
      </c>
      <c r="BK133" s="215">
        <f>SUM(BK134:BK155)</f>
        <v>0</v>
      </c>
    </row>
    <row r="134" s="2" customFormat="1" ht="36" customHeight="1">
      <c r="A134" s="38"/>
      <c r="B134" s="39"/>
      <c r="C134" s="218" t="s">
        <v>172</v>
      </c>
      <c r="D134" s="218" t="s">
        <v>152</v>
      </c>
      <c r="E134" s="219" t="s">
        <v>1101</v>
      </c>
      <c r="F134" s="220" t="s">
        <v>1102</v>
      </c>
      <c r="G134" s="221" t="s">
        <v>466</v>
      </c>
      <c r="H134" s="222">
        <v>214.80000000000001</v>
      </c>
      <c r="I134" s="223"/>
      <c r="J134" s="224">
        <f>ROUND(I134*H134,2)</f>
        <v>0</v>
      </c>
      <c r="K134" s="220" t="s">
        <v>156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0.00019000000000000001</v>
      </c>
      <c r="R134" s="227">
        <f>Q134*H134</f>
        <v>0.040812000000000001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264</v>
      </c>
      <c r="AT134" s="229" t="s">
        <v>152</v>
      </c>
      <c r="AU134" s="229" t="s">
        <v>86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264</v>
      </c>
      <c r="BM134" s="229" t="s">
        <v>1103</v>
      </c>
    </row>
    <row r="135" s="2" customFormat="1">
      <c r="A135" s="38"/>
      <c r="B135" s="39"/>
      <c r="C135" s="40"/>
      <c r="D135" s="231" t="s">
        <v>159</v>
      </c>
      <c r="E135" s="40"/>
      <c r="F135" s="232" t="s">
        <v>1104</v>
      </c>
      <c r="G135" s="40"/>
      <c r="H135" s="40"/>
      <c r="I135" s="233"/>
      <c r="J135" s="40"/>
      <c r="K135" s="40"/>
      <c r="L135" s="44"/>
      <c r="M135" s="234"/>
      <c r="N135" s="235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159</v>
      </c>
      <c r="AU135" s="17" t="s">
        <v>86</v>
      </c>
    </row>
    <row r="136" s="2" customFormat="1" ht="26.4" customHeight="1">
      <c r="A136" s="38"/>
      <c r="B136" s="39"/>
      <c r="C136" s="259" t="s">
        <v>157</v>
      </c>
      <c r="D136" s="259" t="s">
        <v>201</v>
      </c>
      <c r="E136" s="260" t="s">
        <v>1105</v>
      </c>
      <c r="F136" s="261" t="s">
        <v>1106</v>
      </c>
      <c r="G136" s="262" t="s">
        <v>466</v>
      </c>
      <c r="H136" s="263">
        <v>34.799999999999997</v>
      </c>
      <c r="I136" s="264"/>
      <c r="J136" s="265">
        <f>ROUND(I136*H136,2)</f>
        <v>0</v>
      </c>
      <c r="K136" s="261" t="s">
        <v>156</v>
      </c>
      <c r="L136" s="266"/>
      <c r="M136" s="267" t="s">
        <v>1</v>
      </c>
      <c r="N136" s="268" t="s">
        <v>41</v>
      </c>
      <c r="O136" s="91"/>
      <c r="P136" s="227">
        <f>O136*H136</f>
        <v>0</v>
      </c>
      <c r="Q136" s="227">
        <v>0.00023000000000000001</v>
      </c>
      <c r="R136" s="227">
        <f>Q136*H136</f>
        <v>0.008003999999999999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379</v>
      </c>
      <c r="AT136" s="229" t="s">
        <v>201</v>
      </c>
      <c r="AU136" s="229" t="s">
        <v>86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264</v>
      </c>
      <c r="BM136" s="229" t="s">
        <v>1107</v>
      </c>
    </row>
    <row r="137" s="2" customFormat="1" ht="26.4" customHeight="1">
      <c r="A137" s="38"/>
      <c r="B137" s="39"/>
      <c r="C137" s="259" t="s">
        <v>182</v>
      </c>
      <c r="D137" s="259" t="s">
        <v>201</v>
      </c>
      <c r="E137" s="260" t="s">
        <v>1108</v>
      </c>
      <c r="F137" s="261" t="s">
        <v>1109</v>
      </c>
      <c r="G137" s="262" t="s">
        <v>466</v>
      </c>
      <c r="H137" s="263">
        <v>36</v>
      </c>
      <c r="I137" s="264"/>
      <c r="J137" s="265">
        <f>ROUND(I137*H137,2)</f>
        <v>0</v>
      </c>
      <c r="K137" s="261" t="s">
        <v>156</v>
      </c>
      <c r="L137" s="266"/>
      <c r="M137" s="267" t="s">
        <v>1</v>
      </c>
      <c r="N137" s="268" t="s">
        <v>41</v>
      </c>
      <c r="O137" s="91"/>
      <c r="P137" s="227">
        <f>O137*H137</f>
        <v>0</v>
      </c>
      <c r="Q137" s="227">
        <v>0.00025000000000000001</v>
      </c>
      <c r="R137" s="227">
        <f>Q137*H137</f>
        <v>0.0090000000000000011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379</v>
      </c>
      <c r="AT137" s="229" t="s">
        <v>201</v>
      </c>
      <c r="AU137" s="229" t="s">
        <v>86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264</v>
      </c>
      <c r="BM137" s="229" t="s">
        <v>1110</v>
      </c>
    </row>
    <row r="138" s="2" customFormat="1" ht="26.4" customHeight="1">
      <c r="A138" s="38"/>
      <c r="B138" s="39"/>
      <c r="C138" s="259" t="s">
        <v>191</v>
      </c>
      <c r="D138" s="259" t="s">
        <v>201</v>
      </c>
      <c r="E138" s="260" t="s">
        <v>1111</v>
      </c>
      <c r="F138" s="261" t="s">
        <v>1112</v>
      </c>
      <c r="G138" s="262" t="s">
        <v>466</v>
      </c>
      <c r="H138" s="263">
        <v>24</v>
      </c>
      <c r="I138" s="264"/>
      <c r="J138" s="265">
        <f>ROUND(I138*H138,2)</f>
        <v>0</v>
      </c>
      <c r="K138" s="261" t="s">
        <v>156</v>
      </c>
      <c r="L138" s="266"/>
      <c r="M138" s="267" t="s">
        <v>1</v>
      </c>
      <c r="N138" s="268" t="s">
        <v>41</v>
      </c>
      <c r="O138" s="91"/>
      <c r="P138" s="227">
        <f>O138*H138</f>
        <v>0</v>
      </c>
      <c r="Q138" s="227">
        <v>0.00027</v>
      </c>
      <c r="R138" s="227">
        <f>Q138*H138</f>
        <v>0.0064799999999999996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379</v>
      </c>
      <c r="AT138" s="229" t="s">
        <v>201</v>
      </c>
      <c r="AU138" s="229" t="s">
        <v>86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264</v>
      </c>
      <c r="BM138" s="229" t="s">
        <v>1113</v>
      </c>
    </row>
    <row r="139" s="2" customFormat="1" ht="26.4" customHeight="1">
      <c r="A139" s="38"/>
      <c r="B139" s="39"/>
      <c r="C139" s="259" t="s">
        <v>200</v>
      </c>
      <c r="D139" s="259" t="s">
        <v>201</v>
      </c>
      <c r="E139" s="260" t="s">
        <v>1114</v>
      </c>
      <c r="F139" s="261" t="s">
        <v>1115</v>
      </c>
      <c r="G139" s="262" t="s">
        <v>466</v>
      </c>
      <c r="H139" s="263">
        <v>19.199999999999999</v>
      </c>
      <c r="I139" s="264"/>
      <c r="J139" s="265">
        <f>ROUND(I139*H139,2)</f>
        <v>0</v>
      </c>
      <c r="K139" s="261" t="s">
        <v>156</v>
      </c>
      <c r="L139" s="266"/>
      <c r="M139" s="267" t="s">
        <v>1</v>
      </c>
      <c r="N139" s="268" t="s">
        <v>41</v>
      </c>
      <c r="O139" s="91"/>
      <c r="P139" s="227">
        <f>O139*H139</f>
        <v>0</v>
      </c>
      <c r="Q139" s="227">
        <v>0.00059000000000000003</v>
      </c>
      <c r="R139" s="227">
        <f>Q139*H139</f>
        <v>0.011328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379</v>
      </c>
      <c r="AT139" s="229" t="s">
        <v>201</v>
      </c>
      <c r="AU139" s="229" t="s">
        <v>86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264</v>
      </c>
      <c r="BM139" s="229" t="s">
        <v>1116</v>
      </c>
    </row>
    <row r="140" s="2" customFormat="1" ht="26.4" customHeight="1">
      <c r="A140" s="38"/>
      <c r="B140" s="39"/>
      <c r="C140" s="259" t="s">
        <v>204</v>
      </c>
      <c r="D140" s="259" t="s">
        <v>201</v>
      </c>
      <c r="E140" s="260" t="s">
        <v>1117</v>
      </c>
      <c r="F140" s="261" t="s">
        <v>1118</v>
      </c>
      <c r="G140" s="262" t="s">
        <v>466</v>
      </c>
      <c r="H140" s="263">
        <v>81.599999999999994</v>
      </c>
      <c r="I140" s="264"/>
      <c r="J140" s="265">
        <f>ROUND(I140*H140,2)</f>
        <v>0</v>
      </c>
      <c r="K140" s="261" t="s">
        <v>156</v>
      </c>
      <c r="L140" s="266"/>
      <c r="M140" s="267" t="s">
        <v>1</v>
      </c>
      <c r="N140" s="268" t="s">
        <v>41</v>
      </c>
      <c r="O140" s="91"/>
      <c r="P140" s="227">
        <f>O140*H140</f>
        <v>0</v>
      </c>
      <c r="Q140" s="227">
        <v>0.00064999999999999997</v>
      </c>
      <c r="R140" s="227">
        <f>Q140*H140</f>
        <v>0.053039999999999997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379</v>
      </c>
      <c r="AT140" s="229" t="s">
        <v>201</v>
      </c>
      <c r="AU140" s="229" t="s">
        <v>86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264</v>
      </c>
      <c r="BM140" s="229" t="s">
        <v>1119</v>
      </c>
    </row>
    <row r="141" s="2" customFormat="1" ht="26.4" customHeight="1">
      <c r="A141" s="38"/>
      <c r="B141" s="39"/>
      <c r="C141" s="259" t="s">
        <v>217</v>
      </c>
      <c r="D141" s="259" t="s">
        <v>201</v>
      </c>
      <c r="E141" s="260" t="s">
        <v>1120</v>
      </c>
      <c r="F141" s="261" t="s">
        <v>1121</v>
      </c>
      <c r="G141" s="262" t="s">
        <v>466</v>
      </c>
      <c r="H141" s="263">
        <v>19.199999999999999</v>
      </c>
      <c r="I141" s="264"/>
      <c r="J141" s="265">
        <f>ROUND(I141*H141,2)</f>
        <v>0</v>
      </c>
      <c r="K141" s="261" t="s">
        <v>156</v>
      </c>
      <c r="L141" s="266"/>
      <c r="M141" s="267" t="s">
        <v>1</v>
      </c>
      <c r="N141" s="268" t="s">
        <v>41</v>
      </c>
      <c r="O141" s="91"/>
      <c r="P141" s="227">
        <f>O141*H141</f>
        <v>0</v>
      </c>
      <c r="Q141" s="227">
        <v>0.0010100000000000001</v>
      </c>
      <c r="R141" s="227">
        <f>Q141*H141</f>
        <v>0.019392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379</v>
      </c>
      <c r="AT141" s="229" t="s">
        <v>201</v>
      </c>
      <c r="AU141" s="229" t="s">
        <v>86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264</v>
      </c>
      <c r="BM141" s="229" t="s">
        <v>1122</v>
      </c>
    </row>
    <row r="142" s="2" customFormat="1" ht="26.4" customHeight="1">
      <c r="A142" s="38"/>
      <c r="B142" s="39"/>
      <c r="C142" s="218" t="s">
        <v>223</v>
      </c>
      <c r="D142" s="218" t="s">
        <v>152</v>
      </c>
      <c r="E142" s="219" t="s">
        <v>1123</v>
      </c>
      <c r="F142" s="220" t="s">
        <v>1124</v>
      </c>
      <c r="G142" s="221" t="s">
        <v>466</v>
      </c>
      <c r="H142" s="222">
        <v>100</v>
      </c>
      <c r="I142" s="223"/>
      <c r="J142" s="224">
        <f>ROUND(I142*H142,2)</f>
        <v>0</v>
      </c>
      <c r="K142" s="220" t="s">
        <v>156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264</v>
      </c>
      <c r="AT142" s="229" t="s">
        <v>152</v>
      </c>
      <c r="AU142" s="229" t="s">
        <v>86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264</v>
      </c>
      <c r="BM142" s="229" t="s">
        <v>1125</v>
      </c>
    </row>
    <row r="143" s="2" customFormat="1">
      <c r="A143" s="38"/>
      <c r="B143" s="39"/>
      <c r="C143" s="40"/>
      <c r="D143" s="231" t="s">
        <v>159</v>
      </c>
      <c r="E143" s="40"/>
      <c r="F143" s="232" t="s">
        <v>1126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159</v>
      </c>
      <c r="AU143" s="17" t="s">
        <v>86</v>
      </c>
    </row>
    <row r="144" s="13" customFormat="1">
      <c r="A144" s="13"/>
      <c r="B144" s="236"/>
      <c r="C144" s="237"/>
      <c r="D144" s="238" t="s">
        <v>161</v>
      </c>
      <c r="E144" s="239" t="s">
        <v>1</v>
      </c>
      <c r="F144" s="240" t="s">
        <v>1127</v>
      </c>
      <c r="G144" s="237"/>
      <c r="H144" s="239" t="s">
        <v>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6" t="s">
        <v>161</v>
      </c>
      <c r="AU144" s="246" t="s">
        <v>86</v>
      </c>
      <c r="AV144" s="13" t="s">
        <v>84</v>
      </c>
      <c r="AW144" s="13" t="s">
        <v>32</v>
      </c>
      <c r="AX144" s="13" t="s">
        <v>76</v>
      </c>
      <c r="AY144" s="246" t="s">
        <v>150</v>
      </c>
    </row>
    <row r="145" s="14" customFormat="1">
      <c r="A145" s="14"/>
      <c r="B145" s="247"/>
      <c r="C145" s="248"/>
      <c r="D145" s="238" t="s">
        <v>161</v>
      </c>
      <c r="E145" s="249" t="s">
        <v>1</v>
      </c>
      <c r="F145" s="250" t="s">
        <v>793</v>
      </c>
      <c r="G145" s="248"/>
      <c r="H145" s="251">
        <v>100</v>
      </c>
      <c r="I145" s="252"/>
      <c r="J145" s="248"/>
      <c r="K145" s="248"/>
      <c r="L145" s="253"/>
      <c r="M145" s="254"/>
      <c r="N145" s="255"/>
      <c r="O145" s="255"/>
      <c r="P145" s="255"/>
      <c r="Q145" s="255"/>
      <c r="R145" s="255"/>
      <c r="S145" s="255"/>
      <c r="T145" s="25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7" t="s">
        <v>161</v>
      </c>
      <c r="AU145" s="257" t="s">
        <v>86</v>
      </c>
      <c r="AV145" s="14" t="s">
        <v>86</v>
      </c>
      <c r="AW145" s="14" t="s">
        <v>32</v>
      </c>
      <c r="AX145" s="14" t="s">
        <v>84</v>
      </c>
      <c r="AY145" s="257" t="s">
        <v>150</v>
      </c>
    </row>
    <row r="146" s="2" customFormat="1" ht="16.5" customHeight="1">
      <c r="A146" s="38"/>
      <c r="B146" s="39"/>
      <c r="C146" s="259" t="s">
        <v>207</v>
      </c>
      <c r="D146" s="259" t="s">
        <v>201</v>
      </c>
      <c r="E146" s="260" t="s">
        <v>1128</v>
      </c>
      <c r="F146" s="261" t="s">
        <v>1129</v>
      </c>
      <c r="G146" s="262" t="s">
        <v>1130</v>
      </c>
      <c r="H146" s="263">
        <v>1.8</v>
      </c>
      <c r="I146" s="264"/>
      <c r="J146" s="265">
        <f>ROUND(I146*H146,2)</f>
        <v>0</v>
      </c>
      <c r="K146" s="261" t="s">
        <v>156</v>
      </c>
      <c r="L146" s="266"/>
      <c r="M146" s="267" t="s">
        <v>1</v>
      </c>
      <c r="N146" s="268" t="s">
        <v>41</v>
      </c>
      <c r="O146" s="91"/>
      <c r="P146" s="227">
        <f>O146*H146</f>
        <v>0</v>
      </c>
      <c r="Q146" s="227">
        <v>0.001</v>
      </c>
      <c r="R146" s="227">
        <f>Q146*H146</f>
        <v>0.0018000000000000002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379</v>
      </c>
      <c r="AT146" s="229" t="s">
        <v>201</v>
      </c>
      <c r="AU146" s="229" t="s">
        <v>86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264</v>
      </c>
      <c r="BM146" s="229" t="s">
        <v>1131</v>
      </c>
    </row>
    <row r="147" s="14" customFormat="1">
      <c r="A147" s="14"/>
      <c r="B147" s="247"/>
      <c r="C147" s="248"/>
      <c r="D147" s="238" t="s">
        <v>161</v>
      </c>
      <c r="E147" s="248"/>
      <c r="F147" s="250" t="s">
        <v>1132</v>
      </c>
      <c r="G147" s="248"/>
      <c r="H147" s="251">
        <v>1.8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161</v>
      </c>
      <c r="AU147" s="257" t="s">
        <v>86</v>
      </c>
      <c r="AV147" s="14" t="s">
        <v>86</v>
      </c>
      <c r="AW147" s="14" t="s">
        <v>4</v>
      </c>
      <c r="AX147" s="14" t="s">
        <v>84</v>
      </c>
      <c r="AY147" s="257" t="s">
        <v>150</v>
      </c>
    </row>
    <row r="148" s="2" customFormat="1" ht="26.4" customHeight="1">
      <c r="A148" s="38"/>
      <c r="B148" s="39"/>
      <c r="C148" s="218" t="s">
        <v>8</v>
      </c>
      <c r="D148" s="218" t="s">
        <v>152</v>
      </c>
      <c r="E148" s="219" t="s">
        <v>1133</v>
      </c>
      <c r="F148" s="220" t="s">
        <v>1134</v>
      </c>
      <c r="G148" s="221" t="s">
        <v>466</v>
      </c>
      <c r="H148" s="222">
        <v>100</v>
      </c>
      <c r="I148" s="223"/>
      <c r="J148" s="224">
        <f>ROUND(I148*H148,2)</f>
        <v>0</v>
      </c>
      <c r="K148" s="220" t="s">
        <v>156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264</v>
      </c>
      <c r="AT148" s="229" t="s">
        <v>152</v>
      </c>
      <c r="AU148" s="229" t="s">
        <v>86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264</v>
      </c>
      <c r="BM148" s="229" t="s">
        <v>1135</v>
      </c>
    </row>
    <row r="149" s="2" customFormat="1">
      <c r="A149" s="38"/>
      <c r="B149" s="39"/>
      <c r="C149" s="40"/>
      <c r="D149" s="231" t="s">
        <v>159</v>
      </c>
      <c r="E149" s="40"/>
      <c r="F149" s="232" t="s">
        <v>1136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159</v>
      </c>
      <c r="AU149" s="17" t="s">
        <v>86</v>
      </c>
    </row>
    <row r="150" s="13" customFormat="1">
      <c r="A150" s="13"/>
      <c r="B150" s="236"/>
      <c r="C150" s="237"/>
      <c r="D150" s="238" t="s">
        <v>161</v>
      </c>
      <c r="E150" s="239" t="s">
        <v>1</v>
      </c>
      <c r="F150" s="240" t="s">
        <v>1127</v>
      </c>
      <c r="G150" s="237"/>
      <c r="H150" s="239" t="s">
        <v>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161</v>
      </c>
      <c r="AU150" s="246" t="s">
        <v>86</v>
      </c>
      <c r="AV150" s="13" t="s">
        <v>84</v>
      </c>
      <c r="AW150" s="13" t="s">
        <v>32</v>
      </c>
      <c r="AX150" s="13" t="s">
        <v>76</v>
      </c>
      <c r="AY150" s="246" t="s">
        <v>150</v>
      </c>
    </row>
    <row r="151" s="14" customFormat="1">
      <c r="A151" s="14"/>
      <c r="B151" s="247"/>
      <c r="C151" s="248"/>
      <c r="D151" s="238" t="s">
        <v>161</v>
      </c>
      <c r="E151" s="249" t="s">
        <v>1</v>
      </c>
      <c r="F151" s="250" t="s">
        <v>793</v>
      </c>
      <c r="G151" s="248"/>
      <c r="H151" s="251">
        <v>100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161</v>
      </c>
      <c r="AU151" s="257" t="s">
        <v>86</v>
      </c>
      <c r="AV151" s="14" t="s">
        <v>86</v>
      </c>
      <c r="AW151" s="14" t="s">
        <v>32</v>
      </c>
      <c r="AX151" s="14" t="s">
        <v>84</v>
      </c>
      <c r="AY151" s="257" t="s">
        <v>150</v>
      </c>
    </row>
    <row r="152" s="2" customFormat="1" ht="24" customHeight="1">
      <c r="A152" s="38"/>
      <c r="B152" s="39"/>
      <c r="C152" s="259" t="s">
        <v>243</v>
      </c>
      <c r="D152" s="259" t="s">
        <v>201</v>
      </c>
      <c r="E152" s="260" t="s">
        <v>1137</v>
      </c>
      <c r="F152" s="261" t="s">
        <v>1138</v>
      </c>
      <c r="G152" s="262" t="s">
        <v>1130</v>
      </c>
      <c r="H152" s="263">
        <v>5.4000000000000004</v>
      </c>
      <c r="I152" s="264"/>
      <c r="J152" s="265">
        <f>ROUND(I152*H152,2)</f>
        <v>0</v>
      </c>
      <c r="K152" s="261" t="s">
        <v>156</v>
      </c>
      <c r="L152" s="266"/>
      <c r="M152" s="267" t="s">
        <v>1</v>
      </c>
      <c r="N152" s="268" t="s">
        <v>41</v>
      </c>
      <c r="O152" s="91"/>
      <c r="P152" s="227">
        <f>O152*H152</f>
        <v>0</v>
      </c>
      <c r="Q152" s="227">
        <v>0.001</v>
      </c>
      <c r="R152" s="227">
        <f>Q152*H152</f>
        <v>0.0054000000000000003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379</v>
      </c>
      <c r="AT152" s="229" t="s">
        <v>201</v>
      </c>
      <c r="AU152" s="229" t="s">
        <v>86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264</v>
      </c>
      <c r="BM152" s="229" t="s">
        <v>1139</v>
      </c>
    </row>
    <row r="153" s="14" customFormat="1">
      <c r="A153" s="14"/>
      <c r="B153" s="247"/>
      <c r="C153" s="248"/>
      <c r="D153" s="238" t="s">
        <v>161</v>
      </c>
      <c r="E153" s="248"/>
      <c r="F153" s="250" t="s">
        <v>1140</v>
      </c>
      <c r="G153" s="248"/>
      <c r="H153" s="251">
        <v>5.4000000000000004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161</v>
      </c>
      <c r="AU153" s="257" t="s">
        <v>86</v>
      </c>
      <c r="AV153" s="14" t="s">
        <v>86</v>
      </c>
      <c r="AW153" s="14" t="s">
        <v>4</v>
      </c>
      <c r="AX153" s="14" t="s">
        <v>84</v>
      </c>
      <c r="AY153" s="257" t="s">
        <v>150</v>
      </c>
    </row>
    <row r="154" s="2" customFormat="1" ht="36" customHeight="1">
      <c r="A154" s="38"/>
      <c r="B154" s="39"/>
      <c r="C154" s="218" t="s">
        <v>494</v>
      </c>
      <c r="D154" s="218" t="s">
        <v>152</v>
      </c>
      <c r="E154" s="219" t="s">
        <v>1141</v>
      </c>
      <c r="F154" s="220" t="s">
        <v>1142</v>
      </c>
      <c r="G154" s="221" t="s">
        <v>185</v>
      </c>
      <c r="H154" s="222">
        <v>0.155</v>
      </c>
      <c r="I154" s="223"/>
      <c r="J154" s="224">
        <f>ROUND(I154*H154,2)</f>
        <v>0</v>
      </c>
      <c r="K154" s="220" t="s">
        <v>156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264</v>
      </c>
      <c r="AT154" s="229" t="s">
        <v>152</v>
      </c>
      <c r="AU154" s="229" t="s">
        <v>86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264</v>
      </c>
      <c r="BM154" s="229" t="s">
        <v>1143</v>
      </c>
    </row>
    <row r="155" s="2" customFormat="1">
      <c r="A155" s="38"/>
      <c r="B155" s="39"/>
      <c r="C155" s="40"/>
      <c r="D155" s="231" t="s">
        <v>159</v>
      </c>
      <c r="E155" s="40"/>
      <c r="F155" s="232" t="s">
        <v>1144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159</v>
      </c>
      <c r="AU155" s="17" t="s">
        <v>86</v>
      </c>
    </row>
    <row r="156" s="12" customFormat="1" ht="22.8" customHeight="1">
      <c r="A156" s="12"/>
      <c r="B156" s="202"/>
      <c r="C156" s="203"/>
      <c r="D156" s="204" t="s">
        <v>75</v>
      </c>
      <c r="E156" s="216" t="s">
        <v>1145</v>
      </c>
      <c r="F156" s="216" t="s">
        <v>1146</v>
      </c>
      <c r="G156" s="203"/>
      <c r="H156" s="203"/>
      <c r="I156" s="206"/>
      <c r="J156" s="217">
        <f>BK156</f>
        <v>0</v>
      </c>
      <c r="K156" s="203"/>
      <c r="L156" s="208"/>
      <c r="M156" s="209"/>
      <c r="N156" s="210"/>
      <c r="O156" s="210"/>
      <c r="P156" s="211">
        <f>SUM(P157:P174)</f>
        <v>0</v>
      </c>
      <c r="Q156" s="210"/>
      <c r="R156" s="211">
        <f>SUM(R157:R174)</f>
        <v>0.32396000000000003</v>
      </c>
      <c r="S156" s="210"/>
      <c r="T156" s="212">
        <f>SUM(T157:T174)</f>
        <v>0.85399999999999998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3" t="s">
        <v>86</v>
      </c>
      <c r="AT156" s="214" t="s">
        <v>75</v>
      </c>
      <c r="AU156" s="214" t="s">
        <v>84</v>
      </c>
      <c r="AY156" s="213" t="s">
        <v>150</v>
      </c>
      <c r="BK156" s="215">
        <f>SUM(BK157:BK174)</f>
        <v>0</v>
      </c>
    </row>
    <row r="157" s="2" customFormat="1" ht="16.5" customHeight="1">
      <c r="A157" s="38"/>
      <c r="B157" s="39"/>
      <c r="C157" s="218" t="s">
        <v>250</v>
      </c>
      <c r="D157" s="218" t="s">
        <v>152</v>
      </c>
      <c r="E157" s="219" t="s">
        <v>1147</v>
      </c>
      <c r="F157" s="220" t="s">
        <v>1148</v>
      </c>
      <c r="G157" s="221" t="s">
        <v>466</v>
      </c>
      <c r="H157" s="222">
        <v>150</v>
      </c>
      <c r="I157" s="223"/>
      <c r="J157" s="224">
        <f>ROUND(I157*H157,2)</f>
        <v>0</v>
      </c>
      <c r="K157" s="220" t="s">
        <v>156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4.0000000000000003E-05</v>
      </c>
      <c r="R157" s="227">
        <f>Q157*H157</f>
        <v>0.0060000000000000001</v>
      </c>
      <c r="S157" s="227">
        <v>0.0025400000000000002</v>
      </c>
      <c r="T157" s="228">
        <f>S157*H157</f>
        <v>0.38100000000000001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264</v>
      </c>
      <c r="AT157" s="229" t="s">
        <v>152</v>
      </c>
      <c r="AU157" s="229" t="s">
        <v>86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264</v>
      </c>
      <c r="BM157" s="229" t="s">
        <v>1149</v>
      </c>
    </row>
    <row r="158" s="2" customFormat="1">
      <c r="A158" s="38"/>
      <c r="B158" s="39"/>
      <c r="C158" s="40"/>
      <c r="D158" s="231" t="s">
        <v>159</v>
      </c>
      <c r="E158" s="40"/>
      <c r="F158" s="232" t="s">
        <v>1150</v>
      </c>
      <c r="G158" s="40"/>
      <c r="H158" s="40"/>
      <c r="I158" s="233"/>
      <c r="J158" s="40"/>
      <c r="K158" s="40"/>
      <c r="L158" s="44"/>
      <c r="M158" s="234"/>
      <c r="N158" s="235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159</v>
      </c>
      <c r="AU158" s="17" t="s">
        <v>86</v>
      </c>
    </row>
    <row r="159" s="2" customFormat="1" ht="26.4" customHeight="1">
      <c r="A159" s="38"/>
      <c r="B159" s="39"/>
      <c r="C159" s="218" t="s">
        <v>258</v>
      </c>
      <c r="D159" s="218" t="s">
        <v>152</v>
      </c>
      <c r="E159" s="219" t="s">
        <v>1151</v>
      </c>
      <c r="F159" s="220" t="s">
        <v>1152</v>
      </c>
      <c r="G159" s="221" t="s">
        <v>466</v>
      </c>
      <c r="H159" s="222">
        <v>100</v>
      </c>
      <c r="I159" s="223"/>
      <c r="J159" s="224">
        <f>ROUND(I159*H159,2)</f>
        <v>0</v>
      </c>
      <c r="K159" s="220" t="s">
        <v>156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5.0000000000000002E-05</v>
      </c>
      <c r="R159" s="227">
        <f>Q159*H159</f>
        <v>0.0050000000000000001</v>
      </c>
      <c r="S159" s="227">
        <v>0.0047299999999999998</v>
      </c>
      <c r="T159" s="228">
        <f>S159*H159</f>
        <v>0.47299999999999998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264</v>
      </c>
      <c r="AT159" s="229" t="s">
        <v>152</v>
      </c>
      <c r="AU159" s="229" t="s">
        <v>86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264</v>
      </c>
      <c r="BM159" s="229" t="s">
        <v>1153</v>
      </c>
    </row>
    <row r="160" s="2" customFormat="1">
      <c r="A160" s="38"/>
      <c r="B160" s="39"/>
      <c r="C160" s="40"/>
      <c r="D160" s="231" t="s">
        <v>159</v>
      </c>
      <c r="E160" s="40"/>
      <c r="F160" s="232" t="s">
        <v>1154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159</v>
      </c>
      <c r="AU160" s="17" t="s">
        <v>86</v>
      </c>
    </row>
    <row r="161" s="2" customFormat="1" ht="26.4" customHeight="1">
      <c r="A161" s="38"/>
      <c r="B161" s="39"/>
      <c r="C161" s="218" t="s">
        <v>264</v>
      </c>
      <c r="D161" s="218" t="s">
        <v>152</v>
      </c>
      <c r="E161" s="219" t="s">
        <v>1155</v>
      </c>
      <c r="F161" s="220" t="s">
        <v>1156</v>
      </c>
      <c r="G161" s="221" t="s">
        <v>466</v>
      </c>
      <c r="H161" s="222">
        <v>130.80000000000001</v>
      </c>
      <c r="I161" s="223"/>
      <c r="J161" s="224">
        <f>ROUND(I161*H161,2)</f>
        <v>0</v>
      </c>
      <c r="K161" s="220" t="s">
        <v>156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0.00046000000000000001</v>
      </c>
      <c r="R161" s="227">
        <f>Q161*H161</f>
        <v>0.060168000000000006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264</v>
      </c>
      <c r="AT161" s="229" t="s">
        <v>152</v>
      </c>
      <c r="AU161" s="229" t="s">
        <v>86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264</v>
      </c>
      <c r="BM161" s="229" t="s">
        <v>1157</v>
      </c>
    </row>
    <row r="162" s="2" customFormat="1">
      <c r="A162" s="38"/>
      <c r="B162" s="39"/>
      <c r="C162" s="40"/>
      <c r="D162" s="231" t="s">
        <v>159</v>
      </c>
      <c r="E162" s="40"/>
      <c r="F162" s="232" t="s">
        <v>1158</v>
      </c>
      <c r="G162" s="40"/>
      <c r="H162" s="40"/>
      <c r="I162" s="233"/>
      <c r="J162" s="40"/>
      <c r="K162" s="40"/>
      <c r="L162" s="44"/>
      <c r="M162" s="234"/>
      <c r="N162" s="235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159</v>
      </c>
      <c r="AU162" s="17" t="s">
        <v>86</v>
      </c>
    </row>
    <row r="163" s="2" customFormat="1" ht="26.4" customHeight="1">
      <c r="A163" s="38"/>
      <c r="B163" s="39"/>
      <c r="C163" s="218" t="s">
        <v>271</v>
      </c>
      <c r="D163" s="218" t="s">
        <v>152</v>
      </c>
      <c r="E163" s="219" t="s">
        <v>1159</v>
      </c>
      <c r="F163" s="220" t="s">
        <v>1160</v>
      </c>
      <c r="G163" s="221" t="s">
        <v>466</v>
      </c>
      <c r="H163" s="222">
        <v>50.399999999999999</v>
      </c>
      <c r="I163" s="223"/>
      <c r="J163" s="224">
        <f>ROUND(I163*H163,2)</f>
        <v>0</v>
      </c>
      <c r="K163" s="220" t="s">
        <v>156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0.00055000000000000003</v>
      </c>
      <c r="R163" s="227">
        <f>Q163*H163</f>
        <v>0.027720000000000002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264</v>
      </c>
      <c r="AT163" s="229" t="s">
        <v>152</v>
      </c>
      <c r="AU163" s="229" t="s">
        <v>86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264</v>
      </c>
      <c r="BM163" s="229" t="s">
        <v>1161</v>
      </c>
    </row>
    <row r="164" s="2" customFormat="1">
      <c r="A164" s="38"/>
      <c r="B164" s="39"/>
      <c r="C164" s="40"/>
      <c r="D164" s="231" t="s">
        <v>159</v>
      </c>
      <c r="E164" s="40"/>
      <c r="F164" s="232" t="s">
        <v>1162</v>
      </c>
      <c r="G164" s="40"/>
      <c r="H164" s="40"/>
      <c r="I164" s="233"/>
      <c r="J164" s="40"/>
      <c r="K164" s="40"/>
      <c r="L164" s="44"/>
      <c r="M164" s="234"/>
      <c r="N164" s="235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159</v>
      </c>
      <c r="AU164" s="17" t="s">
        <v>86</v>
      </c>
    </row>
    <row r="165" s="2" customFormat="1" ht="26.4" customHeight="1">
      <c r="A165" s="38"/>
      <c r="B165" s="39"/>
      <c r="C165" s="218" t="s">
        <v>276</v>
      </c>
      <c r="D165" s="218" t="s">
        <v>152</v>
      </c>
      <c r="E165" s="219" t="s">
        <v>1163</v>
      </c>
      <c r="F165" s="220" t="s">
        <v>1164</v>
      </c>
      <c r="G165" s="221" t="s">
        <v>466</v>
      </c>
      <c r="H165" s="222">
        <v>24</v>
      </c>
      <c r="I165" s="223"/>
      <c r="J165" s="224">
        <f>ROUND(I165*H165,2)</f>
        <v>0</v>
      </c>
      <c r="K165" s="220" t="s">
        <v>156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0.00069999999999999999</v>
      </c>
      <c r="R165" s="227">
        <f>Q165*H165</f>
        <v>0.016799999999999999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264</v>
      </c>
      <c r="AT165" s="229" t="s">
        <v>152</v>
      </c>
      <c r="AU165" s="229" t="s">
        <v>86</v>
      </c>
      <c r="AY165" s="17" t="s">
        <v>150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264</v>
      </c>
      <c r="BM165" s="229" t="s">
        <v>1165</v>
      </c>
    </row>
    <row r="166" s="2" customFormat="1">
      <c r="A166" s="38"/>
      <c r="B166" s="39"/>
      <c r="C166" s="40"/>
      <c r="D166" s="231" t="s">
        <v>159</v>
      </c>
      <c r="E166" s="40"/>
      <c r="F166" s="232" t="s">
        <v>1166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159</v>
      </c>
      <c r="AU166" s="17" t="s">
        <v>86</v>
      </c>
    </row>
    <row r="167" s="2" customFormat="1" ht="26.4" customHeight="1">
      <c r="A167" s="38"/>
      <c r="B167" s="39"/>
      <c r="C167" s="218" t="s">
        <v>285</v>
      </c>
      <c r="D167" s="218" t="s">
        <v>152</v>
      </c>
      <c r="E167" s="219" t="s">
        <v>1167</v>
      </c>
      <c r="F167" s="220" t="s">
        <v>1168</v>
      </c>
      <c r="G167" s="221" t="s">
        <v>466</v>
      </c>
      <c r="H167" s="222">
        <v>19.199999999999999</v>
      </c>
      <c r="I167" s="223"/>
      <c r="J167" s="224">
        <f>ROUND(I167*H167,2)</f>
        <v>0</v>
      </c>
      <c r="K167" s="220" t="s">
        <v>156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0.00124</v>
      </c>
      <c r="R167" s="227">
        <f>Q167*H167</f>
        <v>0.023807999999999999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264</v>
      </c>
      <c r="AT167" s="229" t="s">
        <v>152</v>
      </c>
      <c r="AU167" s="229" t="s">
        <v>86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264</v>
      </c>
      <c r="BM167" s="229" t="s">
        <v>1169</v>
      </c>
    </row>
    <row r="168" s="2" customFormat="1">
      <c r="A168" s="38"/>
      <c r="B168" s="39"/>
      <c r="C168" s="40"/>
      <c r="D168" s="231" t="s">
        <v>159</v>
      </c>
      <c r="E168" s="40"/>
      <c r="F168" s="232" t="s">
        <v>1170</v>
      </c>
      <c r="G168" s="40"/>
      <c r="H168" s="40"/>
      <c r="I168" s="233"/>
      <c r="J168" s="40"/>
      <c r="K168" s="40"/>
      <c r="L168" s="44"/>
      <c r="M168" s="234"/>
      <c r="N168" s="235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159</v>
      </c>
      <c r="AU168" s="17" t="s">
        <v>86</v>
      </c>
    </row>
    <row r="169" s="2" customFormat="1" ht="26.4" customHeight="1">
      <c r="A169" s="38"/>
      <c r="B169" s="39"/>
      <c r="C169" s="218" t="s">
        <v>298</v>
      </c>
      <c r="D169" s="218" t="s">
        <v>152</v>
      </c>
      <c r="E169" s="219" t="s">
        <v>1171</v>
      </c>
      <c r="F169" s="220" t="s">
        <v>1172</v>
      </c>
      <c r="G169" s="221" t="s">
        <v>466</v>
      </c>
      <c r="H169" s="222">
        <v>91.200000000000003</v>
      </c>
      <c r="I169" s="223"/>
      <c r="J169" s="224">
        <f>ROUND(I169*H169,2)</f>
        <v>0</v>
      </c>
      <c r="K169" s="220" t="s">
        <v>156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0.0016100000000000001</v>
      </c>
      <c r="R169" s="227">
        <f>Q169*H169</f>
        <v>0.14683200000000002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264</v>
      </c>
      <c r="AT169" s="229" t="s">
        <v>152</v>
      </c>
      <c r="AU169" s="229" t="s">
        <v>86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264</v>
      </c>
      <c r="BM169" s="229" t="s">
        <v>1173</v>
      </c>
    </row>
    <row r="170" s="2" customFormat="1">
      <c r="A170" s="38"/>
      <c r="B170" s="39"/>
      <c r="C170" s="40"/>
      <c r="D170" s="231" t="s">
        <v>159</v>
      </c>
      <c r="E170" s="40"/>
      <c r="F170" s="232" t="s">
        <v>1174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159</v>
      </c>
      <c r="AU170" s="17" t="s">
        <v>86</v>
      </c>
    </row>
    <row r="171" s="2" customFormat="1" ht="26.4" customHeight="1">
      <c r="A171" s="38"/>
      <c r="B171" s="39"/>
      <c r="C171" s="218" t="s">
        <v>7</v>
      </c>
      <c r="D171" s="218" t="s">
        <v>152</v>
      </c>
      <c r="E171" s="219" t="s">
        <v>1175</v>
      </c>
      <c r="F171" s="220" t="s">
        <v>1176</v>
      </c>
      <c r="G171" s="221" t="s">
        <v>466</v>
      </c>
      <c r="H171" s="222">
        <v>19.199999999999999</v>
      </c>
      <c r="I171" s="223"/>
      <c r="J171" s="224">
        <f>ROUND(I171*H171,2)</f>
        <v>0</v>
      </c>
      <c r="K171" s="220" t="s">
        <v>156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0.0019599999999999999</v>
      </c>
      <c r="R171" s="227">
        <f>Q171*H171</f>
        <v>0.037631999999999999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264</v>
      </c>
      <c r="AT171" s="229" t="s">
        <v>152</v>
      </c>
      <c r="AU171" s="229" t="s">
        <v>86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264</v>
      </c>
      <c r="BM171" s="229" t="s">
        <v>1177</v>
      </c>
    </row>
    <row r="172" s="2" customFormat="1">
      <c r="A172" s="38"/>
      <c r="B172" s="39"/>
      <c r="C172" s="40"/>
      <c r="D172" s="231" t="s">
        <v>159</v>
      </c>
      <c r="E172" s="40"/>
      <c r="F172" s="232" t="s">
        <v>1178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159</v>
      </c>
      <c r="AU172" s="17" t="s">
        <v>86</v>
      </c>
    </row>
    <row r="173" s="2" customFormat="1" ht="36" customHeight="1">
      <c r="A173" s="38"/>
      <c r="B173" s="39"/>
      <c r="C173" s="218" t="s">
        <v>500</v>
      </c>
      <c r="D173" s="218" t="s">
        <v>152</v>
      </c>
      <c r="E173" s="219" t="s">
        <v>1179</v>
      </c>
      <c r="F173" s="220" t="s">
        <v>1180</v>
      </c>
      <c r="G173" s="221" t="s">
        <v>185</v>
      </c>
      <c r="H173" s="222">
        <v>0.32400000000000001</v>
      </c>
      <c r="I173" s="223"/>
      <c r="J173" s="224">
        <f>ROUND(I173*H173,2)</f>
        <v>0</v>
      </c>
      <c r="K173" s="220" t="s">
        <v>156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264</v>
      </c>
      <c r="AT173" s="229" t="s">
        <v>152</v>
      </c>
      <c r="AU173" s="229" t="s">
        <v>86</v>
      </c>
      <c r="AY173" s="17" t="s">
        <v>150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264</v>
      </c>
      <c r="BM173" s="229" t="s">
        <v>1181</v>
      </c>
    </row>
    <row r="174" s="2" customFormat="1">
      <c r="A174" s="38"/>
      <c r="B174" s="39"/>
      <c r="C174" s="40"/>
      <c r="D174" s="231" t="s">
        <v>159</v>
      </c>
      <c r="E174" s="40"/>
      <c r="F174" s="232" t="s">
        <v>1182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159</v>
      </c>
      <c r="AU174" s="17" t="s">
        <v>86</v>
      </c>
    </row>
    <row r="175" s="12" customFormat="1" ht="22.8" customHeight="1">
      <c r="A175" s="12"/>
      <c r="B175" s="202"/>
      <c r="C175" s="203"/>
      <c r="D175" s="204" t="s">
        <v>75</v>
      </c>
      <c r="E175" s="216" t="s">
        <v>1183</v>
      </c>
      <c r="F175" s="216" t="s">
        <v>1184</v>
      </c>
      <c r="G175" s="203"/>
      <c r="H175" s="203"/>
      <c r="I175" s="206"/>
      <c r="J175" s="217">
        <f>BK175</f>
        <v>0</v>
      </c>
      <c r="K175" s="203"/>
      <c r="L175" s="208"/>
      <c r="M175" s="209"/>
      <c r="N175" s="210"/>
      <c r="O175" s="210"/>
      <c r="P175" s="211">
        <f>SUM(P176:P181)</f>
        <v>0</v>
      </c>
      <c r="Q175" s="210"/>
      <c r="R175" s="211">
        <f>SUM(R176:R181)</f>
        <v>0.023</v>
      </c>
      <c r="S175" s="210"/>
      <c r="T175" s="212">
        <f>SUM(T176:T181)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86</v>
      </c>
      <c r="AT175" s="214" t="s">
        <v>75</v>
      </c>
      <c r="AU175" s="214" t="s">
        <v>84</v>
      </c>
      <c r="AY175" s="213" t="s">
        <v>150</v>
      </c>
      <c r="BK175" s="215">
        <f>SUM(BK176:BK181)</f>
        <v>0</v>
      </c>
    </row>
    <row r="176" s="2" customFormat="1" ht="26.4" customHeight="1">
      <c r="A176" s="38"/>
      <c r="B176" s="39"/>
      <c r="C176" s="218" t="s">
        <v>307</v>
      </c>
      <c r="D176" s="218" t="s">
        <v>152</v>
      </c>
      <c r="E176" s="219" t="s">
        <v>1185</v>
      </c>
      <c r="F176" s="220" t="s">
        <v>1186</v>
      </c>
      <c r="G176" s="221" t="s">
        <v>226</v>
      </c>
      <c r="H176" s="222">
        <v>23</v>
      </c>
      <c r="I176" s="223"/>
      <c r="J176" s="224">
        <f>ROUND(I176*H176,2)</f>
        <v>0</v>
      </c>
      <c r="K176" s="220" t="s">
        <v>156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0.00013999999999999999</v>
      </c>
      <c r="R176" s="227">
        <f>Q176*H176</f>
        <v>0.0032199999999999998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264</v>
      </c>
      <c r="AT176" s="229" t="s">
        <v>152</v>
      </c>
      <c r="AU176" s="229" t="s">
        <v>86</v>
      </c>
      <c r="AY176" s="17" t="s">
        <v>150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264</v>
      </c>
      <c r="BM176" s="229" t="s">
        <v>1187</v>
      </c>
    </row>
    <row r="177" s="2" customFormat="1">
      <c r="A177" s="38"/>
      <c r="B177" s="39"/>
      <c r="C177" s="40"/>
      <c r="D177" s="231" t="s">
        <v>159</v>
      </c>
      <c r="E177" s="40"/>
      <c r="F177" s="232" t="s">
        <v>1188</v>
      </c>
      <c r="G177" s="40"/>
      <c r="H177" s="40"/>
      <c r="I177" s="233"/>
      <c r="J177" s="40"/>
      <c r="K177" s="40"/>
      <c r="L177" s="44"/>
      <c r="M177" s="234"/>
      <c r="N177" s="235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159</v>
      </c>
      <c r="AU177" s="17" t="s">
        <v>86</v>
      </c>
    </row>
    <row r="178" s="2" customFormat="1" ht="26.4" customHeight="1">
      <c r="A178" s="38"/>
      <c r="B178" s="39"/>
      <c r="C178" s="218" t="s">
        <v>316</v>
      </c>
      <c r="D178" s="218" t="s">
        <v>152</v>
      </c>
      <c r="E178" s="219" t="s">
        <v>1189</v>
      </c>
      <c r="F178" s="220" t="s">
        <v>1190</v>
      </c>
      <c r="G178" s="221" t="s">
        <v>226</v>
      </c>
      <c r="H178" s="222">
        <v>23</v>
      </c>
      <c r="I178" s="223"/>
      <c r="J178" s="224">
        <f>ROUND(I178*H178,2)</f>
        <v>0</v>
      </c>
      <c r="K178" s="220" t="s">
        <v>156</v>
      </c>
      <c r="L178" s="44"/>
      <c r="M178" s="225" t="s">
        <v>1</v>
      </c>
      <c r="N178" s="226" t="s">
        <v>41</v>
      </c>
      <c r="O178" s="91"/>
      <c r="P178" s="227">
        <f>O178*H178</f>
        <v>0</v>
      </c>
      <c r="Q178" s="227">
        <v>0.00085999999999999998</v>
      </c>
      <c r="R178" s="227">
        <f>Q178*H178</f>
        <v>0.019779999999999999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264</v>
      </c>
      <c r="AT178" s="229" t="s">
        <v>152</v>
      </c>
      <c r="AU178" s="229" t="s">
        <v>86</v>
      </c>
      <c r="AY178" s="17" t="s">
        <v>150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84</v>
      </c>
      <c r="BK178" s="230">
        <f>ROUND(I178*H178,2)</f>
        <v>0</v>
      </c>
      <c r="BL178" s="17" t="s">
        <v>264</v>
      </c>
      <c r="BM178" s="229" t="s">
        <v>1191</v>
      </c>
    </row>
    <row r="179" s="2" customFormat="1">
      <c r="A179" s="38"/>
      <c r="B179" s="39"/>
      <c r="C179" s="40"/>
      <c r="D179" s="231" t="s">
        <v>159</v>
      </c>
      <c r="E179" s="40"/>
      <c r="F179" s="232" t="s">
        <v>1192</v>
      </c>
      <c r="G179" s="40"/>
      <c r="H179" s="40"/>
      <c r="I179" s="233"/>
      <c r="J179" s="40"/>
      <c r="K179" s="40"/>
      <c r="L179" s="44"/>
      <c r="M179" s="234"/>
      <c r="N179" s="235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159</v>
      </c>
      <c r="AU179" s="17" t="s">
        <v>86</v>
      </c>
    </row>
    <row r="180" s="2" customFormat="1" ht="26.4" customHeight="1">
      <c r="A180" s="38"/>
      <c r="B180" s="39"/>
      <c r="C180" s="218" t="s">
        <v>506</v>
      </c>
      <c r="D180" s="218" t="s">
        <v>152</v>
      </c>
      <c r="E180" s="219" t="s">
        <v>1193</v>
      </c>
      <c r="F180" s="220" t="s">
        <v>1194</v>
      </c>
      <c r="G180" s="221" t="s">
        <v>185</v>
      </c>
      <c r="H180" s="222">
        <v>0.023</v>
      </c>
      <c r="I180" s="223"/>
      <c r="J180" s="224">
        <f>ROUND(I180*H180,2)</f>
        <v>0</v>
      </c>
      <c r="K180" s="220" t="s">
        <v>156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264</v>
      </c>
      <c r="AT180" s="229" t="s">
        <v>152</v>
      </c>
      <c r="AU180" s="229" t="s">
        <v>86</v>
      </c>
      <c r="AY180" s="17" t="s">
        <v>150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264</v>
      </c>
      <c r="BM180" s="229" t="s">
        <v>1195</v>
      </c>
    </row>
    <row r="181" s="2" customFormat="1">
      <c r="A181" s="38"/>
      <c r="B181" s="39"/>
      <c r="C181" s="40"/>
      <c r="D181" s="231" t="s">
        <v>159</v>
      </c>
      <c r="E181" s="40"/>
      <c r="F181" s="232" t="s">
        <v>1196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159</v>
      </c>
      <c r="AU181" s="17" t="s">
        <v>86</v>
      </c>
    </row>
    <row r="182" s="12" customFormat="1" ht="22.8" customHeight="1">
      <c r="A182" s="12"/>
      <c r="B182" s="202"/>
      <c r="C182" s="203"/>
      <c r="D182" s="204" t="s">
        <v>75</v>
      </c>
      <c r="E182" s="216" t="s">
        <v>1197</v>
      </c>
      <c r="F182" s="216" t="s">
        <v>1198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SUM(P183:P251)</f>
        <v>0</v>
      </c>
      <c r="Q182" s="210"/>
      <c r="R182" s="211">
        <f>SUM(R183:R251)</f>
        <v>0.30730999999999997</v>
      </c>
      <c r="S182" s="210"/>
      <c r="T182" s="212">
        <f>SUM(T183:T251)</f>
        <v>2.8207500000000003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86</v>
      </c>
      <c r="AT182" s="214" t="s">
        <v>75</v>
      </c>
      <c r="AU182" s="214" t="s">
        <v>84</v>
      </c>
      <c r="AY182" s="213" t="s">
        <v>150</v>
      </c>
      <c r="BK182" s="215">
        <f>SUM(BK183:BK251)</f>
        <v>0</v>
      </c>
    </row>
    <row r="183" s="2" customFormat="1" ht="16.5" customHeight="1">
      <c r="A183" s="38"/>
      <c r="B183" s="39"/>
      <c r="C183" s="218" t="s">
        <v>324</v>
      </c>
      <c r="D183" s="218" t="s">
        <v>152</v>
      </c>
      <c r="E183" s="219" t="s">
        <v>1199</v>
      </c>
      <c r="F183" s="220" t="s">
        <v>1200</v>
      </c>
      <c r="G183" s="221" t="s">
        <v>211</v>
      </c>
      <c r="H183" s="222">
        <v>118</v>
      </c>
      <c r="I183" s="223"/>
      <c r="J183" s="224">
        <f>ROUND(I183*H183,2)</f>
        <v>0</v>
      </c>
      <c r="K183" s="220" t="s">
        <v>156</v>
      </c>
      <c r="L183" s="44"/>
      <c r="M183" s="225" t="s">
        <v>1</v>
      </c>
      <c r="N183" s="226" t="s">
        <v>41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0.023800000000000002</v>
      </c>
      <c r="T183" s="228">
        <f>S183*H183</f>
        <v>2.8084000000000002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264</v>
      </c>
      <c r="AT183" s="229" t="s">
        <v>152</v>
      </c>
      <c r="AU183" s="229" t="s">
        <v>86</v>
      </c>
      <c r="AY183" s="17" t="s">
        <v>150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84</v>
      </c>
      <c r="BK183" s="230">
        <f>ROUND(I183*H183,2)</f>
        <v>0</v>
      </c>
      <c r="BL183" s="17" t="s">
        <v>264</v>
      </c>
      <c r="BM183" s="229" t="s">
        <v>1201</v>
      </c>
    </row>
    <row r="184" s="2" customFormat="1">
      <c r="A184" s="38"/>
      <c r="B184" s="39"/>
      <c r="C184" s="40"/>
      <c r="D184" s="231" t="s">
        <v>159</v>
      </c>
      <c r="E184" s="40"/>
      <c r="F184" s="232" t="s">
        <v>1202</v>
      </c>
      <c r="G184" s="40"/>
      <c r="H184" s="40"/>
      <c r="I184" s="233"/>
      <c r="J184" s="40"/>
      <c r="K184" s="40"/>
      <c r="L184" s="44"/>
      <c r="M184" s="234"/>
      <c r="N184" s="235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159</v>
      </c>
      <c r="AU184" s="17" t="s">
        <v>86</v>
      </c>
    </row>
    <row r="185" s="13" customFormat="1">
      <c r="A185" s="13"/>
      <c r="B185" s="236"/>
      <c r="C185" s="237"/>
      <c r="D185" s="238" t="s">
        <v>161</v>
      </c>
      <c r="E185" s="239" t="s">
        <v>1</v>
      </c>
      <c r="F185" s="240" t="s">
        <v>1203</v>
      </c>
      <c r="G185" s="237"/>
      <c r="H185" s="239" t="s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6" t="s">
        <v>161</v>
      </c>
      <c r="AU185" s="246" t="s">
        <v>86</v>
      </c>
      <c r="AV185" s="13" t="s">
        <v>84</v>
      </c>
      <c r="AW185" s="13" t="s">
        <v>32</v>
      </c>
      <c r="AX185" s="13" t="s">
        <v>76</v>
      </c>
      <c r="AY185" s="246" t="s">
        <v>150</v>
      </c>
    </row>
    <row r="186" s="14" customFormat="1">
      <c r="A186" s="14"/>
      <c r="B186" s="247"/>
      <c r="C186" s="248"/>
      <c r="D186" s="238" t="s">
        <v>161</v>
      </c>
      <c r="E186" s="249" t="s">
        <v>1</v>
      </c>
      <c r="F186" s="250" t="s">
        <v>542</v>
      </c>
      <c r="G186" s="248"/>
      <c r="H186" s="251">
        <v>55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161</v>
      </c>
      <c r="AU186" s="257" t="s">
        <v>86</v>
      </c>
      <c r="AV186" s="14" t="s">
        <v>86</v>
      </c>
      <c r="AW186" s="14" t="s">
        <v>32</v>
      </c>
      <c r="AX186" s="14" t="s">
        <v>76</v>
      </c>
      <c r="AY186" s="257" t="s">
        <v>150</v>
      </c>
    </row>
    <row r="187" s="13" customFormat="1">
      <c r="A187" s="13"/>
      <c r="B187" s="236"/>
      <c r="C187" s="237"/>
      <c r="D187" s="238" t="s">
        <v>161</v>
      </c>
      <c r="E187" s="239" t="s">
        <v>1</v>
      </c>
      <c r="F187" s="240" t="s">
        <v>1204</v>
      </c>
      <c r="G187" s="237"/>
      <c r="H187" s="239" t="s">
        <v>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6" t="s">
        <v>161</v>
      </c>
      <c r="AU187" s="246" t="s">
        <v>86</v>
      </c>
      <c r="AV187" s="13" t="s">
        <v>84</v>
      </c>
      <c r="AW187" s="13" t="s">
        <v>32</v>
      </c>
      <c r="AX187" s="13" t="s">
        <v>76</v>
      </c>
      <c r="AY187" s="246" t="s">
        <v>150</v>
      </c>
    </row>
    <row r="188" s="14" customFormat="1">
      <c r="A188" s="14"/>
      <c r="B188" s="247"/>
      <c r="C188" s="248"/>
      <c r="D188" s="238" t="s">
        <v>161</v>
      </c>
      <c r="E188" s="249" t="s">
        <v>1</v>
      </c>
      <c r="F188" s="250" t="s">
        <v>322</v>
      </c>
      <c r="G188" s="248"/>
      <c r="H188" s="251">
        <v>63</v>
      </c>
      <c r="I188" s="252"/>
      <c r="J188" s="248"/>
      <c r="K188" s="248"/>
      <c r="L188" s="253"/>
      <c r="M188" s="254"/>
      <c r="N188" s="255"/>
      <c r="O188" s="255"/>
      <c r="P188" s="255"/>
      <c r="Q188" s="255"/>
      <c r="R188" s="255"/>
      <c r="S188" s="255"/>
      <c r="T188" s="25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7" t="s">
        <v>161</v>
      </c>
      <c r="AU188" s="257" t="s">
        <v>86</v>
      </c>
      <c r="AV188" s="14" t="s">
        <v>86</v>
      </c>
      <c r="AW188" s="14" t="s">
        <v>32</v>
      </c>
      <c r="AX188" s="14" t="s">
        <v>76</v>
      </c>
      <c r="AY188" s="257" t="s">
        <v>150</v>
      </c>
    </row>
    <row r="189" s="15" customFormat="1">
      <c r="A189" s="15"/>
      <c r="B189" s="273"/>
      <c r="C189" s="274"/>
      <c r="D189" s="238" t="s">
        <v>161</v>
      </c>
      <c r="E189" s="275" t="s">
        <v>1</v>
      </c>
      <c r="F189" s="276" t="s">
        <v>1205</v>
      </c>
      <c r="G189" s="274"/>
      <c r="H189" s="277">
        <v>118</v>
      </c>
      <c r="I189" s="278"/>
      <c r="J189" s="274"/>
      <c r="K189" s="274"/>
      <c r="L189" s="279"/>
      <c r="M189" s="280"/>
      <c r="N189" s="281"/>
      <c r="O189" s="281"/>
      <c r="P189" s="281"/>
      <c r="Q189" s="281"/>
      <c r="R189" s="281"/>
      <c r="S189" s="281"/>
      <c r="T189" s="28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3" t="s">
        <v>161</v>
      </c>
      <c r="AU189" s="283" t="s">
        <v>86</v>
      </c>
      <c r="AV189" s="15" t="s">
        <v>157</v>
      </c>
      <c r="AW189" s="15" t="s">
        <v>32</v>
      </c>
      <c r="AX189" s="15" t="s">
        <v>84</v>
      </c>
      <c r="AY189" s="283" t="s">
        <v>150</v>
      </c>
    </row>
    <row r="190" s="2" customFormat="1" ht="26.4" customHeight="1">
      <c r="A190" s="38"/>
      <c r="B190" s="39"/>
      <c r="C190" s="218" t="s">
        <v>331</v>
      </c>
      <c r="D190" s="218" t="s">
        <v>152</v>
      </c>
      <c r="E190" s="219" t="s">
        <v>1206</v>
      </c>
      <c r="F190" s="220" t="s">
        <v>1207</v>
      </c>
      <c r="G190" s="221" t="s">
        <v>226</v>
      </c>
      <c r="H190" s="222">
        <v>1</v>
      </c>
      <c r="I190" s="223"/>
      <c r="J190" s="224">
        <f>ROUND(I190*H190,2)</f>
        <v>0</v>
      </c>
      <c r="K190" s="220" t="s">
        <v>156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5.0000000000000002E-05</v>
      </c>
      <c r="R190" s="227">
        <f>Q190*H190</f>
        <v>5.0000000000000002E-05</v>
      </c>
      <c r="S190" s="227">
        <v>0.01235</v>
      </c>
      <c r="T190" s="228">
        <f>S190*H190</f>
        <v>0.01235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264</v>
      </c>
      <c r="AT190" s="229" t="s">
        <v>152</v>
      </c>
      <c r="AU190" s="229" t="s">
        <v>86</v>
      </c>
      <c r="AY190" s="17" t="s">
        <v>150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264</v>
      </c>
      <c r="BM190" s="229" t="s">
        <v>1208</v>
      </c>
    </row>
    <row r="191" s="2" customFormat="1">
      <c r="A191" s="38"/>
      <c r="B191" s="39"/>
      <c r="C191" s="40"/>
      <c r="D191" s="231" t="s">
        <v>159</v>
      </c>
      <c r="E191" s="40"/>
      <c r="F191" s="232" t="s">
        <v>1209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159</v>
      </c>
      <c r="AU191" s="17" t="s">
        <v>86</v>
      </c>
    </row>
    <row r="192" s="13" customFormat="1">
      <c r="A192" s="13"/>
      <c r="B192" s="236"/>
      <c r="C192" s="237"/>
      <c r="D192" s="238" t="s">
        <v>161</v>
      </c>
      <c r="E192" s="239" t="s">
        <v>1</v>
      </c>
      <c r="F192" s="240" t="s">
        <v>1204</v>
      </c>
      <c r="G192" s="237"/>
      <c r="H192" s="239" t="s">
        <v>1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161</v>
      </c>
      <c r="AU192" s="246" t="s">
        <v>86</v>
      </c>
      <c r="AV192" s="13" t="s">
        <v>84</v>
      </c>
      <c r="AW192" s="13" t="s">
        <v>32</v>
      </c>
      <c r="AX192" s="13" t="s">
        <v>76</v>
      </c>
      <c r="AY192" s="246" t="s">
        <v>150</v>
      </c>
    </row>
    <row r="193" s="14" customFormat="1">
      <c r="A193" s="14"/>
      <c r="B193" s="247"/>
      <c r="C193" s="248"/>
      <c r="D193" s="238" t="s">
        <v>161</v>
      </c>
      <c r="E193" s="249" t="s">
        <v>1</v>
      </c>
      <c r="F193" s="250" t="s">
        <v>84</v>
      </c>
      <c r="G193" s="248"/>
      <c r="H193" s="251">
        <v>1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161</v>
      </c>
      <c r="AU193" s="257" t="s">
        <v>86</v>
      </c>
      <c r="AV193" s="14" t="s">
        <v>86</v>
      </c>
      <c r="AW193" s="14" t="s">
        <v>32</v>
      </c>
      <c r="AX193" s="14" t="s">
        <v>76</v>
      </c>
      <c r="AY193" s="257" t="s">
        <v>150</v>
      </c>
    </row>
    <row r="194" s="15" customFormat="1">
      <c r="A194" s="15"/>
      <c r="B194" s="273"/>
      <c r="C194" s="274"/>
      <c r="D194" s="238" t="s">
        <v>161</v>
      </c>
      <c r="E194" s="275" t="s">
        <v>1</v>
      </c>
      <c r="F194" s="276" t="s">
        <v>1205</v>
      </c>
      <c r="G194" s="274"/>
      <c r="H194" s="277">
        <v>1</v>
      </c>
      <c r="I194" s="278"/>
      <c r="J194" s="274"/>
      <c r="K194" s="274"/>
      <c r="L194" s="279"/>
      <c r="M194" s="280"/>
      <c r="N194" s="281"/>
      <c r="O194" s="281"/>
      <c r="P194" s="281"/>
      <c r="Q194" s="281"/>
      <c r="R194" s="281"/>
      <c r="S194" s="281"/>
      <c r="T194" s="28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83" t="s">
        <v>161</v>
      </c>
      <c r="AU194" s="283" t="s">
        <v>86</v>
      </c>
      <c r="AV194" s="15" t="s">
        <v>157</v>
      </c>
      <c r="AW194" s="15" t="s">
        <v>32</v>
      </c>
      <c r="AX194" s="15" t="s">
        <v>84</v>
      </c>
      <c r="AY194" s="283" t="s">
        <v>150</v>
      </c>
    </row>
    <row r="195" s="2" customFormat="1" ht="40.8" customHeight="1">
      <c r="A195" s="38"/>
      <c r="B195" s="39"/>
      <c r="C195" s="218" t="s">
        <v>338</v>
      </c>
      <c r="D195" s="218" t="s">
        <v>152</v>
      </c>
      <c r="E195" s="219" t="s">
        <v>1210</v>
      </c>
      <c r="F195" s="220" t="s">
        <v>1211</v>
      </c>
      <c r="G195" s="221" t="s">
        <v>226</v>
      </c>
      <c r="H195" s="222">
        <v>1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41</v>
      </c>
      <c r="O195" s="91"/>
      <c r="P195" s="227">
        <f>O195*H195</f>
        <v>0</v>
      </c>
      <c r="Q195" s="227">
        <v>0.012460000000000001</v>
      </c>
      <c r="R195" s="227">
        <f>Q195*H195</f>
        <v>0.012460000000000001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264</v>
      </c>
      <c r="AT195" s="229" t="s">
        <v>152</v>
      </c>
      <c r="AU195" s="229" t="s">
        <v>86</v>
      </c>
      <c r="AY195" s="17" t="s">
        <v>150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264</v>
      </c>
      <c r="BM195" s="229" t="s">
        <v>1212</v>
      </c>
    </row>
    <row r="196" s="2" customFormat="1" ht="40.8" customHeight="1">
      <c r="A196" s="38"/>
      <c r="B196" s="39"/>
      <c r="C196" s="218" t="s">
        <v>344</v>
      </c>
      <c r="D196" s="218" t="s">
        <v>152</v>
      </c>
      <c r="E196" s="219" t="s">
        <v>1213</v>
      </c>
      <c r="F196" s="220" t="s">
        <v>1214</v>
      </c>
      <c r="G196" s="221" t="s">
        <v>226</v>
      </c>
      <c r="H196" s="222">
        <v>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0.013400000000000001</v>
      </c>
      <c r="R196" s="227">
        <f>Q196*H196</f>
        <v>0.013400000000000001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264</v>
      </c>
      <c r="AT196" s="229" t="s">
        <v>152</v>
      </c>
      <c r="AU196" s="229" t="s">
        <v>86</v>
      </c>
      <c r="AY196" s="17" t="s">
        <v>150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264</v>
      </c>
      <c r="BM196" s="229" t="s">
        <v>1215</v>
      </c>
    </row>
    <row r="197" s="13" customFormat="1">
      <c r="A197" s="13"/>
      <c r="B197" s="236"/>
      <c r="C197" s="237"/>
      <c r="D197" s="238" t="s">
        <v>161</v>
      </c>
      <c r="E197" s="239" t="s">
        <v>1</v>
      </c>
      <c r="F197" s="240" t="s">
        <v>1203</v>
      </c>
      <c r="G197" s="237"/>
      <c r="H197" s="239" t="s">
        <v>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161</v>
      </c>
      <c r="AU197" s="246" t="s">
        <v>86</v>
      </c>
      <c r="AV197" s="13" t="s">
        <v>84</v>
      </c>
      <c r="AW197" s="13" t="s">
        <v>32</v>
      </c>
      <c r="AX197" s="13" t="s">
        <v>76</v>
      </c>
      <c r="AY197" s="246" t="s">
        <v>150</v>
      </c>
    </row>
    <row r="198" s="14" customFormat="1">
      <c r="A198" s="14"/>
      <c r="B198" s="247"/>
      <c r="C198" s="248"/>
      <c r="D198" s="238" t="s">
        <v>161</v>
      </c>
      <c r="E198" s="249" t="s">
        <v>1</v>
      </c>
      <c r="F198" s="250" t="s">
        <v>84</v>
      </c>
      <c r="G198" s="248"/>
      <c r="H198" s="251">
        <v>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161</v>
      </c>
      <c r="AU198" s="257" t="s">
        <v>86</v>
      </c>
      <c r="AV198" s="14" t="s">
        <v>86</v>
      </c>
      <c r="AW198" s="14" t="s">
        <v>32</v>
      </c>
      <c r="AX198" s="14" t="s">
        <v>76</v>
      </c>
      <c r="AY198" s="257" t="s">
        <v>150</v>
      </c>
    </row>
    <row r="199" s="15" customFormat="1">
      <c r="A199" s="15"/>
      <c r="B199" s="273"/>
      <c r="C199" s="274"/>
      <c r="D199" s="238" t="s">
        <v>161</v>
      </c>
      <c r="E199" s="275" t="s">
        <v>1</v>
      </c>
      <c r="F199" s="276" t="s">
        <v>1205</v>
      </c>
      <c r="G199" s="274"/>
      <c r="H199" s="277">
        <v>1</v>
      </c>
      <c r="I199" s="278"/>
      <c r="J199" s="274"/>
      <c r="K199" s="274"/>
      <c r="L199" s="279"/>
      <c r="M199" s="280"/>
      <c r="N199" s="281"/>
      <c r="O199" s="281"/>
      <c r="P199" s="281"/>
      <c r="Q199" s="281"/>
      <c r="R199" s="281"/>
      <c r="S199" s="281"/>
      <c r="T199" s="28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3" t="s">
        <v>161</v>
      </c>
      <c r="AU199" s="283" t="s">
        <v>86</v>
      </c>
      <c r="AV199" s="15" t="s">
        <v>157</v>
      </c>
      <c r="AW199" s="15" t="s">
        <v>32</v>
      </c>
      <c r="AX199" s="15" t="s">
        <v>84</v>
      </c>
      <c r="AY199" s="283" t="s">
        <v>150</v>
      </c>
    </row>
    <row r="200" s="2" customFormat="1" ht="40.8" customHeight="1">
      <c r="A200" s="38"/>
      <c r="B200" s="39"/>
      <c r="C200" s="218" t="s">
        <v>406</v>
      </c>
      <c r="D200" s="218" t="s">
        <v>152</v>
      </c>
      <c r="E200" s="219" t="s">
        <v>1216</v>
      </c>
      <c r="F200" s="220" t="s">
        <v>1217</v>
      </c>
      <c r="G200" s="221" t="s">
        <v>226</v>
      </c>
      <c r="H200" s="222">
        <v>1</v>
      </c>
      <c r="I200" s="223"/>
      <c r="J200" s="224">
        <f>ROUND(I200*H200,2)</f>
        <v>0</v>
      </c>
      <c r="K200" s="220" t="s">
        <v>1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0.013400000000000001</v>
      </c>
      <c r="R200" s="227">
        <f>Q200*H200</f>
        <v>0.013400000000000001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264</v>
      </c>
      <c r="AT200" s="229" t="s">
        <v>152</v>
      </c>
      <c r="AU200" s="229" t="s">
        <v>86</v>
      </c>
      <c r="AY200" s="17" t="s">
        <v>150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264</v>
      </c>
      <c r="BM200" s="229" t="s">
        <v>1218</v>
      </c>
    </row>
    <row r="201" s="13" customFormat="1">
      <c r="A201" s="13"/>
      <c r="B201" s="236"/>
      <c r="C201" s="237"/>
      <c r="D201" s="238" t="s">
        <v>161</v>
      </c>
      <c r="E201" s="239" t="s">
        <v>1</v>
      </c>
      <c r="F201" s="240" t="s">
        <v>1204</v>
      </c>
      <c r="G201" s="237"/>
      <c r="H201" s="239" t="s">
        <v>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161</v>
      </c>
      <c r="AU201" s="246" t="s">
        <v>86</v>
      </c>
      <c r="AV201" s="13" t="s">
        <v>84</v>
      </c>
      <c r="AW201" s="13" t="s">
        <v>32</v>
      </c>
      <c r="AX201" s="13" t="s">
        <v>76</v>
      </c>
      <c r="AY201" s="246" t="s">
        <v>150</v>
      </c>
    </row>
    <row r="202" s="14" customFormat="1">
      <c r="A202" s="14"/>
      <c r="B202" s="247"/>
      <c r="C202" s="248"/>
      <c r="D202" s="238" t="s">
        <v>161</v>
      </c>
      <c r="E202" s="249" t="s">
        <v>1</v>
      </c>
      <c r="F202" s="250" t="s">
        <v>84</v>
      </c>
      <c r="G202" s="248"/>
      <c r="H202" s="251">
        <v>1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161</v>
      </c>
      <c r="AU202" s="257" t="s">
        <v>86</v>
      </c>
      <c r="AV202" s="14" t="s">
        <v>86</v>
      </c>
      <c r="AW202" s="14" t="s">
        <v>32</v>
      </c>
      <c r="AX202" s="14" t="s">
        <v>76</v>
      </c>
      <c r="AY202" s="257" t="s">
        <v>150</v>
      </c>
    </row>
    <row r="203" s="15" customFormat="1">
      <c r="A203" s="15"/>
      <c r="B203" s="273"/>
      <c r="C203" s="274"/>
      <c r="D203" s="238" t="s">
        <v>161</v>
      </c>
      <c r="E203" s="275" t="s">
        <v>1</v>
      </c>
      <c r="F203" s="276" t="s">
        <v>1205</v>
      </c>
      <c r="G203" s="274"/>
      <c r="H203" s="277">
        <v>1</v>
      </c>
      <c r="I203" s="278"/>
      <c r="J203" s="274"/>
      <c r="K203" s="274"/>
      <c r="L203" s="279"/>
      <c r="M203" s="280"/>
      <c r="N203" s="281"/>
      <c r="O203" s="281"/>
      <c r="P203" s="281"/>
      <c r="Q203" s="281"/>
      <c r="R203" s="281"/>
      <c r="S203" s="281"/>
      <c r="T203" s="282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3" t="s">
        <v>161</v>
      </c>
      <c r="AU203" s="283" t="s">
        <v>86</v>
      </c>
      <c r="AV203" s="15" t="s">
        <v>157</v>
      </c>
      <c r="AW203" s="15" t="s">
        <v>32</v>
      </c>
      <c r="AX203" s="15" t="s">
        <v>84</v>
      </c>
      <c r="AY203" s="283" t="s">
        <v>150</v>
      </c>
    </row>
    <row r="204" s="2" customFormat="1" ht="40.8" customHeight="1">
      <c r="A204" s="38"/>
      <c r="B204" s="39"/>
      <c r="C204" s="218" t="s">
        <v>413</v>
      </c>
      <c r="D204" s="218" t="s">
        <v>152</v>
      </c>
      <c r="E204" s="219" t="s">
        <v>1219</v>
      </c>
      <c r="F204" s="220" t="s">
        <v>1220</v>
      </c>
      <c r="G204" s="221" t="s">
        <v>226</v>
      </c>
      <c r="H204" s="222">
        <v>5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0.013400000000000001</v>
      </c>
      <c r="R204" s="227">
        <f>Q204*H204</f>
        <v>0.067000000000000004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264</v>
      </c>
      <c r="AT204" s="229" t="s">
        <v>152</v>
      </c>
      <c r="AU204" s="229" t="s">
        <v>86</v>
      </c>
      <c r="AY204" s="17" t="s">
        <v>150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264</v>
      </c>
      <c r="BM204" s="229" t="s">
        <v>1221</v>
      </c>
    </row>
    <row r="205" s="13" customFormat="1">
      <c r="A205" s="13"/>
      <c r="B205" s="236"/>
      <c r="C205" s="237"/>
      <c r="D205" s="238" t="s">
        <v>161</v>
      </c>
      <c r="E205" s="239" t="s">
        <v>1</v>
      </c>
      <c r="F205" s="240" t="s">
        <v>1203</v>
      </c>
      <c r="G205" s="237"/>
      <c r="H205" s="239" t="s">
        <v>1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6" t="s">
        <v>161</v>
      </c>
      <c r="AU205" s="246" t="s">
        <v>86</v>
      </c>
      <c r="AV205" s="13" t="s">
        <v>84</v>
      </c>
      <c r="AW205" s="13" t="s">
        <v>32</v>
      </c>
      <c r="AX205" s="13" t="s">
        <v>76</v>
      </c>
      <c r="AY205" s="246" t="s">
        <v>150</v>
      </c>
    </row>
    <row r="206" s="14" customFormat="1">
      <c r="A206" s="14"/>
      <c r="B206" s="247"/>
      <c r="C206" s="248"/>
      <c r="D206" s="238" t="s">
        <v>161</v>
      </c>
      <c r="E206" s="249" t="s">
        <v>1</v>
      </c>
      <c r="F206" s="250" t="s">
        <v>86</v>
      </c>
      <c r="G206" s="248"/>
      <c r="H206" s="251">
        <v>2</v>
      </c>
      <c r="I206" s="252"/>
      <c r="J206" s="248"/>
      <c r="K206" s="248"/>
      <c r="L206" s="253"/>
      <c r="M206" s="254"/>
      <c r="N206" s="255"/>
      <c r="O206" s="255"/>
      <c r="P206" s="255"/>
      <c r="Q206" s="255"/>
      <c r="R206" s="255"/>
      <c r="S206" s="255"/>
      <c r="T206" s="25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7" t="s">
        <v>161</v>
      </c>
      <c r="AU206" s="257" t="s">
        <v>86</v>
      </c>
      <c r="AV206" s="14" t="s">
        <v>86</v>
      </c>
      <c r="AW206" s="14" t="s">
        <v>32</v>
      </c>
      <c r="AX206" s="14" t="s">
        <v>76</v>
      </c>
      <c r="AY206" s="257" t="s">
        <v>150</v>
      </c>
    </row>
    <row r="207" s="13" customFormat="1">
      <c r="A207" s="13"/>
      <c r="B207" s="236"/>
      <c r="C207" s="237"/>
      <c r="D207" s="238" t="s">
        <v>161</v>
      </c>
      <c r="E207" s="239" t="s">
        <v>1</v>
      </c>
      <c r="F207" s="240" t="s">
        <v>1204</v>
      </c>
      <c r="G207" s="237"/>
      <c r="H207" s="239" t="s">
        <v>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161</v>
      </c>
      <c r="AU207" s="246" t="s">
        <v>86</v>
      </c>
      <c r="AV207" s="13" t="s">
        <v>84</v>
      </c>
      <c r="AW207" s="13" t="s">
        <v>32</v>
      </c>
      <c r="AX207" s="13" t="s">
        <v>76</v>
      </c>
      <c r="AY207" s="246" t="s">
        <v>150</v>
      </c>
    </row>
    <row r="208" s="14" customFormat="1">
      <c r="A208" s="14"/>
      <c r="B208" s="247"/>
      <c r="C208" s="248"/>
      <c r="D208" s="238" t="s">
        <v>161</v>
      </c>
      <c r="E208" s="249" t="s">
        <v>1</v>
      </c>
      <c r="F208" s="250" t="s">
        <v>172</v>
      </c>
      <c r="G208" s="248"/>
      <c r="H208" s="251">
        <v>3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161</v>
      </c>
      <c r="AU208" s="257" t="s">
        <v>86</v>
      </c>
      <c r="AV208" s="14" t="s">
        <v>86</v>
      </c>
      <c r="AW208" s="14" t="s">
        <v>32</v>
      </c>
      <c r="AX208" s="14" t="s">
        <v>76</v>
      </c>
      <c r="AY208" s="257" t="s">
        <v>150</v>
      </c>
    </row>
    <row r="209" s="15" customFormat="1">
      <c r="A209" s="15"/>
      <c r="B209" s="273"/>
      <c r="C209" s="274"/>
      <c r="D209" s="238" t="s">
        <v>161</v>
      </c>
      <c r="E209" s="275" t="s">
        <v>1</v>
      </c>
      <c r="F209" s="276" t="s">
        <v>1205</v>
      </c>
      <c r="G209" s="274"/>
      <c r="H209" s="277">
        <v>5</v>
      </c>
      <c r="I209" s="278"/>
      <c r="J209" s="274"/>
      <c r="K209" s="274"/>
      <c r="L209" s="279"/>
      <c r="M209" s="280"/>
      <c r="N209" s="281"/>
      <c r="O209" s="281"/>
      <c r="P209" s="281"/>
      <c r="Q209" s="281"/>
      <c r="R209" s="281"/>
      <c r="S209" s="281"/>
      <c r="T209" s="282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83" t="s">
        <v>161</v>
      </c>
      <c r="AU209" s="283" t="s">
        <v>86</v>
      </c>
      <c r="AV209" s="15" t="s">
        <v>157</v>
      </c>
      <c r="AW209" s="15" t="s">
        <v>32</v>
      </c>
      <c r="AX209" s="15" t="s">
        <v>84</v>
      </c>
      <c r="AY209" s="283" t="s">
        <v>150</v>
      </c>
    </row>
    <row r="210" s="2" customFormat="1" ht="40.8" customHeight="1">
      <c r="A210" s="38"/>
      <c r="B210" s="39"/>
      <c r="C210" s="218" t="s">
        <v>419</v>
      </c>
      <c r="D210" s="218" t="s">
        <v>152</v>
      </c>
      <c r="E210" s="219" t="s">
        <v>1222</v>
      </c>
      <c r="F210" s="220" t="s">
        <v>1223</v>
      </c>
      <c r="G210" s="221" t="s">
        <v>226</v>
      </c>
      <c r="H210" s="222">
        <v>5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41</v>
      </c>
      <c r="O210" s="91"/>
      <c r="P210" s="227">
        <f>O210*H210</f>
        <v>0</v>
      </c>
      <c r="Q210" s="227">
        <v>0.013400000000000001</v>
      </c>
      <c r="R210" s="227">
        <f>Q210*H210</f>
        <v>0.067000000000000004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264</v>
      </c>
      <c r="AT210" s="229" t="s">
        <v>152</v>
      </c>
      <c r="AU210" s="229" t="s">
        <v>86</v>
      </c>
      <c r="AY210" s="17" t="s">
        <v>150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84</v>
      </c>
      <c r="BK210" s="230">
        <f>ROUND(I210*H210,2)</f>
        <v>0</v>
      </c>
      <c r="BL210" s="17" t="s">
        <v>264</v>
      </c>
      <c r="BM210" s="229" t="s">
        <v>1224</v>
      </c>
    </row>
    <row r="211" s="13" customFormat="1">
      <c r="A211" s="13"/>
      <c r="B211" s="236"/>
      <c r="C211" s="237"/>
      <c r="D211" s="238" t="s">
        <v>161</v>
      </c>
      <c r="E211" s="239" t="s">
        <v>1</v>
      </c>
      <c r="F211" s="240" t="s">
        <v>1203</v>
      </c>
      <c r="G211" s="237"/>
      <c r="H211" s="239" t="s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161</v>
      </c>
      <c r="AU211" s="246" t="s">
        <v>86</v>
      </c>
      <c r="AV211" s="13" t="s">
        <v>84</v>
      </c>
      <c r="AW211" s="13" t="s">
        <v>32</v>
      </c>
      <c r="AX211" s="13" t="s">
        <v>76</v>
      </c>
      <c r="AY211" s="246" t="s">
        <v>150</v>
      </c>
    </row>
    <row r="212" s="14" customFormat="1">
      <c r="A212" s="14"/>
      <c r="B212" s="247"/>
      <c r="C212" s="248"/>
      <c r="D212" s="238" t="s">
        <v>161</v>
      </c>
      <c r="E212" s="249" t="s">
        <v>1</v>
      </c>
      <c r="F212" s="250" t="s">
        <v>86</v>
      </c>
      <c r="G212" s="248"/>
      <c r="H212" s="251">
        <v>2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161</v>
      </c>
      <c r="AU212" s="257" t="s">
        <v>86</v>
      </c>
      <c r="AV212" s="14" t="s">
        <v>86</v>
      </c>
      <c r="AW212" s="14" t="s">
        <v>32</v>
      </c>
      <c r="AX212" s="14" t="s">
        <v>76</v>
      </c>
      <c r="AY212" s="257" t="s">
        <v>150</v>
      </c>
    </row>
    <row r="213" s="13" customFormat="1">
      <c r="A213" s="13"/>
      <c r="B213" s="236"/>
      <c r="C213" s="237"/>
      <c r="D213" s="238" t="s">
        <v>161</v>
      </c>
      <c r="E213" s="239" t="s">
        <v>1</v>
      </c>
      <c r="F213" s="240" t="s">
        <v>1204</v>
      </c>
      <c r="G213" s="237"/>
      <c r="H213" s="239" t="s">
        <v>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6" t="s">
        <v>161</v>
      </c>
      <c r="AU213" s="246" t="s">
        <v>86</v>
      </c>
      <c r="AV213" s="13" t="s">
        <v>84</v>
      </c>
      <c r="AW213" s="13" t="s">
        <v>32</v>
      </c>
      <c r="AX213" s="13" t="s">
        <v>76</v>
      </c>
      <c r="AY213" s="246" t="s">
        <v>150</v>
      </c>
    </row>
    <row r="214" s="14" customFormat="1">
      <c r="A214" s="14"/>
      <c r="B214" s="247"/>
      <c r="C214" s="248"/>
      <c r="D214" s="238" t="s">
        <v>161</v>
      </c>
      <c r="E214" s="249" t="s">
        <v>1</v>
      </c>
      <c r="F214" s="250" t="s">
        <v>172</v>
      </c>
      <c r="G214" s="248"/>
      <c r="H214" s="251">
        <v>3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7" t="s">
        <v>161</v>
      </c>
      <c r="AU214" s="257" t="s">
        <v>86</v>
      </c>
      <c r="AV214" s="14" t="s">
        <v>86</v>
      </c>
      <c r="AW214" s="14" t="s">
        <v>32</v>
      </c>
      <c r="AX214" s="14" t="s">
        <v>76</v>
      </c>
      <c r="AY214" s="257" t="s">
        <v>150</v>
      </c>
    </row>
    <row r="215" s="15" customFormat="1">
      <c r="A215" s="15"/>
      <c r="B215" s="273"/>
      <c r="C215" s="274"/>
      <c r="D215" s="238" t="s">
        <v>161</v>
      </c>
      <c r="E215" s="275" t="s">
        <v>1</v>
      </c>
      <c r="F215" s="276" t="s">
        <v>1205</v>
      </c>
      <c r="G215" s="274"/>
      <c r="H215" s="277">
        <v>5</v>
      </c>
      <c r="I215" s="278"/>
      <c r="J215" s="274"/>
      <c r="K215" s="274"/>
      <c r="L215" s="279"/>
      <c r="M215" s="280"/>
      <c r="N215" s="281"/>
      <c r="O215" s="281"/>
      <c r="P215" s="281"/>
      <c r="Q215" s="281"/>
      <c r="R215" s="281"/>
      <c r="S215" s="281"/>
      <c r="T215" s="282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83" t="s">
        <v>161</v>
      </c>
      <c r="AU215" s="283" t="s">
        <v>86</v>
      </c>
      <c r="AV215" s="15" t="s">
        <v>157</v>
      </c>
      <c r="AW215" s="15" t="s">
        <v>32</v>
      </c>
      <c r="AX215" s="15" t="s">
        <v>84</v>
      </c>
      <c r="AY215" s="283" t="s">
        <v>150</v>
      </c>
    </row>
    <row r="216" s="2" customFormat="1" ht="40.8" customHeight="1">
      <c r="A216" s="38"/>
      <c r="B216" s="39"/>
      <c r="C216" s="218" t="s">
        <v>425</v>
      </c>
      <c r="D216" s="218" t="s">
        <v>152</v>
      </c>
      <c r="E216" s="219" t="s">
        <v>1225</v>
      </c>
      <c r="F216" s="220" t="s">
        <v>1226</v>
      </c>
      <c r="G216" s="221" t="s">
        <v>226</v>
      </c>
      <c r="H216" s="222">
        <v>1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41</v>
      </c>
      <c r="O216" s="91"/>
      <c r="P216" s="227">
        <f>O216*H216</f>
        <v>0</v>
      </c>
      <c r="Q216" s="227">
        <v>0.013400000000000001</v>
      </c>
      <c r="R216" s="227">
        <f>Q216*H216</f>
        <v>0.013400000000000001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264</v>
      </c>
      <c r="AT216" s="229" t="s">
        <v>152</v>
      </c>
      <c r="AU216" s="229" t="s">
        <v>86</v>
      </c>
      <c r="AY216" s="17" t="s">
        <v>150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84</v>
      </c>
      <c r="BK216" s="230">
        <f>ROUND(I216*H216,2)</f>
        <v>0</v>
      </c>
      <c r="BL216" s="17" t="s">
        <v>264</v>
      </c>
      <c r="BM216" s="229" t="s">
        <v>1227</v>
      </c>
    </row>
    <row r="217" s="13" customFormat="1">
      <c r="A217" s="13"/>
      <c r="B217" s="236"/>
      <c r="C217" s="237"/>
      <c r="D217" s="238" t="s">
        <v>161</v>
      </c>
      <c r="E217" s="239" t="s">
        <v>1</v>
      </c>
      <c r="F217" s="240" t="s">
        <v>1204</v>
      </c>
      <c r="G217" s="237"/>
      <c r="H217" s="239" t="s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6" t="s">
        <v>161</v>
      </c>
      <c r="AU217" s="246" t="s">
        <v>86</v>
      </c>
      <c r="AV217" s="13" t="s">
        <v>84</v>
      </c>
      <c r="AW217" s="13" t="s">
        <v>32</v>
      </c>
      <c r="AX217" s="13" t="s">
        <v>76</v>
      </c>
      <c r="AY217" s="246" t="s">
        <v>150</v>
      </c>
    </row>
    <row r="218" s="14" customFormat="1">
      <c r="A218" s="14"/>
      <c r="B218" s="247"/>
      <c r="C218" s="248"/>
      <c r="D218" s="238" t="s">
        <v>161</v>
      </c>
      <c r="E218" s="249" t="s">
        <v>1</v>
      </c>
      <c r="F218" s="250" t="s">
        <v>84</v>
      </c>
      <c r="G218" s="248"/>
      <c r="H218" s="251">
        <v>1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161</v>
      </c>
      <c r="AU218" s="257" t="s">
        <v>86</v>
      </c>
      <c r="AV218" s="14" t="s">
        <v>86</v>
      </c>
      <c r="AW218" s="14" t="s">
        <v>32</v>
      </c>
      <c r="AX218" s="14" t="s">
        <v>76</v>
      </c>
      <c r="AY218" s="257" t="s">
        <v>150</v>
      </c>
    </row>
    <row r="219" s="15" customFormat="1">
      <c r="A219" s="15"/>
      <c r="B219" s="273"/>
      <c r="C219" s="274"/>
      <c r="D219" s="238" t="s">
        <v>161</v>
      </c>
      <c r="E219" s="275" t="s">
        <v>1</v>
      </c>
      <c r="F219" s="276" t="s">
        <v>1205</v>
      </c>
      <c r="G219" s="274"/>
      <c r="H219" s="277">
        <v>1</v>
      </c>
      <c r="I219" s="278"/>
      <c r="J219" s="274"/>
      <c r="K219" s="274"/>
      <c r="L219" s="279"/>
      <c r="M219" s="280"/>
      <c r="N219" s="281"/>
      <c r="O219" s="281"/>
      <c r="P219" s="281"/>
      <c r="Q219" s="281"/>
      <c r="R219" s="281"/>
      <c r="S219" s="281"/>
      <c r="T219" s="282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83" t="s">
        <v>161</v>
      </c>
      <c r="AU219" s="283" t="s">
        <v>86</v>
      </c>
      <c r="AV219" s="15" t="s">
        <v>157</v>
      </c>
      <c r="AW219" s="15" t="s">
        <v>32</v>
      </c>
      <c r="AX219" s="15" t="s">
        <v>84</v>
      </c>
      <c r="AY219" s="283" t="s">
        <v>150</v>
      </c>
    </row>
    <row r="220" s="2" customFormat="1" ht="40.8" customHeight="1">
      <c r="A220" s="38"/>
      <c r="B220" s="39"/>
      <c r="C220" s="218" t="s">
        <v>351</v>
      </c>
      <c r="D220" s="218" t="s">
        <v>152</v>
      </c>
      <c r="E220" s="219" t="s">
        <v>1228</v>
      </c>
      <c r="F220" s="220" t="s">
        <v>1229</v>
      </c>
      <c r="G220" s="221" t="s">
        <v>226</v>
      </c>
      <c r="H220" s="222">
        <v>1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41</v>
      </c>
      <c r="O220" s="91"/>
      <c r="P220" s="227">
        <f>O220*H220</f>
        <v>0</v>
      </c>
      <c r="Q220" s="227">
        <v>0.013400000000000001</v>
      </c>
      <c r="R220" s="227">
        <f>Q220*H220</f>
        <v>0.013400000000000001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264</v>
      </c>
      <c r="AT220" s="229" t="s">
        <v>152</v>
      </c>
      <c r="AU220" s="229" t="s">
        <v>86</v>
      </c>
      <c r="AY220" s="17" t="s">
        <v>150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84</v>
      </c>
      <c r="BK220" s="230">
        <f>ROUND(I220*H220,2)</f>
        <v>0</v>
      </c>
      <c r="BL220" s="17" t="s">
        <v>264</v>
      </c>
      <c r="BM220" s="229" t="s">
        <v>1230</v>
      </c>
    </row>
    <row r="221" s="13" customFormat="1">
      <c r="A221" s="13"/>
      <c r="B221" s="236"/>
      <c r="C221" s="237"/>
      <c r="D221" s="238" t="s">
        <v>161</v>
      </c>
      <c r="E221" s="239" t="s">
        <v>1</v>
      </c>
      <c r="F221" s="240" t="s">
        <v>1204</v>
      </c>
      <c r="G221" s="237"/>
      <c r="H221" s="239" t="s">
        <v>1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161</v>
      </c>
      <c r="AU221" s="246" t="s">
        <v>86</v>
      </c>
      <c r="AV221" s="13" t="s">
        <v>84</v>
      </c>
      <c r="AW221" s="13" t="s">
        <v>32</v>
      </c>
      <c r="AX221" s="13" t="s">
        <v>76</v>
      </c>
      <c r="AY221" s="246" t="s">
        <v>150</v>
      </c>
    </row>
    <row r="222" s="14" customFormat="1">
      <c r="A222" s="14"/>
      <c r="B222" s="247"/>
      <c r="C222" s="248"/>
      <c r="D222" s="238" t="s">
        <v>161</v>
      </c>
      <c r="E222" s="249" t="s">
        <v>1</v>
      </c>
      <c r="F222" s="250" t="s">
        <v>84</v>
      </c>
      <c r="G222" s="248"/>
      <c r="H222" s="251">
        <v>1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161</v>
      </c>
      <c r="AU222" s="257" t="s">
        <v>86</v>
      </c>
      <c r="AV222" s="14" t="s">
        <v>86</v>
      </c>
      <c r="AW222" s="14" t="s">
        <v>32</v>
      </c>
      <c r="AX222" s="14" t="s">
        <v>76</v>
      </c>
      <c r="AY222" s="257" t="s">
        <v>150</v>
      </c>
    </row>
    <row r="223" s="15" customFormat="1">
      <c r="A223" s="15"/>
      <c r="B223" s="273"/>
      <c r="C223" s="274"/>
      <c r="D223" s="238" t="s">
        <v>161</v>
      </c>
      <c r="E223" s="275" t="s">
        <v>1</v>
      </c>
      <c r="F223" s="276" t="s">
        <v>1205</v>
      </c>
      <c r="G223" s="274"/>
      <c r="H223" s="277">
        <v>1</v>
      </c>
      <c r="I223" s="278"/>
      <c r="J223" s="274"/>
      <c r="K223" s="274"/>
      <c r="L223" s="279"/>
      <c r="M223" s="280"/>
      <c r="N223" s="281"/>
      <c r="O223" s="281"/>
      <c r="P223" s="281"/>
      <c r="Q223" s="281"/>
      <c r="R223" s="281"/>
      <c r="S223" s="281"/>
      <c r="T223" s="28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83" t="s">
        <v>161</v>
      </c>
      <c r="AU223" s="283" t="s">
        <v>86</v>
      </c>
      <c r="AV223" s="15" t="s">
        <v>157</v>
      </c>
      <c r="AW223" s="15" t="s">
        <v>32</v>
      </c>
      <c r="AX223" s="15" t="s">
        <v>84</v>
      </c>
      <c r="AY223" s="283" t="s">
        <v>150</v>
      </c>
    </row>
    <row r="224" s="2" customFormat="1" ht="40.8" customHeight="1">
      <c r="A224" s="38"/>
      <c r="B224" s="39"/>
      <c r="C224" s="218" t="s">
        <v>356</v>
      </c>
      <c r="D224" s="218" t="s">
        <v>152</v>
      </c>
      <c r="E224" s="219" t="s">
        <v>1231</v>
      </c>
      <c r="F224" s="220" t="s">
        <v>1232</v>
      </c>
      <c r="G224" s="221" t="s">
        <v>226</v>
      </c>
      <c r="H224" s="222">
        <v>1</v>
      </c>
      <c r="I224" s="223"/>
      <c r="J224" s="224">
        <f>ROUND(I224*H224,2)</f>
        <v>0</v>
      </c>
      <c r="K224" s="220" t="s">
        <v>1</v>
      </c>
      <c r="L224" s="44"/>
      <c r="M224" s="225" t="s">
        <v>1</v>
      </c>
      <c r="N224" s="226" t="s">
        <v>41</v>
      </c>
      <c r="O224" s="91"/>
      <c r="P224" s="227">
        <f>O224*H224</f>
        <v>0</v>
      </c>
      <c r="Q224" s="227">
        <v>0.013400000000000001</v>
      </c>
      <c r="R224" s="227">
        <f>Q224*H224</f>
        <v>0.013400000000000001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264</v>
      </c>
      <c r="AT224" s="229" t="s">
        <v>152</v>
      </c>
      <c r="AU224" s="229" t="s">
        <v>86</v>
      </c>
      <c r="AY224" s="17" t="s">
        <v>150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84</v>
      </c>
      <c r="BK224" s="230">
        <f>ROUND(I224*H224,2)</f>
        <v>0</v>
      </c>
      <c r="BL224" s="17" t="s">
        <v>264</v>
      </c>
      <c r="BM224" s="229" t="s">
        <v>1233</v>
      </c>
    </row>
    <row r="225" s="13" customFormat="1">
      <c r="A225" s="13"/>
      <c r="B225" s="236"/>
      <c r="C225" s="237"/>
      <c r="D225" s="238" t="s">
        <v>161</v>
      </c>
      <c r="E225" s="239" t="s">
        <v>1</v>
      </c>
      <c r="F225" s="240" t="s">
        <v>1203</v>
      </c>
      <c r="G225" s="237"/>
      <c r="H225" s="239" t="s">
        <v>1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6" t="s">
        <v>161</v>
      </c>
      <c r="AU225" s="246" t="s">
        <v>86</v>
      </c>
      <c r="AV225" s="13" t="s">
        <v>84</v>
      </c>
      <c r="AW225" s="13" t="s">
        <v>32</v>
      </c>
      <c r="AX225" s="13" t="s">
        <v>76</v>
      </c>
      <c r="AY225" s="246" t="s">
        <v>150</v>
      </c>
    </row>
    <row r="226" s="14" customFormat="1">
      <c r="A226" s="14"/>
      <c r="B226" s="247"/>
      <c r="C226" s="248"/>
      <c r="D226" s="238" t="s">
        <v>161</v>
      </c>
      <c r="E226" s="249" t="s">
        <v>1</v>
      </c>
      <c r="F226" s="250" t="s">
        <v>84</v>
      </c>
      <c r="G226" s="248"/>
      <c r="H226" s="251">
        <v>1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7" t="s">
        <v>161</v>
      </c>
      <c r="AU226" s="257" t="s">
        <v>86</v>
      </c>
      <c r="AV226" s="14" t="s">
        <v>86</v>
      </c>
      <c r="AW226" s="14" t="s">
        <v>32</v>
      </c>
      <c r="AX226" s="14" t="s">
        <v>76</v>
      </c>
      <c r="AY226" s="257" t="s">
        <v>150</v>
      </c>
    </row>
    <row r="227" s="15" customFormat="1">
      <c r="A227" s="15"/>
      <c r="B227" s="273"/>
      <c r="C227" s="274"/>
      <c r="D227" s="238" t="s">
        <v>161</v>
      </c>
      <c r="E227" s="275" t="s">
        <v>1</v>
      </c>
      <c r="F227" s="276" t="s">
        <v>1205</v>
      </c>
      <c r="G227" s="274"/>
      <c r="H227" s="277">
        <v>1</v>
      </c>
      <c r="I227" s="278"/>
      <c r="J227" s="274"/>
      <c r="K227" s="274"/>
      <c r="L227" s="279"/>
      <c r="M227" s="280"/>
      <c r="N227" s="281"/>
      <c r="O227" s="281"/>
      <c r="P227" s="281"/>
      <c r="Q227" s="281"/>
      <c r="R227" s="281"/>
      <c r="S227" s="281"/>
      <c r="T227" s="282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83" t="s">
        <v>161</v>
      </c>
      <c r="AU227" s="283" t="s">
        <v>86</v>
      </c>
      <c r="AV227" s="15" t="s">
        <v>157</v>
      </c>
      <c r="AW227" s="15" t="s">
        <v>32</v>
      </c>
      <c r="AX227" s="15" t="s">
        <v>84</v>
      </c>
      <c r="AY227" s="283" t="s">
        <v>150</v>
      </c>
    </row>
    <row r="228" s="2" customFormat="1" ht="40.8" customHeight="1">
      <c r="A228" s="38"/>
      <c r="B228" s="39"/>
      <c r="C228" s="218" t="s">
        <v>369</v>
      </c>
      <c r="D228" s="218" t="s">
        <v>152</v>
      </c>
      <c r="E228" s="219" t="s">
        <v>1234</v>
      </c>
      <c r="F228" s="220" t="s">
        <v>1235</v>
      </c>
      <c r="G228" s="221" t="s">
        <v>226</v>
      </c>
      <c r="H228" s="222">
        <v>1</v>
      </c>
      <c r="I228" s="223"/>
      <c r="J228" s="224">
        <f>ROUND(I228*H228,2)</f>
        <v>0</v>
      </c>
      <c r="K228" s="220" t="s">
        <v>1</v>
      </c>
      <c r="L228" s="44"/>
      <c r="M228" s="225" t="s">
        <v>1</v>
      </c>
      <c r="N228" s="226" t="s">
        <v>41</v>
      </c>
      <c r="O228" s="91"/>
      <c r="P228" s="227">
        <f>O228*H228</f>
        <v>0</v>
      </c>
      <c r="Q228" s="227">
        <v>0.013400000000000001</v>
      </c>
      <c r="R228" s="227">
        <f>Q228*H228</f>
        <v>0.013400000000000001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264</v>
      </c>
      <c r="AT228" s="229" t="s">
        <v>152</v>
      </c>
      <c r="AU228" s="229" t="s">
        <v>86</v>
      </c>
      <c r="AY228" s="17" t="s">
        <v>150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84</v>
      </c>
      <c r="BK228" s="230">
        <f>ROUND(I228*H228,2)</f>
        <v>0</v>
      </c>
      <c r="BL228" s="17" t="s">
        <v>264</v>
      </c>
      <c r="BM228" s="229" t="s">
        <v>1236</v>
      </c>
    </row>
    <row r="229" s="13" customFormat="1">
      <c r="A229" s="13"/>
      <c r="B229" s="236"/>
      <c r="C229" s="237"/>
      <c r="D229" s="238" t="s">
        <v>161</v>
      </c>
      <c r="E229" s="239" t="s">
        <v>1</v>
      </c>
      <c r="F229" s="240" t="s">
        <v>1204</v>
      </c>
      <c r="G229" s="237"/>
      <c r="H229" s="239" t="s">
        <v>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161</v>
      </c>
      <c r="AU229" s="246" t="s">
        <v>86</v>
      </c>
      <c r="AV229" s="13" t="s">
        <v>84</v>
      </c>
      <c r="AW229" s="13" t="s">
        <v>32</v>
      </c>
      <c r="AX229" s="13" t="s">
        <v>76</v>
      </c>
      <c r="AY229" s="246" t="s">
        <v>150</v>
      </c>
    </row>
    <row r="230" s="14" customFormat="1">
      <c r="A230" s="14"/>
      <c r="B230" s="247"/>
      <c r="C230" s="248"/>
      <c r="D230" s="238" t="s">
        <v>161</v>
      </c>
      <c r="E230" s="249" t="s">
        <v>1</v>
      </c>
      <c r="F230" s="250" t="s">
        <v>84</v>
      </c>
      <c r="G230" s="248"/>
      <c r="H230" s="251">
        <v>1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161</v>
      </c>
      <c r="AU230" s="257" t="s">
        <v>86</v>
      </c>
      <c r="AV230" s="14" t="s">
        <v>86</v>
      </c>
      <c r="AW230" s="14" t="s">
        <v>32</v>
      </c>
      <c r="AX230" s="14" t="s">
        <v>76</v>
      </c>
      <c r="AY230" s="257" t="s">
        <v>150</v>
      </c>
    </row>
    <row r="231" s="15" customFormat="1">
      <c r="A231" s="15"/>
      <c r="B231" s="273"/>
      <c r="C231" s="274"/>
      <c r="D231" s="238" t="s">
        <v>161</v>
      </c>
      <c r="E231" s="275" t="s">
        <v>1</v>
      </c>
      <c r="F231" s="276" t="s">
        <v>1205</v>
      </c>
      <c r="G231" s="274"/>
      <c r="H231" s="277">
        <v>1</v>
      </c>
      <c r="I231" s="278"/>
      <c r="J231" s="274"/>
      <c r="K231" s="274"/>
      <c r="L231" s="279"/>
      <c r="M231" s="280"/>
      <c r="N231" s="281"/>
      <c r="O231" s="281"/>
      <c r="P231" s="281"/>
      <c r="Q231" s="281"/>
      <c r="R231" s="281"/>
      <c r="S231" s="281"/>
      <c r="T231" s="282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83" t="s">
        <v>161</v>
      </c>
      <c r="AU231" s="283" t="s">
        <v>86</v>
      </c>
      <c r="AV231" s="15" t="s">
        <v>157</v>
      </c>
      <c r="AW231" s="15" t="s">
        <v>32</v>
      </c>
      <c r="AX231" s="15" t="s">
        <v>84</v>
      </c>
      <c r="AY231" s="283" t="s">
        <v>150</v>
      </c>
    </row>
    <row r="232" s="2" customFormat="1" ht="40.8" customHeight="1">
      <c r="A232" s="38"/>
      <c r="B232" s="39"/>
      <c r="C232" s="218" t="s">
        <v>379</v>
      </c>
      <c r="D232" s="218" t="s">
        <v>152</v>
      </c>
      <c r="E232" s="219" t="s">
        <v>1237</v>
      </c>
      <c r="F232" s="220" t="s">
        <v>1238</v>
      </c>
      <c r="G232" s="221" t="s">
        <v>226</v>
      </c>
      <c r="H232" s="222">
        <v>1</v>
      </c>
      <c r="I232" s="223"/>
      <c r="J232" s="224">
        <f>ROUND(I232*H232,2)</f>
        <v>0</v>
      </c>
      <c r="K232" s="220" t="s">
        <v>1</v>
      </c>
      <c r="L232" s="44"/>
      <c r="M232" s="225" t="s">
        <v>1</v>
      </c>
      <c r="N232" s="226" t="s">
        <v>41</v>
      </c>
      <c r="O232" s="91"/>
      <c r="P232" s="227">
        <f>O232*H232</f>
        <v>0</v>
      </c>
      <c r="Q232" s="227">
        <v>0.013400000000000001</v>
      </c>
      <c r="R232" s="227">
        <f>Q232*H232</f>
        <v>0.013400000000000001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264</v>
      </c>
      <c r="AT232" s="229" t="s">
        <v>152</v>
      </c>
      <c r="AU232" s="229" t="s">
        <v>86</v>
      </c>
      <c r="AY232" s="17" t="s">
        <v>150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84</v>
      </c>
      <c r="BK232" s="230">
        <f>ROUND(I232*H232,2)</f>
        <v>0</v>
      </c>
      <c r="BL232" s="17" t="s">
        <v>264</v>
      </c>
      <c r="BM232" s="229" t="s">
        <v>1239</v>
      </c>
    </row>
    <row r="233" s="13" customFormat="1">
      <c r="A233" s="13"/>
      <c r="B233" s="236"/>
      <c r="C233" s="237"/>
      <c r="D233" s="238" t="s">
        <v>161</v>
      </c>
      <c r="E233" s="239" t="s">
        <v>1</v>
      </c>
      <c r="F233" s="240" t="s">
        <v>1203</v>
      </c>
      <c r="G233" s="237"/>
      <c r="H233" s="239" t="s">
        <v>1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161</v>
      </c>
      <c r="AU233" s="246" t="s">
        <v>86</v>
      </c>
      <c r="AV233" s="13" t="s">
        <v>84</v>
      </c>
      <c r="AW233" s="13" t="s">
        <v>32</v>
      </c>
      <c r="AX233" s="13" t="s">
        <v>76</v>
      </c>
      <c r="AY233" s="246" t="s">
        <v>150</v>
      </c>
    </row>
    <row r="234" s="14" customFormat="1">
      <c r="A234" s="14"/>
      <c r="B234" s="247"/>
      <c r="C234" s="248"/>
      <c r="D234" s="238" t="s">
        <v>161</v>
      </c>
      <c r="E234" s="249" t="s">
        <v>1</v>
      </c>
      <c r="F234" s="250" t="s">
        <v>84</v>
      </c>
      <c r="G234" s="248"/>
      <c r="H234" s="251">
        <v>1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161</v>
      </c>
      <c r="AU234" s="257" t="s">
        <v>86</v>
      </c>
      <c r="AV234" s="14" t="s">
        <v>86</v>
      </c>
      <c r="AW234" s="14" t="s">
        <v>32</v>
      </c>
      <c r="AX234" s="14" t="s">
        <v>76</v>
      </c>
      <c r="AY234" s="257" t="s">
        <v>150</v>
      </c>
    </row>
    <row r="235" s="15" customFormat="1">
      <c r="A235" s="15"/>
      <c r="B235" s="273"/>
      <c r="C235" s="274"/>
      <c r="D235" s="238" t="s">
        <v>161</v>
      </c>
      <c r="E235" s="275" t="s">
        <v>1</v>
      </c>
      <c r="F235" s="276" t="s">
        <v>1205</v>
      </c>
      <c r="G235" s="274"/>
      <c r="H235" s="277">
        <v>1</v>
      </c>
      <c r="I235" s="278"/>
      <c r="J235" s="274"/>
      <c r="K235" s="274"/>
      <c r="L235" s="279"/>
      <c r="M235" s="280"/>
      <c r="N235" s="281"/>
      <c r="O235" s="281"/>
      <c r="P235" s="281"/>
      <c r="Q235" s="281"/>
      <c r="R235" s="281"/>
      <c r="S235" s="281"/>
      <c r="T235" s="282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83" t="s">
        <v>161</v>
      </c>
      <c r="AU235" s="283" t="s">
        <v>86</v>
      </c>
      <c r="AV235" s="15" t="s">
        <v>157</v>
      </c>
      <c r="AW235" s="15" t="s">
        <v>32</v>
      </c>
      <c r="AX235" s="15" t="s">
        <v>84</v>
      </c>
      <c r="AY235" s="283" t="s">
        <v>150</v>
      </c>
    </row>
    <row r="236" s="2" customFormat="1" ht="40.8" customHeight="1">
      <c r="A236" s="38"/>
      <c r="B236" s="39"/>
      <c r="C236" s="218" t="s">
        <v>386</v>
      </c>
      <c r="D236" s="218" t="s">
        <v>152</v>
      </c>
      <c r="E236" s="219" t="s">
        <v>1240</v>
      </c>
      <c r="F236" s="220" t="s">
        <v>1241</v>
      </c>
      <c r="G236" s="221" t="s">
        <v>226</v>
      </c>
      <c r="H236" s="222">
        <v>1</v>
      </c>
      <c r="I236" s="223"/>
      <c r="J236" s="224">
        <f>ROUND(I236*H236,2)</f>
        <v>0</v>
      </c>
      <c r="K236" s="220" t="s">
        <v>1</v>
      </c>
      <c r="L236" s="44"/>
      <c r="M236" s="225" t="s">
        <v>1</v>
      </c>
      <c r="N236" s="226" t="s">
        <v>41</v>
      </c>
      <c r="O236" s="91"/>
      <c r="P236" s="227">
        <f>O236*H236</f>
        <v>0</v>
      </c>
      <c r="Q236" s="227">
        <v>0.013400000000000001</v>
      </c>
      <c r="R236" s="227">
        <f>Q236*H236</f>
        <v>0.013400000000000001</v>
      </c>
      <c r="S236" s="227">
        <v>0</v>
      </c>
      <c r="T236" s="228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9" t="s">
        <v>264</v>
      </c>
      <c r="AT236" s="229" t="s">
        <v>152</v>
      </c>
      <c r="AU236" s="229" t="s">
        <v>86</v>
      </c>
      <c r="AY236" s="17" t="s">
        <v>150</v>
      </c>
      <c r="BE236" s="230">
        <f>IF(N236="základní",J236,0)</f>
        <v>0</v>
      </c>
      <c r="BF236" s="230">
        <f>IF(N236="snížená",J236,0)</f>
        <v>0</v>
      </c>
      <c r="BG236" s="230">
        <f>IF(N236="zákl. přenesená",J236,0)</f>
        <v>0</v>
      </c>
      <c r="BH236" s="230">
        <f>IF(N236="sníž. přenesená",J236,0)</f>
        <v>0</v>
      </c>
      <c r="BI236" s="230">
        <f>IF(N236="nulová",J236,0)</f>
        <v>0</v>
      </c>
      <c r="BJ236" s="17" t="s">
        <v>84</v>
      </c>
      <c r="BK236" s="230">
        <f>ROUND(I236*H236,2)</f>
        <v>0</v>
      </c>
      <c r="BL236" s="17" t="s">
        <v>264</v>
      </c>
      <c r="BM236" s="229" t="s">
        <v>1242</v>
      </c>
    </row>
    <row r="237" s="13" customFormat="1">
      <c r="A237" s="13"/>
      <c r="B237" s="236"/>
      <c r="C237" s="237"/>
      <c r="D237" s="238" t="s">
        <v>161</v>
      </c>
      <c r="E237" s="239" t="s">
        <v>1</v>
      </c>
      <c r="F237" s="240" t="s">
        <v>1203</v>
      </c>
      <c r="G237" s="237"/>
      <c r="H237" s="239" t="s">
        <v>1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161</v>
      </c>
      <c r="AU237" s="246" t="s">
        <v>86</v>
      </c>
      <c r="AV237" s="13" t="s">
        <v>84</v>
      </c>
      <c r="AW237" s="13" t="s">
        <v>32</v>
      </c>
      <c r="AX237" s="13" t="s">
        <v>76</v>
      </c>
      <c r="AY237" s="246" t="s">
        <v>150</v>
      </c>
    </row>
    <row r="238" s="14" customFormat="1">
      <c r="A238" s="14"/>
      <c r="B238" s="247"/>
      <c r="C238" s="248"/>
      <c r="D238" s="238" t="s">
        <v>161</v>
      </c>
      <c r="E238" s="249" t="s">
        <v>1</v>
      </c>
      <c r="F238" s="250" t="s">
        <v>84</v>
      </c>
      <c r="G238" s="248"/>
      <c r="H238" s="251">
        <v>1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161</v>
      </c>
      <c r="AU238" s="257" t="s">
        <v>86</v>
      </c>
      <c r="AV238" s="14" t="s">
        <v>86</v>
      </c>
      <c r="AW238" s="14" t="s">
        <v>32</v>
      </c>
      <c r="AX238" s="14" t="s">
        <v>76</v>
      </c>
      <c r="AY238" s="257" t="s">
        <v>150</v>
      </c>
    </row>
    <row r="239" s="15" customFormat="1">
      <c r="A239" s="15"/>
      <c r="B239" s="273"/>
      <c r="C239" s="274"/>
      <c r="D239" s="238" t="s">
        <v>161</v>
      </c>
      <c r="E239" s="275" t="s">
        <v>1</v>
      </c>
      <c r="F239" s="276" t="s">
        <v>1205</v>
      </c>
      <c r="G239" s="274"/>
      <c r="H239" s="277">
        <v>1</v>
      </c>
      <c r="I239" s="278"/>
      <c r="J239" s="274"/>
      <c r="K239" s="274"/>
      <c r="L239" s="279"/>
      <c r="M239" s="280"/>
      <c r="N239" s="281"/>
      <c r="O239" s="281"/>
      <c r="P239" s="281"/>
      <c r="Q239" s="281"/>
      <c r="R239" s="281"/>
      <c r="S239" s="281"/>
      <c r="T239" s="282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83" t="s">
        <v>161</v>
      </c>
      <c r="AU239" s="283" t="s">
        <v>86</v>
      </c>
      <c r="AV239" s="15" t="s">
        <v>157</v>
      </c>
      <c r="AW239" s="15" t="s">
        <v>32</v>
      </c>
      <c r="AX239" s="15" t="s">
        <v>84</v>
      </c>
      <c r="AY239" s="283" t="s">
        <v>150</v>
      </c>
    </row>
    <row r="240" s="2" customFormat="1" ht="40.8" customHeight="1">
      <c r="A240" s="38"/>
      <c r="B240" s="39"/>
      <c r="C240" s="218" t="s">
        <v>391</v>
      </c>
      <c r="D240" s="218" t="s">
        <v>152</v>
      </c>
      <c r="E240" s="219" t="s">
        <v>1243</v>
      </c>
      <c r="F240" s="220" t="s">
        <v>1244</v>
      </c>
      <c r="G240" s="221" t="s">
        <v>226</v>
      </c>
      <c r="H240" s="222">
        <v>2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41</v>
      </c>
      <c r="O240" s="91"/>
      <c r="P240" s="227">
        <f>O240*H240</f>
        <v>0</v>
      </c>
      <c r="Q240" s="227">
        <v>0.013400000000000001</v>
      </c>
      <c r="R240" s="227">
        <f>Q240*H240</f>
        <v>0.026800000000000001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264</v>
      </c>
      <c r="AT240" s="229" t="s">
        <v>152</v>
      </c>
      <c r="AU240" s="229" t="s">
        <v>86</v>
      </c>
      <c r="AY240" s="17" t="s">
        <v>150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84</v>
      </c>
      <c r="BK240" s="230">
        <f>ROUND(I240*H240,2)</f>
        <v>0</v>
      </c>
      <c r="BL240" s="17" t="s">
        <v>264</v>
      </c>
      <c r="BM240" s="229" t="s">
        <v>1245</v>
      </c>
    </row>
    <row r="241" s="13" customFormat="1">
      <c r="A241" s="13"/>
      <c r="B241" s="236"/>
      <c r="C241" s="237"/>
      <c r="D241" s="238" t="s">
        <v>161</v>
      </c>
      <c r="E241" s="239" t="s">
        <v>1</v>
      </c>
      <c r="F241" s="240" t="s">
        <v>1204</v>
      </c>
      <c r="G241" s="237"/>
      <c r="H241" s="239" t="s">
        <v>1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161</v>
      </c>
      <c r="AU241" s="246" t="s">
        <v>86</v>
      </c>
      <c r="AV241" s="13" t="s">
        <v>84</v>
      </c>
      <c r="AW241" s="13" t="s">
        <v>32</v>
      </c>
      <c r="AX241" s="13" t="s">
        <v>76</v>
      </c>
      <c r="AY241" s="246" t="s">
        <v>150</v>
      </c>
    </row>
    <row r="242" s="14" customFormat="1">
      <c r="A242" s="14"/>
      <c r="B242" s="247"/>
      <c r="C242" s="248"/>
      <c r="D242" s="238" t="s">
        <v>161</v>
      </c>
      <c r="E242" s="249" t="s">
        <v>1</v>
      </c>
      <c r="F242" s="250" t="s">
        <v>84</v>
      </c>
      <c r="G242" s="248"/>
      <c r="H242" s="251">
        <v>1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161</v>
      </c>
      <c r="AU242" s="257" t="s">
        <v>86</v>
      </c>
      <c r="AV242" s="14" t="s">
        <v>86</v>
      </c>
      <c r="AW242" s="14" t="s">
        <v>32</v>
      </c>
      <c r="AX242" s="14" t="s">
        <v>76</v>
      </c>
      <c r="AY242" s="257" t="s">
        <v>150</v>
      </c>
    </row>
    <row r="243" s="13" customFormat="1">
      <c r="A243" s="13"/>
      <c r="B243" s="236"/>
      <c r="C243" s="237"/>
      <c r="D243" s="238" t="s">
        <v>161</v>
      </c>
      <c r="E243" s="239" t="s">
        <v>1</v>
      </c>
      <c r="F243" s="240" t="s">
        <v>1203</v>
      </c>
      <c r="G243" s="237"/>
      <c r="H243" s="239" t="s">
        <v>1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161</v>
      </c>
      <c r="AU243" s="246" t="s">
        <v>86</v>
      </c>
      <c r="AV243" s="13" t="s">
        <v>84</v>
      </c>
      <c r="AW243" s="13" t="s">
        <v>32</v>
      </c>
      <c r="AX243" s="13" t="s">
        <v>76</v>
      </c>
      <c r="AY243" s="246" t="s">
        <v>150</v>
      </c>
    </row>
    <row r="244" s="14" customFormat="1">
      <c r="A244" s="14"/>
      <c r="B244" s="247"/>
      <c r="C244" s="248"/>
      <c r="D244" s="238" t="s">
        <v>161</v>
      </c>
      <c r="E244" s="249" t="s">
        <v>1</v>
      </c>
      <c r="F244" s="250" t="s">
        <v>84</v>
      </c>
      <c r="G244" s="248"/>
      <c r="H244" s="251">
        <v>1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6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161</v>
      </c>
      <c r="AU244" s="257" t="s">
        <v>86</v>
      </c>
      <c r="AV244" s="14" t="s">
        <v>86</v>
      </c>
      <c r="AW244" s="14" t="s">
        <v>32</v>
      </c>
      <c r="AX244" s="14" t="s">
        <v>76</v>
      </c>
      <c r="AY244" s="257" t="s">
        <v>150</v>
      </c>
    </row>
    <row r="245" s="15" customFormat="1">
      <c r="A245" s="15"/>
      <c r="B245" s="273"/>
      <c r="C245" s="274"/>
      <c r="D245" s="238" t="s">
        <v>161</v>
      </c>
      <c r="E245" s="275" t="s">
        <v>1</v>
      </c>
      <c r="F245" s="276" t="s">
        <v>1205</v>
      </c>
      <c r="G245" s="274"/>
      <c r="H245" s="277">
        <v>2</v>
      </c>
      <c r="I245" s="278"/>
      <c r="J245" s="274"/>
      <c r="K245" s="274"/>
      <c r="L245" s="279"/>
      <c r="M245" s="280"/>
      <c r="N245" s="281"/>
      <c r="O245" s="281"/>
      <c r="P245" s="281"/>
      <c r="Q245" s="281"/>
      <c r="R245" s="281"/>
      <c r="S245" s="281"/>
      <c r="T245" s="282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83" t="s">
        <v>161</v>
      </c>
      <c r="AU245" s="283" t="s">
        <v>86</v>
      </c>
      <c r="AV245" s="15" t="s">
        <v>157</v>
      </c>
      <c r="AW245" s="15" t="s">
        <v>32</v>
      </c>
      <c r="AX245" s="15" t="s">
        <v>84</v>
      </c>
      <c r="AY245" s="283" t="s">
        <v>150</v>
      </c>
    </row>
    <row r="246" s="2" customFormat="1" ht="40.8" customHeight="1">
      <c r="A246" s="38"/>
      <c r="B246" s="39"/>
      <c r="C246" s="218" t="s">
        <v>396</v>
      </c>
      <c r="D246" s="218" t="s">
        <v>152</v>
      </c>
      <c r="E246" s="219" t="s">
        <v>1246</v>
      </c>
      <c r="F246" s="220" t="s">
        <v>1247</v>
      </c>
      <c r="G246" s="221" t="s">
        <v>226</v>
      </c>
      <c r="H246" s="222">
        <v>2</v>
      </c>
      <c r="I246" s="223"/>
      <c r="J246" s="224">
        <f>ROUND(I246*H246,2)</f>
        <v>0</v>
      </c>
      <c r="K246" s="220" t="s">
        <v>1</v>
      </c>
      <c r="L246" s="44"/>
      <c r="M246" s="225" t="s">
        <v>1</v>
      </c>
      <c r="N246" s="226" t="s">
        <v>41</v>
      </c>
      <c r="O246" s="91"/>
      <c r="P246" s="227">
        <f>O246*H246</f>
        <v>0</v>
      </c>
      <c r="Q246" s="227">
        <v>0.013400000000000001</v>
      </c>
      <c r="R246" s="227">
        <f>Q246*H246</f>
        <v>0.026800000000000001</v>
      </c>
      <c r="S246" s="227">
        <v>0</v>
      </c>
      <c r="T246" s="228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9" t="s">
        <v>264</v>
      </c>
      <c r="AT246" s="229" t="s">
        <v>152</v>
      </c>
      <c r="AU246" s="229" t="s">
        <v>86</v>
      </c>
      <c r="AY246" s="17" t="s">
        <v>150</v>
      </c>
      <c r="BE246" s="230">
        <f>IF(N246="základní",J246,0)</f>
        <v>0</v>
      </c>
      <c r="BF246" s="230">
        <f>IF(N246="snížená",J246,0)</f>
        <v>0</v>
      </c>
      <c r="BG246" s="230">
        <f>IF(N246="zákl. přenesená",J246,0)</f>
        <v>0</v>
      </c>
      <c r="BH246" s="230">
        <f>IF(N246="sníž. přenesená",J246,0)</f>
        <v>0</v>
      </c>
      <c r="BI246" s="230">
        <f>IF(N246="nulová",J246,0)</f>
        <v>0</v>
      </c>
      <c r="BJ246" s="17" t="s">
        <v>84</v>
      </c>
      <c r="BK246" s="230">
        <f>ROUND(I246*H246,2)</f>
        <v>0</v>
      </c>
      <c r="BL246" s="17" t="s">
        <v>264</v>
      </c>
      <c r="BM246" s="229" t="s">
        <v>1248</v>
      </c>
    </row>
    <row r="247" s="13" customFormat="1">
      <c r="A247" s="13"/>
      <c r="B247" s="236"/>
      <c r="C247" s="237"/>
      <c r="D247" s="238" t="s">
        <v>161</v>
      </c>
      <c r="E247" s="239" t="s">
        <v>1</v>
      </c>
      <c r="F247" s="240" t="s">
        <v>1203</v>
      </c>
      <c r="G247" s="237"/>
      <c r="H247" s="239" t="s">
        <v>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6" t="s">
        <v>161</v>
      </c>
      <c r="AU247" s="246" t="s">
        <v>86</v>
      </c>
      <c r="AV247" s="13" t="s">
        <v>84</v>
      </c>
      <c r="AW247" s="13" t="s">
        <v>32</v>
      </c>
      <c r="AX247" s="13" t="s">
        <v>76</v>
      </c>
      <c r="AY247" s="246" t="s">
        <v>150</v>
      </c>
    </row>
    <row r="248" s="14" customFormat="1">
      <c r="A248" s="14"/>
      <c r="B248" s="247"/>
      <c r="C248" s="248"/>
      <c r="D248" s="238" t="s">
        <v>161</v>
      </c>
      <c r="E248" s="249" t="s">
        <v>1</v>
      </c>
      <c r="F248" s="250" t="s">
        <v>86</v>
      </c>
      <c r="G248" s="248"/>
      <c r="H248" s="251">
        <v>2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7" t="s">
        <v>161</v>
      </c>
      <c r="AU248" s="257" t="s">
        <v>86</v>
      </c>
      <c r="AV248" s="14" t="s">
        <v>86</v>
      </c>
      <c r="AW248" s="14" t="s">
        <v>32</v>
      </c>
      <c r="AX248" s="14" t="s">
        <v>76</v>
      </c>
      <c r="AY248" s="257" t="s">
        <v>150</v>
      </c>
    </row>
    <row r="249" s="15" customFormat="1">
      <c r="A249" s="15"/>
      <c r="B249" s="273"/>
      <c r="C249" s="274"/>
      <c r="D249" s="238" t="s">
        <v>161</v>
      </c>
      <c r="E249" s="275" t="s">
        <v>1</v>
      </c>
      <c r="F249" s="276" t="s">
        <v>1205</v>
      </c>
      <c r="G249" s="274"/>
      <c r="H249" s="277">
        <v>2</v>
      </c>
      <c r="I249" s="278"/>
      <c r="J249" s="274"/>
      <c r="K249" s="274"/>
      <c r="L249" s="279"/>
      <c r="M249" s="280"/>
      <c r="N249" s="281"/>
      <c r="O249" s="281"/>
      <c r="P249" s="281"/>
      <c r="Q249" s="281"/>
      <c r="R249" s="281"/>
      <c r="S249" s="281"/>
      <c r="T249" s="28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3" t="s">
        <v>161</v>
      </c>
      <c r="AU249" s="283" t="s">
        <v>86</v>
      </c>
      <c r="AV249" s="15" t="s">
        <v>157</v>
      </c>
      <c r="AW249" s="15" t="s">
        <v>32</v>
      </c>
      <c r="AX249" s="15" t="s">
        <v>84</v>
      </c>
      <c r="AY249" s="283" t="s">
        <v>150</v>
      </c>
    </row>
    <row r="250" s="2" customFormat="1" ht="26.4" customHeight="1">
      <c r="A250" s="38"/>
      <c r="B250" s="39"/>
      <c r="C250" s="218" t="s">
        <v>513</v>
      </c>
      <c r="D250" s="218" t="s">
        <v>152</v>
      </c>
      <c r="E250" s="219" t="s">
        <v>1249</v>
      </c>
      <c r="F250" s="220" t="s">
        <v>1250</v>
      </c>
      <c r="G250" s="221" t="s">
        <v>185</v>
      </c>
      <c r="H250" s="222">
        <v>4</v>
      </c>
      <c r="I250" s="223"/>
      <c r="J250" s="224">
        <f>ROUND(I250*H250,2)</f>
        <v>0</v>
      </c>
      <c r="K250" s="220" t="s">
        <v>156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264</v>
      </c>
      <c r="AT250" s="229" t="s">
        <v>152</v>
      </c>
      <c r="AU250" s="229" t="s">
        <v>86</v>
      </c>
      <c r="AY250" s="17" t="s">
        <v>150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264</v>
      </c>
      <c r="BM250" s="229" t="s">
        <v>1251</v>
      </c>
    </row>
    <row r="251" s="2" customFormat="1">
      <c r="A251" s="38"/>
      <c r="B251" s="39"/>
      <c r="C251" s="40"/>
      <c r="D251" s="231" t="s">
        <v>159</v>
      </c>
      <c r="E251" s="40"/>
      <c r="F251" s="232" t="s">
        <v>1252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159</v>
      </c>
      <c r="AU251" s="17" t="s">
        <v>86</v>
      </c>
    </row>
    <row r="252" s="12" customFormat="1" ht="25.92" customHeight="1">
      <c r="A252" s="12"/>
      <c r="B252" s="202"/>
      <c r="C252" s="203"/>
      <c r="D252" s="204" t="s">
        <v>75</v>
      </c>
      <c r="E252" s="205" t="s">
        <v>1253</v>
      </c>
      <c r="F252" s="205" t="s">
        <v>1254</v>
      </c>
      <c r="G252" s="203"/>
      <c r="H252" s="203"/>
      <c r="I252" s="206"/>
      <c r="J252" s="207">
        <f>BK252</f>
        <v>0</v>
      </c>
      <c r="K252" s="203"/>
      <c r="L252" s="208"/>
      <c r="M252" s="209"/>
      <c r="N252" s="210"/>
      <c r="O252" s="210"/>
      <c r="P252" s="211">
        <f>SUM(P253:P260)</f>
        <v>0</v>
      </c>
      <c r="Q252" s="210"/>
      <c r="R252" s="211">
        <f>SUM(R253:R260)</f>
        <v>0</v>
      </c>
      <c r="S252" s="210"/>
      <c r="T252" s="212">
        <f>SUM(T253:T260)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3" t="s">
        <v>157</v>
      </c>
      <c r="AT252" s="214" t="s">
        <v>75</v>
      </c>
      <c r="AU252" s="214" t="s">
        <v>76</v>
      </c>
      <c r="AY252" s="213" t="s">
        <v>150</v>
      </c>
      <c r="BK252" s="215">
        <f>SUM(BK253:BK260)</f>
        <v>0</v>
      </c>
    </row>
    <row r="253" s="2" customFormat="1" ht="16.5" customHeight="1">
      <c r="A253" s="38"/>
      <c r="B253" s="39"/>
      <c r="C253" s="218" t="s">
        <v>432</v>
      </c>
      <c r="D253" s="218" t="s">
        <v>152</v>
      </c>
      <c r="E253" s="219" t="s">
        <v>1255</v>
      </c>
      <c r="F253" s="220" t="s">
        <v>1256</v>
      </c>
      <c r="G253" s="221" t="s">
        <v>1257</v>
      </c>
      <c r="H253" s="222">
        <v>4</v>
      </c>
      <c r="I253" s="223"/>
      <c r="J253" s="224">
        <f>ROUND(I253*H253,2)</f>
        <v>0</v>
      </c>
      <c r="K253" s="220" t="s">
        <v>156</v>
      </c>
      <c r="L253" s="44"/>
      <c r="M253" s="225" t="s">
        <v>1</v>
      </c>
      <c r="N253" s="226" t="s">
        <v>41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1258</v>
      </c>
      <c r="AT253" s="229" t="s">
        <v>152</v>
      </c>
      <c r="AU253" s="229" t="s">
        <v>84</v>
      </c>
      <c r="AY253" s="17" t="s">
        <v>150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1258</v>
      </c>
      <c r="BM253" s="229" t="s">
        <v>1259</v>
      </c>
    </row>
    <row r="254" s="2" customFormat="1">
      <c r="A254" s="38"/>
      <c r="B254" s="39"/>
      <c r="C254" s="40"/>
      <c r="D254" s="231" t="s">
        <v>159</v>
      </c>
      <c r="E254" s="40"/>
      <c r="F254" s="232" t="s">
        <v>1260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159</v>
      </c>
      <c r="AU254" s="17" t="s">
        <v>84</v>
      </c>
    </row>
    <row r="255" s="2" customFormat="1" ht="16.5" customHeight="1">
      <c r="A255" s="38"/>
      <c r="B255" s="39"/>
      <c r="C255" s="218" t="s">
        <v>438</v>
      </c>
      <c r="D255" s="218" t="s">
        <v>152</v>
      </c>
      <c r="E255" s="219" t="s">
        <v>1261</v>
      </c>
      <c r="F255" s="220" t="s">
        <v>1262</v>
      </c>
      <c r="G255" s="221" t="s">
        <v>1257</v>
      </c>
      <c r="H255" s="222">
        <v>16</v>
      </c>
      <c r="I255" s="223"/>
      <c r="J255" s="224">
        <f>ROUND(I255*H255,2)</f>
        <v>0</v>
      </c>
      <c r="K255" s="220" t="s">
        <v>156</v>
      </c>
      <c r="L255" s="44"/>
      <c r="M255" s="225" t="s">
        <v>1</v>
      </c>
      <c r="N255" s="226" t="s">
        <v>41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1258</v>
      </c>
      <c r="AT255" s="229" t="s">
        <v>152</v>
      </c>
      <c r="AU255" s="229" t="s">
        <v>84</v>
      </c>
      <c r="AY255" s="17" t="s">
        <v>150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84</v>
      </c>
      <c r="BK255" s="230">
        <f>ROUND(I255*H255,2)</f>
        <v>0</v>
      </c>
      <c r="BL255" s="17" t="s">
        <v>1258</v>
      </c>
      <c r="BM255" s="229" t="s">
        <v>1263</v>
      </c>
    </row>
    <row r="256" s="2" customFormat="1">
      <c r="A256" s="38"/>
      <c r="B256" s="39"/>
      <c r="C256" s="40"/>
      <c r="D256" s="231" t="s">
        <v>159</v>
      </c>
      <c r="E256" s="40"/>
      <c r="F256" s="232" t="s">
        <v>1264</v>
      </c>
      <c r="G256" s="40"/>
      <c r="H256" s="40"/>
      <c r="I256" s="233"/>
      <c r="J256" s="40"/>
      <c r="K256" s="40"/>
      <c r="L256" s="44"/>
      <c r="M256" s="234"/>
      <c r="N256" s="235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159</v>
      </c>
      <c r="AU256" s="17" t="s">
        <v>84</v>
      </c>
    </row>
    <row r="257" s="2" customFormat="1" ht="16.5" customHeight="1">
      <c r="A257" s="38"/>
      <c r="B257" s="39"/>
      <c r="C257" s="218" t="s">
        <v>445</v>
      </c>
      <c r="D257" s="218" t="s">
        <v>152</v>
      </c>
      <c r="E257" s="219" t="s">
        <v>1265</v>
      </c>
      <c r="F257" s="220" t="s">
        <v>1266</v>
      </c>
      <c r="G257" s="221" t="s">
        <v>1257</v>
      </c>
      <c r="H257" s="222">
        <v>2</v>
      </c>
      <c r="I257" s="223"/>
      <c r="J257" s="224">
        <f>ROUND(I257*H257,2)</f>
        <v>0</v>
      </c>
      <c r="K257" s="220" t="s">
        <v>156</v>
      </c>
      <c r="L257" s="44"/>
      <c r="M257" s="225" t="s">
        <v>1</v>
      </c>
      <c r="N257" s="226" t="s">
        <v>41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1258</v>
      </c>
      <c r="AT257" s="229" t="s">
        <v>152</v>
      </c>
      <c r="AU257" s="229" t="s">
        <v>84</v>
      </c>
      <c r="AY257" s="17" t="s">
        <v>150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84</v>
      </c>
      <c r="BK257" s="230">
        <f>ROUND(I257*H257,2)</f>
        <v>0</v>
      </c>
      <c r="BL257" s="17" t="s">
        <v>1258</v>
      </c>
      <c r="BM257" s="229" t="s">
        <v>1267</v>
      </c>
    </row>
    <row r="258" s="2" customFormat="1">
      <c r="A258" s="38"/>
      <c r="B258" s="39"/>
      <c r="C258" s="40"/>
      <c r="D258" s="231" t="s">
        <v>159</v>
      </c>
      <c r="E258" s="40"/>
      <c r="F258" s="232" t="s">
        <v>1268</v>
      </c>
      <c r="G258" s="40"/>
      <c r="H258" s="40"/>
      <c r="I258" s="233"/>
      <c r="J258" s="40"/>
      <c r="K258" s="40"/>
      <c r="L258" s="44"/>
      <c r="M258" s="234"/>
      <c r="N258" s="235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159</v>
      </c>
      <c r="AU258" s="17" t="s">
        <v>84</v>
      </c>
    </row>
    <row r="259" s="2" customFormat="1" ht="24" customHeight="1">
      <c r="A259" s="38"/>
      <c r="B259" s="39"/>
      <c r="C259" s="218" t="s">
        <v>451</v>
      </c>
      <c r="D259" s="218" t="s">
        <v>152</v>
      </c>
      <c r="E259" s="219" t="s">
        <v>1269</v>
      </c>
      <c r="F259" s="220" t="s">
        <v>1270</v>
      </c>
      <c r="G259" s="221" t="s">
        <v>1257</v>
      </c>
      <c r="H259" s="222">
        <v>40</v>
      </c>
      <c r="I259" s="223"/>
      <c r="J259" s="224">
        <f>ROUND(I259*H259,2)</f>
        <v>0</v>
      </c>
      <c r="K259" s="220" t="s">
        <v>156</v>
      </c>
      <c r="L259" s="44"/>
      <c r="M259" s="225" t="s">
        <v>1</v>
      </c>
      <c r="N259" s="226" t="s">
        <v>41</v>
      </c>
      <c r="O259" s="91"/>
      <c r="P259" s="227">
        <f>O259*H259</f>
        <v>0</v>
      </c>
      <c r="Q259" s="227">
        <v>0</v>
      </c>
      <c r="R259" s="227">
        <f>Q259*H259</f>
        <v>0</v>
      </c>
      <c r="S259" s="227">
        <v>0</v>
      </c>
      <c r="T259" s="22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1258</v>
      </c>
      <c r="AT259" s="229" t="s">
        <v>152</v>
      </c>
      <c r="AU259" s="229" t="s">
        <v>84</v>
      </c>
      <c r="AY259" s="17" t="s">
        <v>150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84</v>
      </c>
      <c r="BK259" s="230">
        <f>ROUND(I259*H259,2)</f>
        <v>0</v>
      </c>
      <c r="BL259" s="17" t="s">
        <v>1258</v>
      </c>
      <c r="BM259" s="229" t="s">
        <v>1271</v>
      </c>
    </row>
    <row r="260" s="2" customFormat="1">
      <c r="A260" s="38"/>
      <c r="B260" s="39"/>
      <c r="C260" s="40"/>
      <c r="D260" s="231" t="s">
        <v>159</v>
      </c>
      <c r="E260" s="40"/>
      <c r="F260" s="232" t="s">
        <v>1272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159</v>
      </c>
      <c r="AU260" s="17" t="s">
        <v>84</v>
      </c>
    </row>
    <row r="261" s="12" customFormat="1" ht="25.92" customHeight="1">
      <c r="A261" s="12"/>
      <c r="B261" s="202"/>
      <c r="C261" s="203"/>
      <c r="D261" s="204" t="s">
        <v>75</v>
      </c>
      <c r="E261" s="205" t="s">
        <v>1021</v>
      </c>
      <c r="F261" s="205" t="s">
        <v>1022</v>
      </c>
      <c r="G261" s="203"/>
      <c r="H261" s="203"/>
      <c r="I261" s="206"/>
      <c r="J261" s="207">
        <f>BK261</f>
        <v>0</v>
      </c>
      <c r="K261" s="203"/>
      <c r="L261" s="208"/>
      <c r="M261" s="209"/>
      <c r="N261" s="210"/>
      <c r="O261" s="210"/>
      <c r="P261" s="211">
        <f>P262+P269</f>
        <v>0</v>
      </c>
      <c r="Q261" s="210"/>
      <c r="R261" s="211">
        <f>R262+R269</f>
        <v>0</v>
      </c>
      <c r="S261" s="210"/>
      <c r="T261" s="212">
        <f>T262+T269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3" t="s">
        <v>182</v>
      </c>
      <c r="AT261" s="214" t="s">
        <v>75</v>
      </c>
      <c r="AU261" s="214" t="s">
        <v>76</v>
      </c>
      <c r="AY261" s="213" t="s">
        <v>150</v>
      </c>
      <c r="BK261" s="215">
        <f>BK262+BK269</f>
        <v>0</v>
      </c>
    </row>
    <row r="262" s="12" customFormat="1" ht="22.8" customHeight="1">
      <c r="A262" s="12"/>
      <c r="B262" s="202"/>
      <c r="C262" s="203"/>
      <c r="D262" s="204" t="s">
        <v>75</v>
      </c>
      <c r="E262" s="216" t="s">
        <v>1023</v>
      </c>
      <c r="F262" s="216" t="s">
        <v>1024</v>
      </c>
      <c r="G262" s="203"/>
      <c r="H262" s="203"/>
      <c r="I262" s="206"/>
      <c r="J262" s="217">
        <f>BK262</f>
        <v>0</v>
      </c>
      <c r="K262" s="203"/>
      <c r="L262" s="208"/>
      <c r="M262" s="209"/>
      <c r="N262" s="210"/>
      <c r="O262" s="210"/>
      <c r="P262" s="211">
        <f>SUM(P263:P268)</f>
        <v>0</v>
      </c>
      <c r="Q262" s="210"/>
      <c r="R262" s="211">
        <f>SUM(R263:R268)</f>
        <v>0</v>
      </c>
      <c r="S262" s="210"/>
      <c r="T262" s="212">
        <f>SUM(T263:T268)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3" t="s">
        <v>182</v>
      </c>
      <c r="AT262" s="214" t="s">
        <v>75</v>
      </c>
      <c r="AU262" s="214" t="s">
        <v>84</v>
      </c>
      <c r="AY262" s="213" t="s">
        <v>150</v>
      </c>
      <c r="BK262" s="215">
        <f>SUM(BK263:BK268)</f>
        <v>0</v>
      </c>
    </row>
    <row r="263" s="2" customFormat="1" ht="16.5" customHeight="1">
      <c r="A263" s="38"/>
      <c r="B263" s="39"/>
      <c r="C263" s="218" t="s">
        <v>463</v>
      </c>
      <c r="D263" s="218" t="s">
        <v>152</v>
      </c>
      <c r="E263" s="219" t="s">
        <v>1026</v>
      </c>
      <c r="F263" s="220" t="s">
        <v>1027</v>
      </c>
      <c r="G263" s="221" t="s">
        <v>1273</v>
      </c>
      <c r="H263" s="222">
        <v>1</v>
      </c>
      <c r="I263" s="223"/>
      <c r="J263" s="224">
        <f>ROUND(I263*H263,2)</f>
        <v>0</v>
      </c>
      <c r="K263" s="220" t="s">
        <v>156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1029</v>
      </c>
      <c r="AT263" s="229" t="s">
        <v>152</v>
      </c>
      <c r="AU263" s="229" t="s">
        <v>86</v>
      </c>
      <c r="AY263" s="17" t="s">
        <v>150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1029</v>
      </c>
      <c r="BM263" s="229" t="s">
        <v>1274</v>
      </c>
    </row>
    <row r="264" s="2" customFormat="1">
      <c r="A264" s="38"/>
      <c r="B264" s="39"/>
      <c r="C264" s="40"/>
      <c r="D264" s="231" t="s">
        <v>159</v>
      </c>
      <c r="E264" s="40"/>
      <c r="F264" s="232" t="s">
        <v>1031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159</v>
      </c>
      <c r="AU264" s="17" t="s">
        <v>86</v>
      </c>
    </row>
    <row r="265" s="2" customFormat="1" ht="26.4" customHeight="1">
      <c r="A265" s="38"/>
      <c r="B265" s="39"/>
      <c r="C265" s="218" t="s">
        <v>476</v>
      </c>
      <c r="D265" s="218" t="s">
        <v>152</v>
      </c>
      <c r="E265" s="219" t="s">
        <v>1275</v>
      </c>
      <c r="F265" s="220" t="s">
        <v>1276</v>
      </c>
      <c r="G265" s="221" t="s">
        <v>428</v>
      </c>
      <c r="H265" s="222">
        <v>1</v>
      </c>
      <c r="I265" s="223"/>
      <c r="J265" s="224">
        <f>ROUND(I265*H265,2)</f>
        <v>0</v>
      </c>
      <c r="K265" s="220" t="s">
        <v>156</v>
      </c>
      <c r="L265" s="44"/>
      <c r="M265" s="225" t="s">
        <v>1</v>
      </c>
      <c r="N265" s="226" t="s">
        <v>41</v>
      </c>
      <c r="O265" s="91"/>
      <c r="P265" s="227">
        <f>O265*H265</f>
        <v>0</v>
      </c>
      <c r="Q265" s="227">
        <v>0</v>
      </c>
      <c r="R265" s="227">
        <f>Q265*H265</f>
        <v>0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1029</v>
      </c>
      <c r="AT265" s="229" t="s">
        <v>152</v>
      </c>
      <c r="AU265" s="229" t="s">
        <v>86</v>
      </c>
      <c r="AY265" s="17" t="s">
        <v>150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84</v>
      </c>
      <c r="BK265" s="230">
        <f>ROUND(I265*H265,2)</f>
        <v>0</v>
      </c>
      <c r="BL265" s="17" t="s">
        <v>1029</v>
      </c>
      <c r="BM265" s="229" t="s">
        <v>1277</v>
      </c>
    </row>
    <row r="266" s="2" customFormat="1">
      <c r="A266" s="38"/>
      <c r="B266" s="39"/>
      <c r="C266" s="40"/>
      <c r="D266" s="231" t="s">
        <v>159</v>
      </c>
      <c r="E266" s="40"/>
      <c r="F266" s="232" t="s">
        <v>1278</v>
      </c>
      <c r="G266" s="40"/>
      <c r="H266" s="40"/>
      <c r="I266" s="233"/>
      <c r="J266" s="40"/>
      <c r="K266" s="40"/>
      <c r="L266" s="44"/>
      <c r="M266" s="234"/>
      <c r="N266" s="235"/>
      <c r="O266" s="91"/>
      <c r="P266" s="91"/>
      <c r="Q266" s="91"/>
      <c r="R266" s="91"/>
      <c r="S266" s="91"/>
      <c r="T266" s="92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159</v>
      </c>
      <c r="AU266" s="17" t="s">
        <v>86</v>
      </c>
    </row>
    <row r="267" s="2" customFormat="1" ht="26.4" customHeight="1">
      <c r="A267" s="38"/>
      <c r="B267" s="39"/>
      <c r="C267" s="218" t="s">
        <v>482</v>
      </c>
      <c r="D267" s="218" t="s">
        <v>152</v>
      </c>
      <c r="E267" s="219" t="s">
        <v>1279</v>
      </c>
      <c r="F267" s="220" t="s">
        <v>1280</v>
      </c>
      <c r="G267" s="221" t="s">
        <v>428</v>
      </c>
      <c r="H267" s="222">
        <v>1</v>
      </c>
      <c r="I267" s="223"/>
      <c r="J267" s="224">
        <f>ROUND(I267*H267,2)</f>
        <v>0</v>
      </c>
      <c r="K267" s="220" t="s">
        <v>156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1029</v>
      </c>
      <c r="AT267" s="229" t="s">
        <v>152</v>
      </c>
      <c r="AU267" s="229" t="s">
        <v>86</v>
      </c>
      <c r="AY267" s="17" t="s">
        <v>150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1029</v>
      </c>
      <c r="BM267" s="229" t="s">
        <v>1281</v>
      </c>
    </row>
    <row r="268" s="2" customFormat="1">
      <c r="A268" s="38"/>
      <c r="B268" s="39"/>
      <c r="C268" s="40"/>
      <c r="D268" s="231" t="s">
        <v>159</v>
      </c>
      <c r="E268" s="40"/>
      <c r="F268" s="232" t="s">
        <v>1282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159</v>
      </c>
      <c r="AU268" s="17" t="s">
        <v>86</v>
      </c>
    </row>
    <row r="269" s="12" customFormat="1" ht="22.8" customHeight="1">
      <c r="A269" s="12"/>
      <c r="B269" s="202"/>
      <c r="C269" s="203"/>
      <c r="D269" s="204" t="s">
        <v>75</v>
      </c>
      <c r="E269" s="216" t="s">
        <v>1065</v>
      </c>
      <c r="F269" s="216" t="s">
        <v>1066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SUM(P270:P273)</f>
        <v>0</v>
      </c>
      <c r="Q269" s="210"/>
      <c r="R269" s="211">
        <f>SUM(R270:R273)</f>
        <v>0</v>
      </c>
      <c r="S269" s="210"/>
      <c r="T269" s="212">
        <f>SUM(T270:T273)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182</v>
      </c>
      <c r="AT269" s="214" t="s">
        <v>75</v>
      </c>
      <c r="AU269" s="214" t="s">
        <v>84</v>
      </c>
      <c r="AY269" s="213" t="s">
        <v>150</v>
      </c>
      <c r="BK269" s="215">
        <f>SUM(BK270:BK273)</f>
        <v>0</v>
      </c>
    </row>
    <row r="270" s="2" customFormat="1" ht="16.5" customHeight="1">
      <c r="A270" s="38"/>
      <c r="B270" s="39"/>
      <c r="C270" s="218" t="s">
        <v>488</v>
      </c>
      <c r="D270" s="218" t="s">
        <v>152</v>
      </c>
      <c r="E270" s="219" t="s">
        <v>1283</v>
      </c>
      <c r="F270" s="220" t="s">
        <v>1284</v>
      </c>
      <c r="G270" s="221" t="s">
        <v>1273</v>
      </c>
      <c r="H270" s="222">
        <v>1</v>
      </c>
      <c r="I270" s="223"/>
      <c r="J270" s="224">
        <f>ROUND(I270*H270,2)</f>
        <v>0</v>
      </c>
      <c r="K270" s="220" t="s">
        <v>156</v>
      </c>
      <c r="L270" s="44"/>
      <c r="M270" s="225" t="s">
        <v>1</v>
      </c>
      <c r="N270" s="226" t="s">
        <v>41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</v>
      </c>
      <c r="T270" s="228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1029</v>
      </c>
      <c r="AT270" s="229" t="s">
        <v>152</v>
      </c>
      <c r="AU270" s="229" t="s">
        <v>86</v>
      </c>
      <c r="AY270" s="17" t="s">
        <v>150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84</v>
      </c>
      <c r="BK270" s="230">
        <f>ROUND(I270*H270,2)</f>
        <v>0</v>
      </c>
      <c r="BL270" s="17" t="s">
        <v>1029</v>
      </c>
      <c r="BM270" s="229" t="s">
        <v>1285</v>
      </c>
    </row>
    <row r="271" s="2" customFormat="1">
      <c r="A271" s="38"/>
      <c r="B271" s="39"/>
      <c r="C271" s="40"/>
      <c r="D271" s="231" t="s">
        <v>159</v>
      </c>
      <c r="E271" s="40"/>
      <c r="F271" s="232" t="s">
        <v>1286</v>
      </c>
      <c r="G271" s="40"/>
      <c r="H271" s="40"/>
      <c r="I271" s="233"/>
      <c r="J271" s="40"/>
      <c r="K271" s="40"/>
      <c r="L271" s="44"/>
      <c r="M271" s="234"/>
      <c r="N271" s="235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159</v>
      </c>
      <c r="AU271" s="17" t="s">
        <v>86</v>
      </c>
    </row>
    <row r="272" s="13" customFormat="1">
      <c r="A272" s="13"/>
      <c r="B272" s="236"/>
      <c r="C272" s="237"/>
      <c r="D272" s="238" t="s">
        <v>161</v>
      </c>
      <c r="E272" s="239" t="s">
        <v>1</v>
      </c>
      <c r="F272" s="240" t="s">
        <v>1287</v>
      </c>
      <c r="G272" s="237"/>
      <c r="H272" s="239" t="s">
        <v>1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6" t="s">
        <v>161</v>
      </c>
      <c r="AU272" s="246" t="s">
        <v>86</v>
      </c>
      <c r="AV272" s="13" t="s">
        <v>84</v>
      </c>
      <c r="AW272" s="13" t="s">
        <v>32</v>
      </c>
      <c r="AX272" s="13" t="s">
        <v>76</v>
      </c>
      <c r="AY272" s="246" t="s">
        <v>150</v>
      </c>
    </row>
    <row r="273" s="14" customFormat="1">
      <c r="A273" s="14"/>
      <c r="B273" s="247"/>
      <c r="C273" s="248"/>
      <c r="D273" s="238" t="s">
        <v>161</v>
      </c>
      <c r="E273" s="249" t="s">
        <v>1</v>
      </c>
      <c r="F273" s="250" t="s">
        <v>84</v>
      </c>
      <c r="G273" s="248"/>
      <c r="H273" s="251">
        <v>1</v>
      </c>
      <c r="I273" s="252"/>
      <c r="J273" s="248"/>
      <c r="K273" s="248"/>
      <c r="L273" s="253"/>
      <c r="M273" s="270"/>
      <c r="N273" s="271"/>
      <c r="O273" s="271"/>
      <c r="P273" s="271"/>
      <c r="Q273" s="271"/>
      <c r="R273" s="271"/>
      <c r="S273" s="271"/>
      <c r="T273" s="27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7" t="s">
        <v>161</v>
      </c>
      <c r="AU273" s="257" t="s">
        <v>86</v>
      </c>
      <c r="AV273" s="14" t="s">
        <v>86</v>
      </c>
      <c r="AW273" s="14" t="s">
        <v>32</v>
      </c>
      <c r="AX273" s="14" t="s">
        <v>84</v>
      </c>
      <c r="AY273" s="257" t="s">
        <v>150</v>
      </c>
    </row>
    <row r="274" s="2" customFormat="1" ht="6.96" customHeight="1">
      <c r="A274" s="38"/>
      <c r="B274" s="66"/>
      <c r="C274" s="67"/>
      <c r="D274" s="67"/>
      <c r="E274" s="67"/>
      <c r="F274" s="67"/>
      <c r="G274" s="67"/>
      <c r="H274" s="67"/>
      <c r="I274" s="67"/>
      <c r="J274" s="67"/>
      <c r="K274" s="67"/>
      <c r="L274" s="44"/>
      <c r="M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</row>
  </sheetData>
  <sheetProtection sheet="1" autoFilter="0" formatColumns="0" formatRows="0" objects="1" scenarios="1" spinCount="100000" saltValue="CpLFcN4zqH+luoehfls+tQX1ohQy1RJ7D2VqXGkYtpqlLTGBGi6SlkrFzq5HkyVguCLKfv8gyq4ZnDSxGZVlyw==" hashValue="/U7IqJ/WFA+sx30iy93z67VxYWGEVwhHdYHolg+i8XTh6Pz1W6LBUR0eGfqQOPVVt6NWvgCb/YjT5VH5cGBrrQ==" algorithmName="SHA-512" password="CC35"/>
  <autoFilter ref="C126:K273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hyperlinks>
    <hyperlink ref="F135" r:id="rId1" display="https://podminky.urs.cz/item/CS_URS_2025_01/713463211"/>
    <hyperlink ref="F143" r:id="rId2" display="https://podminky.urs.cz/item/CS_URS_2025_01/783604550"/>
    <hyperlink ref="F149" r:id="rId3" display="https://podminky.urs.cz/item/CS_URS_2025_01/783607750"/>
    <hyperlink ref="F155" r:id="rId4" display="https://podminky.urs.cz/item/CS_URS_2025_01/998713112"/>
    <hyperlink ref="F158" r:id="rId5" display="https://podminky.urs.cz/item/CS_URS_2025_01/733120815"/>
    <hyperlink ref="F160" r:id="rId6" display="https://podminky.urs.cz/item/CS_URS_2025_01/733120819"/>
    <hyperlink ref="F162" r:id="rId7" display="https://podminky.urs.cz/item/CS_URS_2025_01/733222302"/>
    <hyperlink ref="F164" r:id="rId8" display="https://podminky.urs.cz/item/CS_URS_2025_01/733222303"/>
    <hyperlink ref="F166" r:id="rId9" display="https://podminky.urs.cz/item/CS_URS_2025_01/733222304"/>
    <hyperlink ref="F168" r:id="rId10" display="https://podminky.urs.cz/item/CS_URS_2025_01/733223304"/>
    <hyperlink ref="F170" r:id="rId11" display="https://podminky.urs.cz/item/CS_URS_2025_01/733223305"/>
    <hyperlink ref="F172" r:id="rId12" display="https://podminky.urs.cz/item/CS_URS_2025_01/733223306"/>
    <hyperlink ref="F174" r:id="rId13" display="https://podminky.urs.cz/item/CS_URS_2025_01/998733112"/>
    <hyperlink ref="F177" r:id="rId14" display="https://podminky.urs.cz/item/CS_URS_2025_01/734221682"/>
    <hyperlink ref="F179" r:id="rId15" display="https://podminky.urs.cz/item/CS_URS_2025_01/734261406"/>
    <hyperlink ref="F181" r:id="rId16" display="https://podminky.urs.cz/item/CS_URS_2025_01/998734102"/>
    <hyperlink ref="F184" r:id="rId17" display="https://podminky.urs.cz/item/CS_URS_2025_01/735111810"/>
    <hyperlink ref="F191" r:id="rId18" display="https://podminky.urs.cz/item/CS_URS_2025_01/735151811"/>
    <hyperlink ref="F251" r:id="rId19" display="https://podminky.urs.cz/item/CS_URS_2025_01/998735102"/>
    <hyperlink ref="F254" r:id="rId20" display="https://podminky.urs.cz/item/CS_URS_2025_01/HZS2172"/>
    <hyperlink ref="F256" r:id="rId21" display="https://podminky.urs.cz/item/CS_URS_2025_01/HZS2221"/>
    <hyperlink ref="F258" r:id="rId22" display="https://podminky.urs.cz/item/CS_URS_2025_01/HZS2232"/>
    <hyperlink ref="F260" r:id="rId23" display="https://podminky.urs.cz/item/CS_URS_2025_01/HZS2491"/>
    <hyperlink ref="F264" r:id="rId24" display="https://podminky.urs.cz/item/CS_URS_2025_01/013254000"/>
    <hyperlink ref="F266" r:id="rId25" display="https://podminky.urs.cz/item/CS_URS_2025_01/041103000"/>
    <hyperlink ref="F268" r:id="rId26" display="https://podminky.urs.cz/item/CS_URS_2025_01/041203000"/>
    <hyperlink ref="F271" r:id="rId27" display="https://podminky.urs.cz/item/CS_URS_2025_01/04319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8.5" customHeight="1">
      <c r="B7" s="20"/>
      <c r="E7" s="141" t="str">
        <f>'Rekapitulace stavby'!K6</f>
        <v>Rekonstrukce pavilonu MŠ Masarykova 891, na adrese Rimavské Soboty, pozemen č.st.5569 v k.ú Kolín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1288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Avuk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ROUND((SUM(BE119:BE158)),  2)</f>
        <v>0</v>
      </c>
      <c r="G33" s="38"/>
      <c r="H33" s="38"/>
      <c r="I33" s="155">
        <v>0.20999999999999999</v>
      </c>
      <c r="J33" s="154">
        <f>ROUND(((SUM(BE119:BE158))*I33),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ROUND((SUM(BF119:BF158)),  2)</f>
        <v>0</v>
      </c>
      <c r="G34" s="38"/>
      <c r="H34" s="38"/>
      <c r="I34" s="155">
        <v>0.12</v>
      </c>
      <c r="J34" s="154">
        <f>ROUND(((SUM(BF119:BF158))*I34),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ROUND((SUM(BH119:BH158)),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8.5" customHeight="1">
      <c r="A85" s="38"/>
      <c r="B85" s="39"/>
      <c r="C85" s="40"/>
      <c r="D85" s="40"/>
      <c r="E85" s="174" t="str">
        <f>E7</f>
        <v>Rekonstrukce pavilonu MŠ Masarykova 891, na adrese Rimavské Soboty, pozemen č.st.5569 v k.ú Kolín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D.1.4c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Kolín</v>
      </c>
      <c r="G89" s="40"/>
      <c r="H89" s="40"/>
      <c r="I89" s="32" t="s">
        <v>22</v>
      </c>
      <c r="J89" s="79" t="str">
        <f>IF(J12="","",J12)</f>
        <v>31. 3. 2025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7.9" customHeight="1">
      <c r="A91" s="38"/>
      <c r="B91" s="39"/>
      <c r="C91" s="32" t="s">
        <v>24</v>
      </c>
      <c r="D91" s="40"/>
      <c r="E91" s="40"/>
      <c r="F91" s="27" t="str">
        <f>E15</f>
        <v>Město Kolín</v>
      </c>
      <c r="G91" s="40"/>
      <c r="H91" s="40"/>
      <c r="I91" s="32" t="s">
        <v>30</v>
      </c>
      <c r="J91" s="36" t="str">
        <f>E21</f>
        <v>Gaudia design s.r.o., Humpolec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1289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1290</v>
      </c>
      <c r="E98" s="182"/>
      <c r="F98" s="182"/>
      <c r="G98" s="182"/>
      <c r="H98" s="182"/>
      <c r="I98" s="182"/>
      <c r="J98" s="183">
        <f>J136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1291</v>
      </c>
      <c r="E99" s="182"/>
      <c r="F99" s="182"/>
      <c r="G99" s="182"/>
      <c r="H99" s="182"/>
      <c r="I99" s="182"/>
      <c r="J99" s="183">
        <f>J149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135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8.5" customHeight="1">
      <c r="A109" s="38"/>
      <c r="B109" s="39"/>
      <c r="C109" s="40"/>
      <c r="D109" s="40"/>
      <c r="E109" s="174" t="str">
        <f>E7</f>
        <v>Rekonstrukce pavilonu MŠ Masarykova 891, na adrese Rimavské Soboty, pozemen č.st.5569 v k.ú Kolín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D.1.4c - Vzduchotechnika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Kolín</v>
      </c>
      <c r="G113" s="40"/>
      <c r="H113" s="40"/>
      <c r="I113" s="32" t="s">
        <v>22</v>
      </c>
      <c r="J113" s="79" t="str">
        <f>IF(J12="","",J12)</f>
        <v>31. 3. 2025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7.9" customHeight="1">
      <c r="A115" s="38"/>
      <c r="B115" s="39"/>
      <c r="C115" s="32" t="s">
        <v>24</v>
      </c>
      <c r="D115" s="40"/>
      <c r="E115" s="40"/>
      <c r="F115" s="27" t="str">
        <f>E15</f>
        <v>Město Kolín</v>
      </c>
      <c r="G115" s="40"/>
      <c r="H115" s="40"/>
      <c r="I115" s="32" t="s">
        <v>30</v>
      </c>
      <c r="J115" s="36" t="str">
        <f>E21</f>
        <v>Gaudia design s.r.o., Humpolec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Ing. Avuk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136</v>
      </c>
      <c r="D118" s="194" t="s">
        <v>61</v>
      </c>
      <c r="E118" s="194" t="s">
        <v>57</v>
      </c>
      <c r="F118" s="194" t="s">
        <v>58</v>
      </c>
      <c r="G118" s="194" t="s">
        <v>137</v>
      </c>
      <c r="H118" s="194" t="s">
        <v>138</v>
      </c>
      <c r="I118" s="194" t="s">
        <v>139</v>
      </c>
      <c r="J118" s="194" t="s">
        <v>104</v>
      </c>
      <c r="K118" s="195" t="s">
        <v>140</v>
      </c>
      <c r="L118" s="196"/>
      <c r="M118" s="100" t="s">
        <v>1</v>
      </c>
      <c r="N118" s="101" t="s">
        <v>40</v>
      </c>
      <c r="O118" s="101" t="s">
        <v>141</v>
      </c>
      <c r="P118" s="101" t="s">
        <v>142</v>
      </c>
      <c r="Q118" s="101" t="s">
        <v>143</v>
      </c>
      <c r="R118" s="101" t="s">
        <v>144</v>
      </c>
      <c r="S118" s="101" t="s">
        <v>145</v>
      </c>
      <c r="T118" s="102" t="s">
        <v>146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147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P120+P136+P149</f>
        <v>0</v>
      </c>
      <c r="Q119" s="104"/>
      <c r="R119" s="199">
        <f>R120+R136+R149</f>
        <v>0</v>
      </c>
      <c r="S119" s="104"/>
      <c r="T119" s="200">
        <f>T120+T136+T149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106</v>
      </c>
      <c r="BK119" s="201">
        <f>BK120+BK136+BK149</f>
        <v>0</v>
      </c>
    </row>
    <row r="120" s="12" customFormat="1" ht="25.92" customHeight="1">
      <c r="A120" s="12"/>
      <c r="B120" s="202"/>
      <c r="C120" s="203"/>
      <c r="D120" s="204" t="s">
        <v>75</v>
      </c>
      <c r="E120" s="205" t="s">
        <v>1292</v>
      </c>
      <c r="F120" s="205" t="s">
        <v>1293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SUM(P121:P135)</f>
        <v>0</v>
      </c>
      <c r="Q120" s="210"/>
      <c r="R120" s="211">
        <f>SUM(R121:R135)</f>
        <v>0</v>
      </c>
      <c r="S120" s="210"/>
      <c r="T120" s="212">
        <f>SUM(T121:T135)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84</v>
      </c>
      <c r="AT120" s="214" t="s">
        <v>75</v>
      </c>
      <c r="AU120" s="214" t="s">
        <v>76</v>
      </c>
      <c r="AY120" s="213" t="s">
        <v>150</v>
      </c>
      <c r="BK120" s="215">
        <f>SUM(BK121:BK135)</f>
        <v>0</v>
      </c>
    </row>
    <row r="121" s="2" customFormat="1" ht="40.8" customHeight="1">
      <c r="A121" s="38"/>
      <c r="B121" s="39"/>
      <c r="C121" s="218" t="s">
        <v>84</v>
      </c>
      <c r="D121" s="218" t="s">
        <v>152</v>
      </c>
      <c r="E121" s="219" t="s">
        <v>1294</v>
      </c>
      <c r="F121" s="220" t="s">
        <v>1295</v>
      </c>
      <c r="G121" s="221" t="s">
        <v>1296</v>
      </c>
      <c r="H121" s="222">
        <v>1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41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157</v>
      </c>
      <c r="AT121" s="229" t="s">
        <v>152</v>
      </c>
      <c r="AU121" s="229" t="s">
        <v>84</v>
      </c>
      <c r="AY121" s="17" t="s">
        <v>150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157</v>
      </c>
      <c r="BM121" s="229" t="s">
        <v>86</v>
      </c>
    </row>
    <row r="122" s="13" customFormat="1">
      <c r="A122" s="13"/>
      <c r="B122" s="236"/>
      <c r="C122" s="237"/>
      <c r="D122" s="238" t="s">
        <v>161</v>
      </c>
      <c r="E122" s="239" t="s">
        <v>1</v>
      </c>
      <c r="F122" s="240" t="s">
        <v>1297</v>
      </c>
      <c r="G122" s="237"/>
      <c r="H122" s="239" t="s">
        <v>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6" t="s">
        <v>161</v>
      </c>
      <c r="AU122" s="246" t="s">
        <v>84</v>
      </c>
      <c r="AV122" s="13" t="s">
        <v>84</v>
      </c>
      <c r="AW122" s="13" t="s">
        <v>32</v>
      </c>
      <c r="AX122" s="13" t="s">
        <v>76</v>
      </c>
      <c r="AY122" s="246" t="s">
        <v>150</v>
      </c>
    </row>
    <row r="123" s="13" customFormat="1">
      <c r="A123" s="13"/>
      <c r="B123" s="236"/>
      <c r="C123" s="237"/>
      <c r="D123" s="238" t="s">
        <v>161</v>
      </c>
      <c r="E123" s="239" t="s">
        <v>1</v>
      </c>
      <c r="F123" s="240" t="s">
        <v>1298</v>
      </c>
      <c r="G123" s="237"/>
      <c r="H123" s="239" t="s">
        <v>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6" t="s">
        <v>161</v>
      </c>
      <c r="AU123" s="246" t="s">
        <v>84</v>
      </c>
      <c r="AV123" s="13" t="s">
        <v>84</v>
      </c>
      <c r="AW123" s="13" t="s">
        <v>32</v>
      </c>
      <c r="AX123" s="13" t="s">
        <v>76</v>
      </c>
      <c r="AY123" s="246" t="s">
        <v>150</v>
      </c>
    </row>
    <row r="124" s="14" customFormat="1">
      <c r="A124" s="14"/>
      <c r="B124" s="247"/>
      <c r="C124" s="248"/>
      <c r="D124" s="238" t="s">
        <v>161</v>
      </c>
      <c r="E124" s="249" t="s">
        <v>1</v>
      </c>
      <c r="F124" s="250" t="s">
        <v>84</v>
      </c>
      <c r="G124" s="248"/>
      <c r="H124" s="251">
        <v>1</v>
      </c>
      <c r="I124" s="252"/>
      <c r="J124" s="248"/>
      <c r="K124" s="248"/>
      <c r="L124" s="253"/>
      <c r="M124" s="254"/>
      <c r="N124" s="255"/>
      <c r="O124" s="255"/>
      <c r="P124" s="255"/>
      <c r="Q124" s="255"/>
      <c r="R124" s="255"/>
      <c r="S124" s="255"/>
      <c r="T124" s="256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7" t="s">
        <v>161</v>
      </c>
      <c r="AU124" s="257" t="s">
        <v>84</v>
      </c>
      <c r="AV124" s="14" t="s">
        <v>86</v>
      </c>
      <c r="AW124" s="14" t="s">
        <v>32</v>
      </c>
      <c r="AX124" s="14" t="s">
        <v>76</v>
      </c>
      <c r="AY124" s="257" t="s">
        <v>150</v>
      </c>
    </row>
    <row r="125" s="15" customFormat="1">
      <c r="A125" s="15"/>
      <c r="B125" s="273"/>
      <c r="C125" s="274"/>
      <c r="D125" s="238" t="s">
        <v>161</v>
      </c>
      <c r="E125" s="275" t="s">
        <v>1</v>
      </c>
      <c r="F125" s="276" t="s">
        <v>1205</v>
      </c>
      <c r="G125" s="274"/>
      <c r="H125" s="277">
        <v>1</v>
      </c>
      <c r="I125" s="278"/>
      <c r="J125" s="274"/>
      <c r="K125" s="274"/>
      <c r="L125" s="279"/>
      <c r="M125" s="280"/>
      <c r="N125" s="281"/>
      <c r="O125" s="281"/>
      <c r="P125" s="281"/>
      <c r="Q125" s="281"/>
      <c r="R125" s="281"/>
      <c r="S125" s="281"/>
      <c r="T125" s="28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83" t="s">
        <v>161</v>
      </c>
      <c r="AU125" s="283" t="s">
        <v>84</v>
      </c>
      <c r="AV125" s="15" t="s">
        <v>157</v>
      </c>
      <c r="AW125" s="15" t="s">
        <v>32</v>
      </c>
      <c r="AX125" s="15" t="s">
        <v>84</v>
      </c>
      <c r="AY125" s="283" t="s">
        <v>150</v>
      </c>
    </row>
    <row r="126" s="2" customFormat="1" ht="16.5" customHeight="1">
      <c r="A126" s="38"/>
      <c r="B126" s="39"/>
      <c r="C126" s="218" t="s">
        <v>86</v>
      </c>
      <c r="D126" s="218" t="s">
        <v>152</v>
      </c>
      <c r="E126" s="219" t="s">
        <v>1299</v>
      </c>
      <c r="F126" s="220" t="s">
        <v>1300</v>
      </c>
      <c r="G126" s="221" t="s">
        <v>1296</v>
      </c>
      <c r="H126" s="222">
        <v>2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157</v>
      </c>
      <c r="AT126" s="229" t="s">
        <v>152</v>
      </c>
      <c r="AU126" s="229" t="s">
        <v>84</v>
      </c>
      <c r="AY126" s="17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157</v>
      </c>
      <c r="BM126" s="229" t="s">
        <v>157</v>
      </c>
    </row>
    <row r="127" s="2" customFormat="1" ht="16.5" customHeight="1">
      <c r="A127" s="38"/>
      <c r="B127" s="39"/>
      <c r="C127" s="218" t="s">
        <v>172</v>
      </c>
      <c r="D127" s="218" t="s">
        <v>152</v>
      </c>
      <c r="E127" s="219" t="s">
        <v>1301</v>
      </c>
      <c r="F127" s="220" t="s">
        <v>1302</v>
      </c>
      <c r="G127" s="221" t="s">
        <v>1296</v>
      </c>
      <c r="H127" s="222">
        <v>5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157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157</v>
      </c>
      <c r="BM127" s="229" t="s">
        <v>191</v>
      </c>
    </row>
    <row r="128" s="2" customFormat="1" ht="16.5" customHeight="1">
      <c r="A128" s="38"/>
      <c r="B128" s="39"/>
      <c r="C128" s="218" t="s">
        <v>157</v>
      </c>
      <c r="D128" s="218" t="s">
        <v>152</v>
      </c>
      <c r="E128" s="219" t="s">
        <v>1303</v>
      </c>
      <c r="F128" s="220" t="s">
        <v>1304</v>
      </c>
      <c r="G128" s="221" t="s">
        <v>1296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157</v>
      </c>
      <c r="AT128" s="229" t="s">
        <v>152</v>
      </c>
      <c r="AU128" s="229" t="s">
        <v>84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157</v>
      </c>
      <c r="BM128" s="229" t="s">
        <v>204</v>
      </c>
    </row>
    <row r="129" s="2" customFormat="1" ht="16.5" customHeight="1">
      <c r="A129" s="38"/>
      <c r="B129" s="39"/>
      <c r="C129" s="218" t="s">
        <v>182</v>
      </c>
      <c r="D129" s="218" t="s">
        <v>152</v>
      </c>
      <c r="E129" s="219" t="s">
        <v>1305</v>
      </c>
      <c r="F129" s="220" t="s">
        <v>1306</v>
      </c>
      <c r="G129" s="221" t="s">
        <v>1296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157</v>
      </c>
      <c r="AT129" s="229" t="s">
        <v>152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223</v>
      </c>
    </row>
    <row r="130" s="13" customFormat="1">
      <c r="A130" s="13"/>
      <c r="B130" s="236"/>
      <c r="C130" s="237"/>
      <c r="D130" s="238" t="s">
        <v>161</v>
      </c>
      <c r="E130" s="239" t="s">
        <v>1</v>
      </c>
      <c r="F130" s="240" t="s">
        <v>1307</v>
      </c>
      <c r="G130" s="237"/>
      <c r="H130" s="239" t="s">
        <v>1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6" t="s">
        <v>161</v>
      </c>
      <c r="AU130" s="246" t="s">
        <v>84</v>
      </c>
      <c r="AV130" s="13" t="s">
        <v>84</v>
      </c>
      <c r="AW130" s="13" t="s">
        <v>32</v>
      </c>
      <c r="AX130" s="13" t="s">
        <v>76</v>
      </c>
      <c r="AY130" s="246" t="s">
        <v>150</v>
      </c>
    </row>
    <row r="131" s="14" customFormat="1">
      <c r="A131" s="14"/>
      <c r="B131" s="247"/>
      <c r="C131" s="248"/>
      <c r="D131" s="238" t="s">
        <v>161</v>
      </c>
      <c r="E131" s="249" t="s">
        <v>1</v>
      </c>
      <c r="F131" s="250" t="s">
        <v>84</v>
      </c>
      <c r="G131" s="248"/>
      <c r="H131" s="251">
        <v>1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161</v>
      </c>
      <c r="AU131" s="257" t="s">
        <v>84</v>
      </c>
      <c r="AV131" s="14" t="s">
        <v>86</v>
      </c>
      <c r="AW131" s="14" t="s">
        <v>32</v>
      </c>
      <c r="AX131" s="14" t="s">
        <v>76</v>
      </c>
      <c r="AY131" s="257" t="s">
        <v>150</v>
      </c>
    </row>
    <row r="132" s="15" customFormat="1">
      <c r="A132" s="15"/>
      <c r="B132" s="273"/>
      <c r="C132" s="274"/>
      <c r="D132" s="238" t="s">
        <v>161</v>
      </c>
      <c r="E132" s="275" t="s">
        <v>1</v>
      </c>
      <c r="F132" s="276" t="s">
        <v>1205</v>
      </c>
      <c r="G132" s="274"/>
      <c r="H132" s="277">
        <v>1</v>
      </c>
      <c r="I132" s="278"/>
      <c r="J132" s="274"/>
      <c r="K132" s="274"/>
      <c r="L132" s="279"/>
      <c r="M132" s="280"/>
      <c r="N132" s="281"/>
      <c r="O132" s="281"/>
      <c r="P132" s="281"/>
      <c r="Q132" s="281"/>
      <c r="R132" s="281"/>
      <c r="S132" s="281"/>
      <c r="T132" s="28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3" t="s">
        <v>161</v>
      </c>
      <c r="AU132" s="283" t="s">
        <v>84</v>
      </c>
      <c r="AV132" s="15" t="s">
        <v>157</v>
      </c>
      <c r="AW132" s="15" t="s">
        <v>32</v>
      </c>
      <c r="AX132" s="15" t="s">
        <v>84</v>
      </c>
      <c r="AY132" s="283" t="s">
        <v>150</v>
      </c>
    </row>
    <row r="133" s="2" customFormat="1" ht="26.4" customHeight="1">
      <c r="A133" s="38"/>
      <c r="B133" s="39"/>
      <c r="C133" s="218" t="s">
        <v>191</v>
      </c>
      <c r="D133" s="218" t="s">
        <v>152</v>
      </c>
      <c r="E133" s="219" t="s">
        <v>1308</v>
      </c>
      <c r="F133" s="220" t="s">
        <v>1309</v>
      </c>
      <c r="G133" s="221" t="s">
        <v>1310</v>
      </c>
      <c r="H133" s="222">
        <v>10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157</v>
      </c>
      <c r="AT133" s="229" t="s">
        <v>152</v>
      </c>
      <c r="AU133" s="229" t="s">
        <v>84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8</v>
      </c>
    </row>
    <row r="134" s="2" customFormat="1" ht="26.4" customHeight="1">
      <c r="A134" s="38"/>
      <c r="B134" s="39"/>
      <c r="C134" s="218" t="s">
        <v>200</v>
      </c>
      <c r="D134" s="218" t="s">
        <v>152</v>
      </c>
      <c r="E134" s="219" t="s">
        <v>1311</v>
      </c>
      <c r="F134" s="220" t="s">
        <v>1312</v>
      </c>
      <c r="G134" s="221" t="s">
        <v>1310</v>
      </c>
      <c r="H134" s="222">
        <v>15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84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250</v>
      </c>
    </row>
    <row r="135" s="2" customFormat="1" ht="26.4" customHeight="1">
      <c r="A135" s="38"/>
      <c r="B135" s="39"/>
      <c r="C135" s="218" t="s">
        <v>204</v>
      </c>
      <c r="D135" s="218" t="s">
        <v>152</v>
      </c>
      <c r="E135" s="219" t="s">
        <v>1313</v>
      </c>
      <c r="F135" s="220" t="s">
        <v>1314</v>
      </c>
      <c r="G135" s="221" t="s">
        <v>1310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157</v>
      </c>
      <c r="AT135" s="229" t="s">
        <v>152</v>
      </c>
      <c r="AU135" s="229" t="s">
        <v>84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157</v>
      </c>
      <c r="BM135" s="229" t="s">
        <v>264</v>
      </c>
    </row>
    <row r="136" s="12" customFormat="1" ht="25.92" customHeight="1">
      <c r="A136" s="12"/>
      <c r="B136" s="202"/>
      <c r="C136" s="203"/>
      <c r="D136" s="204" t="s">
        <v>75</v>
      </c>
      <c r="E136" s="205" t="s">
        <v>1315</v>
      </c>
      <c r="F136" s="205" t="s">
        <v>1316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SUM(P137:P148)</f>
        <v>0</v>
      </c>
      <c r="Q136" s="210"/>
      <c r="R136" s="211">
        <f>SUM(R137:R148)</f>
        <v>0</v>
      </c>
      <c r="S136" s="210"/>
      <c r="T136" s="212">
        <f>SUM(T137:T148)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76</v>
      </c>
      <c r="AY136" s="213" t="s">
        <v>150</v>
      </c>
      <c r="BK136" s="215">
        <f>SUM(BK137:BK148)</f>
        <v>0</v>
      </c>
    </row>
    <row r="137" s="2" customFormat="1" ht="40.8" customHeight="1">
      <c r="A137" s="38"/>
      <c r="B137" s="39"/>
      <c r="C137" s="218" t="s">
        <v>217</v>
      </c>
      <c r="D137" s="218" t="s">
        <v>152</v>
      </c>
      <c r="E137" s="219" t="s">
        <v>1317</v>
      </c>
      <c r="F137" s="220" t="s">
        <v>1318</v>
      </c>
      <c r="G137" s="221" t="s">
        <v>1296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84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276</v>
      </c>
    </row>
    <row r="138" s="13" customFormat="1">
      <c r="A138" s="13"/>
      <c r="B138" s="236"/>
      <c r="C138" s="237"/>
      <c r="D138" s="238" t="s">
        <v>161</v>
      </c>
      <c r="E138" s="239" t="s">
        <v>1</v>
      </c>
      <c r="F138" s="240" t="s">
        <v>1297</v>
      </c>
      <c r="G138" s="237"/>
      <c r="H138" s="239" t="s">
        <v>1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6" t="s">
        <v>161</v>
      </c>
      <c r="AU138" s="246" t="s">
        <v>84</v>
      </c>
      <c r="AV138" s="13" t="s">
        <v>84</v>
      </c>
      <c r="AW138" s="13" t="s">
        <v>32</v>
      </c>
      <c r="AX138" s="13" t="s">
        <v>76</v>
      </c>
      <c r="AY138" s="246" t="s">
        <v>150</v>
      </c>
    </row>
    <row r="139" s="13" customFormat="1">
      <c r="A139" s="13"/>
      <c r="B139" s="236"/>
      <c r="C139" s="237"/>
      <c r="D139" s="238" t="s">
        <v>161</v>
      </c>
      <c r="E139" s="239" t="s">
        <v>1</v>
      </c>
      <c r="F139" s="240" t="s">
        <v>1319</v>
      </c>
      <c r="G139" s="237"/>
      <c r="H139" s="239" t="s">
        <v>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161</v>
      </c>
      <c r="AU139" s="246" t="s">
        <v>84</v>
      </c>
      <c r="AV139" s="13" t="s">
        <v>84</v>
      </c>
      <c r="AW139" s="13" t="s">
        <v>32</v>
      </c>
      <c r="AX139" s="13" t="s">
        <v>76</v>
      </c>
      <c r="AY139" s="246" t="s">
        <v>150</v>
      </c>
    </row>
    <row r="140" s="14" customFormat="1">
      <c r="A140" s="14"/>
      <c r="B140" s="247"/>
      <c r="C140" s="248"/>
      <c r="D140" s="238" t="s">
        <v>161</v>
      </c>
      <c r="E140" s="249" t="s">
        <v>1</v>
      </c>
      <c r="F140" s="250" t="s">
        <v>84</v>
      </c>
      <c r="G140" s="248"/>
      <c r="H140" s="251">
        <v>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161</v>
      </c>
      <c r="AU140" s="257" t="s">
        <v>84</v>
      </c>
      <c r="AV140" s="14" t="s">
        <v>86</v>
      </c>
      <c r="AW140" s="14" t="s">
        <v>32</v>
      </c>
      <c r="AX140" s="14" t="s">
        <v>76</v>
      </c>
      <c r="AY140" s="257" t="s">
        <v>150</v>
      </c>
    </row>
    <row r="141" s="15" customFormat="1">
      <c r="A141" s="15"/>
      <c r="B141" s="273"/>
      <c r="C141" s="274"/>
      <c r="D141" s="238" t="s">
        <v>161</v>
      </c>
      <c r="E141" s="275" t="s">
        <v>1</v>
      </c>
      <c r="F141" s="276" t="s">
        <v>1205</v>
      </c>
      <c r="G141" s="274"/>
      <c r="H141" s="277">
        <v>1</v>
      </c>
      <c r="I141" s="278"/>
      <c r="J141" s="274"/>
      <c r="K141" s="274"/>
      <c r="L141" s="279"/>
      <c r="M141" s="280"/>
      <c r="N141" s="281"/>
      <c r="O141" s="281"/>
      <c r="P141" s="281"/>
      <c r="Q141" s="281"/>
      <c r="R141" s="281"/>
      <c r="S141" s="281"/>
      <c r="T141" s="282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83" t="s">
        <v>161</v>
      </c>
      <c r="AU141" s="283" t="s">
        <v>84</v>
      </c>
      <c r="AV141" s="15" t="s">
        <v>157</v>
      </c>
      <c r="AW141" s="15" t="s">
        <v>32</v>
      </c>
      <c r="AX141" s="15" t="s">
        <v>84</v>
      </c>
      <c r="AY141" s="283" t="s">
        <v>150</v>
      </c>
    </row>
    <row r="142" s="2" customFormat="1" ht="16.5" customHeight="1">
      <c r="A142" s="38"/>
      <c r="B142" s="39"/>
      <c r="C142" s="218" t="s">
        <v>223</v>
      </c>
      <c r="D142" s="218" t="s">
        <v>152</v>
      </c>
      <c r="E142" s="219" t="s">
        <v>1320</v>
      </c>
      <c r="F142" s="220" t="s">
        <v>1321</v>
      </c>
      <c r="G142" s="221" t="s">
        <v>1296</v>
      </c>
      <c r="H142" s="222">
        <v>2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84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298</v>
      </c>
    </row>
    <row r="143" s="2" customFormat="1" ht="16.5" customHeight="1">
      <c r="A143" s="38"/>
      <c r="B143" s="39"/>
      <c r="C143" s="218" t="s">
        <v>207</v>
      </c>
      <c r="D143" s="218" t="s">
        <v>152</v>
      </c>
      <c r="E143" s="219" t="s">
        <v>1322</v>
      </c>
      <c r="F143" s="220" t="s">
        <v>1323</v>
      </c>
      <c r="G143" s="221" t="s">
        <v>1296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307</v>
      </c>
    </row>
    <row r="144" s="2" customFormat="1" ht="16.5" customHeight="1">
      <c r="A144" s="38"/>
      <c r="B144" s="39"/>
      <c r="C144" s="218" t="s">
        <v>8</v>
      </c>
      <c r="D144" s="218" t="s">
        <v>152</v>
      </c>
      <c r="E144" s="219" t="s">
        <v>1324</v>
      </c>
      <c r="F144" s="220" t="s">
        <v>1325</v>
      </c>
      <c r="G144" s="221" t="s">
        <v>1296</v>
      </c>
      <c r="H144" s="222">
        <v>1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84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324</v>
      </c>
    </row>
    <row r="145" s="13" customFormat="1">
      <c r="A145" s="13"/>
      <c r="B145" s="236"/>
      <c r="C145" s="237"/>
      <c r="D145" s="238" t="s">
        <v>161</v>
      </c>
      <c r="E145" s="239" t="s">
        <v>1</v>
      </c>
      <c r="F145" s="240" t="s">
        <v>1326</v>
      </c>
      <c r="G145" s="237"/>
      <c r="H145" s="239" t="s">
        <v>1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161</v>
      </c>
      <c r="AU145" s="246" t="s">
        <v>84</v>
      </c>
      <c r="AV145" s="13" t="s">
        <v>84</v>
      </c>
      <c r="AW145" s="13" t="s">
        <v>32</v>
      </c>
      <c r="AX145" s="13" t="s">
        <v>76</v>
      </c>
      <c r="AY145" s="246" t="s">
        <v>150</v>
      </c>
    </row>
    <row r="146" s="14" customFormat="1">
      <c r="A146" s="14"/>
      <c r="B146" s="247"/>
      <c r="C146" s="248"/>
      <c r="D146" s="238" t="s">
        <v>161</v>
      </c>
      <c r="E146" s="249" t="s">
        <v>1</v>
      </c>
      <c r="F146" s="250" t="s">
        <v>84</v>
      </c>
      <c r="G146" s="248"/>
      <c r="H146" s="251">
        <v>1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161</v>
      </c>
      <c r="AU146" s="257" t="s">
        <v>84</v>
      </c>
      <c r="AV146" s="14" t="s">
        <v>86</v>
      </c>
      <c r="AW146" s="14" t="s">
        <v>32</v>
      </c>
      <c r="AX146" s="14" t="s">
        <v>76</v>
      </c>
      <c r="AY146" s="257" t="s">
        <v>150</v>
      </c>
    </row>
    <row r="147" s="15" customFormat="1">
      <c r="A147" s="15"/>
      <c r="B147" s="273"/>
      <c r="C147" s="274"/>
      <c r="D147" s="238" t="s">
        <v>161</v>
      </c>
      <c r="E147" s="275" t="s">
        <v>1</v>
      </c>
      <c r="F147" s="276" t="s">
        <v>1205</v>
      </c>
      <c r="G147" s="274"/>
      <c r="H147" s="277">
        <v>1</v>
      </c>
      <c r="I147" s="278"/>
      <c r="J147" s="274"/>
      <c r="K147" s="274"/>
      <c r="L147" s="279"/>
      <c r="M147" s="280"/>
      <c r="N147" s="281"/>
      <c r="O147" s="281"/>
      <c r="P147" s="281"/>
      <c r="Q147" s="281"/>
      <c r="R147" s="281"/>
      <c r="S147" s="281"/>
      <c r="T147" s="282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83" t="s">
        <v>161</v>
      </c>
      <c r="AU147" s="283" t="s">
        <v>84</v>
      </c>
      <c r="AV147" s="15" t="s">
        <v>157</v>
      </c>
      <c r="AW147" s="15" t="s">
        <v>32</v>
      </c>
      <c r="AX147" s="15" t="s">
        <v>84</v>
      </c>
      <c r="AY147" s="283" t="s">
        <v>150</v>
      </c>
    </row>
    <row r="148" s="2" customFormat="1" ht="26.4" customHeight="1">
      <c r="A148" s="38"/>
      <c r="B148" s="39"/>
      <c r="C148" s="218" t="s">
        <v>243</v>
      </c>
      <c r="D148" s="218" t="s">
        <v>152</v>
      </c>
      <c r="E148" s="219" t="s">
        <v>1327</v>
      </c>
      <c r="F148" s="220" t="s">
        <v>1328</v>
      </c>
      <c r="G148" s="221" t="s">
        <v>1310</v>
      </c>
      <c r="H148" s="222">
        <v>3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157</v>
      </c>
      <c r="AT148" s="229" t="s">
        <v>152</v>
      </c>
      <c r="AU148" s="229" t="s">
        <v>84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157</v>
      </c>
      <c r="BM148" s="229" t="s">
        <v>338</v>
      </c>
    </row>
    <row r="149" s="12" customFormat="1" ht="25.92" customHeight="1">
      <c r="A149" s="12"/>
      <c r="B149" s="202"/>
      <c r="C149" s="203"/>
      <c r="D149" s="204" t="s">
        <v>75</v>
      </c>
      <c r="E149" s="205" t="s">
        <v>1329</v>
      </c>
      <c r="F149" s="205" t="s">
        <v>1330</v>
      </c>
      <c r="G149" s="203"/>
      <c r="H149" s="203"/>
      <c r="I149" s="206"/>
      <c r="J149" s="207">
        <f>BK149</f>
        <v>0</v>
      </c>
      <c r="K149" s="203"/>
      <c r="L149" s="208"/>
      <c r="M149" s="209"/>
      <c r="N149" s="210"/>
      <c r="O149" s="210"/>
      <c r="P149" s="211">
        <f>SUM(P150:P158)</f>
        <v>0</v>
      </c>
      <c r="Q149" s="210"/>
      <c r="R149" s="211">
        <f>SUM(R150:R158)</f>
        <v>0</v>
      </c>
      <c r="S149" s="210"/>
      <c r="T149" s="212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3" t="s">
        <v>84</v>
      </c>
      <c r="AT149" s="214" t="s">
        <v>75</v>
      </c>
      <c r="AU149" s="214" t="s">
        <v>76</v>
      </c>
      <c r="AY149" s="213" t="s">
        <v>150</v>
      </c>
      <c r="BK149" s="215">
        <f>SUM(BK150:BK158)</f>
        <v>0</v>
      </c>
    </row>
    <row r="150" s="2" customFormat="1" ht="26.4" customHeight="1">
      <c r="A150" s="38"/>
      <c r="B150" s="39"/>
      <c r="C150" s="218" t="s">
        <v>250</v>
      </c>
      <c r="D150" s="218" t="s">
        <v>152</v>
      </c>
      <c r="E150" s="219" t="s">
        <v>1331</v>
      </c>
      <c r="F150" s="220" t="s">
        <v>1332</v>
      </c>
      <c r="G150" s="221" t="s">
        <v>1333</v>
      </c>
      <c r="H150" s="222">
        <v>1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157</v>
      </c>
      <c r="AT150" s="229" t="s">
        <v>152</v>
      </c>
      <c r="AU150" s="229" t="s">
        <v>84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157</v>
      </c>
      <c r="BM150" s="229" t="s">
        <v>351</v>
      </c>
    </row>
    <row r="151" s="2" customFormat="1" ht="16.5" customHeight="1">
      <c r="A151" s="38"/>
      <c r="B151" s="39"/>
      <c r="C151" s="218" t="s">
        <v>258</v>
      </c>
      <c r="D151" s="218" t="s">
        <v>152</v>
      </c>
      <c r="E151" s="219" t="s">
        <v>1334</v>
      </c>
      <c r="F151" s="220" t="s">
        <v>1335</v>
      </c>
      <c r="G151" s="221" t="s">
        <v>1333</v>
      </c>
      <c r="H151" s="222">
        <v>1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157</v>
      </c>
      <c r="AT151" s="229" t="s">
        <v>152</v>
      </c>
      <c r="AU151" s="229" t="s">
        <v>84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157</v>
      </c>
      <c r="BM151" s="229" t="s">
        <v>364</v>
      </c>
    </row>
    <row r="152" s="2" customFormat="1" ht="16.5" customHeight="1">
      <c r="A152" s="38"/>
      <c r="B152" s="39"/>
      <c r="C152" s="218" t="s">
        <v>264</v>
      </c>
      <c r="D152" s="218" t="s">
        <v>152</v>
      </c>
      <c r="E152" s="219" t="s">
        <v>1336</v>
      </c>
      <c r="F152" s="220" t="s">
        <v>1337</v>
      </c>
      <c r="G152" s="221" t="s">
        <v>1333</v>
      </c>
      <c r="H152" s="222">
        <v>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157</v>
      </c>
      <c r="AT152" s="229" t="s">
        <v>152</v>
      </c>
      <c r="AU152" s="229" t="s">
        <v>84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379</v>
      </c>
    </row>
    <row r="153" s="2" customFormat="1" ht="16.5" customHeight="1">
      <c r="A153" s="38"/>
      <c r="B153" s="39"/>
      <c r="C153" s="218" t="s">
        <v>271</v>
      </c>
      <c r="D153" s="218" t="s">
        <v>152</v>
      </c>
      <c r="E153" s="219" t="s">
        <v>1338</v>
      </c>
      <c r="F153" s="220" t="s">
        <v>1339</v>
      </c>
      <c r="G153" s="221" t="s">
        <v>1333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84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391</v>
      </c>
    </row>
    <row r="154" s="2" customFormat="1" ht="16.5" customHeight="1">
      <c r="A154" s="38"/>
      <c r="B154" s="39"/>
      <c r="C154" s="218" t="s">
        <v>276</v>
      </c>
      <c r="D154" s="218" t="s">
        <v>152</v>
      </c>
      <c r="E154" s="219" t="s">
        <v>1340</v>
      </c>
      <c r="F154" s="220" t="s">
        <v>1341</v>
      </c>
      <c r="G154" s="221" t="s">
        <v>1333</v>
      </c>
      <c r="H154" s="222">
        <v>1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157</v>
      </c>
      <c r="AT154" s="229" t="s">
        <v>152</v>
      </c>
      <c r="AU154" s="229" t="s">
        <v>84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157</v>
      </c>
      <c r="BM154" s="229" t="s">
        <v>406</v>
      </c>
    </row>
    <row r="155" s="2" customFormat="1" ht="16.5" customHeight="1">
      <c r="A155" s="38"/>
      <c r="B155" s="39"/>
      <c r="C155" s="218" t="s">
        <v>285</v>
      </c>
      <c r="D155" s="218" t="s">
        <v>152</v>
      </c>
      <c r="E155" s="219" t="s">
        <v>1342</v>
      </c>
      <c r="F155" s="220" t="s">
        <v>1343</v>
      </c>
      <c r="G155" s="221" t="s">
        <v>1333</v>
      </c>
      <c r="H155" s="222">
        <v>1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157</v>
      </c>
      <c r="AT155" s="229" t="s">
        <v>152</v>
      </c>
      <c r="AU155" s="229" t="s">
        <v>84</v>
      </c>
      <c r="AY155" s="17" t="s">
        <v>150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157</v>
      </c>
      <c r="BM155" s="229" t="s">
        <v>419</v>
      </c>
    </row>
    <row r="156" s="2" customFormat="1" ht="16.5" customHeight="1">
      <c r="A156" s="38"/>
      <c r="B156" s="39"/>
      <c r="C156" s="218" t="s">
        <v>298</v>
      </c>
      <c r="D156" s="218" t="s">
        <v>152</v>
      </c>
      <c r="E156" s="219" t="s">
        <v>1344</v>
      </c>
      <c r="F156" s="220" t="s">
        <v>1345</v>
      </c>
      <c r="G156" s="221" t="s">
        <v>1333</v>
      </c>
      <c r="H156" s="222">
        <v>1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84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432</v>
      </c>
    </row>
    <row r="157" s="2" customFormat="1" ht="26.4" customHeight="1">
      <c r="A157" s="38"/>
      <c r="B157" s="39"/>
      <c r="C157" s="218" t="s">
        <v>7</v>
      </c>
      <c r="D157" s="218" t="s">
        <v>152</v>
      </c>
      <c r="E157" s="219" t="s">
        <v>1346</v>
      </c>
      <c r="F157" s="220" t="s">
        <v>1347</v>
      </c>
      <c r="G157" s="221" t="s">
        <v>1333</v>
      </c>
      <c r="H157" s="222">
        <v>1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157</v>
      </c>
      <c r="AT157" s="229" t="s">
        <v>152</v>
      </c>
      <c r="AU157" s="229" t="s">
        <v>84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157</v>
      </c>
      <c r="BM157" s="229" t="s">
        <v>445</v>
      </c>
    </row>
    <row r="158" s="2" customFormat="1" ht="36" customHeight="1">
      <c r="A158" s="38"/>
      <c r="B158" s="39"/>
      <c r="C158" s="218" t="s">
        <v>307</v>
      </c>
      <c r="D158" s="218" t="s">
        <v>152</v>
      </c>
      <c r="E158" s="219" t="s">
        <v>1348</v>
      </c>
      <c r="F158" s="220" t="s">
        <v>1349</v>
      </c>
      <c r="G158" s="221" t="s">
        <v>1130</v>
      </c>
      <c r="H158" s="222">
        <v>100</v>
      </c>
      <c r="I158" s="223"/>
      <c r="J158" s="224">
        <f>ROUND(I158*H158,2)</f>
        <v>0</v>
      </c>
      <c r="K158" s="220" t="s">
        <v>1</v>
      </c>
      <c r="L158" s="44"/>
      <c r="M158" s="284" t="s">
        <v>1</v>
      </c>
      <c r="N158" s="285" t="s">
        <v>41</v>
      </c>
      <c r="O158" s="286"/>
      <c r="P158" s="287">
        <f>O158*H158</f>
        <v>0</v>
      </c>
      <c r="Q158" s="287">
        <v>0</v>
      </c>
      <c r="R158" s="287">
        <f>Q158*H158</f>
        <v>0</v>
      </c>
      <c r="S158" s="287">
        <v>0</v>
      </c>
      <c r="T158" s="28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157</v>
      </c>
      <c r="AT158" s="229" t="s">
        <v>152</v>
      </c>
      <c r="AU158" s="229" t="s">
        <v>84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157</v>
      </c>
      <c r="BM158" s="229" t="s">
        <v>463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b3SiqO7gg4sCr3nH2pW6ESvuzMdTlhmE/qPNk50SdAzAuIJQ6/JmnyBA5+8aFTVrGpSSh3j/F617tQ5RjxBERQ==" hashValue="ZxWlwEJkMvM2kZ4DDRVVbgHlJ5ZvrGZWeYyDYHGNk2Uhu7PQEiQAOQHFY/vkjaaYalZjPYh+gW1cB2j12tDKYA==" algorithmName="SHA-512" password="CC35"/>
  <autoFilter ref="C118:K15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8.5" customHeight="1">
      <c r="B7" s="20"/>
      <c r="E7" s="141" t="str">
        <f>'Rekapitulace stavby'!K6</f>
        <v>Rekonstrukce pavilonu MŠ Masarykova 891, na adrese Rimavské Soboty, pozemen č.st.5569 v k.ú Kolín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1350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Avuk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ROUND((SUM(BE123:BE178)),  2)</f>
        <v>0</v>
      </c>
      <c r="G33" s="38"/>
      <c r="H33" s="38"/>
      <c r="I33" s="155">
        <v>0.20999999999999999</v>
      </c>
      <c r="J33" s="154">
        <f>ROUND(((SUM(BE123:BE178))*I33),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ROUND((SUM(BF123:BF178)),  2)</f>
        <v>0</v>
      </c>
      <c r="G34" s="38"/>
      <c r="H34" s="38"/>
      <c r="I34" s="155">
        <v>0.12</v>
      </c>
      <c r="J34" s="154">
        <f>ROUND(((SUM(BF123:BF178))*I34),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ROUND((SUM(BG123:BG178)),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ROUND((SUM(BH123:BH178)),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ROUND((SUM(BI123:BI178)),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8.5" customHeight="1">
      <c r="A85" s="38"/>
      <c r="B85" s="39"/>
      <c r="C85" s="40"/>
      <c r="D85" s="40"/>
      <c r="E85" s="174" t="str">
        <f>E7</f>
        <v>Rekonstrukce pavilonu MŠ Masarykova 891, na adrese Rimavské Soboty, pozemen č.st.5569 v k.ú Kolín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D.1.4e - Vodovod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Kolín</v>
      </c>
      <c r="G89" s="40"/>
      <c r="H89" s="40"/>
      <c r="I89" s="32" t="s">
        <v>22</v>
      </c>
      <c r="J89" s="79" t="str">
        <f>IF(J12="","",J12)</f>
        <v>31. 3. 2025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7.9" customHeight="1">
      <c r="A91" s="38"/>
      <c r="B91" s="39"/>
      <c r="C91" s="32" t="s">
        <v>24</v>
      </c>
      <c r="D91" s="40"/>
      <c r="E91" s="40"/>
      <c r="F91" s="27" t="str">
        <f>E15</f>
        <v>Město Kolín</v>
      </c>
      <c r="G91" s="40"/>
      <c r="H91" s="40"/>
      <c r="I91" s="32" t="s">
        <v>30</v>
      </c>
      <c r="J91" s="36" t="str">
        <f>E21</f>
        <v>Gaudia design s.r.o., Humpolec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120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122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1351</v>
      </c>
      <c r="E99" s="188"/>
      <c r="F99" s="188"/>
      <c r="G99" s="188"/>
      <c r="H99" s="188"/>
      <c r="I99" s="188"/>
      <c r="J99" s="189">
        <f>J140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1094</v>
      </c>
      <c r="E100" s="182"/>
      <c r="F100" s="182"/>
      <c r="G100" s="182"/>
      <c r="H100" s="182"/>
      <c r="I100" s="182"/>
      <c r="J100" s="183">
        <f>J157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130</v>
      </c>
      <c r="E101" s="182"/>
      <c r="F101" s="182"/>
      <c r="G101" s="182"/>
      <c r="H101" s="182"/>
      <c r="I101" s="182"/>
      <c r="J101" s="183">
        <f>J168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131</v>
      </c>
      <c r="E102" s="188"/>
      <c r="F102" s="188"/>
      <c r="G102" s="188"/>
      <c r="H102" s="188"/>
      <c r="I102" s="188"/>
      <c r="J102" s="189">
        <f>J169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133</v>
      </c>
      <c r="E103" s="188"/>
      <c r="F103" s="188"/>
      <c r="G103" s="188"/>
      <c r="H103" s="188"/>
      <c r="I103" s="188"/>
      <c r="J103" s="189">
        <f>J176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135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8.5" customHeight="1">
      <c r="A113" s="38"/>
      <c r="B113" s="39"/>
      <c r="C113" s="40"/>
      <c r="D113" s="40"/>
      <c r="E113" s="174" t="str">
        <f>E7</f>
        <v>Rekonstrukce pavilonu MŠ Masarykova 891, na adrese Rimavské Soboty, pozemen č.st.5569 v k.ú Kolín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D.1.4e - Vodovod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Kolín</v>
      </c>
      <c r="G117" s="40"/>
      <c r="H117" s="40"/>
      <c r="I117" s="32" t="s">
        <v>22</v>
      </c>
      <c r="J117" s="79" t="str">
        <f>IF(J12="","",J12)</f>
        <v>31. 3. 2025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7.9" customHeight="1">
      <c r="A119" s="38"/>
      <c r="B119" s="39"/>
      <c r="C119" s="32" t="s">
        <v>24</v>
      </c>
      <c r="D119" s="40"/>
      <c r="E119" s="40"/>
      <c r="F119" s="27" t="str">
        <f>E15</f>
        <v>Město Kolín</v>
      </c>
      <c r="G119" s="40"/>
      <c r="H119" s="40"/>
      <c r="I119" s="32" t="s">
        <v>30</v>
      </c>
      <c r="J119" s="36" t="str">
        <f>E21</f>
        <v>Gaudia design s.r.o., Humpolec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Ing. Avuk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136</v>
      </c>
      <c r="D122" s="194" t="s">
        <v>61</v>
      </c>
      <c r="E122" s="194" t="s">
        <v>57</v>
      </c>
      <c r="F122" s="194" t="s">
        <v>58</v>
      </c>
      <c r="G122" s="194" t="s">
        <v>137</v>
      </c>
      <c r="H122" s="194" t="s">
        <v>138</v>
      </c>
      <c r="I122" s="194" t="s">
        <v>139</v>
      </c>
      <c r="J122" s="194" t="s">
        <v>104</v>
      </c>
      <c r="K122" s="195" t="s">
        <v>140</v>
      </c>
      <c r="L122" s="196"/>
      <c r="M122" s="100" t="s">
        <v>1</v>
      </c>
      <c r="N122" s="101" t="s">
        <v>40</v>
      </c>
      <c r="O122" s="101" t="s">
        <v>141</v>
      </c>
      <c r="P122" s="101" t="s">
        <v>142</v>
      </c>
      <c r="Q122" s="101" t="s">
        <v>143</v>
      </c>
      <c r="R122" s="101" t="s">
        <v>144</v>
      </c>
      <c r="S122" s="101" t="s">
        <v>145</v>
      </c>
      <c r="T122" s="102" t="s">
        <v>146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147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P124+P157+P168</f>
        <v>0</v>
      </c>
      <c r="Q123" s="104"/>
      <c r="R123" s="199">
        <f>R124+R157+R168</f>
        <v>0.050112000000000004</v>
      </c>
      <c r="S123" s="104"/>
      <c r="T123" s="200">
        <f>T124+T157+T168</f>
        <v>0.0057999999999999996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106</v>
      </c>
      <c r="BK123" s="201">
        <f>BK124+BK157+BK168</f>
        <v>0</v>
      </c>
    </row>
    <row r="124" s="12" customFormat="1" ht="25.92" customHeight="1">
      <c r="A124" s="12"/>
      <c r="B124" s="202"/>
      <c r="C124" s="203"/>
      <c r="D124" s="204" t="s">
        <v>75</v>
      </c>
      <c r="E124" s="205" t="s">
        <v>746</v>
      </c>
      <c r="F124" s="205" t="s">
        <v>747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P125+P140</f>
        <v>0</v>
      </c>
      <c r="Q124" s="210"/>
      <c r="R124" s="211">
        <f>R125+R140</f>
        <v>0.050112000000000004</v>
      </c>
      <c r="S124" s="210"/>
      <c r="T124" s="212">
        <f>T125+T140</f>
        <v>0.0057999999999999996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86</v>
      </c>
      <c r="AT124" s="214" t="s">
        <v>75</v>
      </c>
      <c r="AU124" s="214" t="s">
        <v>76</v>
      </c>
      <c r="AY124" s="213" t="s">
        <v>150</v>
      </c>
      <c r="BK124" s="215">
        <f>BK125+BK140</f>
        <v>0</v>
      </c>
    </row>
    <row r="125" s="12" customFormat="1" ht="22.8" customHeight="1">
      <c r="A125" s="12"/>
      <c r="B125" s="202"/>
      <c r="C125" s="203"/>
      <c r="D125" s="204" t="s">
        <v>75</v>
      </c>
      <c r="E125" s="216" t="s">
        <v>782</v>
      </c>
      <c r="F125" s="216" t="s">
        <v>783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SUM(P126:P139)</f>
        <v>0</v>
      </c>
      <c r="Q125" s="210"/>
      <c r="R125" s="211">
        <f>SUM(R126:R139)</f>
        <v>0.003228</v>
      </c>
      <c r="S125" s="210"/>
      <c r="T125" s="212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86</v>
      </c>
      <c r="AT125" s="214" t="s">
        <v>75</v>
      </c>
      <c r="AU125" s="214" t="s">
        <v>84</v>
      </c>
      <c r="AY125" s="213" t="s">
        <v>150</v>
      </c>
      <c r="BK125" s="215">
        <f>SUM(BK126:BK139)</f>
        <v>0</v>
      </c>
    </row>
    <row r="126" s="2" customFormat="1" ht="36" customHeight="1">
      <c r="A126" s="38"/>
      <c r="B126" s="39"/>
      <c r="C126" s="218" t="s">
        <v>84</v>
      </c>
      <c r="D126" s="218" t="s">
        <v>152</v>
      </c>
      <c r="E126" s="219" t="s">
        <v>1352</v>
      </c>
      <c r="F126" s="220" t="s">
        <v>1353</v>
      </c>
      <c r="G126" s="221" t="s">
        <v>466</v>
      </c>
      <c r="H126" s="222">
        <v>20.399999999999999</v>
      </c>
      <c r="I126" s="223"/>
      <c r="J126" s="224">
        <f>ROUND(I126*H126,2)</f>
        <v>0</v>
      </c>
      <c r="K126" s="220" t="s">
        <v>156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6.0000000000000002E-05</v>
      </c>
      <c r="R126" s="227">
        <f>Q126*H126</f>
        <v>0.001224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264</v>
      </c>
      <c r="AT126" s="229" t="s">
        <v>152</v>
      </c>
      <c r="AU126" s="229" t="s">
        <v>86</v>
      </c>
      <c r="AY126" s="17" t="s">
        <v>150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264</v>
      </c>
      <c r="BM126" s="229" t="s">
        <v>1354</v>
      </c>
    </row>
    <row r="127" s="2" customFormat="1">
      <c r="A127" s="38"/>
      <c r="B127" s="39"/>
      <c r="C127" s="40"/>
      <c r="D127" s="231" t="s">
        <v>159</v>
      </c>
      <c r="E127" s="40"/>
      <c r="F127" s="232" t="s">
        <v>1355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159</v>
      </c>
      <c r="AU127" s="17" t="s">
        <v>86</v>
      </c>
    </row>
    <row r="128" s="2" customFormat="1" ht="26.4" customHeight="1">
      <c r="A128" s="38"/>
      <c r="B128" s="39"/>
      <c r="C128" s="259" t="s">
        <v>86</v>
      </c>
      <c r="D128" s="259" t="s">
        <v>201</v>
      </c>
      <c r="E128" s="260" t="s">
        <v>1356</v>
      </c>
      <c r="F128" s="261" t="s">
        <v>1357</v>
      </c>
      <c r="G128" s="262" t="s">
        <v>466</v>
      </c>
      <c r="H128" s="263">
        <v>1.2</v>
      </c>
      <c r="I128" s="264"/>
      <c r="J128" s="265">
        <f>ROUND(I128*H128,2)</f>
        <v>0</v>
      </c>
      <c r="K128" s="261" t="s">
        <v>156</v>
      </c>
      <c r="L128" s="266"/>
      <c r="M128" s="267" t="s">
        <v>1</v>
      </c>
      <c r="N128" s="268" t="s">
        <v>41</v>
      </c>
      <c r="O128" s="91"/>
      <c r="P128" s="227">
        <f>O128*H128</f>
        <v>0</v>
      </c>
      <c r="Q128" s="227">
        <v>0.00055000000000000003</v>
      </c>
      <c r="R128" s="227">
        <f>Q128*H128</f>
        <v>0.00066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379</v>
      </c>
      <c r="AT128" s="229" t="s">
        <v>201</v>
      </c>
      <c r="AU128" s="229" t="s">
        <v>86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264</v>
      </c>
      <c r="BM128" s="229" t="s">
        <v>1358</v>
      </c>
    </row>
    <row r="129" s="13" customFormat="1">
      <c r="A129" s="13"/>
      <c r="B129" s="236"/>
      <c r="C129" s="237"/>
      <c r="D129" s="238" t="s">
        <v>161</v>
      </c>
      <c r="E129" s="239" t="s">
        <v>1</v>
      </c>
      <c r="F129" s="240" t="s">
        <v>1359</v>
      </c>
      <c r="G129" s="237"/>
      <c r="H129" s="239" t="s">
        <v>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6" t="s">
        <v>161</v>
      </c>
      <c r="AU129" s="246" t="s">
        <v>86</v>
      </c>
      <c r="AV129" s="13" t="s">
        <v>84</v>
      </c>
      <c r="AW129" s="13" t="s">
        <v>32</v>
      </c>
      <c r="AX129" s="13" t="s">
        <v>76</v>
      </c>
      <c r="AY129" s="246" t="s">
        <v>150</v>
      </c>
    </row>
    <row r="130" s="14" customFormat="1">
      <c r="A130" s="14"/>
      <c r="B130" s="247"/>
      <c r="C130" s="248"/>
      <c r="D130" s="238" t="s">
        <v>161</v>
      </c>
      <c r="E130" s="249" t="s">
        <v>1</v>
      </c>
      <c r="F130" s="250" t="s">
        <v>1360</v>
      </c>
      <c r="G130" s="248"/>
      <c r="H130" s="251">
        <v>1.2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7" t="s">
        <v>161</v>
      </c>
      <c r="AU130" s="257" t="s">
        <v>86</v>
      </c>
      <c r="AV130" s="14" t="s">
        <v>86</v>
      </c>
      <c r="AW130" s="14" t="s">
        <v>32</v>
      </c>
      <c r="AX130" s="14" t="s">
        <v>76</v>
      </c>
      <c r="AY130" s="257" t="s">
        <v>150</v>
      </c>
    </row>
    <row r="131" s="13" customFormat="1">
      <c r="A131" s="13"/>
      <c r="B131" s="236"/>
      <c r="C131" s="237"/>
      <c r="D131" s="238" t="s">
        <v>161</v>
      </c>
      <c r="E131" s="239" t="s">
        <v>1</v>
      </c>
      <c r="F131" s="240" t="s">
        <v>1361</v>
      </c>
      <c r="G131" s="237"/>
      <c r="H131" s="239" t="s">
        <v>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161</v>
      </c>
      <c r="AU131" s="246" t="s">
        <v>86</v>
      </c>
      <c r="AV131" s="13" t="s">
        <v>84</v>
      </c>
      <c r="AW131" s="13" t="s">
        <v>32</v>
      </c>
      <c r="AX131" s="13" t="s">
        <v>76</v>
      </c>
      <c r="AY131" s="246" t="s">
        <v>150</v>
      </c>
    </row>
    <row r="132" s="15" customFormat="1">
      <c r="A132" s="15"/>
      <c r="B132" s="273"/>
      <c r="C132" s="274"/>
      <c r="D132" s="238" t="s">
        <v>161</v>
      </c>
      <c r="E132" s="275" t="s">
        <v>1</v>
      </c>
      <c r="F132" s="276" t="s">
        <v>1205</v>
      </c>
      <c r="G132" s="274"/>
      <c r="H132" s="277">
        <v>1.2</v>
      </c>
      <c r="I132" s="278"/>
      <c r="J132" s="274"/>
      <c r="K132" s="274"/>
      <c r="L132" s="279"/>
      <c r="M132" s="280"/>
      <c r="N132" s="281"/>
      <c r="O132" s="281"/>
      <c r="P132" s="281"/>
      <c r="Q132" s="281"/>
      <c r="R132" s="281"/>
      <c r="S132" s="281"/>
      <c r="T132" s="282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3" t="s">
        <v>161</v>
      </c>
      <c r="AU132" s="283" t="s">
        <v>86</v>
      </c>
      <c r="AV132" s="15" t="s">
        <v>157</v>
      </c>
      <c r="AW132" s="15" t="s">
        <v>32</v>
      </c>
      <c r="AX132" s="15" t="s">
        <v>84</v>
      </c>
      <c r="AY132" s="283" t="s">
        <v>150</v>
      </c>
    </row>
    <row r="133" s="2" customFormat="1" ht="26.4" customHeight="1">
      <c r="A133" s="38"/>
      <c r="B133" s="39"/>
      <c r="C133" s="259" t="s">
        <v>172</v>
      </c>
      <c r="D133" s="259" t="s">
        <v>201</v>
      </c>
      <c r="E133" s="260" t="s">
        <v>1362</v>
      </c>
      <c r="F133" s="261" t="s">
        <v>1363</v>
      </c>
      <c r="G133" s="262" t="s">
        <v>466</v>
      </c>
      <c r="H133" s="263">
        <v>19.199999999999999</v>
      </c>
      <c r="I133" s="264"/>
      <c r="J133" s="265">
        <f>ROUND(I133*H133,2)</f>
        <v>0</v>
      </c>
      <c r="K133" s="261" t="s">
        <v>156</v>
      </c>
      <c r="L133" s="266"/>
      <c r="M133" s="267" t="s">
        <v>1</v>
      </c>
      <c r="N133" s="268" t="s">
        <v>41</v>
      </c>
      <c r="O133" s="91"/>
      <c r="P133" s="227">
        <f>O133*H133</f>
        <v>0</v>
      </c>
      <c r="Q133" s="227">
        <v>6.9999999999999994E-05</v>
      </c>
      <c r="R133" s="227">
        <f>Q133*H133</f>
        <v>0.0013439999999999999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379</v>
      </c>
      <c r="AT133" s="229" t="s">
        <v>201</v>
      </c>
      <c r="AU133" s="229" t="s">
        <v>86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264</v>
      </c>
      <c r="BM133" s="229" t="s">
        <v>1364</v>
      </c>
    </row>
    <row r="134" s="13" customFormat="1">
      <c r="A134" s="13"/>
      <c r="B134" s="236"/>
      <c r="C134" s="237"/>
      <c r="D134" s="238" t="s">
        <v>161</v>
      </c>
      <c r="E134" s="239" t="s">
        <v>1</v>
      </c>
      <c r="F134" s="240" t="s">
        <v>1359</v>
      </c>
      <c r="G134" s="237"/>
      <c r="H134" s="239" t="s">
        <v>1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6" t="s">
        <v>161</v>
      </c>
      <c r="AU134" s="246" t="s">
        <v>86</v>
      </c>
      <c r="AV134" s="13" t="s">
        <v>84</v>
      </c>
      <c r="AW134" s="13" t="s">
        <v>32</v>
      </c>
      <c r="AX134" s="13" t="s">
        <v>76</v>
      </c>
      <c r="AY134" s="246" t="s">
        <v>150</v>
      </c>
    </row>
    <row r="135" s="14" customFormat="1">
      <c r="A135" s="14"/>
      <c r="B135" s="247"/>
      <c r="C135" s="248"/>
      <c r="D135" s="238" t="s">
        <v>161</v>
      </c>
      <c r="E135" s="249" t="s">
        <v>1</v>
      </c>
      <c r="F135" s="250" t="s">
        <v>1365</v>
      </c>
      <c r="G135" s="248"/>
      <c r="H135" s="251">
        <v>19.199999999999999</v>
      </c>
      <c r="I135" s="252"/>
      <c r="J135" s="248"/>
      <c r="K135" s="248"/>
      <c r="L135" s="253"/>
      <c r="M135" s="254"/>
      <c r="N135" s="255"/>
      <c r="O135" s="255"/>
      <c r="P135" s="255"/>
      <c r="Q135" s="255"/>
      <c r="R135" s="255"/>
      <c r="S135" s="255"/>
      <c r="T135" s="256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7" t="s">
        <v>161</v>
      </c>
      <c r="AU135" s="257" t="s">
        <v>86</v>
      </c>
      <c r="AV135" s="14" t="s">
        <v>86</v>
      </c>
      <c r="AW135" s="14" t="s">
        <v>32</v>
      </c>
      <c r="AX135" s="14" t="s">
        <v>76</v>
      </c>
      <c r="AY135" s="257" t="s">
        <v>150</v>
      </c>
    </row>
    <row r="136" s="13" customFormat="1">
      <c r="A136" s="13"/>
      <c r="B136" s="236"/>
      <c r="C136" s="237"/>
      <c r="D136" s="238" t="s">
        <v>161</v>
      </c>
      <c r="E136" s="239" t="s">
        <v>1</v>
      </c>
      <c r="F136" s="240" t="s">
        <v>1361</v>
      </c>
      <c r="G136" s="237"/>
      <c r="H136" s="239" t="s">
        <v>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6" t="s">
        <v>161</v>
      </c>
      <c r="AU136" s="246" t="s">
        <v>86</v>
      </c>
      <c r="AV136" s="13" t="s">
        <v>84</v>
      </c>
      <c r="AW136" s="13" t="s">
        <v>32</v>
      </c>
      <c r="AX136" s="13" t="s">
        <v>76</v>
      </c>
      <c r="AY136" s="246" t="s">
        <v>150</v>
      </c>
    </row>
    <row r="137" s="15" customFormat="1">
      <c r="A137" s="15"/>
      <c r="B137" s="273"/>
      <c r="C137" s="274"/>
      <c r="D137" s="238" t="s">
        <v>161</v>
      </c>
      <c r="E137" s="275" t="s">
        <v>1</v>
      </c>
      <c r="F137" s="276" t="s">
        <v>1205</v>
      </c>
      <c r="G137" s="274"/>
      <c r="H137" s="277">
        <v>19.199999999999999</v>
      </c>
      <c r="I137" s="278"/>
      <c r="J137" s="274"/>
      <c r="K137" s="274"/>
      <c r="L137" s="279"/>
      <c r="M137" s="280"/>
      <c r="N137" s="281"/>
      <c r="O137" s="281"/>
      <c r="P137" s="281"/>
      <c r="Q137" s="281"/>
      <c r="R137" s="281"/>
      <c r="S137" s="281"/>
      <c r="T137" s="282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83" t="s">
        <v>161</v>
      </c>
      <c r="AU137" s="283" t="s">
        <v>86</v>
      </c>
      <c r="AV137" s="15" t="s">
        <v>157</v>
      </c>
      <c r="AW137" s="15" t="s">
        <v>32</v>
      </c>
      <c r="AX137" s="15" t="s">
        <v>84</v>
      </c>
      <c r="AY137" s="283" t="s">
        <v>150</v>
      </c>
    </row>
    <row r="138" s="2" customFormat="1" ht="36" customHeight="1">
      <c r="A138" s="38"/>
      <c r="B138" s="39"/>
      <c r="C138" s="218" t="s">
        <v>258</v>
      </c>
      <c r="D138" s="218" t="s">
        <v>152</v>
      </c>
      <c r="E138" s="219" t="s">
        <v>1141</v>
      </c>
      <c r="F138" s="220" t="s">
        <v>1142</v>
      </c>
      <c r="G138" s="221" t="s">
        <v>185</v>
      </c>
      <c r="H138" s="222">
        <v>0.0030000000000000001</v>
      </c>
      <c r="I138" s="223"/>
      <c r="J138" s="224">
        <f>ROUND(I138*H138,2)</f>
        <v>0</v>
      </c>
      <c r="K138" s="220" t="s">
        <v>156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264</v>
      </c>
      <c r="AT138" s="229" t="s">
        <v>152</v>
      </c>
      <c r="AU138" s="229" t="s">
        <v>86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264</v>
      </c>
      <c r="BM138" s="229" t="s">
        <v>1366</v>
      </c>
    </row>
    <row r="139" s="2" customFormat="1">
      <c r="A139" s="38"/>
      <c r="B139" s="39"/>
      <c r="C139" s="40"/>
      <c r="D139" s="231" t="s">
        <v>159</v>
      </c>
      <c r="E139" s="40"/>
      <c r="F139" s="232" t="s">
        <v>1144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159</v>
      </c>
      <c r="AU139" s="17" t="s">
        <v>86</v>
      </c>
    </row>
    <row r="140" s="12" customFormat="1" ht="22.8" customHeight="1">
      <c r="A140" s="12"/>
      <c r="B140" s="202"/>
      <c r="C140" s="203"/>
      <c r="D140" s="204" t="s">
        <v>75</v>
      </c>
      <c r="E140" s="216" t="s">
        <v>1367</v>
      </c>
      <c r="F140" s="216" t="s">
        <v>1368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SUM(P141:P156)</f>
        <v>0</v>
      </c>
      <c r="Q140" s="210"/>
      <c r="R140" s="211">
        <f>SUM(R141:R156)</f>
        <v>0.046884000000000002</v>
      </c>
      <c r="S140" s="210"/>
      <c r="T140" s="212">
        <f>SUM(T141:T156)</f>
        <v>0.0057999999999999996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86</v>
      </c>
      <c r="AT140" s="214" t="s">
        <v>75</v>
      </c>
      <c r="AU140" s="214" t="s">
        <v>84</v>
      </c>
      <c r="AY140" s="213" t="s">
        <v>150</v>
      </c>
      <c r="BK140" s="215">
        <f>SUM(BK141:BK156)</f>
        <v>0</v>
      </c>
    </row>
    <row r="141" s="2" customFormat="1" ht="24" customHeight="1">
      <c r="A141" s="38"/>
      <c r="B141" s="39"/>
      <c r="C141" s="218" t="s">
        <v>157</v>
      </c>
      <c r="D141" s="218" t="s">
        <v>152</v>
      </c>
      <c r="E141" s="219" t="s">
        <v>1369</v>
      </c>
      <c r="F141" s="220" t="s">
        <v>1370</v>
      </c>
      <c r="G141" s="221" t="s">
        <v>466</v>
      </c>
      <c r="H141" s="222">
        <v>20</v>
      </c>
      <c r="I141" s="223"/>
      <c r="J141" s="224">
        <f>ROUND(I141*H141,2)</f>
        <v>0</v>
      </c>
      <c r="K141" s="220" t="s">
        <v>156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0.00029</v>
      </c>
      <c r="T141" s="228">
        <f>S141*H141</f>
        <v>0.0057999999999999996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264</v>
      </c>
      <c r="AT141" s="229" t="s">
        <v>152</v>
      </c>
      <c r="AU141" s="229" t="s">
        <v>86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264</v>
      </c>
      <c r="BM141" s="229" t="s">
        <v>1371</v>
      </c>
    </row>
    <row r="142" s="2" customFormat="1">
      <c r="A142" s="38"/>
      <c r="B142" s="39"/>
      <c r="C142" s="40"/>
      <c r="D142" s="231" t="s">
        <v>159</v>
      </c>
      <c r="E142" s="40"/>
      <c r="F142" s="232" t="s">
        <v>1372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159</v>
      </c>
      <c r="AU142" s="17" t="s">
        <v>86</v>
      </c>
    </row>
    <row r="143" s="2" customFormat="1" ht="26.4" customHeight="1">
      <c r="A143" s="38"/>
      <c r="B143" s="39"/>
      <c r="C143" s="218" t="s">
        <v>182</v>
      </c>
      <c r="D143" s="218" t="s">
        <v>152</v>
      </c>
      <c r="E143" s="219" t="s">
        <v>1373</v>
      </c>
      <c r="F143" s="220" t="s">
        <v>1374</v>
      </c>
      <c r="G143" s="221" t="s">
        <v>466</v>
      </c>
      <c r="H143" s="222">
        <v>1.2</v>
      </c>
      <c r="I143" s="223"/>
      <c r="J143" s="224">
        <f>ROUND(I143*H143,2)</f>
        <v>0</v>
      </c>
      <c r="K143" s="220" t="s">
        <v>156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0.00115</v>
      </c>
      <c r="R143" s="227">
        <f>Q143*H143</f>
        <v>0.0013799999999999999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264</v>
      </c>
      <c r="AT143" s="229" t="s">
        <v>152</v>
      </c>
      <c r="AU143" s="229" t="s">
        <v>86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264</v>
      </c>
      <c r="BM143" s="229" t="s">
        <v>1375</v>
      </c>
    </row>
    <row r="144" s="2" customFormat="1">
      <c r="A144" s="38"/>
      <c r="B144" s="39"/>
      <c r="C144" s="40"/>
      <c r="D144" s="231" t="s">
        <v>159</v>
      </c>
      <c r="E144" s="40"/>
      <c r="F144" s="232" t="s">
        <v>1376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159</v>
      </c>
      <c r="AU144" s="17" t="s">
        <v>86</v>
      </c>
    </row>
    <row r="145" s="13" customFormat="1">
      <c r="A145" s="13"/>
      <c r="B145" s="236"/>
      <c r="C145" s="237"/>
      <c r="D145" s="238" t="s">
        <v>161</v>
      </c>
      <c r="E145" s="239" t="s">
        <v>1</v>
      </c>
      <c r="F145" s="240" t="s">
        <v>1359</v>
      </c>
      <c r="G145" s="237"/>
      <c r="H145" s="239" t="s">
        <v>1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6" t="s">
        <v>161</v>
      </c>
      <c r="AU145" s="246" t="s">
        <v>86</v>
      </c>
      <c r="AV145" s="13" t="s">
        <v>84</v>
      </c>
      <c r="AW145" s="13" t="s">
        <v>32</v>
      </c>
      <c r="AX145" s="13" t="s">
        <v>76</v>
      </c>
      <c r="AY145" s="246" t="s">
        <v>150</v>
      </c>
    </row>
    <row r="146" s="14" customFormat="1">
      <c r="A146" s="14"/>
      <c r="B146" s="247"/>
      <c r="C146" s="248"/>
      <c r="D146" s="238" t="s">
        <v>161</v>
      </c>
      <c r="E146" s="249" t="s">
        <v>1</v>
      </c>
      <c r="F146" s="250" t="s">
        <v>1377</v>
      </c>
      <c r="G146" s="248"/>
      <c r="H146" s="251">
        <v>1.2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7" t="s">
        <v>161</v>
      </c>
      <c r="AU146" s="257" t="s">
        <v>86</v>
      </c>
      <c r="AV146" s="14" t="s">
        <v>86</v>
      </c>
      <c r="AW146" s="14" t="s">
        <v>32</v>
      </c>
      <c r="AX146" s="14" t="s">
        <v>76</v>
      </c>
      <c r="AY146" s="257" t="s">
        <v>150</v>
      </c>
    </row>
    <row r="147" s="13" customFormat="1">
      <c r="A147" s="13"/>
      <c r="B147" s="236"/>
      <c r="C147" s="237"/>
      <c r="D147" s="238" t="s">
        <v>161</v>
      </c>
      <c r="E147" s="239" t="s">
        <v>1</v>
      </c>
      <c r="F147" s="240" t="s">
        <v>1361</v>
      </c>
      <c r="G147" s="237"/>
      <c r="H147" s="239" t="s">
        <v>1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6" t="s">
        <v>161</v>
      </c>
      <c r="AU147" s="246" t="s">
        <v>86</v>
      </c>
      <c r="AV147" s="13" t="s">
        <v>84</v>
      </c>
      <c r="AW147" s="13" t="s">
        <v>32</v>
      </c>
      <c r="AX147" s="13" t="s">
        <v>76</v>
      </c>
      <c r="AY147" s="246" t="s">
        <v>150</v>
      </c>
    </row>
    <row r="148" s="15" customFormat="1">
      <c r="A148" s="15"/>
      <c r="B148" s="273"/>
      <c r="C148" s="274"/>
      <c r="D148" s="238" t="s">
        <v>161</v>
      </c>
      <c r="E148" s="275" t="s">
        <v>1</v>
      </c>
      <c r="F148" s="276" t="s">
        <v>1205</v>
      </c>
      <c r="G148" s="274"/>
      <c r="H148" s="277">
        <v>1.2</v>
      </c>
      <c r="I148" s="278"/>
      <c r="J148" s="274"/>
      <c r="K148" s="274"/>
      <c r="L148" s="279"/>
      <c r="M148" s="280"/>
      <c r="N148" s="281"/>
      <c r="O148" s="281"/>
      <c r="P148" s="281"/>
      <c r="Q148" s="281"/>
      <c r="R148" s="281"/>
      <c r="S148" s="281"/>
      <c r="T148" s="28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83" t="s">
        <v>161</v>
      </c>
      <c r="AU148" s="283" t="s">
        <v>86</v>
      </c>
      <c r="AV148" s="15" t="s">
        <v>157</v>
      </c>
      <c r="AW148" s="15" t="s">
        <v>32</v>
      </c>
      <c r="AX148" s="15" t="s">
        <v>84</v>
      </c>
      <c r="AY148" s="283" t="s">
        <v>150</v>
      </c>
    </row>
    <row r="149" s="2" customFormat="1" ht="26.4" customHeight="1">
      <c r="A149" s="38"/>
      <c r="B149" s="39"/>
      <c r="C149" s="218" t="s">
        <v>191</v>
      </c>
      <c r="D149" s="218" t="s">
        <v>152</v>
      </c>
      <c r="E149" s="219" t="s">
        <v>1378</v>
      </c>
      <c r="F149" s="220" t="s">
        <v>1379</v>
      </c>
      <c r="G149" s="221" t="s">
        <v>466</v>
      </c>
      <c r="H149" s="222">
        <v>19.199999999999999</v>
      </c>
      <c r="I149" s="223"/>
      <c r="J149" s="224">
        <f>ROUND(I149*H149,2)</f>
        <v>0</v>
      </c>
      <c r="K149" s="220" t="s">
        <v>156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0.0023700000000000001</v>
      </c>
      <c r="R149" s="227">
        <f>Q149*H149</f>
        <v>0.045504000000000003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264</v>
      </c>
      <c r="AT149" s="229" t="s">
        <v>152</v>
      </c>
      <c r="AU149" s="229" t="s">
        <v>86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264</v>
      </c>
      <c r="BM149" s="229" t="s">
        <v>1380</v>
      </c>
    </row>
    <row r="150" s="2" customFormat="1">
      <c r="A150" s="38"/>
      <c r="B150" s="39"/>
      <c r="C150" s="40"/>
      <c r="D150" s="231" t="s">
        <v>159</v>
      </c>
      <c r="E150" s="40"/>
      <c r="F150" s="232" t="s">
        <v>1381</v>
      </c>
      <c r="G150" s="40"/>
      <c r="H150" s="40"/>
      <c r="I150" s="233"/>
      <c r="J150" s="40"/>
      <c r="K150" s="40"/>
      <c r="L150" s="44"/>
      <c r="M150" s="234"/>
      <c r="N150" s="235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159</v>
      </c>
      <c r="AU150" s="17" t="s">
        <v>86</v>
      </c>
    </row>
    <row r="151" s="13" customFormat="1">
      <c r="A151" s="13"/>
      <c r="B151" s="236"/>
      <c r="C151" s="237"/>
      <c r="D151" s="238" t="s">
        <v>161</v>
      </c>
      <c r="E151" s="239" t="s">
        <v>1</v>
      </c>
      <c r="F151" s="240" t="s">
        <v>1359</v>
      </c>
      <c r="G151" s="237"/>
      <c r="H151" s="239" t="s">
        <v>1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161</v>
      </c>
      <c r="AU151" s="246" t="s">
        <v>86</v>
      </c>
      <c r="AV151" s="13" t="s">
        <v>84</v>
      </c>
      <c r="AW151" s="13" t="s">
        <v>32</v>
      </c>
      <c r="AX151" s="13" t="s">
        <v>76</v>
      </c>
      <c r="AY151" s="246" t="s">
        <v>150</v>
      </c>
    </row>
    <row r="152" s="14" customFormat="1">
      <c r="A152" s="14"/>
      <c r="B152" s="247"/>
      <c r="C152" s="248"/>
      <c r="D152" s="238" t="s">
        <v>161</v>
      </c>
      <c r="E152" s="249" t="s">
        <v>1</v>
      </c>
      <c r="F152" s="250" t="s">
        <v>1365</v>
      </c>
      <c r="G152" s="248"/>
      <c r="H152" s="251">
        <v>19.199999999999999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161</v>
      </c>
      <c r="AU152" s="257" t="s">
        <v>86</v>
      </c>
      <c r="AV152" s="14" t="s">
        <v>86</v>
      </c>
      <c r="AW152" s="14" t="s">
        <v>32</v>
      </c>
      <c r="AX152" s="14" t="s">
        <v>76</v>
      </c>
      <c r="AY152" s="257" t="s">
        <v>150</v>
      </c>
    </row>
    <row r="153" s="13" customFormat="1">
      <c r="A153" s="13"/>
      <c r="B153" s="236"/>
      <c r="C153" s="237"/>
      <c r="D153" s="238" t="s">
        <v>161</v>
      </c>
      <c r="E153" s="239" t="s">
        <v>1</v>
      </c>
      <c r="F153" s="240" t="s">
        <v>1361</v>
      </c>
      <c r="G153" s="237"/>
      <c r="H153" s="239" t="s">
        <v>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6" t="s">
        <v>161</v>
      </c>
      <c r="AU153" s="246" t="s">
        <v>86</v>
      </c>
      <c r="AV153" s="13" t="s">
        <v>84</v>
      </c>
      <c r="AW153" s="13" t="s">
        <v>32</v>
      </c>
      <c r="AX153" s="13" t="s">
        <v>76</v>
      </c>
      <c r="AY153" s="246" t="s">
        <v>150</v>
      </c>
    </row>
    <row r="154" s="15" customFormat="1">
      <c r="A154" s="15"/>
      <c r="B154" s="273"/>
      <c r="C154" s="274"/>
      <c r="D154" s="238" t="s">
        <v>161</v>
      </c>
      <c r="E154" s="275" t="s">
        <v>1</v>
      </c>
      <c r="F154" s="276" t="s">
        <v>1205</v>
      </c>
      <c r="G154" s="274"/>
      <c r="H154" s="277">
        <v>19.199999999999999</v>
      </c>
      <c r="I154" s="278"/>
      <c r="J154" s="274"/>
      <c r="K154" s="274"/>
      <c r="L154" s="279"/>
      <c r="M154" s="280"/>
      <c r="N154" s="281"/>
      <c r="O154" s="281"/>
      <c r="P154" s="281"/>
      <c r="Q154" s="281"/>
      <c r="R154" s="281"/>
      <c r="S154" s="281"/>
      <c r="T154" s="282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83" t="s">
        <v>161</v>
      </c>
      <c r="AU154" s="283" t="s">
        <v>86</v>
      </c>
      <c r="AV154" s="15" t="s">
        <v>157</v>
      </c>
      <c r="AW154" s="15" t="s">
        <v>32</v>
      </c>
      <c r="AX154" s="15" t="s">
        <v>84</v>
      </c>
      <c r="AY154" s="283" t="s">
        <v>150</v>
      </c>
    </row>
    <row r="155" s="2" customFormat="1" ht="36" customHeight="1">
      <c r="A155" s="38"/>
      <c r="B155" s="39"/>
      <c r="C155" s="218" t="s">
        <v>264</v>
      </c>
      <c r="D155" s="218" t="s">
        <v>152</v>
      </c>
      <c r="E155" s="219" t="s">
        <v>1382</v>
      </c>
      <c r="F155" s="220" t="s">
        <v>1383</v>
      </c>
      <c r="G155" s="221" t="s">
        <v>185</v>
      </c>
      <c r="H155" s="222">
        <v>0.047</v>
      </c>
      <c r="I155" s="223"/>
      <c r="J155" s="224">
        <f>ROUND(I155*H155,2)</f>
        <v>0</v>
      </c>
      <c r="K155" s="220" t="s">
        <v>156</v>
      </c>
      <c r="L155" s="44"/>
      <c r="M155" s="225" t="s">
        <v>1</v>
      </c>
      <c r="N155" s="226" t="s">
        <v>41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264</v>
      </c>
      <c r="AT155" s="229" t="s">
        <v>152</v>
      </c>
      <c r="AU155" s="229" t="s">
        <v>86</v>
      </c>
      <c r="AY155" s="17" t="s">
        <v>150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84</v>
      </c>
      <c r="BK155" s="230">
        <f>ROUND(I155*H155,2)</f>
        <v>0</v>
      </c>
      <c r="BL155" s="17" t="s">
        <v>264</v>
      </c>
      <c r="BM155" s="229" t="s">
        <v>1384</v>
      </c>
    </row>
    <row r="156" s="2" customFormat="1">
      <c r="A156" s="38"/>
      <c r="B156" s="39"/>
      <c r="C156" s="40"/>
      <c r="D156" s="231" t="s">
        <v>159</v>
      </c>
      <c r="E156" s="40"/>
      <c r="F156" s="232" t="s">
        <v>1385</v>
      </c>
      <c r="G156" s="40"/>
      <c r="H156" s="40"/>
      <c r="I156" s="233"/>
      <c r="J156" s="40"/>
      <c r="K156" s="40"/>
      <c r="L156" s="44"/>
      <c r="M156" s="234"/>
      <c r="N156" s="235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159</v>
      </c>
      <c r="AU156" s="17" t="s">
        <v>86</v>
      </c>
    </row>
    <row r="157" s="12" customFormat="1" ht="25.92" customHeight="1">
      <c r="A157" s="12"/>
      <c r="B157" s="202"/>
      <c r="C157" s="203"/>
      <c r="D157" s="204" t="s">
        <v>75</v>
      </c>
      <c r="E157" s="205" t="s">
        <v>1253</v>
      </c>
      <c r="F157" s="205" t="s">
        <v>1254</v>
      </c>
      <c r="G157" s="203"/>
      <c r="H157" s="203"/>
      <c r="I157" s="206"/>
      <c r="J157" s="207">
        <f>BK157</f>
        <v>0</v>
      </c>
      <c r="K157" s="203"/>
      <c r="L157" s="208"/>
      <c r="M157" s="209"/>
      <c r="N157" s="210"/>
      <c r="O157" s="210"/>
      <c r="P157" s="211">
        <f>SUM(P158:P167)</f>
        <v>0</v>
      </c>
      <c r="Q157" s="210"/>
      <c r="R157" s="211">
        <f>SUM(R158:R167)</f>
        <v>0</v>
      </c>
      <c r="S157" s="210"/>
      <c r="T157" s="212">
        <f>SUM(T158:T167)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3" t="s">
        <v>157</v>
      </c>
      <c r="AT157" s="214" t="s">
        <v>75</v>
      </c>
      <c r="AU157" s="214" t="s">
        <v>76</v>
      </c>
      <c r="AY157" s="213" t="s">
        <v>150</v>
      </c>
      <c r="BK157" s="215">
        <f>SUM(BK158:BK167)</f>
        <v>0</v>
      </c>
    </row>
    <row r="158" s="2" customFormat="1" ht="16.5" customHeight="1">
      <c r="A158" s="38"/>
      <c r="B158" s="39"/>
      <c r="C158" s="218" t="s">
        <v>200</v>
      </c>
      <c r="D158" s="218" t="s">
        <v>152</v>
      </c>
      <c r="E158" s="219" t="s">
        <v>1255</v>
      </c>
      <c r="F158" s="220" t="s">
        <v>1256</v>
      </c>
      <c r="G158" s="221" t="s">
        <v>1257</v>
      </c>
      <c r="H158" s="222">
        <v>4</v>
      </c>
      <c r="I158" s="223"/>
      <c r="J158" s="224">
        <f>ROUND(I158*H158,2)</f>
        <v>0</v>
      </c>
      <c r="K158" s="220" t="s">
        <v>156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1258</v>
      </c>
      <c r="AT158" s="229" t="s">
        <v>152</v>
      </c>
      <c r="AU158" s="229" t="s">
        <v>84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1258</v>
      </c>
      <c r="BM158" s="229" t="s">
        <v>1386</v>
      </c>
    </row>
    <row r="159" s="2" customFormat="1">
      <c r="A159" s="38"/>
      <c r="B159" s="39"/>
      <c r="C159" s="40"/>
      <c r="D159" s="231" t="s">
        <v>159</v>
      </c>
      <c r="E159" s="40"/>
      <c r="F159" s="232" t="s">
        <v>1260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159</v>
      </c>
      <c r="AU159" s="17" t="s">
        <v>84</v>
      </c>
    </row>
    <row r="160" s="2" customFormat="1" ht="16.5" customHeight="1">
      <c r="A160" s="38"/>
      <c r="B160" s="39"/>
      <c r="C160" s="218" t="s">
        <v>204</v>
      </c>
      <c r="D160" s="218" t="s">
        <v>152</v>
      </c>
      <c r="E160" s="219" t="s">
        <v>1387</v>
      </c>
      <c r="F160" s="220" t="s">
        <v>1388</v>
      </c>
      <c r="G160" s="221" t="s">
        <v>1257</v>
      </c>
      <c r="H160" s="222">
        <v>2</v>
      </c>
      <c r="I160" s="223"/>
      <c r="J160" s="224">
        <f>ROUND(I160*H160,2)</f>
        <v>0</v>
      </c>
      <c r="K160" s="220" t="s">
        <v>156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1258</v>
      </c>
      <c r="AT160" s="229" t="s">
        <v>152</v>
      </c>
      <c r="AU160" s="229" t="s">
        <v>84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1258</v>
      </c>
      <c r="BM160" s="229" t="s">
        <v>1389</v>
      </c>
    </row>
    <row r="161" s="2" customFormat="1">
      <c r="A161" s="38"/>
      <c r="B161" s="39"/>
      <c r="C161" s="40"/>
      <c r="D161" s="231" t="s">
        <v>159</v>
      </c>
      <c r="E161" s="40"/>
      <c r="F161" s="232" t="s">
        <v>1390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159</v>
      </c>
      <c r="AU161" s="17" t="s">
        <v>84</v>
      </c>
    </row>
    <row r="162" s="13" customFormat="1">
      <c r="A162" s="13"/>
      <c r="B162" s="236"/>
      <c r="C162" s="237"/>
      <c r="D162" s="238" t="s">
        <v>161</v>
      </c>
      <c r="E162" s="239" t="s">
        <v>1</v>
      </c>
      <c r="F162" s="240" t="s">
        <v>1391</v>
      </c>
      <c r="G162" s="237"/>
      <c r="H162" s="239" t="s">
        <v>1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161</v>
      </c>
      <c r="AU162" s="246" t="s">
        <v>84</v>
      </c>
      <c r="AV162" s="13" t="s">
        <v>84</v>
      </c>
      <c r="AW162" s="13" t="s">
        <v>32</v>
      </c>
      <c r="AX162" s="13" t="s">
        <v>76</v>
      </c>
      <c r="AY162" s="246" t="s">
        <v>150</v>
      </c>
    </row>
    <row r="163" s="14" customFormat="1">
      <c r="A163" s="14"/>
      <c r="B163" s="247"/>
      <c r="C163" s="248"/>
      <c r="D163" s="238" t="s">
        <v>161</v>
      </c>
      <c r="E163" s="249" t="s">
        <v>1</v>
      </c>
      <c r="F163" s="250" t="s">
        <v>86</v>
      </c>
      <c r="G163" s="248"/>
      <c r="H163" s="251">
        <v>2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161</v>
      </c>
      <c r="AU163" s="257" t="s">
        <v>84</v>
      </c>
      <c r="AV163" s="14" t="s">
        <v>86</v>
      </c>
      <c r="AW163" s="14" t="s">
        <v>32</v>
      </c>
      <c r="AX163" s="14" t="s">
        <v>84</v>
      </c>
      <c r="AY163" s="257" t="s">
        <v>150</v>
      </c>
    </row>
    <row r="164" s="2" customFormat="1" ht="16.5" customHeight="1">
      <c r="A164" s="38"/>
      <c r="B164" s="39"/>
      <c r="C164" s="218" t="s">
        <v>217</v>
      </c>
      <c r="D164" s="218" t="s">
        <v>152</v>
      </c>
      <c r="E164" s="219" t="s">
        <v>1265</v>
      </c>
      <c r="F164" s="220" t="s">
        <v>1266</v>
      </c>
      <c r="G164" s="221" t="s">
        <v>1257</v>
      </c>
      <c r="H164" s="222">
        <v>2</v>
      </c>
      <c r="I164" s="223"/>
      <c r="J164" s="224">
        <f>ROUND(I164*H164,2)</f>
        <v>0</v>
      </c>
      <c r="K164" s="220" t="s">
        <v>156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1258</v>
      </c>
      <c r="AT164" s="229" t="s">
        <v>152</v>
      </c>
      <c r="AU164" s="229" t="s">
        <v>84</v>
      </c>
      <c r="AY164" s="17" t="s">
        <v>150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1258</v>
      </c>
      <c r="BM164" s="229" t="s">
        <v>1392</v>
      </c>
    </row>
    <row r="165" s="2" customFormat="1">
      <c r="A165" s="38"/>
      <c r="B165" s="39"/>
      <c r="C165" s="40"/>
      <c r="D165" s="231" t="s">
        <v>159</v>
      </c>
      <c r="E165" s="40"/>
      <c r="F165" s="232" t="s">
        <v>1268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159</v>
      </c>
      <c r="AU165" s="17" t="s">
        <v>84</v>
      </c>
    </row>
    <row r="166" s="2" customFormat="1" ht="24" customHeight="1">
      <c r="A166" s="38"/>
      <c r="B166" s="39"/>
      <c r="C166" s="218" t="s">
        <v>223</v>
      </c>
      <c r="D166" s="218" t="s">
        <v>152</v>
      </c>
      <c r="E166" s="219" t="s">
        <v>1269</v>
      </c>
      <c r="F166" s="220" t="s">
        <v>1270</v>
      </c>
      <c r="G166" s="221" t="s">
        <v>1257</v>
      </c>
      <c r="H166" s="222">
        <v>8</v>
      </c>
      <c r="I166" s="223"/>
      <c r="J166" s="224">
        <f>ROUND(I166*H166,2)</f>
        <v>0</v>
      </c>
      <c r="K166" s="220" t="s">
        <v>156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1258</v>
      </c>
      <c r="AT166" s="229" t="s">
        <v>152</v>
      </c>
      <c r="AU166" s="229" t="s">
        <v>84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1258</v>
      </c>
      <c r="BM166" s="229" t="s">
        <v>1393</v>
      </c>
    </row>
    <row r="167" s="2" customFormat="1">
      <c r="A167" s="38"/>
      <c r="B167" s="39"/>
      <c r="C167" s="40"/>
      <c r="D167" s="231" t="s">
        <v>159</v>
      </c>
      <c r="E167" s="40"/>
      <c r="F167" s="232" t="s">
        <v>1272</v>
      </c>
      <c r="G167" s="40"/>
      <c r="H167" s="40"/>
      <c r="I167" s="233"/>
      <c r="J167" s="40"/>
      <c r="K167" s="40"/>
      <c r="L167" s="44"/>
      <c r="M167" s="234"/>
      <c r="N167" s="235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159</v>
      </c>
      <c r="AU167" s="17" t="s">
        <v>84</v>
      </c>
    </row>
    <row r="168" s="12" customFormat="1" ht="25.92" customHeight="1">
      <c r="A168" s="12"/>
      <c r="B168" s="202"/>
      <c r="C168" s="203"/>
      <c r="D168" s="204" t="s">
        <v>75</v>
      </c>
      <c r="E168" s="205" t="s">
        <v>1021</v>
      </c>
      <c r="F168" s="205" t="s">
        <v>1022</v>
      </c>
      <c r="G168" s="203"/>
      <c r="H168" s="203"/>
      <c r="I168" s="206"/>
      <c r="J168" s="207">
        <f>BK168</f>
        <v>0</v>
      </c>
      <c r="K168" s="203"/>
      <c r="L168" s="208"/>
      <c r="M168" s="209"/>
      <c r="N168" s="210"/>
      <c r="O168" s="210"/>
      <c r="P168" s="211">
        <f>P169+P176</f>
        <v>0</v>
      </c>
      <c r="Q168" s="210"/>
      <c r="R168" s="211">
        <f>R169+R176</f>
        <v>0</v>
      </c>
      <c r="S168" s="210"/>
      <c r="T168" s="212">
        <f>T169+T176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182</v>
      </c>
      <c r="AT168" s="214" t="s">
        <v>75</v>
      </c>
      <c r="AU168" s="214" t="s">
        <v>76</v>
      </c>
      <c r="AY168" s="213" t="s">
        <v>150</v>
      </c>
      <c r="BK168" s="215">
        <f>BK169+BK176</f>
        <v>0</v>
      </c>
    </row>
    <row r="169" s="12" customFormat="1" ht="22.8" customHeight="1">
      <c r="A169" s="12"/>
      <c r="B169" s="202"/>
      <c r="C169" s="203"/>
      <c r="D169" s="204" t="s">
        <v>75</v>
      </c>
      <c r="E169" s="216" t="s">
        <v>1023</v>
      </c>
      <c r="F169" s="216" t="s">
        <v>1024</v>
      </c>
      <c r="G169" s="203"/>
      <c r="H169" s="203"/>
      <c r="I169" s="206"/>
      <c r="J169" s="217">
        <f>BK169</f>
        <v>0</v>
      </c>
      <c r="K169" s="203"/>
      <c r="L169" s="208"/>
      <c r="M169" s="209"/>
      <c r="N169" s="210"/>
      <c r="O169" s="210"/>
      <c r="P169" s="211">
        <f>SUM(P170:P175)</f>
        <v>0</v>
      </c>
      <c r="Q169" s="210"/>
      <c r="R169" s="211">
        <f>SUM(R170:R175)</f>
        <v>0</v>
      </c>
      <c r="S169" s="210"/>
      <c r="T169" s="212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182</v>
      </c>
      <c r="AT169" s="214" t="s">
        <v>75</v>
      </c>
      <c r="AU169" s="214" t="s">
        <v>84</v>
      </c>
      <c r="AY169" s="213" t="s">
        <v>150</v>
      </c>
      <c r="BK169" s="215">
        <f>SUM(BK170:BK175)</f>
        <v>0</v>
      </c>
    </row>
    <row r="170" s="2" customFormat="1" ht="16.5" customHeight="1">
      <c r="A170" s="38"/>
      <c r="B170" s="39"/>
      <c r="C170" s="218" t="s">
        <v>207</v>
      </c>
      <c r="D170" s="218" t="s">
        <v>152</v>
      </c>
      <c r="E170" s="219" t="s">
        <v>1026</v>
      </c>
      <c r="F170" s="220" t="s">
        <v>1027</v>
      </c>
      <c r="G170" s="221" t="s">
        <v>1273</v>
      </c>
      <c r="H170" s="222">
        <v>1</v>
      </c>
      <c r="I170" s="223"/>
      <c r="J170" s="224">
        <f>ROUND(I170*H170,2)</f>
        <v>0</v>
      </c>
      <c r="K170" s="220" t="s">
        <v>156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1029</v>
      </c>
      <c r="AT170" s="229" t="s">
        <v>152</v>
      </c>
      <c r="AU170" s="229" t="s">
        <v>86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1029</v>
      </c>
      <c r="BM170" s="229" t="s">
        <v>1394</v>
      </c>
    </row>
    <row r="171" s="2" customFormat="1">
      <c r="A171" s="38"/>
      <c r="B171" s="39"/>
      <c r="C171" s="40"/>
      <c r="D171" s="231" t="s">
        <v>159</v>
      </c>
      <c r="E171" s="40"/>
      <c r="F171" s="232" t="s">
        <v>1031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159</v>
      </c>
      <c r="AU171" s="17" t="s">
        <v>86</v>
      </c>
    </row>
    <row r="172" s="2" customFormat="1" ht="26.4" customHeight="1">
      <c r="A172" s="38"/>
      <c r="B172" s="39"/>
      <c r="C172" s="218" t="s">
        <v>8</v>
      </c>
      <c r="D172" s="218" t="s">
        <v>152</v>
      </c>
      <c r="E172" s="219" t="s">
        <v>1275</v>
      </c>
      <c r="F172" s="220" t="s">
        <v>1276</v>
      </c>
      <c r="G172" s="221" t="s">
        <v>428</v>
      </c>
      <c r="H172" s="222">
        <v>1</v>
      </c>
      <c r="I172" s="223"/>
      <c r="J172" s="224">
        <f>ROUND(I172*H172,2)</f>
        <v>0</v>
      </c>
      <c r="K172" s="220" t="s">
        <v>156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1029</v>
      </c>
      <c r="AT172" s="229" t="s">
        <v>152</v>
      </c>
      <c r="AU172" s="229" t="s">
        <v>86</v>
      </c>
      <c r="AY172" s="17" t="s">
        <v>150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1029</v>
      </c>
      <c r="BM172" s="229" t="s">
        <v>1395</v>
      </c>
    </row>
    <row r="173" s="2" customFormat="1">
      <c r="A173" s="38"/>
      <c r="B173" s="39"/>
      <c r="C173" s="40"/>
      <c r="D173" s="231" t="s">
        <v>159</v>
      </c>
      <c r="E173" s="40"/>
      <c r="F173" s="232" t="s">
        <v>1278</v>
      </c>
      <c r="G173" s="40"/>
      <c r="H173" s="40"/>
      <c r="I173" s="233"/>
      <c r="J173" s="40"/>
      <c r="K173" s="40"/>
      <c r="L173" s="44"/>
      <c r="M173" s="234"/>
      <c r="N173" s="235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159</v>
      </c>
      <c r="AU173" s="17" t="s">
        <v>86</v>
      </c>
    </row>
    <row r="174" s="2" customFormat="1" ht="26.4" customHeight="1">
      <c r="A174" s="38"/>
      <c r="B174" s="39"/>
      <c r="C174" s="218" t="s">
        <v>243</v>
      </c>
      <c r="D174" s="218" t="s">
        <v>152</v>
      </c>
      <c r="E174" s="219" t="s">
        <v>1279</v>
      </c>
      <c r="F174" s="220" t="s">
        <v>1280</v>
      </c>
      <c r="G174" s="221" t="s">
        <v>428</v>
      </c>
      <c r="H174" s="222">
        <v>1</v>
      </c>
      <c r="I174" s="223"/>
      <c r="J174" s="224">
        <f>ROUND(I174*H174,2)</f>
        <v>0</v>
      </c>
      <c r="K174" s="220" t="s">
        <v>156</v>
      </c>
      <c r="L174" s="44"/>
      <c r="M174" s="225" t="s">
        <v>1</v>
      </c>
      <c r="N174" s="226" t="s">
        <v>41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1029</v>
      </c>
      <c r="AT174" s="229" t="s">
        <v>152</v>
      </c>
      <c r="AU174" s="229" t="s">
        <v>86</v>
      </c>
      <c r="AY174" s="17" t="s">
        <v>150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84</v>
      </c>
      <c r="BK174" s="230">
        <f>ROUND(I174*H174,2)</f>
        <v>0</v>
      </c>
      <c r="BL174" s="17" t="s">
        <v>1029</v>
      </c>
      <c r="BM174" s="229" t="s">
        <v>1396</v>
      </c>
    </row>
    <row r="175" s="2" customFormat="1">
      <c r="A175" s="38"/>
      <c r="B175" s="39"/>
      <c r="C175" s="40"/>
      <c r="D175" s="231" t="s">
        <v>159</v>
      </c>
      <c r="E175" s="40"/>
      <c r="F175" s="232" t="s">
        <v>1282</v>
      </c>
      <c r="G175" s="40"/>
      <c r="H175" s="40"/>
      <c r="I175" s="233"/>
      <c r="J175" s="40"/>
      <c r="K175" s="40"/>
      <c r="L175" s="44"/>
      <c r="M175" s="234"/>
      <c r="N175" s="235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159</v>
      </c>
      <c r="AU175" s="17" t="s">
        <v>86</v>
      </c>
    </row>
    <row r="176" s="12" customFormat="1" ht="22.8" customHeight="1">
      <c r="A176" s="12"/>
      <c r="B176" s="202"/>
      <c r="C176" s="203"/>
      <c r="D176" s="204" t="s">
        <v>75</v>
      </c>
      <c r="E176" s="216" t="s">
        <v>1065</v>
      </c>
      <c r="F176" s="216" t="s">
        <v>1066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SUM(P177:P178)</f>
        <v>0</v>
      </c>
      <c r="Q176" s="210"/>
      <c r="R176" s="211">
        <f>SUM(R177:R178)</f>
        <v>0</v>
      </c>
      <c r="S176" s="210"/>
      <c r="T176" s="212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182</v>
      </c>
      <c r="AT176" s="214" t="s">
        <v>75</v>
      </c>
      <c r="AU176" s="214" t="s">
        <v>84</v>
      </c>
      <c r="AY176" s="213" t="s">
        <v>150</v>
      </c>
      <c r="BK176" s="215">
        <f>SUM(BK177:BK178)</f>
        <v>0</v>
      </c>
    </row>
    <row r="177" s="2" customFormat="1" ht="16.5" customHeight="1">
      <c r="A177" s="38"/>
      <c r="B177" s="39"/>
      <c r="C177" s="218" t="s">
        <v>250</v>
      </c>
      <c r="D177" s="218" t="s">
        <v>152</v>
      </c>
      <c r="E177" s="219" t="s">
        <v>1397</v>
      </c>
      <c r="F177" s="220" t="s">
        <v>1398</v>
      </c>
      <c r="G177" s="221" t="s">
        <v>1257</v>
      </c>
      <c r="H177" s="222">
        <v>3</v>
      </c>
      <c r="I177" s="223"/>
      <c r="J177" s="224">
        <f>ROUND(I177*H177,2)</f>
        <v>0</v>
      </c>
      <c r="K177" s="220" t="s">
        <v>156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1029</v>
      </c>
      <c r="AT177" s="229" t="s">
        <v>152</v>
      </c>
      <c r="AU177" s="229" t="s">
        <v>86</v>
      </c>
      <c r="AY177" s="17" t="s">
        <v>150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1029</v>
      </c>
      <c r="BM177" s="229" t="s">
        <v>1399</v>
      </c>
    </row>
    <row r="178" s="2" customFormat="1">
      <c r="A178" s="38"/>
      <c r="B178" s="39"/>
      <c r="C178" s="40"/>
      <c r="D178" s="231" t="s">
        <v>159</v>
      </c>
      <c r="E178" s="40"/>
      <c r="F178" s="232" t="s">
        <v>1400</v>
      </c>
      <c r="G178" s="40"/>
      <c r="H178" s="40"/>
      <c r="I178" s="233"/>
      <c r="J178" s="40"/>
      <c r="K178" s="40"/>
      <c r="L178" s="44"/>
      <c r="M178" s="289"/>
      <c r="N178" s="290"/>
      <c r="O178" s="286"/>
      <c r="P178" s="286"/>
      <c r="Q178" s="286"/>
      <c r="R178" s="286"/>
      <c r="S178" s="286"/>
      <c r="T178" s="291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159</v>
      </c>
      <c r="AU178" s="17" t="s">
        <v>86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44"/>
      <c r="M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WmN8A4H0P0TtM4dLKrgdXqlo7TB1hVVQ8/bXAqHCKkiZQ/Lu/tLhd+y/V9j/wivoegqbFI4rKMA7Whu/Mg7i+w==" hashValue="fd0rrfELWLQMu2IBsT+xPYVAXfBx6q9/wlyR61zK9kFBUZdmjF3Xr20mcIxMEsCaEc5xGuqcC6mLnMO/0R9jOA==" algorithmName="SHA-512" password="CC35"/>
  <autoFilter ref="C122:K17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7" r:id="rId1" display="https://podminky.urs.cz/item/CS_URS_2025_01/713463131"/>
    <hyperlink ref="F139" r:id="rId2" display="https://podminky.urs.cz/item/CS_URS_2025_01/998713112"/>
    <hyperlink ref="F142" r:id="rId3" display="https://podminky.urs.cz/item/CS_URS_2025_01/722170804"/>
    <hyperlink ref="F144" r:id="rId4" display="https://podminky.urs.cz/item/CS_URS_2025_01/722175004"/>
    <hyperlink ref="F150" r:id="rId5" display="https://podminky.urs.cz/item/CS_URS_2025_01/722175005"/>
    <hyperlink ref="F156" r:id="rId6" display="https://podminky.urs.cz/item/CS_URS_2025_01/998722113"/>
    <hyperlink ref="F159" r:id="rId7" display="https://podminky.urs.cz/item/CS_URS_2025_01/HZS2172"/>
    <hyperlink ref="F161" r:id="rId8" display="https://podminky.urs.cz/item/CS_URS_2025_01/HZS2211"/>
    <hyperlink ref="F165" r:id="rId9" display="https://podminky.urs.cz/item/CS_URS_2025_01/HZS2232"/>
    <hyperlink ref="F167" r:id="rId10" display="https://podminky.urs.cz/item/CS_URS_2025_01/HZS2491"/>
    <hyperlink ref="F171" r:id="rId11" display="https://podminky.urs.cz/item/CS_URS_2025_01/013254000"/>
    <hyperlink ref="F173" r:id="rId12" display="https://podminky.urs.cz/item/CS_URS_2025_01/041103000"/>
    <hyperlink ref="F175" r:id="rId13" display="https://podminky.urs.cz/item/CS_URS_2025_01/041203000"/>
    <hyperlink ref="F178" r:id="rId14" display="https://podminky.urs.cz/item/CS_URS_2025_01/04311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8.5" customHeight="1">
      <c r="B7" s="20"/>
      <c r="E7" s="141" t="str">
        <f>'Rekapitulace stavby'!K6</f>
        <v>Rekonstrukce pavilonu MŠ Masarykova 891, na adrese Rimavské Soboty, pozemen č.st.5569 v k.ú Kolín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1401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Ing. Avuk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ROUND((SUM(BE121:BE171)),  2)</f>
        <v>0</v>
      </c>
      <c r="G33" s="38"/>
      <c r="H33" s="38"/>
      <c r="I33" s="155">
        <v>0.20999999999999999</v>
      </c>
      <c r="J33" s="154">
        <f>ROUND(((SUM(BE121:BE171))*I33),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ROUND((SUM(BF121:BF171)),  2)</f>
        <v>0</v>
      </c>
      <c r="G34" s="38"/>
      <c r="H34" s="38"/>
      <c r="I34" s="155">
        <v>0.12</v>
      </c>
      <c r="J34" s="154">
        <f>ROUND(((SUM(BF121:BF171))*I34),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ROUND((SUM(BG121:BG171)),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ROUND((SUM(BH121:BH171)),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ROUND((SUM(BI121:BI171)),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8.5" customHeight="1">
      <c r="A85" s="38"/>
      <c r="B85" s="39"/>
      <c r="C85" s="40"/>
      <c r="D85" s="40"/>
      <c r="E85" s="174" t="str">
        <f>E7</f>
        <v>Rekonstrukce pavilonu MŠ Masarykova 891, na adrese Rimavské Soboty, pozemen č.st.5569 v k.ú Kolín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D.1.4g - Silnoproudá elektrotechnika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Kolín</v>
      </c>
      <c r="G89" s="40"/>
      <c r="H89" s="40"/>
      <c r="I89" s="32" t="s">
        <v>22</v>
      </c>
      <c r="J89" s="79" t="str">
        <f>IF(J12="","",J12)</f>
        <v>31. 3. 2025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7.9" customHeight="1">
      <c r="A91" s="38"/>
      <c r="B91" s="39"/>
      <c r="C91" s="32" t="s">
        <v>24</v>
      </c>
      <c r="D91" s="40"/>
      <c r="E91" s="40"/>
      <c r="F91" s="27" t="str">
        <f>E15</f>
        <v>Město Kolín</v>
      </c>
      <c r="G91" s="40"/>
      <c r="H91" s="40"/>
      <c r="I91" s="32" t="s">
        <v>30</v>
      </c>
      <c r="J91" s="36" t="str">
        <f>E21</f>
        <v>Gaudia design s.r.o., Humpolec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Avuk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103</v>
      </c>
      <c r="D94" s="176"/>
      <c r="E94" s="176"/>
      <c r="F94" s="176"/>
      <c r="G94" s="176"/>
      <c r="H94" s="176"/>
      <c r="I94" s="176"/>
      <c r="J94" s="177" t="s">
        <v>104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79"/>
      <c r="C97" s="180"/>
      <c r="D97" s="181" t="s">
        <v>1402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1403</v>
      </c>
      <c r="E98" s="182"/>
      <c r="F98" s="182"/>
      <c r="G98" s="182"/>
      <c r="H98" s="182"/>
      <c r="I98" s="182"/>
      <c r="J98" s="183">
        <f>J126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1404</v>
      </c>
      <c r="E99" s="182"/>
      <c r="F99" s="182"/>
      <c r="G99" s="182"/>
      <c r="H99" s="182"/>
      <c r="I99" s="182"/>
      <c r="J99" s="183">
        <f>J147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1405</v>
      </c>
      <c r="E100" s="182"/>
      <c r="F100" s="182"/>
      <c r="G100" s="182"/>
      <c r="H100" s="182"/>
      <c r="I100" s="182"/>
      <c r="J100" s="183">
        <f>J155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1406</v>
      </c>
      <c r="E101" s="182"/>
      <c r="F101" s="182"/>
      <c r="G101" s="182"/>
      <c r="H101" s="182"/>
      <c r="I101" s="182"/>
      <c r="J101" s="183">
        <f>J165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135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8.5" customHeight="1">
      <c r="A111" s="38"/>
      <c r="B111" s="39"/>
      <c r="C111" s="40"/>
      <c r="D111" s="40"/>
      <c r="E111" s="174" t="str">
        <f>E7</f>
        <v>Rekonstrukce pavilonu MŠ Masarykova 891, na adrese Rimavské Soboty, pozemen č.st.5569 v k.ú Kolín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D.1.4g - Silnoproudá elektrotechnika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Kolín</v>
      </c>
      <c r="G115" s="40"/>
      <c r="H115" s="40"/>
      <c r="I115" s="32" t="s">
        <v>22</v>
      </c>
      <c r="J115" s="79" t="str">
        <f>IF(J12="","",J12)</f>
        <v>31. 3. 2025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7.9" customHeight="1">
      <c r="A117" s="38"/>
      <c r="B117" s="39"/>
      <c r="C117" s="32" t="s">
        <v>24</v>
      </c>
      <c r="D117" s="40"/>
      <c r="E117" s="40"/>
      <c r="F117" s="27" t="str">
        <f>E15</f>
        <v>Město Kolín</v>
      </c>
      <c r="G117" s="40"/>
      <c r="H117" s="40"/>
      <c r="I117" s="32" t="s">
        <v>30</v>
      </c>
      <c r="J117" s="36" t="str">
        <f>E21</f>
        <v>Gaudia design s.r.o., Humpolec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Ing. Avuk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136</v>
      </c>
      <c r="D120" s="194" t="s">
        <v>61</v>
      </c>
      <c r="E120" s="194" t="s">
        <v>57</v>
      </c>
      <c r="F120" s="194" t="s">
        <v>58</v>
      </c>
      <c r="G120" s="194" t="s">
        <v>137</v>
      </c>
      <c r="H120" s="194" t="s">
        <v>138</v>
      </c>
      <c r="I120" s="194" t="s">
        <v>139</v>
      </c>
      <c r="J120" s="194" t="s">
        <v>104</v>
      </c>
      <c r="K120" s="195" t="s">
        <v>140</v>
      </c>
      <c r="L120" s="196"/>
      <c r="M120" s="100" t="s">
        <v>1</v>
      </c>
      <c r="N120" s="101" t="s">
        <v>40</v>
      </c>
      <c r="O120" s="101" t="s">
        <v>141</v>
      </c>
      <c r="P120" s="101" t="s">
        <v>142</v>
      </c>
      <c r="Q120" s="101" t="s">
        <v>143</v>
      </c>
      <c r="R120" s="101" t="s">
        <v>144</v>
      </c>
      <c r="S120" s="101" t="s">
        <v>145</v>
      </c>
      <c r="T120" s="102" t="s">
        <v>146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147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P122+P126+P147+P155+P165</f>
        <v>0</v>
      </c>
      <c r="Q121" s="104"/>
      <c r="R121" s="199">
        <f>R122+R126+R147+R155+R165</f>
        <v>0</v>
      </c>
      <c r="S121" s="104"/>
      <c r="T121" s="200">
        <f>T122+T126+T147+T155+T165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106</v>
      </c>
      <c r="BK121" s="201">
        <f>BK122+BK126+BK147+BK155+BK165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1407</v>
      </c>
      <c r="F122" s="205" t="s">
        <v>1408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SUM(P123:P125)</f>
        <v>0</v>
      </c>
      <c r="Q122" s="210"/>
      <c r="R122" s="211">
        <f>SUM(R123:R125)</f>
        <v>0</v>
      </c>
      <c r="S122" s="210"/>
      <c r="T122" s="212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84</v>
      </c>
      <c r="AT122" s="214" t="s">
        <v>75</v>
      </c>
      <c r="AU122" s="214" t="s">
        <v>76</v>
      </c>
      <c r="AY122" s="213" t="s">
        <v>150</v>
      </c>
      <c r="BK122" s="215">
        <f>SUM(BK123:BK125)</f>
        <v>0</v>
      </c>
    </row>
    <row r="123" s="2" customFormat="1" ht="40.8" customHeight="1">
      <c r="A123" s="38"/>
      <c r="B123" s="39"/>
      <c r="C123" s="218" t="s">
        <v>84</v>
      </c>
      <c r="D123" s="218" t="s">
        <v>152</v>
      </c>
      <c r="E123" s="219" t="s">
        <v>1409</v>
      </c>
      <c r="F123" s="220" t="s">
        <v>1410</v>
      </c>
      <c r="G123" s="221" t="s">
        <v>226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157</v>
      </c>
      <c r="AT123" s="229" t="s">
        <v>152</v>
      </c>
      <c r="AU123" s="229" t="s">
        <v>84</v>
      </c>
      <c r="AY123" s="17" t="s">
        <v>150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157</v>
      </c>
      <c r="BM123" s="229" t="s">
        <v>86</v>
      </c>
    </row>
    <row r="124" s="2" customFormat="1" ht="40.8" customHeight="1">
      <c r="A124" s="38"/>
      <c r="B124" s="39"/>
      <c r="C124" s="218" t="s">
        <v>86</v>
      </c>
      <c r="D124" s="218" t="s">
        <v>152</v>
      </c>
      <c r="E124" s="219" t="s">
        <v>1411</v>
      </c>
      <c r="F124" s="220" t="s">
        <v>1412</v>
      </c>
      <c r="G124" s="221" t="s">
        <v>226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157</v>
      </c>
      <c r="AT124" s="229" t="s">
        <v>152</v>
      </c>
      <c r="AU124" s="229" t="s">
        <v>84</v>
      </c>
      <c r="AY124" s="17" t="s">
        <v>150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157</v>
      </c>
      <c r="BM124" s="229" t="s">
        <v>157</v>
      </c>
    </row>
    <row r="125" s="2" customFormat="1" ht="26.4" customHeight="1">
      <c r="A125" s="38"/>
      <c r="B125" s="39"/>
      <c r="C125" s="218" t="s">
        <v>157</v>
      </c>
      <c r="D125" s="218" t="s">
        <v>152</v>
      </c>
      <c r="E125" s="219" t="s">
        <v>1413</v>
      </c>
      <c r="F125" s="220" t="s">
        <v>1414</v>
      </c>
      <c r="G125" s="221" t="s">
        <v>226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157</v>
      </c>
      <c r="AT125" s="229" t="s">
        <v>152</v>
      </c>
      <c r="AU125" s="229" t="s">
        <v>84</v>
      </c>
      <c r="AY125" s="17" t="s">
        <v>150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157</v>
      </c>
      <c r="BM125" s="229" t="s">
        <v>204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1415</v>
      </c>
      <c r="F126" s="205" t="s">
        <v>1416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SUM(P127:P146)</f>
        <v>0</v>
      </c>
      <c r="Q126" s="210"/>
      <c r="R126" s="211">
        <f>SUM(R127:R146)</f>
        <v>0</v>
      </c>
      <c r="S126" s="210"/>
      <c r="T126" s="212">
        <f>SUM(T127:T146)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150</v>
      </c>
      <c r="BK126" s="215">
        <f>SUM(BK127:BK146)</f>
        <v>0</v>
      </c>
    </row>
    <row r="127" s="2" customFormat="1" ht="26.4" customHeight="1">
      <c r="A127" s="38"/>
      <c r="B127" s="39"/>
      <c r="C127" s="218" t="s">
        <v>182</v>
      </c>
      <c r="D127" s="218" t="s">
        <v>152</v>
      </c>
      <c r="E127" s="219" t="s">
        <v>1417</v>
      </c>
      <c r="F127" s="220" t="s">
        <v>1418</v>
      </c>
      <c r="G127" s="221" t="s">
        <v>226</v>
      </c>
      <c r="H127" s="222">
        <v>34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157</v>
      </c>
      <c r="AT127" s="229" t="s">
        <v>152</v>
      </c>
      <c r="AU127" s="229" t="s">
        <v>84</v>
      </c>
      <c r="AY127" s="17" t="s">
        <v>150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157</v>
      </c>
      <c r="BM127" s="229" t="s">
        <v>223</v>
      </c>
    </row>
    <row r="128" s="2" customFormat="1" ht="26.4" customHeight="1">
      <c r="A128" s="38"/>
      <c r="B128" s="39"/>
      <c r="C128" s="218" t="s">
        <v>191</v>
      </c>
      <c r="D128" s="218" t="s">
        <v>152</v>
      </c>
      <c r="E128" s="219" t="s">
        <v>1419</v>
      </c>
      <c r="F128" s="220" t="s">
        <v>1420</v>
      </c>
      <c r="G128" s="221" t="s">
        <v>226</v>
      </c>
      <c r="H128" s="222">
        <v>28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157</v>
      </c>
      <c r="AT128" s="229" t="s">
        <v>152</v>
      </c>
      <c r="AU128" s="229" t="s">
        <v>84</v>
      </c>
      <c r="AY128" s="17" t="s">
        <v>150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157</v>
      </c>
      <c r="BM128" s="229" t="s">
        <v>8</v>
      </c>
    </row>
    <row r="129" s="2" customFormat="1" ht="26.4" customHeight="1">
      <c r="A129" s="38"/>
      <c r="B129" s="39"/>
      <c r="C129" s="218" t="s">
        <v>200</v>
      </c>
      <c r="D129" s="218" t="s">
        <v>152</v>
      </c>
      <c r="E129" s="219" t="s">
        <v>1421</v>
      </c>
      <c r="F129" s="220" t="s">
        <v>1422</v>
      </c>
      <c r="G129" s="221" t="s">
        <v>226</v>
      </c>
      <c r="H129" s="222">
        <v>9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157</v>
      </c>
      <c r="AT129" s="229" t="s">
        <v>152</v>
      </c>
      <c r="AU129" s="229" t="s">
        <v>84</v>
      </c>
      <c r="AY129" s="17" t="s">
        <v>150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157</v>
      </c>
      <c r="BM129" s="229" t="s">
        <v>250</v>
      </c>
    </row>
    <row r="130" s="2" customFormat="1" ht="26.4" customHeight="1">
      <c r="A130" s="38"/>
      <c r="B130" s="39"/>
      <c r="C130" s="218" t="s">
        <v>204</v>
      </c>
      <c r="D130" s="218" t="s">
        <v>152</v>
      </c>
      <c r="E130" s="219" t="s">
        <v>1423</v>
      </c>
      <c r="F130" s="220" t="s">
        <v>1424</v>
      </c>
      <c r="G130" s="221" t="s">
        <v>226</v>
      </c>
      <c r="H130" s="222">
        <v>7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41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157</v>
      </c>
      <c r="AT130" s="229" t="s">
        <v>152</v>
      </c>
      <c r="AU130" s="229" t="s">
        <v>84</v>
      </c>
      <c r="AY130" s="17" t="s">
        <v>150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84</v>
      </c>
      <c r="BK130" s="230">
        <f>ROUND(I130*H130,2)</f>
        <v>0</v>
      </c>
      <c r="BL130" s="17" t="s">
        <v>157</v>
      </c>
      <c r="BM130" s="229" t="s">
        <v>264</v>
      </c>
    </row>
    <row r="131" s="2" customFormat="1" ht="26.4" customHeight="1">
      <c r="A131" s="38"/>
      <c r="B131" s="39"/>
      <c r="C131" s="218" t="s">
        <v>217</v>
      </c>
      <c r="D131" s="218" t="s">
        <v>152</v>
      </c>
      <c r="E131" s="219" t="s">
        <v>1425</v>
      </c>
      <c r="F131" s="220" t="s">
        <v>1426</v>
      </c>
      <c r="G131" s="221" t="s">
        <v>226</v>
      </c>
      <c r="H131" s="222">
        <v>5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157</v>
      </c>
      <c r="AT131" s="229" t="s">
        <v>152</v>
      </c>
      <c r="AU131" s="229" t="s">
        <v>84</v>
      </c>
      <c r="AY131" s="17" t="s">
        <v>150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157</v>
      </c>
      <c r="BM131" s="229" t="s">
        <v>276</v>
      </c>
    </row>
    <row r="132" s="2" customFormat="1" ht="26.4" customHeight="1">
      <c r="A132" s="38"/>
      <c r="B132" s="39"/>
      <c r="C132" s="218" t="s">
        <v>223</v>
      </c>
      <c r="D132" s="218" t="s">
        <v>152</v>
      </c>
      <c r="E132" s="219" t="s">
        <v>1427</v>
      </c>
      <c r="F132" s="220" t="s">
        <v>1428</v>
      </c>
      <c r="G132" s="221" t="s">
        <v>226</v>
      </c>
      <c r="H132" s="222">
        <v>17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157</v>
      </c>
      <c r="AT132" s="229" t="s">
        <v>152</v>
      </c>
      <c r="AU132" s="229" t="s">
        <v>84</v>
      </c>
      <c r="AY132" s="17" t="s">
        <v>150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157</v>
      </c>
      <c r="BM132" s="229" t="s">
        <v>298</v>
      </c>
    </row>
    <row r="133" s="2" customFormat="1" ht="26.4" customHeight="1">
      <c r="A133" s="38"/>
      <c r="B133" s="39"/>
      <c r="C133" s="218" t="s">
        <v>207</v>
      </c>
      <c r="D133" s="218" t="s">
        <v>152</v>
      </c>
      <c r="E133" s="219" t="s">
        <v>1429</v>
      </c>
      <c r="F133" s="220" t="s">
        <v>1430</v>
      </c>
      <c r="G133" s="221" t="s">
        <v>226</v>
      </c>
      <c r="H133" s="222">
        <v>2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157</v>
      </c>
      <c r="AT133" s="229" t="s">
        <v>152</v>
      </c>
      <c r="AU133" s="229" t="s">
        <v>84</v>
      </c>
      <c r="AY133" s="17" t="s">
        <v>150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157</v>
      </c>
      <c r="BM133" s="229" t="s">
        <v>307</v>
      </c>
    </row>
    <row r="134" s="2" customFormat="1" ht="26.4" customHeight="1">
      <c r="A134" s="38"/>
      <c r="B134" s="39"/>
      <c r="C134" s="218" t="s">
        <v>8</v>
      </c>
      <c r="D134" s="218" t="s">
        <v>152</v>
      </c>
      <c r="E134" s="219" t="s">
        <v>1431</v>
      </c>
      <c r="F134" s="220" t="s">
        <v>1432</v>
      </c>
      <c r="G134" s="221" t="s">
        <v>226</v>
      </c>
      <c r="H134" s="222">
        <v>11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157</v>
      </c>
      <c r="AT134" s="229" t="s">
        <v>152</v>
      </c>
      <c r="AU134" s="229" t="s">
        <v>84</v>
      </c>
      <c r="AY134" s="17" t="s">
        <v>150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157</v>
      </c>
      <c r="BM134" s="229" t="s">
        <v>324</v>
      </c>
    </row>
    <row r="135" s="2" customFormat="1" ht="26.4" customHeight="1">
      <c r="A135" s="38"/>
      <c r="B135" s="39"/>
      <c r="C135" s="218" t="s">
        <v>243</v>
      </c>
      <c r="D135" s="218" t="s">
        <v>152</v>
      </c>
      <c r="E135" s="219" t="s">
        <v>1433</v>
      </c>
      <c r="F135" s="220" t="s">
        <v>1434</v>
      </c>
      <c r="G135" s="221" t="s">
        <v>226</v>
      </c>
      <c r="H135" s="222">
        <v>14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157</v>
      </c>
      <c r="AT135" s="229" t="s">
        <v>152</v>
      </c>
      <c r="AU135" s="229" t="s">
        <v>84</v>
      </c>
      <c r="AY135" s="17" t="s">
        <v>150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157</v>
      </c>
      <c r="BM135" s="229" t="s">
        <v>338</v>
      </c>
    </row>
    <row r="136" s="2" customFormat="1" ht="26.4" customHeight="1">
      <c r="A136" s="38"/>
      <c r="B136" s="39"/>
      <c r="C136" s="218" t="s">
        <v>250</v>
      </c>
      <c r="D136" s="218" t="s">
        <v>152</v>
      </c>
      <c r="E136" s="219" t="s">
        <v>1435</v>
      </c>
      <c r="F136" s="220" t="s">
        <v>1436</v>
      </c>
      <c r="G136" s="221" t="s">
        <v>226</v>
      </c>
      <c r="H136" s="222">
        <v>10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157</v>
      </c>
      <c r="AT136" s="229" t="s">
        <v>152</v>
      </c>
      <c r="AU136" s="229" t="s">
        <v>84</v>
      </c>
      <c r="AY136" s="17" t="s">
        <v>150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157</v>
      </c>
      <c r="BM136" s="229" t="s">
        <v>351</v>
      </c>
    </row>
    <row r="137" s="2" customFormat="1" ht="26.4" customHeight="1">
      <c r="A137" s="38"/>
      <c r="B137" s="39"/>
      <c r="C137" s="218" t="s">
        <v>258</v>
      </c>
      <c r="D137" s="218" t="s">
        <v>152</v>
      </c>
      <c r="E137" s="219" t="s">
        <v>1437</v>
      </c>
      <c r="F137" s="220" t="s">
        <v>1438</v>
      </c>
      <c r="G137" s="221" t="s">
        <v>226</v>
      </c>
      <c r="H137" s="222">
        <v>2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157</v>
      </c>
      <c r="AT137" s="229" t="s">
        <v>152</v>
      </c>
      <c r="AU137" s="229" t="s">
        <v>84</v>
      </c>
      <c r="AY137" s="17" t="s">
        <v>150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157</v>
      </c>
      <c r="BM137" s="229" t="s">
        <v>364</v>
      </c>
    </row>
    <row r="138" s="2" customFormat="1" ht="26.4" customHeight="1">
      <c r="A138" s="38"/>
      <c r="B138" s="39"/>
      <c r="C138" s="218" t="s">
        <v>264</v>
      </c>
      <c r="D138" s="218" t="s">
        <v>152</v>
      </c>
      <c r="E138" s="219" t="s">
        <v>1439</v>
      </c>
      <c r="F138" s="220" t="s">
        <v>1440</v>
      </c>
      <c r="G138" s="221" t="s">
        <v>226</v>
      </c>
      <c r="H138" s="222">
        <v>18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157</v>
      </c>
      <c r="AT138" s="229" t="s">
        <v>152</v>
      </c>
      <c r="AU138" s="229" t="s">
        <v>84</v>
      </c>
      <c r="AY138" s="17" t="s">
        <v>150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157</v>
      </c>
      <c r="BM138" s="229" t="s">
        <v>379</v>
      </c>
    </row>
    <row r="139" s="2" customFormat="1" ht="26.4" customHeight="1">
      <c r="A139" s="38"/>
      <c r="B139" s="39"/>
      <c r="C139" s="218" t="s">
        <v>271</v>
      </c>
      <c r="D139" s="218" t="s">
        <v>152</v>
      </c>
      <c r="E139" s="219" t="s">
        <v>1441</v>
      </c>
      <c r="F139" s="220" t="s">
        <v>1442</v>
      </c>
      <c r="G139" s="221" t="s">
        <v>226</v>
      </c>
      <c r="H139" s="222">
        <v>4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157</v>
      </c>
      <c r="AT139" s="229" t="s">
        <v>152</v>
      </c>
      <c r="AU139" s="229" t="s">
        <v>84</v>
      </c>
      <c r="AY139" s="17" t="s">
        <v>150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157</v>
      </c>
      <c r="BM139" s="229" t="s">
        <v>391</v>
      </c>
    </row>
    <row r="140" s="2" customFormat="1" ht="48" customHeight="1">
      <c r="A140" s="38"/>
      <c r="B140" s="39"/>
      <c r="C140" s="218" t="s">
        <v>276</v>
      </c>
      <c r="D140" s="218" t="s">
        <v>152</v>
      </c>
      <c r="E140" s="219" t="s">
        <v>1443</v>
      </c>
      <c r="F140" s="220" t="s">
        <v>1444</v>
      </c>
      <c r="G140" s="221" t="s">
        <v>226</v>
      </c>
      <c r="H140" s="222">
        <v>28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157</v>
      </c>
      <c r="AT140" s="229" t="s">
        <v>152</v>
      </c>
      <c r="AU140" s="229" t="s">
        <v>84</v>
      </c>
      <c r="AY140" s="17" t="s">
        <v>150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157</v>
      </c>
      <c r="BM140" s="229" t="s">
        <v>406</v>
      </c>
    </row>
    <row r="141" s="2" customFormat="1" ht="55.2" customHeight="1">
      <c r="A141" s="38"/>
      <c r="B141" s="39"/>
      <c r="C141" s="218" t="s">
        <v>285</v>
      </c>
      <c r="D141" s="218" t="s">
        <v>152</v>
      </c>
      <c r="E141" s="219" t="s">
        <v>1445</v>
      </c>
      <c r="F141" s="220" t="s">
        <v>1446</v>
      </c>
      <c r="G141" s="221" t="s">
        <v>226</v>
      </c>
      <c r="H141" s="222">
        <v>45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157</v>
      </c>
      <c r="AT141" s="229" t="s">
        <v>152</v>
      </c>
      <c r="AU141" s="229" t="s">
        <v>84</v>
      </c>
      <c r="AY141" s="17" t="s">
        <v>150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157</v>
      </c>
      <c r="BM141" s="229" t="s">
        <v>419</v>
      </c>
    </row>
    <row r="142" s="2" customFormat="1" ht="40.8" customHeight="1">
      <c r="A142" s="38"/>
      <c r="B142" s="39"/>
      <c r="C142" s="218" t="s">
        <v>298</v>
      </c>
      <c r="D142" s="218" t="s">
        <v>152</v>
      </c>
      <c r="E142" s="219" t="s">
        <v>1447</v>
      </c>
      <c r="F142" s="220" t="s">
        <v>1448</v>
      </c>
      <c r="G142" s="221" t="s">
        <v>226</v>
      </c>
      <c r="H142" s="222">
        <v>6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157</v>
      </c>
      <c r="AT142" s="229" t="s">
        <v>152</v>
      </c>
      <c r="AU142" s="229" t="s">
        <v>84</v>
      </c>
      <c r="AY142" s="17" t="s">
        <v>150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157</v>
      </c>
      <c r="BM142" s="229" t="s">
        <v>432</v>
      </c>
    </row>
    <row r="143" s="2" customFormat="1" ht="36" customHeight="1">
      <c r="A143" s="38"/>
      <c r="B143" s="39"/>
      <c r="C143" s="218" t="s">
        <v>7</v>
      </c>
      <c r="D143" s="218" t="s">
        <v>152</v>
      </c>
      <c r="E143" s="219" t="s">
        <v>1449</v>
      </c>
      <c r="F143" s="220" t="s">
        <v>1450</v>
      </c>
      <c r="G143" s="221" t="s">
        <v>226</v>
      </c>
      <c r="H143" s="222">
        <v>2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157</v>
      </c>
      <c r="AT143" s="229" t="s">
        <v>152</v>
      </c>
      <c r="AU143" s="229" t="s">
        <v>84</v>
      </c>
      <c r="AY143" s="17" t="s">
        <v>150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157</v>
      </c>
      <c r="BM143" s="229" t="s">
        <v>445</v>
      </c>
    </row>
    <row r="144" s="2" customFormat="1" ht="36" customHeight="1">
      <c r="A144" s="38"/>
      <c r="B144" s="39"/>
      <c r="C144" s="218" t="s">
        <v>307</v>
      </c>
      <c r="D144" s="218" t="s">
        <v>152</v>
      </c>
      <c r="E144" s="219" t="s">
        <v>1451</v>
      </c>
      <c r="F144" s="220" t="s">
        <v>1452</v>
      </c>
      <c r="G144" s="221" t="s">
        <v>226</v>
      </c>
      <c r="H144" s="222">
        <v>24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41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157</v>
      </c>
      <c r="AT144" s="229" t="s">
        <v>152</v>
      </c>
      <c r="AU144" s="229" t="s">
        <v>84</v>
      </c>
      <c r="AY144" s="17" t="s">
        <v>150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84</v>
      </c>
      <c r="BK144" s="230">
        <f>ROUND(I144*H144,2)</f>
        <v>0</v>
      </c>
      <c r="BL144" s="17" t="s">
        <v>157</v>
      </c>
      <c r="BM144" s="229" t="s">
        <v>463</v>
      </c>
    </row>
    <row r="145" s="2" customFormat="1" ht="36" customHeight="1">
      <c r="A145" s="38"/>
      <c r="B145" s="39"/>
      <c r="C145" s="218" t="s">
        <v>316</v>
      </c>
      <c r="D145" s="218" t="s">
        <v>152</v>
      </c>
      <c r="E145" s="219" t="s">
        <v>1453</v>
      </c>
      <c r="F145" s="220" t="s">
        <v>1454</v>
      </c>
      <c r="G145" s="221" t="s">
        <v>226</v>
      </c>
      <c r="H145" s="222">
        <v>2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157</v>
      </c>
      <c r="AT145" s="229" t="s">
        <v>152</v>
      </c>
      <c r="AU145" s="229" t="s">
        <v>84</v>
      </c>
      <c r="AY145" s="17" t="s">
        <v>150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157</v>
      </c>
      <c r="BM145" s="229" t="s">
        <v>482</v>
      </c>
    </row>
    <row r="146" s="2" customFormat="1" ht="26.4" customHeight="1">
      <c r="A146" s="38"/>
      <c r="B146" s="39"/>
      <c r="C146" s="218" t="s">
        <v>324</v>
      </c>
      <c r="D146" s="218" t="s">
        <v>152</v>
      </c>
      <c r="E146" s="219" t="s">
        <v>1455</v>
      </c>
      <c r="F146" s="220" t="s">
        <v>1456</v>
      </c>
      <c r="G146" s="221" t="s">
        <v>226</v>
      </c>
      <c r="H146" s="222">
        <v>245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157</v>
      </c>
      <c r="AT146" s="229" t="s">
        <v>152</v>
      </c>
      <c r="AU146" s="229" t="s">
        <v>84</v>
      </c>
      <c r="AY146" s="17" t="s">
        <v>150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157</v>
      </c>
      <c r="BM146" s="229" t="s">
        <v>494</v>
      </c>
    </row>
    <row r="147" s="12" customFormat="1" ht="25.92" customHeight="1">
      <c r="A147" s="12"/>
      <c r="B147" s="202"/>
      <c r="C147" s="203"/>
      <c r="D147" s="204" t="s">
        <v>75</v>
      </c>
      <c r="E147" s="205" t="s">
        <v>1457</v>
      </c>
      <c r="F147" s="205" t="s">
        <v>1457</v>
      </c>
      <c r="G147" s="203"/>
      <c r="H147" s="203"/>
      <c r="I147" s="206"/>
      <c r="J147" s="207">
        <f>BK147</f>
        <v>0</v>
      </c>
      <c r="K147" s="203"/>
      <c r="L147" s="208"/>
      <c r="M147" s="209"/>
      <c r="N147" s="210"/>
      <c r="O147" s="210"/>
      <c r="P147" s="211">
        <f>SUM(P148:P154)</f>
        <v>0</v>
      </c>
      <c r="Q147" s="210"/>
      <c r="R147" s="211">
        <f>SUM(R148:R154)</f>
        <v>0</v>
      </c>
      <c r="S147" s="210"/>
      <c r="T147" s="212">
        <f>SUM(T148:T154)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84</v>
      </c>
      <c r="AT147" s="214" t="s">
        <v>75</v>
      </c>
      <c r="AU147" s="214" t="s">
        <v>76</v>
      </c>
      <c r="AY147" s="213" t="s">
        <v>150</v>
      </c>
      <c r="BK147" s="215">
        <f>SUM(BK148:BK154)</f>
        <v>0</v>
      </c>
    </row>
    <row r="148" s="2" customFormat="1" ht="24" customHeight="1">
      <c r="A148" s="38"/>
      <c r="B148" s="39"/>
      <c r="C148" s="218" t="s">
        <v>331</v>
      </c>
      <c r="D148" s="218" t="s">
        <v>152</v>
      </c>
      <c r="E148" s="219" t="s">
        <v>1458</v>
      </c>
      <c r="F148" s="220" t="s">
        <v>1459</v>
      </c>
      <c r="G148" s="221" t="s">
        <v>466</v>
      </c>
      <c r="H148" s="222">
        <v>657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157</v>
      </c>
      <c r="AT148" s="229" t="s">
        <v>152</v>
      </c>
      <c r="AU148" s="229" t="s">
        <v>84</v>
      </c>
      <c r="AY148" s="17" t="s">
        <v>150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157</v>
      </c>
      <c r="BM148" s="229" t="s">
        <v>506</v>
      </c>
    </row>
    <row r="149" s="2" customFormat="1" ht="16.5" customHeight="1">
      <c r="A149" s="38"/>
      <c r="B149" s="39"/>
      <c r="C149" s="218" t="s">
        <v>338</v>
      </c>
      <c r="D149" s="218" t="s">
        <v>152</v>
      </c>
      <c r="E149" s="219" t="s">
        <v>1460</v>
      </c>
      <c r="F149" s="220" t="s">
        <v>1461</v>
      </c>
      <c r="G149" s="221" t="s">
        <v>466</v>
      </c>
      <c r="H149" s="222">
        <v>651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41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157</v>
      </c>
      <c r="AT149" s="229" t="s">
        <v>152</v>
      </c>
      <c r="AU149" s="229" t="s">
        <v>84</v>
      </c>
      <c r="AY149" s="17" t="s">
        <v>150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84</v>
      </c>
      <c r="BK149" s="230">
        <f>ROUND(I149*H149,2)</f>
        <v>0</v>
      </c>
      <c r="BL149" s="17" t="s">
        <v>157</v>
      </c>
      <c r="BM149" s="229" t="s">
        <v>518</v>
      </c>
    </row>
    <row r="150" s="2" customFormat="1" ht="16.5" customHeight="1">
      <c r="A150" s="38"/>
      <c r="B150" s="39"/>
      <c r="C150" s="218" t="s">
        <v>344</v>
      </c>
      <c r="D150" s="218" t="s">
        <v>152</v>
      </c>
      <c r="E150" s="219" t="s">
        <v>1462</v>
      </c>
      <c r="F150" s="220" t="s">
        <v>1463</v>
      </c>
      <c r="G150" s="221" t="s">
        <v>466</v>
      </c>
      <c r="H150" s="222">
        <v>182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157</v>
      </c>
      <c r="AT150" s="229" t="s">
        <v>152</v>
      </c>
      <c r="AU150" s="229" t="s">
        <v>84</v>
      </c>
      <c r="AY150" s="17" t="s">
        <v>150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157</v>
      </c>
      <c r="BM150" s="229" t="s">
        <v>531</v>
      </c>
    </row>
    <row r="151" s="2" customFormat="1" ht="16.5" customHeight="1">
      <c r="A151" s="38"/>
      <c r="B151" s="39"/>
      <c r="C151" s="218" t="s">
        <v>351</v>
      </c>
      <c r="D151" s="218" t="s">
        <v>152</v>
      </c>
      <c r="E151" s="219" t="s">
        <v>1464</v>
      </c>
      <c r="F151" s="220" t="s">
        <v>1465</v>
      </c>
      <c r="G151" s="221" t="s">
        <v>466</v>
      </c>
      <c r="H151" s="222">
        <v>37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41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157</v>
      </c>
      <c r="AT151" s="229" t="s">
        <v>152</v>
      </c>
      <c r="AU151" s="229" t="s">
        <v>84</v>
      </c>
      <c r="AY151" s="17" t="s">
        <v>150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84</v>
      </c>
      <c r="BK151" s="230">
        <f>ROUND(I151*H151,2)</f>
        <v>0</v>
      </c>
      <c r="BL151" s="17" t="s">
        <v>157</v>
      </c>
      <c r="BM151" s="229" t="s">
        <v>550</v>
      </c>
    </row>
    <row r="152" s="2" customFormat="1" ht="16.5" customHeight="1">
      <c r="A152" s="38"/>
      <c r="B152" s="39"/>
      <c r="C152" s="218" t="s">
        <v>356</v>
      </c>
      <c r="D152" s="218" t="s">
        <v>152</v>
      </c>
      <c r="E152" s="219" t="s">
        <v>1466</v>
      </c>
      <c r="F152" s="220" t="s">
        <v>1467</v>
      </c>
      <c r="G152" s="221" t="s">
        <v>466</v>
      </c>
      <c r="H152" s="222">
        <v>111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157</v>
      </c>
      <c r="AT152" s="229" t="s">
        <v>152</v>
      </c>
      <c r="AU152" s="229" t="s">
        <v>84</v>
      </c>
      <c r="AY152" s="17" t="s">
        <v>150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157</v>
      </c>
      <c r="BM152" s="229" t="s">
        <v>560</v>
      </c>
    </row>
    <row r="153" s="2" customFormat="1" ht="16.5" customHeight="1">
      <c r="A153" s="38"/>
      <c r="B153" s="39"/>
      <c r="C153" s="218" t="s">
        <v>364</v>
      </c>
      <c r="D153" s="218" t="s">
        <v>152</v>
      </c>
      <c r="E153" s="219" t="s">
        <v>1468</v>
      </c>
      <c r="F153" s="220" t="s">
        <v>1469</v>
      </c>
      <c r="G153" s="221" t="s">
        <v>1333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157</v>
      </c>
      <c r="AT153" s="229" t="s">
        <v>152</v>
      </c>
      <c r="AU153" s="229" t="s">
        <v>84</v>
      </c>
      <c r="AY153" s="17" t="s">
        <v>150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157</v>
      </c>
      <c r="BM153" s="229" t="s">
        <v>570</v>
      </c>
    </row>
    <row r="154" s="2" customFormat="1" ht="16.5" customHeight="1">
      <c r="A154" s="38"/>
      <c r="B154" s="39"/>
      <c r="C154" s="218" t="s">
        <v>369</v>
      </c>
      <c r="D154" s="218" t="s">
        <v>152</v>
      </c>
      <c r="E154" s="219" t="s">
        <v>1470</v>
      </c>
      <c r="F154" s="220" t="s">
        <v>1471</v>
      </c>
      <c r="G154" s="221" t="s">
        <v>1333</v>
      </c>
      <c r="H154" s="222">
        <v>1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41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157</v>
      </c>
      <c r="AT154" s="229" t="s">
        <v>152</v>
      </c>
      <c r="AU154" s="229" t="s">
        <v>84</v>
      </c>
      <c r="AY154" s="17" t="s">
        <v>150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84</v>
      </c>
      <c r="BK154" s="230">
        <f>ROUND(I154*H154,2)</f>
        <v>0</v>
      </c>
      <c r="BL154" s="17" t="s">
        <v>157</v>
      </c>
      <c r="BM154" s="229" t="s">
        <v>579</v>
      </c>
    </row>
    <row r="155" s="12" customFormat="1" ht="25.92" customHeight="1">
      <c r="A155" s="12"/>
      <c r="B155" s="202"/>
      <c r="C155" s="203"/>
      <c r="D155" s="204" t="s">
        <v>75</v>
      </c>
      <c r="E155" s="205" t="s">
        <v>1472</v>
      </c>
      <c r="F155" s="205" t="s">
        <v>1473</v>
      </c>
      <c r="G155" s="203"/>
      <c r="H155" s="203"/>
      <c r="I155" s="206"/>
      <c r="J155" s="207">
        <f>BK155</f>
        <v>0</v>
      </c>
      <c r="K155" s="203"/>
      <c r="L155" s="208"/>
      <c r="M155" s="209"/>
      <c r="N155" s="210"/>
      <c r="O155" s="210"/>
      <c r="P155" s="211">
        <f>SUM(P156:P164)</f>
        <v>0</v>
      </c>
      <c r="Q155" s="210"/>
      <c r="R155" s="211">
        <f>SUM(R156:R164)</f>
        <v>0</v>
      </c>
      <c r="S155" s="210"/>
      <c r="T155" s="212">
        <f>SUM(T156:T164)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84</v>
      </c>
      <c r="AT155" s="214" t="s">
        <v>75</v>
      </c>
      <c r="AU155" s="214" t="s">
        <v>76</v>
      </c>
      <c r="AY155" s="213" t="s">
        <v>150</v>
      </c>
      <c r="BK155" s="215">
        <f>SUM(BK156:BK164)</f>
        <v>0</v>
      </c>
    </row>
    <row r="156" s="2" customFormat="1" ht="26.4" customHeight="1">
      <c r="A156" s="38"/>
      <c r="B156" s="39"/>
      <c r="C156" s="218" t="s">
        <v>379</v>
      </c>
      <c r="D156" s="218" t="s">
        <v>152</v>
      </c>
      <c r="E156" s="219" t="s">
        <v>1474</v>
      </c>
      <c r="F156" s="220" t="s">
        <v>1475</v>
      </c>
      <c r="G156" s="221" t="s">
        <v>466</v>
      </c>
      <c r="H156" s="222">
        <v>250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157</v>
      </c>
      <c r="AT156" s="229" t="s">
        <v>152</v>
      </c>
      <c r="AU156" s="229" t="s">
        <v>84</v>
      </c>
      <c r="AY156" s="17" t="s">
        <v>150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157</v>
      </c>
      <c r="BM156" s="229" t="s">
        <v>362</v>
      </c>
    </row>
    <row r="157" s="2" customFormat="1" ht="26.4" customHeight="1">
      <c r="A157" s="38"/>
      <c r="B157" s="39"/>
      <c r="C157" s="218" t="s">
        <v>386</v>
      </c>
      <c r="D157" s="218" t="s">
        <v>152</v>
      </c>
      <c r="E157" s="219" t="s">
        <v>1476</v>
      </c>
      <c r="F157" s="220" t="s">
        <v>1477</v>
      </c>
      <c r="G157" s="221" t="s">
        <v>466</v>
      </c>
      <c r="H157" s="222">
        <v>100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41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157</v>
      </c>
      <c r="AT157" s="229" t="s">
        <v>152</v>
      </c>
      <c r="AU157" s="229" t="s">
        <v>84</v>
      </c>
      <c r="AY157" s="17" t="s">
        <v>150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84</v>
      </c>
      <c r="BK157" s="230">
        <f>ROUND(I157*H157,2)</f>
        <v>0</v>
      </c>
      <c r="BL157" s="17" t="s">
        <v>157</v>
      </c>
      <c r="BM157" s="229" t="s">
        <v>589</v>
      </c>
    </row>
    <row r="158" s="2" customFormat="1" ht="26.4" customHeight="1">
      <c r="A158" s="38"/>
      <c r="B158" s="39"/>
      <c r="C158" s="218" t="s">
        <v>391</v>
      </c>
      <c r="D158" s="218" t="s">
        <v>152</v>
      </c>
      <c r="E158" s="219" t="s">
        <v>1478</v>
      </c>
      <c r="F158" s="220" t="s">
        <v>1479</v>
      </c>
      <c r="G158" s="221" t="s">
        <v>466</v>
      </c>
      <c r="H158" s="222">
        <v>40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157</v>
      </c>
      <c r="AT158" s="229" t="s">
        <v>152</v>
      </c>
      <c r="AU158" s="229" t="s">
        <v>84</v>
      </c>
      <c r="AY158" s="17" t="s">
        <v>150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157</v>
      </c>
      <c r="BM158" s="229" t="s">
        <v>608</v>
      </c>
    </row>
    <row r="159" s="2" customFormat="1" ht="40.8" customHeight="1">
      <c r="A159" s="38"/>
      <c r="B159" s="39"/>
      <c r="C159" s="218" t="s">
        <v>396</v>
      </c>
      <c r="D159" s="218" t="s">
        <v>152</v>
      </c>
      <c r="E159" s="219" t="s">
        <v>1480</v>
      </c>
      <c r="F159" s="220" t="s">
        <v>1481</v>
      </c>
      <c r="G159" s="221" t="s">
        <v>466</v>
      </c>
      <c r="H159" s="222">
        <v>5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157</v>
      </c>
      <c r="AT159" s="229" t="s">
        <v>152</v>
      </c>
      <c r="AU159" s="229" t="s">
        <v>84</v>
      </c>
      <c r="AY159" s="17" t="s">
        <v>150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157</v>
      </c>
      <c r="BM159" s="229" t="s">
        <v>618</v>
      </c>
    </row>
    <row r="160" s="2" customFormat="1" ht="16.5" customHeight="1">
      <c r="A160" s="38"/>
      <c r="B160" s="39"/>
      <c r="C160" s="218" t="s">
        <v>406</v>
      </c>
      <c r="D160" s="218" t="s">
        <v>152</v>
      </c>
      <c r="E160" s="219" t="s">
        <v>1482</v>
      </c>
      <c r="F160" s="220" t="s">
        <v>1483</v>
      </c>
      <c r="G160" s="221" t="s">
        <v>1333</v>
      </c>
      <c r="H160" s="222">
        <v>1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157</v>
      </c>
      <c r="AT160" s="229" t="s">
        <v>152</v>
      </c>
      <c r="AU160" s="229" t="s">
        <v>84</v>
      </c>
      <c r="AY160" s="17" t="s">
        <v>150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157</v>
      </c>
      <c r="BM160" s="229" t="s">
        <v>630</v>
      </c>
    </row>
    <row r="161" s="2" customFormat="1" ht="16.5" customHeight="1">
      <c r="A161" s="38"/>
      <c r="B161" s="39"/>
      <c r="C161" s="218" t="s">
        <v>413</v>
      </c>
      <c r="D161" s="218" t="s">
        <v>152</v>
      </c>
      <c r="E161" s="219" t="s">
        <v>1484</v>
      </c>
      <c r="F161" s="220" t="s">
        <v>1485</v>
      </c>
      <c r="G161" s="221" t="s">
        <v>1486</v>
      </c>
      <c r="H161" s="222">
        <v>1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41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157</v>
      </c>
      <c r="AT161" s="229" t="s">
        <v>152</v>
      </c>
      <c r="AU161" s="229" t="s">
        <v>84</v>
      </c>
      <c r="AY161" s="17" t="s">
        <v>150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84</v>
      </c>
      <c r="BK161" s="230">
        <f>ROUND(I161*H161,2)</f>
        <v>0</v>
      </c>
      <c r="BL161" s="17" t="s">
        <v>157</v>
      </c>
      <c r="BM161" s="229" t="s">
        <v>644</v>
      </c>
    </row>
    <row r="162" s="2" customFormat="1" ht="16.5" customHeight="1">
      <c r="A162" s="38"/>
      <c r="B162" s="39"/>
      <c r="C162" s="218" t="s">
        <v>419</v>
      </c>
      <c r="D162" s="218" t="s">
        <v>152</v>
      </c>
      <c r="E162" s="219" t="s">
        <v>1487</v>
      </c>
      <c r="F162" s="220" t="s">
        <v>1488</v>
      </c>
      <c r="G162" s="221" t="s">
        <v>1486</v>
      </c>
      <c r="H162" s="222">
        <v>1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157</v>
      </c>
      <c r="AT162" s="229" t="s">
        <v>152</v>
      </c>
      <c r="AU162" s="229" t="s">
        <v>84</v>
      </c>
      <c r="AY162" s="17" t="s">
        <v>150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157</v>
      </c>
      <c r="BM162" s="229" t="s">
        <v>656</v>
      </c>
    </row>
    <row r="163" s="2" customFormat="1" ht="16.5" customHeight="1">
      <c r="A163" s="38"/>
      <c r="B163" s="39"/>
      <c r="C163" s="218" t="s">
        <v>425</v>
      </c>
      <c r="D163" s="218" t="s">
        <v>152</v>
      </c>
      <c r="E163" s="219" t="s">
        <v>1489</v>
      </c>
      <c r="F163" s="220" t="s">
        <v>1490</v>
      </c>
      <c r="G163" s="221" t="s">
        <v>1333</v>
      </c>
      <c r="H163" s="222">
        <v>1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41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157</v>
      </c>
      <c r="AT163" s="229" t="s">
        <v>152</v>
      </c>
      <c r="AU163" s="229" t="s">
        <v>84</v>
      </c>
      <c r="AY163" s="17" t="s">
        <v>150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84</v>
      </c>
      <c r="BK163" s="230">
        <f>ROUND(I163*H163,2)</f>
        <v>0</v>
      </c>
      <c r="BL163" s="17" t="s">
        <v>157</v>
      </c>
      <c r="BM163" s="229" t="s">
        <v>667</v>
      </c>
    </row>
    <row r="164" s="2" customFormat="1" ht="16.5" customHeight="1">
      <c r="A164" s="38"/>
      <c r="B164" s="39"/>
      <c r="C164" s="218" t="s">
        <v>432</v>
      </c>
      <c r="D164" s="218" t="s">
        <v>152</v>
      </c>
      <c r="E164" s="219" t="s">
        <v>1491</v>
      </c>
      <c r="F164" s="220" t="s">
        <v>1492</v>
      </c>
      <c r="G164" s="221" t="s">
        <v>1333</v>
      </c>
      <c r="H164" s="222">
        <v>1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157</v>
      </c>
      <c r="AT164" s="229" t="s">
        <v>152</v>
      </c>
      <c r="AU164" s="229" t="s">
        <v>84</v>
      </c>
      <c r="AY164" s="17" t="s">
        <v>150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157</v>
      </c>
      <c r="BM164" s="229" t="s">
        <v>677</v>
      </c>
    </row>
    <row r="165" s="12" customFormat="1" ht="25.92" customHeight="1">
      <c r="A165" s="12"/>
      <c r="B165" s="202"/>
      <c r="C165" s="203"/>
      <c r="D165" s="204" t="s">
        <v>75</v>
      </c>
      <c r="E165" s="205" t="s">
        <v>1493</v>
      </c>
      <c r="F165" s="205" t="s">
        <v>1494</v>
      </c>
      <c r="G165" s="203"/>
      <c r="H165" s="203"/>
      <c r="I165" s="206"/>
      <c r="J165" s="207">
        <f>BK165</f>
        <v>0</v>
      </c>
      <c r="K165" s="203"/>
      <c r="L165" s="208"/>
      <c r="M165" s="209"/>
      <c r="N165" s="210"/>
      <c r="O165" s="210"/>
      <c r="P165" s="211">
        <f>SUM(P166:P171)</f>
        <v>0</v>
      </c>
      <c r="Q165" s="210"/>
      <c r="R165" s="211">
        <f>SUM(R166:R171)</f>
        <v>0</v>
      </c>
      <c r="S165" s="210"/>
      <c r="T165" s="212">
        <f>SUM(T166:T171)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3" t="s">
        <v>84</v>
      </c>
      <c r="AT165" s="214" t="s">
        <v>75</v>
      </c>
      <c r="AU165" s="214" t="s">
        <v>76</v>
      </c>
      <c r="AY165" s="213" t="s">
        <v>150</v>
      </c>
      <c r="BK165" s="215">
        <f>SUM(BK166:BK171)</f>
        <v>0</v>
      </c>
    </row>
    <row r="166" s="2" customFormat="1" ht="16.5" customHeight="1">
      <c r="A166" s="38"/>
      <c r="B166" s="39"/>
      <c r="C166" s="218" t="s">
        <v>438</v>
      </c>
      <c r="D166" s="218" t="s">
        <v>152</v>
      </c>
      <c r="E166" s="219" t="s">
        <v>1495</v>
      </c>
      <c r="F166" s="220" t="s">
        <v>1496</v>
      </c>
      <c r="G166" s="221" t="s">
        <v>1333</v>
      </c>
      <c r="H166" s="222">
        <v>1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41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157</v>
      </c>
      <c r="AT166" s="229" t="s">
        <v>152</v>
      </c>
      <c r="AU166" s="229" t="s">
        <v>84</v>
      </c>
      <c r="AY166" s="17" t="s">
        <v>150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84</v>
      </c>
      <c r="BK166" s="230">
        <f>ROUND(I166*H166,2)</f>
        <v>0</v>
      </c>
      <c r="BL166" s="17" t="s">
        <v>157</v>
      </c>
      <c r="BM166" s="229" t="s">
        <v>689</v>
      </c>
    </row>
    <row r="167" s="2" customFormat="1" ht="16.5" customHeight="1">
      <c r="A167" s="38"/>
      <c r="B167" s="39"/>
      <c r="C167" s="218" t="s">
        <v>445</v>
      </c>
      <c r="D167" s="218" t="s">
        <v>152</v>
      </c>
      <c r="E167" s="219" t="s">
        <v>1497</v>
      </c>
      <c r="F167" s="220" t="s">
        <v>1027</v>
      </c>
      <c r="G167" s="221" t="s">
        <v>1333</v>
      </c>
      <c r="H167" s="222">
        <v>1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41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157</v>
      </c>
      <c r="AT167" s="229" t="s">
        <v>152</v>
      </c>
      <c r="AU167" s="229" t="s">
        <v>84</v>
      </c>
      <c r="AY167" s="17" t="s">
        <v>150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84</v>
      </c>
      <c r="BK167" s="230">
        <f>ROUND(I167*H167,2)</f>
        <v>0</v>
      </c>
      <c r="BL167" s="17" t="s">
        <v>157</v>
      </c>
      <c r="BM167" s="229" t="s">
        <v>701</v>
      </c>
    </row>
    <row r="168" s="2" customFormat="1" ht="16.5" customHeight="1">
      <c r="A168" s="38"/>
      <c r="B168" s="39"/>
      <c r="C168" s="218" t="s">
        <v>451</v>
      </c>
      <c r="D168" s="218" t="s">
        <v>152</v>
      </c>
      <c r="E168" s="219" t="s">
        <v>1498</v>
      </c>
      <c r="F168" s="220" t="s">
        <v>1499</v>
      </c>
      <c r="G168" s="221" t="s">
        <v>1333</v>
      </c>
      <c r="H168" s="222">
        <v>1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157</v>
      </c>
      <c r="AT168" s="229" t="s">
        <v>152</v>
      </c>
      <c r="AU168" s="229" t="s">
        <v>84</v>
      </c>
      <c r="AY168" s="17" t="s">
        <v>150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157</v>
      </c>
      <c r="BM168" s="229" t="s">
        <v>713</v>
      </c>
    </row>
    <row r="169" s="2" customFormat="1" ht="16.5" customHeight="1">
      <c r="A169" s="38"/>
      <c r="B169" s="39"/>
      <c r="C169" s="218" t="s">
        <v>463</v>
      </c>
      <c r="D169" s="218" t="s">
        <v>152</v>
      </c>
      <c r="E169" s="219" t="s">
        <v>1500</v>
      </c>
      <c r="F169" s="220" t="s">
        <v>1501</v>
      </c>
      <c r="G169" s="221" t="s">
        <v>1333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157</v>
      </c>
      <c r="AT169" s="229" t="s">
        <v>152</v>
      </c>
      <c r="AU169" s="229" t="s">
        <v>84</v>
      </c>
      <c r="AY169" s="17" t="s">
        <v>150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157</v>
      </c>
      <c r="BM169" s="229" t="s">
        <v>725</v>
      </c>
    </row>
    <row r="170" s="2" customFormat="1" ht="24" customHeight="1">
      <c r="A170" s="38"/>
      <c r="B170" s="39"/>
      <c r="C170" s="218" t="s">
        <v>476</v>
      </c>
      <c r="D170" s="218" t="s">
        <v>152</v>
      </c>
      <c r="E170" s="219" t="s">
        <v>1502</v>
      </c>
      <c r="F170" s="220" t="s">
        <v>1503</v>
      </c>
      <c r="G170" s="221" t="s">
        <v>1333</v>
      </c>
      <c r="H170" s="222">
        <v>1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157</v>
      </c>
      <c r="AT170" s="229" t="s">
        <v>152</v>
      </c>
      <c r="AU170" s="229" t="s">
        <v>84</v>
      </c>
      <c r="AY170" s="17" t="s">
        <v>150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157</v>
      </c>
      <c r="BM170" s="229" t="s">
        <v>736</v>
      </c>
    </row>
    <row r="171" s="2" customFormat="1" ht="16.5" customHeight="1">
      <c r="A171" s="38"/>
      <c r="B171" s="39"/>
      <c r="C171" s="218" t="s">
        <v>482</v>
      </c>
      <c r="D171" s="218" t="s">
        <v>152</v>
      </c>
      <c r="E171" s="219" t="s">
        <v>1504</v>
      </c>
      <c r="F171" s="220" t="s">
        <v>1505</v>
      </c>
      <c r="G171" s="221" t="s">
        <v>1333</v>
      </c>
      <c r="H171" s="222">
        <v>1</v>
      </c>
      <c r="I171" s="223"/>
      <c r="J171" s="224">
        <f>ROUND(I171*H171,2)</f>
        <v>0</v>
      </c>
      <c r="K171" s="220" t="s">
        <v>1</v>
      </c>
      <c r="L171" s="44"/>
      <c r="M171" s="284" t="s">
        <v>1</v>
      </c>
      <c r="N171" s="285" t="s">
        <v>41</v>
      </c>
      <c r="O171" s="286"/>
      <c r="P171" s="287">
        <f>O171*H171</f>
        <v>0</v>
      </c>
      <c r="Q171" s="287">
        <v>0</v>
      </c>
      <c r="R171" s="287">
        <f>Q171*H171</f>
        <v>0</v>
      </c>
      <c r="S171" s="287">
        <v>0</v>
      </c>
      <c r="T171" s="28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157</v>
      </c>
      <c r="AT171" s="229" t="s">
        <v>152</v>
      </c>
      <c r="AU171" s="229" t="s">
        <v>84</v>
      </c>
      <c r="AY171" s="17" t="s">
        <v>150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157</v>
      </c>
      <c r="BM171" s="229" t="s">
        <v>750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cIHnoKYzsbaqvPGTTHFPw/bDa3InN+RweWpE/wJo6PIgKAWqRXSrlT4S0ruXZ34x6IPQ7pHneK4sQSuYmSgGAQ==" hashValue="DcRIYJMF8Z2GDBnjzv1SlCU63fZ7+zy+R462yBdrzjVaFXsXokP2/hHr0fLcs7dZRmdZy7JSW8r0z0RrZ7q/Fg==" algorithmName="SHA-512" password="CC35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Avuk</dc:creator>
  <cp:lastModifiedBy>Marek Avuk</cp:lastModifiedBy>
  <dcterms:created xsi:type="dcterms:W3CDTF">2025-04-01T09:28:15Z</dcterms:created>
  <dcterms:modified xsi:type="dcterms:W3CDTF">2025-04-01T09:28:24Z</dcterms:modified>
</cp:coreProperties>
</file>