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3.0 - VRN" sheetId="2" r:id="rId2"/>
    <sheet name="03.1 - D.06 Rekonstrukce 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'03.0 - VRN'!$C$120:$K$135</definedName>
    <definedName name="_xlnm.Print_Area" localSheetId="1">'03.0 - VRN'!$C$4:$J$76,'03.0 - VRN'!$C$82:$J$100,'03.0 - VRN'!$C$106:$K$135</definedName>
    <definedName name="_xlnm.Print_Titles" localSheetId="1">'03.0 - VRN'!$120:$120</definedName>
    <definedName name="_xlnm._FilterDatabase" localSheetId="2" hidden="1">'03.1 - D.06 Rekonstrukce ...'!$C$130:$K$393</definedName>
    <definedName name="_xlnm.Print_Area" localSheetId="2">'03.1 - D.06 Rekonstrukce ...'!$C$4:$J$76,'03.1 - D.06 Rekonstrukce ...'!$C$82:$J$110,'03.1 - D.06 Rekonstrukce ...'!$C$116:$K$393</definedName>
    <definedName name="_xlnm.Print_Titles" localSheetId="2">'03.1 - D.06 Rekonstrukce ...'!$130:$130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393"/>
  <c r="BH393"/>
  <c r="BG393"/>
  <c r="BF393"/>
  <c r="T393"/>
  <c r="T392"/>
  <c r="R393"/>
  <c r="R392"/>
  <c r="P393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4"/>
  <c r="BH384"/>
  <c r="BG384"/>
  <c r="BF384"/>
  <c r="T384"/>
  <c r="T383"/>
  <c r="R384"/>
  <c r="R383"/>
  <c r="P384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3"/>
  <c r="BH373"/>
  <c r="BG373"/>
  <c r="BF373"/>
  <c r="T373"/>
  <c r="T372"/>
  <c r="R373"/>
  <c r="R372"/>
  <c r="P373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81"/>
  <c r="BH181"/>
  <c r="BG181"/>
  <c r="BF181"/>
  <c r="T181"/>
  <c r="R181"/>
  <c r="P181"/>
  <c r="BI180"/>
  <c r="BH180"/>
  <c r="BG180"/>
  <c r="BF180"/>
  <c r="T180"/>
  <c r="R180"/>
  <c r="P180"/>
  <c r="BI167"/>
  <c r="BH167"/>
  <c r="BG167"/>
  <c r="BF167"/>
  <c r="T167"/>
  <c r="R167"/>
  <c r="P167"/>
  <c r="BI157"/>
  <c r="BH157"/>
  <c r="BG157"/>
  <c r="BF157"/>
  <c r="T157"/>
  <c r="R157"/>
  <c r="P157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J127"/>
  <c r="F127"/>
  <c r="F125"/>
  <c r="E123"/>
  <c r="J93"/>
  <c r="F93"/>
  <c r="F91"/>
  <c r="E89"/>
  <c r="J26"/>
  <c r="E26"/>
  <c r="J94"/>
  <c r="J25"/>
  <c r="J20"/>
  <c r="E20"/>
  <c r="F128"/>
  <c r="J19"/>
  <c r="J14"/>
  <c r="J125"/>
  <c r="E7"/>
  <c r="E119"/>
  <c i="2" r="J39"/>
  <c r="J38"/>
  <c i="1" r="AY96"/>
  <c i="2" r="J37"/>
  <c i="1" r="AX96"/>
  <c i="2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118"/>
  <c r="J25"/>
  <c r="J20"/>
  <c r="E20"/>
  <c r="F94"/>
  <c r="J19"/>
  <c r="J14"/>
  <c r="J91"/>
  <c r="E7"/>
  <c r="E85"/>
  <c i="1" r="L90"/>
  <c r="AM90"/>
  <c r="AM89"/>
  <c r="L89"/>
  <c r="AM87"/>
  <c r="L87"/>
  <c r="L85"/>
  <c r="L84"/>
  <c i="2" r="J135"/>
  <c r="J127"/>
  <c r="J125"/>
  <c i="3" r="J381"/>
  <c r="J337"/>
  <c r="BK310"/>
  <c r="BK272"/>
  <c r="BK205"/>
  <c r="J362"/>
  <c r="J322"/>
  <c r="J300"/>
  <c r="J238"/>
  <c r="J358"/>
  <c r="J315"/>
  <c r="BK284"/>
  <c r="J243"/>
  <c r="BK353"/>
  <c r="J299"/>
  <c r="BK238"/>
  <c r="J389"/>
  <c r="BK322"/>
  <c r="BK292"/>
  <c r="BK257"/>
  <c r="BK198"/>
  <c r="BK354"/>
  <c r="J291"/>
  <c r="J259"/>
  <c r="BK233"/>
  <c r="BK157"/>
  <c r="BK358"/>
  <c r="BK318"/>
  <c r="J284"/>
  <c r="J214"/>
  <c r="J142"/>
  <c r="BK388"/>
  <c r="BK314"/>
  <c r="BK271"/>
  <c i="2" r="BK125"/>
  <c r="J126"/>
  <c r="J123"/>
  <c r="BK123"/>
  <c i="3" r="J345"/>
  <c r="BK324"/>
  <c r="J296"/>
  <c r="BK266"/>
  <c r="J140"/>
  <c r="J356"/>
  <c r="BK317"/>
  <c r="J281"/>
  <c r="BK216"/>
  <c r="J373"/>
  <c r="J331"/>
  <c r="J297"/>
  <c r="BK258"/>
  <c r="BK167"/>
  <c r="J317"/>
  <c r="BK287"/>
  <c r="J201"/>
  <c r="BK348"/>
  <c r="J301"/>
  <c r="J264"/>
  <c r="J181"/>
  <c r="J347"/>
  <c r="BK295"/>
  <c r="J250"/>
  <c r="J232"/>
  <c r="BK378"/>
  <c r="J308"/>
  <c r="J266"/>
  <c r="BK235"/>
  <c r="J157"/>
  <c r="BK390"/>
  <c r="BK334"/>
  <c r="BK309"/>
  <c r="BK260"/>
  <c r="BK214"/>
  <c i="2" r="BK131"/>
  <c r="BK124"/>
  <c r="J130"/>
  <c i="3" r="BK341"/>
  <c r="BK323"/>
  <c r="BK281"/>
  <c r="BK270"/>
  <c r="BK381"/>
  <c r="BK343"/>
  <c r="J314"/>
  <c r="J292"/>
  <c r="J134"/>
  <c r="BK337"/>
  <c r="J307"/>
  <c r="J261"/>
  <c r="BK239"/>
  <c r="BK345"/>
  <c r="BK301"/>
  <c r="J246"/>
  <c r="J343"/>
  <c r="J305"/>
  <c r="J262"/>
  <c r="BK204"/>
  <c r="J353"/>
  <c r="J275"/>
  <c r="J258"/>
  <c r="J223"/>
  <c r="BK382"/>
  <c r="BK336"/>
  <c r="BK316"/>
  <c r="J248"/>
  <c r="J167"/>
  <c r="BK391"/>
  <c r="BK339"/>
  <c r="BK313"/>
  <c r="BK261"/>
  <c r="J226"/>
  <c i="2" r="J128"/>
  <c r="BK128"/>
  <c r="BK129"/>
  <c i="3" r="BK373"/>
  <c r="J321"/>
  <c r="BK277"/>
  <c r="J257"/>
  <c r="J197"/>
  <c r="BK347"/>
  <c r="BK315"/>
  <c r="J283"/>
  <c r="BK228"/>
  <c r="J384"/>
  <c r="J346"/>
  <c r="BK311"/>
  <c r="BK278"/>
  <c r="J216"/>
  <c r="J329"/>
  <c r="BK293"/>
  <c r="J233"/>
  <c r="BK355"/>
  <c r="BK312"/>
  <c r="J286"/>
  <c r="BK251"/>
  <c r="J388"/>
  <c r="J318"/>
  <c r="J272"/>
  <c r="BK246"/>
  <c r="J205"/>
  <c r="J368"/>
  <c r="BK330"/>
  <c r="J311"/>
  <c r="J276"/>
  <c r="J241"/>
  <c r="BK201"/>
  <c r="J391"/>
  <c r="BK327"/>
  <c r="BK298"/>
  <c r="BK253"/>
  <c i="2" r="BK126"/>
  <c r="BK130"/>
  <c r="BK132"/>
  <c i="3" r="BK362"/>
  <c r="J325"/>
  <c r="J302"/>
  <c r="BK275"/>
  <c r="BK243"/>
  <c r="BK368"/>
  <c r="BK329"/>
  <c r="J310"/>
  <c r="BK273"/>
  <c r="J196"/>
  <c r="BK366"/>
  <c r="J323"/>
  <c r="BK283"/>
  <c r="BK241"/>
  <c r="J348"/>
  <c r="J303"/>
  <c r="BK134"/>
  <c r="BK328"/>
  <c r="BK300"/>
  <c r="J268"/>
  <c r="BK232"/>
  <c r="J355"/>
  <c r="J327"/>
  <c r="BK262"/>
  <c r="J236"/>
  <c r="J180"/>
  <c r="BK326"/>
  <c r="BK299"/>
  <c r="J260"/>
  <c r="J219"/>
  <c r="BK147"/>
  <c r="J341"/>
  <c r="BK307"/>
  <c r="J270"/>
  <c r="BK250"/>
  <c i="2" r="J132"/>
  <c r="J133"/>
  <c r="BK133"/>
  <c r="BK135"/>
  <c i="3" r="BK357"/>
  <c r="J332"/>
  <c r="J298"/>
  <c r="J271"/>
  <c r="BK223"/>
  <c r="BK379"/>
  <c r="J339"/>
  <c r="BK308"/>
  <c r="J278"/>
  <c r="BK180"/>
  <c r="J354"/>
  <c r="BK302"/>
  <c r="J255"/>
  <c r="J382"/>
  <c r="J313"/>
  <c r="BK291"/>
  <c r="J235"/>
  <c r="J336"/>
  <c r="J293"/>
  <c r="BK252"/>
  <c r="J379"/>
  <c r="J344"/>
  <c r="J274"/>
  <c r="J253"/>
  <c r="J230"/>
  <c r="BK384"/>
  <c r="J324"/>
  <c r="BK286"/>
  <c r="J228"/>
  <c r="BK393"/>
  <c r="BK331"/>
  <c r="J287"/>
  <c r="BK230"/>
  <c i="2" r="J124"/>
  <c r="J134"/>
  <c r="BK134"/>
  <c i="1" r="AS95"/>
  <c i="3" r="BK305"/>
  <c r="J273"/>
  <c r="J198"/>
  <c r="J357"/>
  <c r="BK319"/>
  <c r="BK297"/>
  <c r="BK268"/>
  <c r="J378"/>
  <c r="J316"/>
  <c r="BK259"/>
  <c r="BK181"/>
  <c r="J334"/>
  <c r="J304"/>
  <c r="J252"/>
  <c r="BK356"/>
  <c r="BK304"/>
  <c r="J277"/>
  <c r="J247"/>
  <c r="BK196"/>
  <c r="BK332"/>
  <c r="J244"/>
  <c r="BK226"/>
  <c r="BK140"/>
  <c r="BK351"/>
  <c r="BK296"/>
  <c r="BK236"/>
  <c r="BK197"/>
  <c r="J393"/>
  <c r="BK321"/>
  <c r="BK274"/>
  <c r="J251"/>
  <c i="2" r="J129"/>
  <c r="J131"/>
  <c r="BK127"/>
  <c i="3" r="J351"/>
  <c r="J330"/>
  <c r="BK280"/>
  <c r="BK248"/>
  <c r="BK389"/>
  <c r="J328"/>
  <c r="BK303"/>
  <c r="BK276"/>
  <c r="J212"/>
  <c r="BK370"/>
  <c r="J312"/>
  <c r="BK247"/>
  <c r="BK142"/>
  <c r="J319"/>
  <c r="J265"/>
  <c r="J147"/>
  <c r="BK344"/>
  <c r="J309"/>
  <c r="BK265"/>
  <c r="BK219"/>
  <c r="J370"/>
  <c r="BK346"/>
  <c r="J280"/>
  <c r="J239"/>
  <c r="BK212"/>
  <c r="J366"/>
  <c r="BK325"/>
  <c r="J295"/>
  <c r="BK255"/>
  <c r="J204"/>
  <c r="J390"/>
  <c r="J326"/>
  <c r="BK264"/>
  <c r="BK244"/>
  <c i="2" l="1" r="BK122"/>
  <c r="BK121"/>
  <c r="J121"/>
  <c r="J98"/>
  <c i="3" r="BK133"/>
  <c i="2" r="P122"/>
  <c r="P121"/>
  <c i="1" r="AU96"/>
  <c i="3" r="T231"/>
  <c r="R133"/>
  <c r="P225"/>
  <c r="P133"/>
  <c r="T225"/>
  <c r="T377"/>
  <c r="BK387"/>
  <c r="J387"/>
  <c r="J108"/>
  <c i="2" r="R122"/>
  <c r="R121"/>
  <c i="3" r="T133"/>
  <c r="BK225"/>
  <c r="J225"/>
  <c r="J102"/>
  <c r="R225"/>
  <c r="R377"/>
  <c r="P231"/>
  <c r="P377"/>
  <c r="P387"/>
  <c r="P386"/>
  <c r="BK231"/>
  <c r="J231"/>
  <c r="J103"/>
  <c r="R387"/>
  <c r="R386"/>
  <c i="2" r="T122"/>
  <c r="T121"/>
  <c i="3" r="R231"/>
  <c r="BK377"/>
  <c r="J377"/>
  <c r="J105"/>
  <c r="T387"/>
  <c r="T386"/>
  <c r="BK222"/>
  <c r="J222"/>
  <c r="J101"/>
  <c r="BK372"/>
  <c r="J372"/>
  <c r="J104"/>
  <c r="BK392"/>
  <c r="J392"/>
  <c r="J109"/>
  <c r="BK383"/>
  <c r="J383"/>
  <c r="J106"/>
  <c r="E85"/>
  <c r="F94"/>
  <c r="J128"/>
  <c r="BE167"/>
  <c r="BE198"/>
  <c r="BE239"/>
  <c r="BE266"/>
  <c r="BE283"/>
  <c r="BE284"/>
  <c r="BE293"/>
  <c r="BE301"/>
  <c r="BE304"/>
  <c r="BE324"/>
  <c r="BE347"/>
  <c r="BE351"/>
  <c r="BE382"/>
  <c r="BE384"/>
  <c r="BE390"/>
  <c r="BE391"/>
  <c r="BE393"/>
  <c i="2" r="J122"/>
  <c r="J99"/>
  <c i="3" r="BE196"/>
  <c r="BE223"/>
  <c r="BE233"/>
  <c r="BE246"/>
  <c r="BE251"/>
  <c r="BE264"/>
  <c r="BE270"/>
  <c r="BE305"/>
  <c r="BE309"/>
  <c r="BE315"/>
  <c r="BE344"/>
  <c r="BE346"/>
  <c r="BE356"/>
  <c r="BE357"/>
  <c r="BE373"/>
  <c r="BE388"/>
  <c r="BE142"/>
  <c r="BE201"/>
  <c r="BE247"/>
  <c r="BE265"/>
  <c r="BE297"/>
  <c r="BE298"/>
  <c r="BE299"/>
  <c r="BE302"/>
  <c r="BE310"/>
  <c r="BE311"/>
  <c r="BE323"/>
  <c r="BE329"/>
  <c r="BE336"/>
  <c r="BE366"/>
  <c r="BE381"/>
  <c r="BE134"/>
  <c r="BE140"/>
  <c r="BE212"/>
  <c r="BE214"/>
  <c r="BE228"/>
  <c r="BE236"/>
  <c r="BE238"/>
  <c r="BE243"/>
  <c r="BE244"/>
  <c r="BE259"/>
  <c r="BE275"/>
  <c r="BE291"/>
  <c r="BE296"/>
  <c r="BE313"/>
  <c r="BE318"/>
  <c r="BE319"/>
  <c r="BE332"/>
  <c r="BE370"/>
  <c r="BE379"/>
  <c r="J91"/>
  <c r="BE180"/>
  <c r="BE197"/>
  <c r="BE226"/>
  <c r="BE241"/>
  <c r="BE248"/>
  <c r="BE255"/>
  <c r="BE258"/>
  <c r="BE262"/>
  <c r="BE271"/>
  <c r="BE272"/>
  <c r="BE273"/>
  <c r="BE274"/>
  <c r="BE276"/>
  <c r="BE280"/>
  <c r="BE281"/>
  <c r="BE295"/>
  <c r="BE300"/>
  <c r="BE322"/>
  <c r="BE330"/>
  <c r="BE337"/>
  <c r="BE341"/>
  <c r="BE362"/>
  <c r="BE389"/>
  <c r="BE204"/>
  <c r="BE205"/>
  <c r="BE232"/>
  <c r="BE235"/>
  <c r="BE268"/>
  <c r="BE277"/>
  <c r="BE303"/>
  <c r="BE321"/>
  <c r="BE328"/>
  <c r="BE339"/>
  <c r="BE343"/>
  <c r="BE147"/>
  <c r="BE157"/>
  <c r="BE250"/>
  <c r="BE252"/>
  <c r="BE257"/>
  <c r="BE260"/>
  <c r="BE261"/>
  <c r="BE312"/>
  <c r="BE325"/>
  <c r="BE326"/>
  <c r="BE327"/>
  <c r="BE331"/>
  <c r="BE334"/>
  <c r="BE345"/>
  <c r="BE348"/>
  <c r="BE354"/>
  <c r="BE355"/>
  <c r="BE378"/>
  <c r="BE181"/>
  <c r="BE216"/>
  <c r="BE219"/>
  <c r="BE230"/>
  <c r="BE253"/>
  <c r="BE278"/>
  <c r="BE286"/>
  <c r="BE287"/>
  <c r="BE292"/>
  <c r="BE307"/>
  <c r="BE308"/>
  <c r="BE314"/>
  <c r="BE316"/>
  <c r="BE317"/>
  <c r="BE353"/>
  <c r="BE358"/>
  <c r="BE368"/>
  <c i="2" r="E109"/>
  <c r="BE134"/>
  <c r="J94"/>
  <c r="F118"/>
  <c r="BE124"/>
  <c r="BE125"/>
  <c r="BE126"/>
  <c r="BE133"/>
  <c r="J115"/>
  <c r="BE127"/>
  <c r="BE128"/>
  <c r="BE129"/>
  <c r="BE131"/>
  <c r="BE132"/>
  <c r="BE123"/>
  <c r="BE130"/>
  <c r="BE135"/>
  <c r="F37"/>
  <c i="1" r="BB96"/>
  <c i="2" r="J32"/>
  <c r="F38"/>
  <c i="1" r="BC96"/>
  <c i="3" r="F37"/>
  <c i="1" r="BB97"/>
  <c i="3" r="F39"/>
  <c i="1" r="BD97"/>
  <c i="2" r="J36"/>
  <c i="1" r="AW96"/>
  <c i="3" r="F38"/>
  <c i="1" r="BC97"/>
  <c r="AS94"/>
  <c i="3" r="F36"/>
  <c i="1" r="BA97"/>
  <c i="3" r="J36"/>
  <c i="1" r="AW97"/>
  <c i="2" r="F36"/>
  <c i="1" r="BA96"/>
  <c i="2" r="F39"/>
  <c i="1" r="BD96"/>
  <c i="3" l="1" r="R132"/>
  <c r="R131"/>
  <c r="P132"/>
  <c r="P131"/>
  <c i="1" r="AU97"/>
  <c i="3" r="T132"/>
  <c r="T131"/>
  <c r="BK132"/>
  <c r="J132"/>
  <c r="J99"/>
  <c r="J133"/>
  <c r="J100"/>
  <c r="BK386"/>
  <c r="J386"/>
  <c r="J107"/>
  <c i="1" r="AG96"/>
  <c i="2" r="J35"/>
  <c i="1" r="AV96"/>
  <c r="AT96"/>
  <c r="AN96"/>
  <c r="AU95"/>
  <c r="AU94"/>
  <c r="BB95"/>
  <c r="AX95"/>
  <c r="BA95"/>
  <c r="AW95"/>
  <c i="3" r="F35"/>
  <c i="1" r="AZ97"/>
  <c r="BC95"/>
  <c r="BC94"/>
  <c r="W32"/>
  <c i="3" r="J35"/>
  <c i="1" r="AV97"/>
  <c r="AT97"/>
  <c i="2" r="F35"/>
  <c i="1" r="AZ96"/>
  <c r="BD95"/>
  <c r="BD94"/>
  <c r="W33"/>
  <c i="3" l="1" r="BK131"/>
  <c r="J131"/>
  <c i="2" r="J41"/>
  <c i="3" r="J32"/>
  <c i="1" r="AG97"/>
  <c r="AG95"/>
  <c r="AG94"/>
  <c r="AK26"/>
  <c r="AY95"/>
  <c r="BA94"/>
  <c r="AW94"/>
  <c r="AK30"/>
  <c r="BB94"/>
  <c r="AX94"/>
  <c r="AY94"/>
  <c r="AZ95"/>
  <c r="AZ94"/>
  <c r="AV94"/>
  <c r="AK29"/>
  <c i="3" l="1" r="J41"/>
  <c r="J98"/>
  <c i="1" r="AK35"/>
  <c r="AN97"/>
  <c r="AV95"/>
  <c r="AT95"/>
  <c r="AN95"/>
  <c r="W31"/>
  <c r="AT94"/>
  <c r="W29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<sst xmlns="http://schemas.openxmlformats.org/spreadsheetml/2006/main">
  <si>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</si>
  <si>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</si>
  <si>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</si>
  <si>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</si>
  <si>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</si>
  <si>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{65b05dca-b3ad-4c53-a2ef-c631977498c5}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</si>
  <si>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</si>
  <si>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</si>
  <si>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</si>
  <si>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</si>
  <si>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</si>
  <si>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</si>
  <si>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</si>
  <si>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</si>
  <si>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U-2024-15-04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</si>
  <si>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</si>
  <si>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</si>
  <si>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Kutnohorská DPS</t>
  </si>
  <si>
    <t>KSO:</t>
  </si>
  <si>
    <t>CC-CZ:</t>
  </si>
  <si>
    <t>Místo:</t>
  </si>
  <si>
    <t>k.ú. Kolín, ulice Kutnohorská</t>
  </si>
  <si>
    <t>Datum:</t>
  </si>
  <si>
    <t>13. 12. 2024</t>
  </si>
  <si>
    <t>Zadavatel:</t>
  </si>
  <si>
    <t>IČ:</t>
  </si>
  <si>
    <t>Vodohospodářské sdružení Kolín Havelcova 70 Kolín</t>
  </si>
  <si>
    <t>DIČ:</t>
  </si>
  <si>
    <t>Uchazeč:</t>
  </si>
  <si>
    <t>Vyplň údaj</t>
  </si>
  <si>
    <t>Projektant:</t>
  </si>
  <si>
    <t>Energie AG Kolín a.s,Orebitská 885, 28002 Kolín IV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</si>
  <si>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</si>
  <si>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</si>
  <si>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</si>
  <si>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</si>
  <si>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</si>
  <si>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</si>
  <si>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</si>
  <si>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</si>
  <si>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</si>
  <si>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</si>
  <si>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</si>
  <si>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</si>
  <si>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</si>
  <si>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</si>
  <si>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</si>
  <si>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</si>
  <si>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</si>
  <si>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</si>
  <si>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</si>
  <si>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</si>
  <si>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</si>
  <si>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</si>
  <si>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</si>
  <si>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</si>
  <si>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</si>
  <si>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</si>
  <si>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</si>
  <si>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</si>
  <si>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</si>
  <si>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</si>
  <si>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</si>
  <si>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</si>
  <si>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</si>
  <si>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</si>
  <si>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</si>
  <si>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</si>
  <si>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</si>
  <si>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</si>
  <si>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</si>
  <si>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</si>
  <si>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</si>
  <si>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</si>
  <si>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</si>
  <si>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</si>
  <si>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</si>
  <si>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</si>
  <si>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</si>
  <si>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</si>
  <si>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03</t>
  </si>
  <si>
    <t xml:space="preserve">SO 303 - Rekonstrukce  vodovodu</t>
  </si>
  <si>
    <t>STA</t>
  </si>
  <si>
    <t>1</t>
  </si>
  <si>
    <t>{6834671b-23cd-464a-800d-3fa6e5cab602}</t>
  </si>
  <si>
    <t>2</t>
  </si>
  <si>
    <t>/</t>
  </si>
  <si>
    <t>03.0</t>
  </si>
  <si>
    <t>VRN</t>
  </si>
  <si>
    <t>Soupis</t>
  </si>
  <si>
    <t>{cb0bd2b2-b9af-419a-bf2d-d6066b1ba4b0}</t>
  </si>
  <si>
    <t>03.1</t>
  </si>
  <si>
    <t xml:space="preserve">D.06 Rekonstrukce vodovodu </t>
  </si>
  <si>
    <t>{9692a894-0916-4553-b5ad-2f28d48009d5}</t>
  </si>
  <si>
    <t>KRYCÍ LIST SOUPISU PRACÍ</t>
  </si>
  <si>
    <t>Objekt:</t>
  </si>
  <si>
    <t xml:space="preserve">03 - SO 303 - Rekonstrukce  vodovodu</t>
  </si>
  <si>
    <t>Soupis:</t>
  </si>
  <si>
    <t>03.0 -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</si>
  <si>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</si>
  <si>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</si>
  <si>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</si>
  <si>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</si>
  <si>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</si>
  <si>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</si>
  <si>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</si>
  <si>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</si>
  <si>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</si>
  <si>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</si>
  <si>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</si>
  <si>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</si>
  <si>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</si>
  <si>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</si>
  <si>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</si>
  <si>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</si>
  <si>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</si>
  <si>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</si>
  <si>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</si>
  <si>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</si>
  <si>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</si>
  <si>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</si>
  <si>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</si>
  <si>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VRN02</t>
  </si>
  <si>
    <t>Další doplňující průzkumy (inženýrskogeologický, geodetický,)</t>
  </si>
  <si>
    <t>kpl</t>
  </si>
  <si>
    <t>1024</t>
  </si>
  <si>
    <t>4</t>
  </si>
  <si>
    <t>VRN03</t>
  </si>
  <si>
    <t>Dokumentace skutečného provedení stavby v tištěných vyhotoveních v počtu 5 paré včetně dodání v elektronické podobě</t>
  </si>
  <si>
    <t>6</t>
  </si>
  <si>
    <t>3</t>
  </si>
  <si>
    <t>VRN05</t>
  </si>
  <si>
    <t>Archeologický dozor</t>
  </si>
  <si>
    <t>10</t>
  </si>
  <si>
    <t>VRN06</t>
  </si>
  <si>
    <t>Zařízení staveniště</t>
  </si>
  <si>
    <t>VRN08</t>
  </si>
  <si>
    <t>Pasportizace objektů a sledování ohrožených objektů v průběhu výstavby</t>
  </si>
  <si>
    <t>16</t>
  </si>
  <si>
    <t>VRN10</t>
  </si>
  <si>
    <t>Vytyčení stávajících sítí</t>
  </si>
  <si>
    <t>20</t>
  </si>
  <si>
    <t>7</t>
  </si>
  <si>
    <t>VRN11</t>
  </si>
  <si>
    <t>Geodetické vytyčení a zaměření stavby (včetně vytyčení hranic dotčených pozemků v průběhu výstavby)</t>
  </si>
  <si>
    <t>22</t>
  </si>
  <si>
    <t>8</t>
  </si>
  <si>
    <t>VRN12</t>
  </si>
  <si>
    <t>Úprava provozního řádu</t>
  </si>
  <si>
    <t>-605206721</t>
  </si>
  <si>
    <t>9</t>
  </si>
  <si>
    <t>VRN15</t>
  </si>
  <si>
    <t>Laboratorní zkoušky</t>
  </si>
  <si>
    <t>-1815876320</t>
  </si>
  <si>
    <t>045002000</t>
  </si>
  <si>
    <t>Kompletační a koordinační činnost</t>
  </si>
  <si>
    <t>Kč</t>
  </si>
  <si>
    <t>CS ÚRS 2024 02</t>
  </si>
  <si>
    <t>-1284173020</t>
  </si>
  <si>
    <t>11</t>
  </si>
  <si>
    <t>065002000</t>
  </si>
  <si>
    <t>Mimostaveništní doprava materiálů, výrobků a strojů</t>
  </si>
  <si>
    <t>75076449</t>
  </si>
  <si>
    <t>090001000</t>
  </si>
  <si>
    <t>Ostatní náklady</t>
  </si>
  <si>
    <t>-244575403</t>
  </si>
  <si>
    <t>13</t>
  </si>
  <si>
    <t>094002000</t>
  </si>
  <si>
    <t>Ostatní náklady související s výstavbou</t>
  </si>
  <si>
    <t>-45940834</t>
  </si>
  <si>
    <t xml:space="preserve">03.1 - D.06 Rekonstrukce vodovodu 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</si>
  <si>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</si>
  <si>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</si>
  <si>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</si>
  <si>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</si>
  <si>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</si>
  <si>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</si>
  <si>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</si>
  <si>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</si>
  <si>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</si>
  <si>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</si>
  <si>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HZS - Hodinové zúčtovací sazby</t>
  </si>
  <si>
    <t>HSV</t>
  </si>
  <si>
    <t>Práce a dodávky HSV</t>
  </si>
  <si>
    <t>Zemní práce</t>
  </si>
  <si>
    <t>131257121</t>
  </si>
  <si>
    <t>Hloubení jam do 15 m3 nezapažených v hornině třídy těžitelnosti I skupiny 3 při překopech inženýrských sítí strojně v omezeném prostoru</t>
  </si>
  <si>
    <t>m3</t>
  </si>
  <si>
    <t>267715647</t>
  </si>
  <si>
    <t>VV</t>
  </si>
  <si>
    <t>"jámy"</t>
  </si>
  <si>
    <t>1*1*1,6*17</t>
  </si>
  <si>
    <t>1*1*2,5*7</t>
  </si>
  <si>
    <t>Součet</t>
  </si>
  <si>
    <t>44,7*0,5 'Přepočtené koeficientem množství</t>
  </si>
  <si>
    <t>131357121</t>
  </si>
  <si>
    <t>Hloubení jam do 15 m3 nezapažených v hornině třídy těžitelnosti II skupiny 4 při překopech inženýrských sítí strojně v omezeném prostoru</t>
  </si>
  <si>
    <t>1691486739</t>
  </si>
  <si>
    <t>132253104</t>
  </si>
  <si>
    <t>Hloubení rýh nezapažených š do 800 mm v hornině třídy těžitelnosti I skupiny 3 objem přes 100 m3 strojně v omezeném prostoru</t>
  </si>
  <si>
    <t>-1764480674</t>
  </si>
  <si>
    <t>117*0,8*1,6</t>
  </si>
  <si>
    <t>29*0,8*1,6</t>
  </si>
  <si>
    <t>35*0,6*1,6</t>
  </si>
  <si>
    <t>132253254</t>
  </si>
  <si>
    <t>Hloubení rýh nezapažených š do 2000 mm v hornině třídy těžitelnosti I skupiny 3 objem přes 100 m3 strojně v omezeném prostoru</t>
  </si>
  <si>
    <t>1210726476</t>
  </si>
  <si>
    <t>" 50% výměry"</t>
  </si>
  <si>
    <t>" profil D1"</t>
  </si>
  <si>
    <t>28*0,9*1,5</t>
  </si>
  <si>
    <t>(274-28)*0,9*(1,85+2,2+2,35+2,2+2,25+1,9+1,8)/7</t>
  </si>
  <si>
    <t>" profil D2"</t>
  </si>
  <si>
    <t>16*0,9*1,5</t>
  </si>
  <si>
    <t>(263-16)*0,9*(1,8+1,98+2,1+2,25+2,4+2,25+2,1+1,8+1,75+2+1,95)/11</t>
  </si>
  <si>
    <t>971,875*0,5 'Přepočtené koeficientem množství</t>
  </si>
  <si>
    <t>132353254</t>
  </si>
  <si>
    <t>Hloubení rýh nezapažených š do 2000 mm v hornině třídy těžitelnosti II skupiny 4 objem přes 100 m3 strojně v omezeném prostoru</t>
  </si>
  <si>
    <t>210895799</t>
  </si>
  <si>
    <t>"50% výměry"</t>
  </si>
  <si>
    <t>151101101</t>
  </si>
  <si>
    <t>Zřízení příložného pažení a rozepření stěn rýh hl do 2 m</t>
  </si>
  <si>
    <t>m2</t>
  </si>
  <si>
    <t>1919588760</t>
  </si>
  <si>
    <t>28*1,5*2</t>
  </si>
  <si>
    <t>(274-28)*(1,85+2,2+2,35+2,2+2,25+1,9+1,8)/7*2</t>
  </si>
  <si>
    <t>16*1,5*2</t>
  </si>
  <si>
    <t>(263-16)*(1,8+1,98+2,1+2,25+2,4+2,25+2,1+1,8+1,75+2+1,95)/11*2</t>
  </si>
  <si>
    <t>Mezisoučet</t>
  </si>
  <si>
    <t>1*2*1,6*17</t>
  </si>
  <si>
    <t>1*2*2,5*7</t>
  </si>
  <si>
    <t>151101111</t>
  </si>
  <si>
    <t>Odstranění příložného pažení a rozepření stěn rýh hl do 2 m</t>
  </si>
  <si>
    <t>-1805275234</t>
  </si>
  <si>
    <t>162751117</t>
  </si>
  <si>
    <t>Vodorovné přemístění přes 9 000 do 10000 m výkopku/sypaniny z horniny třídy těžitelnosti I skupiny 1 až 3</t>
  </si>
  <si>
    <t>-1427387879</t>
  </si>
  <si>
    <t>"přípojky"</t>
  </si>
  <si>
    <t>167151111</t>
  </si>
  <si>
    <t>Nakládání výkopku z hornin třídy těžitelnosti I skupiny 1 až 3 přes 100 m3</t>
  </si>
  <si>
    <t>-794043142</t>
  </si>
  <si>
    <t>167151112</t>
  </si>
  <si>
    <t>Nakládání výkopku z hornin třídy těžitelnosti II skupiny 4 a 5 přes 100 m3</t>
  </si>
  <si>
    <t>-1147602499</t>
  </si>
  <si>
    <t>171152501</t>
  </si>
  <si>
    <t>Zhutnění podloží z hornin soudržných nebo nesoudržných pod násypy</t>
  </si>
  <si>
    <t>295421171</t>
  </si>
  <si>
    <t>537*0,9</t>
  </si>
  <si>
    <t>171201231</t>
  </si>
  <si>
    <t>Poplatek za uložení zeminy a kamení na recyklační skládce (skládkovné) kód odpadu 17 05 04</t>
  </si>
  <si>
    <t>t</t>
  </si>
  <si>
    <t>1234556107</t>
  </si>
  <si>
    <t>971,875</t>
  </si>
  <si>
    <t>971,875*2 'Přepočtené koeficientem množství</t>
  </si>
  <si>
    <t>171251201</t>
  </si>
  <si>
    <t>Uložení sypaniny na skládky nebo meziskládky</t>
  </si>
  <si>
    <t>179358428</t>
  </si>
  <si>
    <t>14</t>
  </si>
  <si>
    <t>174151103</t>
  </si>
  <si>
    <t>Zásyp zářezů pro podzemní vedení sypaninou se zhutněním</t>
  </si>
  <si>
    <t>-894907342</t>
  </si>
  <si>
    <t>971,875-193,32-48,33</t>
  </si>
  <si>
    <t>15</t>
  </si>
  <si>
    <t>M</t>
  </si>
  <si>
    <t>58331200</t>
  </si>
  <si>
    <t>štěrkopísek netříděný</t>
  </si>
  <si>
    <t>1528036013</t>
  </si>
  <si>
    <t>774,925</t>
  </si>
  <si>
    <t>58344155</t>
  </si>
  <si>
    <t>štěrkodrť frakce 0/22</t>
  </si>
  <si>
    <t>1833694756</t>
  </si>
  <si>
    <t>17</t>
  </si>
  <si>
    <t>175151101</t>
  </si>
  <si>
    <t>Obsypání potrubí strojně sypaninou bez prohození, uloženou do 3 m</t>
  </si>
  <si>
    <t>228626449</t>
  </si>
  <si>
    <t>537*0,9*0,4</t>
  </si>
  <si>
    <t>18</t>
  </si>
  <si>
    <t>58341341</t>
  </si>
  <si>
    <t>kamenivo drcené drobné frakce 0/4</t>
  </si>
  <si>
    <t>643425731</t>
  </si>
  <si>
    <t>193,32</t>
  </si>
  <si>
    <t>193,32*2 'Přepočtené koeficientem množství</t>
  </si>
  <si>
    <t>Zakládání</t>
  </si>
  <si>
    <t>19</t>
  </si>
  <si>
    <t>212752101</t>
  </si>
  <si>
    <t>Trativod z drenážních trubek korugovaných PE-HD SN 4 perforace 360° včetně lože otevřený výkop DN 100 pro liniové stavby</t>
  </si>
  <si>
    <t>m</t>
  </si>
  <si>
    <t>-1926978475</t>
  </si>
  <si>
    <t>537</t>
  </si>
  <si>
    <t>Vodorovné konstrukce</t>
  </si>
  <si>
    <t>451573111</t>
  </si>
  <si>
    <t>Lože pod potrubí otevřený výkop ze štěrkopísku</t>
  </si>
  <si>
    <t>-268974868</t>
  </si>
  <si>
    <t>537*0,9*0,1</t>
  </si>
  <si>
    <t>452313141</t>
  </si>
  <si>
    <t>Podkladní bloky z betonu prostého bez zvýšených nároků na prostředí tř. C 16/20 otevřený výkop</t>
  </si>
  <si>
    <t>965320427</t>
  </si>
  <si>
    <t>52*0,5</t>
  </si>
  <si>
    <t>452353100.R01</t>
  </si>
  <si>
    <t>Bednění podkladních bloků otevřený výkop- dubový klín</t>
  </si>
  <si>
    <t>kus</t>
  </si>
  <si>
    <t>-738138798</t>
  </si>
  <si>
    <t>Trubní vedení</t>
  </si>
  <si>
    <t>23</t>
  </si>
  <si>
    <t>851261131</t>
  </si>
  <si>
    <t>Montáž potrubí z trub litinových hrdlových s integrovaným těsněním otevřený výkop DN 100</t>
  </si>
  <si>
    <t>-646166738</t>
  </si>
  <si>
    <t>24</t>
  </si>
  <si>
    <t>55253001</t>
  </si>
  <si>
    <t>trouba vodovodní litinová hrdlová Pz dl 6m DN 100</t>
  </si>
  <si>
    <t>1009887424</t>
  </si>
  <si>
    <t>6*1,01 'Přepočtené koeficientem množství</t>
  </si>
  <si>
    <t>25</t>
  </si>
  <si>
    <t>851311131</t>
  </si>
  <si>
    <t>Montáž potrubí z trub litinových hrdlových s integrovaným těsněním otevřený výkop DN 150</t>
  </si>
  <si>
    <t>CS ÚRS 2025 01</t>
  </si>
  <si>
    <t>-1520927706</t>
  </si>
  <si>
    <t>26</t>
  </si>
  <si>
    <t>55253003</t>
  </si>
  <si>
    <t>trouba vodovodní litinová hrdlová Pz dl 6m DN 150</t>
  </si>
  <si>
    <t>1289809109</t>
  </si>
  <si>
    <t>27</t>
  </si>
  <si>
    <t>851351131</t>
  </si>
  <si>
    <t>Montáž potrubí z trub litinových hrdlových s integrovaným těsněním otevřený výkop DN 200</t>
  </si>
  <si>
    <t>163034426</t>
  </si>
  <si>
    <t>28</t>
  </si>
  <si>
    <t>55253004</t>
  </si>
  <si>
    <t>trouba vodovodní litinová hrdlová Pz dl 6m DN 200</t>
  </si>
  <si>
    <t>-246600787</t>
  </si>
  <si>
    <t>29</t>
  </si>
  <si>
    <t>857241131</t>
  </si>
  <si>
    <t>Montáž litinových tvarovek jednoosých hrdlových otevřený výkop s integrovaným těsněním DN 80</t>
  </si>
  <si>
    <t>211457136</t>
  </si>
  <si>
    <t>8+5+1</t>
  </si>
  <si>
    <t>30</t>
  </si>
  <si>
    <t>55254047</t>
  </si>
  <si>
    <t>koleno 90° s patkou přírubové litinové vodovodní N-kus PN10/40 DN 80</t>
  </si>
  <si>
    <t>1200912634</t>
  </si>
  <si>
    <t>31</t>
  </si>
  <si>
    <t>31951003</t>
  </si>
  <si>
    <t>potrubní spojka jištěná proti posuvu hrdlo-příruba DN 80</t>
  </si>
  <si>
    <t>1759048341</t>
  </si>
  <si>
    <t>1+3</t>
  </si>
  <si>
    <t>32</t>
  </si>
  <si>
    <t>HWL.850008020016</t>
  </si>
  <si>
    <t>TVAROVKA FF KUS 80/200</t>
  </si>
  <si>
    <t>1954729523</t>
  </si>
  <si>
    <t>33</t>
  </si>
  <si>
    <t>55253660</t>
  </si>
  <si>
    <t>příruba zaslepovací litinová vodovodní PN10/40 X-kus DN 80</t>
  </si>
  <si>
    <t>-812691941</t>
  </si>
  <si>
    <t>34</t>
  </si>
  <si>
    <t>857261131</t>
  </si>
  <si>
    <t>Montáž litinových tvarovek jednoosých hrdlových otevřený výkop s integrovaným těsněním DN 100</t>
  </si>
  <si>
    <t>-134221777</t>
  </si>
  <si>
    <t>35</t>
  </si>
  <si>
    <t>55253693</t>
  </si>
  <si>
    <t>příruba zaslepovací litinová vodovodní s vnitřním závitem 1" PN10/16 XG-kus DN 100</t>
  </si>
  <si>
    <t>-1233508195</t>
  </si>
  <si>
    <t>36</t>
  </si>
  <si>
    <t>HWL.854210000016</t>
  </si>
  <si>
    <t>TVAROVKA OBLOUK 22° 100</t>
  </si>
  <si>
    <t>-603726455</t>
  </si>
  <si>
    <t>37</t>
  </si>
  <si>
    <t>HWL.854310000016</t>
  </si>
  <si>
    <t>TVAROVKA OBLOUK 30° 100</t>
  </si>
  <si>
    <t>-249385477</t>
  </si>
  <si>
    <t>38</t>
  </si>
  <si>
    <t>31951004</t>
  </si>
  <si>
    <t>potrubní spojka jištěná proti posuvu hrdlo-příruba DN 100</t>
  </si>
  <si>
    <t>1458128453</t>
  </si>
  <si>
    <t>39</t>
  </si>
  <si>
    <t>857311131</t>
  </si>
  <si>
    <t>Montáž litinových tvarovek jednoosých hrdlových otevřený výkop s integrovaným těsněním DN 150</t>
  </si>
  <si>
    <t>2026067869</t>
  </si>
  <si>
    <t>7+5</t>
  </si>
  <si>
    <t>40</t>
  </si>
  <si>
    <t>31951006</t>
  </si>
  <si>
    <t>potrubní spojka jištěná proti posuvu hrdlo-příruba DN 150</t>
  </si>
  <si>
    <t>-1499317174</t>
  </si>
  <si>
    <t>41</t>
  </si>
  <si>
    <t>HWL.854115000016</t>
  </si>
  <si>
    <t>TVAROVKA OBLOUK 11° 150</t>
  </si>
  <si>
    <t>-1752261237</t>
  </si>
  <si>
    <t>42</t>
  </si>
  <si>
    <t>HWL.854215000016</t>
  </si>
  <si>
    <t>TVAROVKA OBLOUK 22° 150</t>
  </si>
  <si>
    <t>1909890053</t>
  </si>
  <si>
    <t>43</t>
  </si>
  <si>
    <t>HWL.854315000016</t>
  </si>
  <si>
    <t>TVAROVKA OBLOUK 30° 150</t>
  </si>
  <si>
    <t>117036174</t>
  </si>
  <si>
    <t>44</t>
  </si>
  <si>
    <t>HWL.854015000016</t>
  </si>
  <si>
    <t>TVAROVKA OBLOUK 45° 150</t>
  </si>
  <si>
    <t>-695446312</t>
  </si>
  <si>
    <t>45</t>
  </si>
  <si>
    <t>857351131</t>
  </si>
  <si>
    <t>Montáž litinových tvarovek jednoosých hrdlových otevřený výkop s integrovaným těsněním DN 200</t>
  </si>
  <si>
    <t>1592704551</t>
  </si>
  <si>
    <t>50</t>
  </si>
  <si>
    <t>46</t>
  </si>
  <si>
    <t>55255242</t>
  </si>
  <si>
    <t>tvarovka přírubová s hladkým koncem F F-DN 200 PN10 TT</t>
  </si>
  <si>
    <t>1466438494</t>
  </si>
  <si>
    <t>47</t>
  </si>
  <si>
    <t>55253622</t>
  </si>
  <si>
    <t>přechod přírubový litinový PN10 FFR-kus dl 300mm DN 200/150</t>
  </si>
  <si>
    <t>-1387981468</t>
  </si>
  <si>
    <t>48</t>
  </si>
  <si>
    <t>55254051</t>
  </si>
  <si>
    <t>koleno 90° s patkou přírubové litinové vodovodní N-kus PN10 DN 200</t>
  </si>
  <si>
    <t>107093482</t>
  </si>
  <si>
    <t>0,99009900990099*1,01 'Přepočtené koeficientem množství</t>
  </si>
  <si>
    <t>49</t>
  </si>
  <si>
    <t>55253532</t>
  </si>
  <si>
    <t>tvarovka přírubová litinová s přírubovou odbočkou,práškový epoxid tl 250µm T-kus DN 200/80</t>
  </si>
  <si>
    <t>127934410</t>
  </si>
  <si>
    <t>4+3</t>
  </si>
  <si>
    <t>55253619</t>
  </si>
  <si>
    <t>přechod přírubový,práškový epoxid tl 250µm FFR-kus litinový DN 200/80</t>
  </si>
  <si>
    <t>95716004</t>
  </si>
  <si>
    <t>51</t>
  </si>
  <si>
    <t>55253620</t>
  </si>
  <si>
    <t>přechod přírubový,práškový epoxid tl 250µm FFR-kus litinový DN 200/100</t>
  </si>
  <si>
    <t>1198711369</t>
  </si>
  <si>
    <t>52</t>
  </si>
  <si>
    <t>55253537</t>
  </si>
  <si>
    <t>tvarovka přírubová litinová s přírubovou odbočkou,práškový epoxid tl 250µm T-kus DN 200/200</t>
  </si>
  <si>
    <t>-1655250198</t>
  </si>
  <si>
    <t>53</t>
  </si>
  <si>
    <t>31951008</t>
  </si>
  <si>
    <t>potrubní spojka jištěná proti posuvu hrdlo-příruba DN 200</t>
  </si>
  <si>
    <t>-1016701147</t>
  </si>
  <si>
    <t>54</t>
  </si>
  <si>
    <t>31951019</t>
  </si>
  <si>
    <t>potrubní spojka jištěná proti posuvu hrdlo-hrdlo DN 200</t>
  </si>
  <si>
    <t>-883214236</t>
  </si>
  <si>
    <t>55</t>
  </si>
  <si>
    <t>HWL.854120000010</t>
  </si>
  <si>
    <t>TVAROVKA OBLOUK 11° 200</t>
  </si>
  <si>
    <t>1784095093</t>
  </si>
  <si>
    <t>56</t>
  </si>
  <si>
    <t>HWL.854220000010</t>
  </si>
  <si>
    <t>TVAROVKA OBLOUK 22° 200</t>
  </si>
  <si>
    <t>397132042</t>
  </si>
  <si>
    <t>57</t>
  </si>
  <si>
    <t>871161141</t>
  </si>
  <si>
    <t>Montáž potrubí z PE100 RC SDR 11 otevřený výkop svařovaných na tupo d 32 x 3,0 mm</t>
  </si>
  <si>
    <t>1875491386</t>
  </si>
  <si>
    <t>58</t>
  </si>
  <si>
    <t>28613500</t>
  </si>
  <si>
    <t>potrubí vodovodní dvouvrstvé PE100 RC SDR11 32x3,0mm</t>
  </si>
  <si>
    <t>-416316828</t>
  </si>
  <si>
    <t>117*1,015 'Přepočtené koeficientem množství</t>
  </si>
  <si>
    <t>59</t>
  </si>
  <si>
    <t>871211141</t>
  </si>
  <si>
    <t>Montáž potrubí z PE100 RC SDR 11 otevřený výkop svařovaných na tupo d 63 x 5,8 mm</t>
  </si>
  <si>
    <t>-125079494</t>
  </si>
  <si>
    <t>60</t>
  </si>
  <si>
    <t>28613503</t>
  </si>
  <si>
    <t>potrubí vodovodní dvouvrstvé PE100 RC SDR11 63x5,8mm</t>
  </si>
  <si>
    <t>1740785989</t>
  </si>
  <si>
    <t>29*1,015 'Přepočtené koeficientem množství</t>
  </si>
  <si>
    <t>61</t>
  </si>
  <si>
    <t>871241141</t>
  </si>
  <si>
    <t>Montáž potrubí z PE100 RC SDR 11 otevřený výkop svařovaných na tupo d 90 x 8,2 mm</t>
  </si>
  <si>
    <t>-70140630</t>
  </si>
  <si>
    <t>62</t>
  </si>
  <si>
    <t>28613556</t>
  </si>
  <si>
    <t>potrubí vodovodní dvouvrstvé PE100 RC SDR11 90x8,2mm</t>
  </si>
  <si>
    <t>768720991</t>
  </si>
  <si>
    <t>38*1,015 'Přepočtené koeficientem množství</t>
  </si>
  <si>
    <t>63</t>
  </si>
  <si>
    <t>871241151</t>
  </si>
  <si>
    <t>Montáž potrubí z PE100 RC SDR 17 otevřený výkop svařovaných na tupo d 90 x 5,4 mm</t>
  </si>
  <si>
    <t>-1153317869</t>
  </si>
  <si>
    <t>64</t>
  </si>
  <si>
    <t>28613129</t>
  </si>
  <si>
    <t>potrubí vodovodní jednovrstvé PE100 RC PN 10 SDR17 90x5,4mm</t>
  </si>
  <si>
    <t>-400170462</t>
  </si>
  <si>
    <t>252</t>
  </si>
  <si>
    <t>252*1,03 'Přepočtené koeficientem množství</t>
  </si>
  <si>
    <t>65</t>
  </si>
  <si>
    <t>871275811</t>
  </si>
  <si>
    <t>Bourání stávajícího potrubí z PVC nebo PP DN 150</t>
  </si>
  <si>
    <t>1235037312</t>
  </si>
  <si>
    <t>66</t>
  </si>
  <si>
    <t>871351222</t>
  </si>
  <si>
    <t>Montáž potrubí z PE100 RC SDR 17 otevřený výkop svařovaných elektrotvarovkou d 225 x 13,4 mm</t>
  </si>
  <si>
    <t>-1647234082</t>
  </si>
  <si>
    <t>67</t>
  </si>
  <si>
    <t>28613582</t>
  </si>
  <si>
    <t>potrubí vodovodní dvouvrstvé PE100 RC SDR17 225x13,4mm</t>
  </si>
  <si>
    <t>-435950775</t>
  </si>
  <si>
    <t>537*1,015 'Přepočtené koeficientem množství</t>
  </si>
  <si>
    <t>68</t>
  </si>
  <si>
    <t>877152001</t>
  </si>
  <si>
    <t>Montáž svěrných spojek na vodovodním potrubí z trub d 25</t>
  </si>
  <si>
    <t>1314333393</t>
  </si>
  <si>
    <t>69</t>
  </si>
  <si>
    <t>63126201</t>
  </si>
  <si>
    <t>spojka svěrná kompozitní přímá pro PE potrubí d25</t>
  </si>
  <si>
    <t>-236568338</t>
  </si>
  <si>
    <t>70</t>
  </si>
  <si>
    <t>877152011</t>
  </si>
  <si>
    <t>Montáž svěrných T-kusů na vodovodním potrubí z trub d 25</t>
  </si>
  <si>
    <t>1912550008</t>
  </si>
  <si>
    <t>71</t>
  </si>
  <si>
    <t>63126254</t>
  </si>
  <si>
    <t>T-kus přechodový svěrný kompozitní vnitřní závit pro PE potrubí d 25 x 3/4"</t>
  </si>
  <si>
    <t>-1882173909</t>
  </si>
  <si>
    <t>72</t>
  </si>
  <si>
    <t>877182001</t>
  </si>
  <si>
    <t>Montáž svěrných spojek na vodovodním potrubí z trub d 50</t>
  </si>
  <si>
    <t>-1643217559</t>
  </si>
  <si>
    <t>73</t>
  </si>
  <si>
    <t>63126204</t>
  </si>
  <si>
    <t>spojka svěrná kompozitní přímá pro PE potrubí d50</t>
  </si>
  <si>
    <t>-601993431</t>
  </si>
  <si>
    <t>74</t>
  </si>
  <si>
    <t>877182011</t>
  </si>
  <si>
    <t>Montáž svěrných T-kusů na vodovodním potrubí z trub d 50</t>
  </si>
  <si>
    <t>698801617</t>
  </si>
  <si>
    <t>75</t>
  </si>
  <si>
    <t>63126257</t>
  </si>
  <si>
    <t>T-kus přechodový svěrný kompozitní vnitřní závit pro PE potrubí d 50 x 1 1/2"</t>
  </si>
  <si>
    <t>1603626494</t>
  </si>
  <si>
    <t>76</t>
  </si>
  <si>
    <t>877241101</t>
  </si>
  <si>
    <t>Montáž elektrospojek na vodovodním potrubí z PE trub d 90</t>
  </si>
  <si>
    <t>-683909343</t>
  </si>
  <si>
    <t>77</t>
  </si>
  <si>
    <t>283.680002.M01</t>
  </si>
  <si>
    <t>d90, SDR17, spojka, elektro</t>
  </si>
  <si>
    <t>-1819052351</t>
  </si>
  <si>
    <t>78</t>
  </si>
  <si>
    <t>877241213</t>
  </si>
  <si>
    <t>Montáž T-kusů svařovaných na tupo na vodovodním potrubí z PE trub d 90</t>
  </si>
  <si>
    <t>483282985</t>
  </si>
  <si>
    <t>12+5</t>
  </si>
  <si>
    <t>79</t>
  </si>
  <si>
    <t>63126225</t>
  </si>
  <si>
    <t>t-kus 90° svěrný kompozitní pro PE potrubí d50</t>
  </si>
  <si>
    <t>-905851944</t>
  </si>
  <si>
    <t>80</t>
  </si>
  <si>
    <t>63126222</t>
  </si>
  <si>
    <t>t-kus 90° svěrný kompozitní pro PE potrubí d25</t>
  </si>
  <si>
    <t>227185542</t>
  </si>
  <si>
    <t>81</t>
  </si>
  <si>
    <t>891181112</t>
  </si>
  <si>
    <t>Montáž vodovodních šoupátek otevřený výkop DN 40</t>
  </si>
  <si>
    <t>-1102826054</t>
  </si>
  <si>
    <t>82</t>
  </si>
  <si>
    <t>42221300</t>
  </si>
  <si>
    <t>šoupátko pitná voda litina GGG 50 krátká stavební dl PN10/16 DN 40x140mm</t>
  </si>
  <si>
    <t>1709349072</t>
  </si>
  <si>
    <t>83</t>
  </si>
  <si>
    <t>42291054</t>
  </si>
  <si>
    <t>souprava zemní pro navrtávací pas se šoupátkem Rd 2,0m</t>
  </si>
  <si>
    <t>1969973311</t>
  </si>
  <si>
    <t>84</t>
  </si>
  <si>
    <t>891211112</t>
  </si>
  <si>
    <t>Montáž vodovodních šoupátek otevřený výkop DN 50</t>
  </si>
  <si>
    <t>208681400</t>
  </si>
  <si>
    <t>85</t>
  </si>
  <si>
    <t>42221301</t>
  </si>
  <si>
    <t>šoupátko pitná voda litina GGG 50 krátká stavební dl PN10/16 DN 50x150mm</t>
  </si>
  <si>
    <t>-1321721191</t>
  </si>
  <si>
    <t>86</t>
  </si>
  <si>
    <t>-1677095893</t>
  </si>
  <si>
    <t>87</t>
  </si>
  <si>
    <t>891247112</t>
  </si>
  <si>
    <t>Montáž hydrantů podzemních DN 80</t>
  </si>
  <si>
    <t>-395714089</t>
  </si>
  <si>
    <t>88</t>
  </si>
  <si>
    <t>42273590</t>
  </si>
  <si>
    <t>hydrant podzemní DN 80 PN 16 jednoduchý uzávěr krycí v 1250mm</t>
  </si>
  <si>
    <t>832381046</t>
  </si>
  <si>
    <t>89</t>
  </si>
  <si>
    <t>42273591</t>
  </si>
  <si>
    <t>hydrant podzemní DN 80 PN 16 jednoduchý uzávěr krycí v 1500mm</t>
  </si>
  <si>
    <t>1717615470</t>
  </si>
  <si>
    <t>90</t>
  </si>
  <si>
    <t>HWL.999900000000</t>
  </si>
  <si>
    <t>DRENÁŽNÍ OBAL K HYDRANTŮM</t>
  </si>
  <si>
    <t>-1620248720</t>
  </si>
  <si>
    <t>91</t>
  </si>
  <si>
    <t>891241112</t>
  </si>
  <si>
    <t>Montáž vodovodních šoupátek otevřený výkop DN 80</t>
  </si>
  <si>
    <t>1981799665</t>
  </si>
  <si>
    <t>5+3</t>
  </si>
  <si>
    <t>92</t>
  </si>
  <si>
    <t>42221116</t>
  </si>
  <si>
    <t>šoupátko s přírubami voda DN 80 PN16</t>
  </si>
  <si>
    <t>-1617872280</t>
  </si>
  <si>
    <t>93</t>
  </si>
  <si>
    <t>HWL.950108000004</t>
  </si>
  <si>
    <t>SOUPRAVA ZEMNÍ TELESKOPICKÁ E1/A 1,8-2,5 65-80 E1/80 A (1,8-2,5m)</t>
  </si>
  <si>
    <t>1985037616</t>
  </si>
  <si>
    <t>94</t>
  </si>
  <si>
    <t>891261112</t>
  </si>
  <si>
    <t>Montáž vodovodních šoupátek otevřený výkop DN 100</t>
  </si>
  <si>
    <t>-1685370329</t>
  </si>
  <si>
    <t>95</t>
  </si>
  <si>
    <t>42221117</t>
  </si>
  <si>
    <t>šoupátko s přírubami voda DN 100 PN16</t>
  </si>
  <si>
    <t>-1319578428</t>
  </si>
  <si>
    <t>96</t>
  </si>
  <si>
    <t>HWL.950110000004</t>
  </si>
  <si>
    <t>SOUPRAVA ZEMNÍ TELESKOPICKÁ E1/A-1,8 -2,5 100 (1,8-2,5m)</t>
  </si>
  <si>
    <t>-761879665</t>
  </si>
  <si>
    <t>97</t>
  </si>
  <si>
    <t>891311112</t>
  </si>
  <si>
    <t>Montáž vodovodních šoupátek otevřený výkop DN 150</t>
  </si>
  <si>
    <t>-2092826795</t>
  </si>
  <si>
    <t>98</t>
  </si>
  <si>
    <t>HWL.950112515004</t>
  </si>
  <si>
    <t>SOUPRAVA ZEMNÍ TELESKOPICKÁ E1/A-1,8-2,5 125-150 (1,8-2,5m)</t>
  </si>
  <si>
    <t>-1144440230</t>
  </si>
  <si>
    <t>99</t>
  </si>
  <si>
    <t>42221119</t>
  </si>
  <si>
    <t>šoupátko s přírubami voda DN 150 PN16</t>
  </si>
  <si>
    <t>884275924</t>
  </si>
  <si>
    <t>100</t>
  </si>
  <si>
    <t>891351112</t>
  </si>
  <si>
    <t>Montáž vodovodních šoupátek otevřený výkop DN 200</t>
  </si>
  <si>
    <t>-222875579</t>
  </si>
  <si>
    <t>101</t>
  </si>
  <si>
    <t>42221110</t>
  </si>
  <si>
    <t>šoupátko s přírubami voda DN 200 PN10</t>
  </si>
  <si>
    <t>678064816</t>
  </si>
  <si>
    <t>102</t>
  </si>
  <si>
    <t>HWL.950120000004</t>
  </si>
  <si>
    <t>SOUPRAVA ZEMNÍ TELESKOPICKÁ E1/A-1,8 -2,5 200 (1,8-2,5m)</t>
  </si>
  <si>
    <t>765902231</t>
  </si>
  <si>
    <t>103</t>
  </si>
  <si>
    <t>891359111</t>
  </si>
  <si>
    <t>Montáž navrtávacích pasů na potrubí z jakýchkoli trub DN 200</t>
  </si>
  <si>
    <t>273233255</t>
  </si>
  <si>
    <t>12+2</t>
  </si>
  <si>
    <t>104</t>
  </si>
  <si>
    <t>42271416</t>
  </si>
  <si>
    <t>pás navrtávací z tvárné litiny DN 200, pro litinové a ocelové potrubí, se závitovým výstupem 1",5/4",6/4",2"</t>
  </si>
  <si>
    <t>-138706274</t>
  </si>
  <si>
    <t>105</t>
  </si>
  <si>
    <t>892233122</t>
  </si>
  <si>
    <t>Proplach a dezinfekce vodovodního potrubí DN od 40 do 70</t>
  </si>
  <si>
    <t>-1162266530</t>
  </si>
  <si>
    <t>106</t>
  </si>
  <si>
    <t>892241111</t>
  </si>
  <si>
    <t>Tlaková zkouška vodou potrubí DN do 80</t>
  </si>
  <si>
    <t>1613821391</t>
  </si>
  <si>
    <t>117+29+38</t>
  </si>
  <si>
    <t>107</t>
  </si>
  <si>
    <t>892271111</t>
  </si>
  <si>
    <t>Tlaková zkouška vodou potrubí DN 100 nebo 125</t>
  </si>
  <si>
    <t>-1019111362</t>
  </si>
  <si>
    <t>108</t>
  </si>
  <si>
    <t>892273122</t>
  </si>
  <si>
    <t>Proplach a dezinfekce vodovodního potrubí DN od 80 do 125</t>
  </si>
  <si>
    <t>897500485</t>
  </si>
  <si>
    <t>29+38+252</t>
  </si>
  <si>
    <t>109</t>
  </si>
  <si>
    <t>892372111</t>
  </si>
  <si>
    <t>Zabezpečení konců potrubí DN do 300 při tlakových zkouškách vodou</t>
  </si>
  <si>
    <t>-987591048</t>
  </si>
  <si>
    <t>110</t>
  </si>
  <si>
    <t>892381111</t>
  </si>
  <si>
    <t>Tlaková zkouška vodou potrubí DN 250, DN 300 nebo 350</t>
  </si>
  <si>
    <t>707118304</t>
  </si>
  <si>
    <t>111</t>
  </si>
  <si>
    <t>892383122</t>
  </si>
  <si>
    <t>Proplach a dezinfekce vodovodního potrubí DN 250, DN 300 nebo 350</t>
  </si>
  <si>
    <t>926359291</t>
  </si>
  <si>
    <t>112</t>
  </si>
  <si>
    <t>899401111</t>
  </si>
  <si>
    <t>Osazení poklopů uličních litinových ventilových</t>
  </si>
  <si>
    <t>2068491279</t>
  </si>
  <si>
    <t>113</t>
  </si>
  <si>
    <t>42291402</t>
  </si>
  <si>
    <t>poklop litinový ventilový</t>
  </si>
  <si>
    <t>-1812952272</t>
  </si>
  <si>
    <t>114</t>
  </si>
  <si>
    <t>899401112</t>
  </si>
  <si>
    <t>Osazení poklopů uličních litinových šoupátkových</t>
  </si>
  <si>
    <t>2139673648</t>
  </si>
  <si>
    <t>3+27</t>
  </si>
  <si>
    <t>115</t>
  </si>
  <si>
    <t>42291352</t>
  </si>
  <si>
    <t>poklop litinový šoupátkový pro zemní soupravy osazení do terénu a do vozovky</t>
  </si>
  <si>
    <t>253037255</t>
  </si>
  <si>
    <t>116</t>
  </si>
  <si>
    <t>899401113</t>
  </si>
  <si>
    <t>Osazení poklopů uličních litinových hydrantových</t>
  </si>
  <si>
    <t>-1843567511</t>
  </si>
  <si>
    <t>117</t>
  </si>
  <si>
    <t>42291452</t>
  </si>
  <si>
    <t>poklop litinový hydrantový DN 80</t>
  </si>
  <si>
    <t>1808002903</t>
  </si>
  <si>
    <t>118</t>
  </si>
  <si>
    <t>899712111</t>
  </si>
  <si>
    <t>Orientační tabulky na zdivu</t>
  </si>
  <si>
    <t>1303606763</t>
  </si>
  <si>
    <t>119</t>
  </si>
  <si>
    <t>899713111</t>
  </si>
  <si>
    <t>Orientační tabulky na sloupku betonovém nebo ocelovém</t>
  </si>
  <si>
    <t>2146284204</t>
  </si>
  <si>
    <t>120</t>
  </si>
  <si>
    <t>40445225</t>
  </si>
  <si>
    <t>sloupek pro dopravní značku Zn D 60mm v 3,5m</t>
  </si>
  <si>
    <t>2024136590</t>
  </si>
  <si>
    <t>121</t>
  </si>
  <si>
    <t>899721111</t>
  </si>
  <si>
    <t>Signalizační vodič DN do 150 mm na potrubí</t>
  </si>
  <si>
    <t>1415918538</t>
  </si>
  <si>
    <t>591</t>
  </si>
  <si>
    <t>189</t>
  </si>
  <si>
    <t>122</t>
  </si>
  <si>
    <t>899722113</t>
  </si>
  <si>
    <t>Krytí potrubí z plastů výstražnou fólií z PVC přes 25 do 34cm</t>
  </si>
  <si>
    <t>1051572941</t>
  </si>
  <si>
    <t>123</t>
  </si>
  <si>
    <t>899913162.R01</t>
  </si>
  <si>
    <t>Uzavírací manžeta chráničky potrubí DN 200 x 500</t>
  </si>
  <si>
    <t>1923001502</t>
  </si>
  <si>
    <t>4*2</t>
  </si>
  <si>
    <t>124</t>
  </si>
  <si>
    <t>899914217</t>
  </si>
  <si>
    <t>Montáž ocelové chráničky D přes 450 do 550 mm</t>
  </si>
  <si>
    <t>-1166191629</t>
  </si>
  <si>
    <t>4*4</t>
  </si>
  <si>
    <t>125</t>
  </si>
  <si>
    <t>14033244</t>
  </si>
  <si>
    <t>trubka ocelová bezešvá hladká tl 14,2mm ČSN 41 1375.1 D 530mm</t>
  </si>
  <si>
    <t>991039887</t>
  </si>
  <si>
    <t>16*1,05 'Přepočtené koeficientem množství</t>
  </si>
  <si>
    <t>Ostatní konstrukce a práce, bourání</t>
  </si>
  <si>
    <t>126</t>
  </si>
  <si>
    <t>919794441</t>
  </si>
  <si>
    <t>Úprava ploch kolem hydrantů, šoupat, poklopů a mříží nebo sloupů v živičných krytech pl do 2 m2</t>
  </si>
  <si>
    <t>-48249010</t>
  </si>
  <si>
    <t>4+27</t>
  </si>
  <si>
    <t>14+3</t>
  </si>
  <si>
    <t>997</t>
  </si>
  <si>
    <t>Přesun sutě</t>
  </si>
  <si>
    <t>127</t>
  </si>
  <si>
    <t>997013211</t>
  </si>
  <si>
    <t>Vnitrostaveništní doprava suti a vybouraných hmot pro budovy v do 6 m ručně</t>
  </si>
  <si>
    <t>1228656215</t>
  </si>
  <si>
    <t>128</t>
  </si>
  <si>
    <t>997013509</t>
  </si>
  <si>
    <t>Příplatek k odvozu suti a vybouraných hmot na skládku ZKD 1 km přes 1 km</t>
  </si>
  <si>
    <t>-357626668</t>
  </si>
  <si>
    <t>1,36*9 'Přepočtené koeficientem množství</t>
  </si>
  <si>
    <t>129</t>
  </si>
  <si>
    <t>997013511</t>
  </si>
  <si>
    <t>Odvoz suti a vybouraných hmot z meziskládky na skládku do 1 km s naložením a se složením</t>
  </si>
  <si>
    <t>113458128</t>
  </si>
  <si>
    <t>130</t>
  </si>
  <si>
    <t>997013813</t>
  </si>
  <si>
    <t>Poplatek za uložení na skládce (skládkovné) stavebního odpadu z plastických hmot kód odpadu 17 02 03</t>
  </si>
  <si>
    <t>-131392918</t>
  </si>
  <si>
    <t>998</t>
  </si>
  <si>
    <t>Přesun hmot</t>
  </si>
  <si>
    <t>131</t>
  </si>
  <si>
    <t>998276101</t>
  </si>
  <si>
    <t>Přesun hmot pro trubní vedení z trub z plastických hmot otevřený výkop</t>
  </si>
  <si>
    <t>1868710002</t>
  </si>
  <si>
    <t>16,423</t>
  </si>
  <si>
    <t>PSV</t>
  </si>
  <si>
    <t>Práce a dodávky PSV</t>
  </si>
  <si>
    <t>722</t>
  </si>
  <si>
    <t>Zdravotechnika - vnitřní vodovod</t>
  </si>
  <si>
    <t>132</t>
  </si>
  <si>
    <t>722220873</t>
  </si>
  <si>
    <t>Demontáž armatur závitových se dvěma závity a šroubením G 1</t>
  </si>
  <si>
    <t>-1820117484</t>
  </si>
  <si>
    <t>133</t>
  </si>
  <si>
    <t>722220875</t>
  </si>
  <si>
    <t>Demontáž armatur závitových se dvěma závity a šroubením G přes 5/4 do 2</t>
  </si>
  <si>
    <t>2141704382</t>
  </si>
  <si>
    <t>134</t>
  </si>
  <si>
    <t>722232045</t>
  </si>
  <si>
    <t>Kohout kulový přímý G 1" PN 42 do 185°C vnitřní závit</t>
  </si>
  <si>
    <t>-942551453</t>
  </si>
  <si>
    <t>135</t>
  </si>
  <si>
    <t>722232048</t>
  </si>
  <si>
    <t>Kohout kulový přímý G 2" PN 42 do 185°C vnitřní závit</t>
  </si>
  <si>
    <t>912856289</t>
  </si>
  <si>
    <t>HZS</t>
  </si>
  <si>
    <t>Hodinové zúčtovací sazby</t>
  </si>
  <si>
    <t>136</t>
  </si>
  <si>
    <t>HZS3112</t>
  </si>
  <si>
    <t>Hodinová zúčtovací sazba montér potrubí odborný</t>
  </si>
  <si>
    <t>hod</t>
  </si>
  <si>
    <t>512</t>
  </si>
  <si>
    <t>1291995920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</si>
</sst>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U-2024-15-04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ulice Kutnohorská DPS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k.ú. Kolín, ulice Kutnohorská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13. 12. 2024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Vodohospodářské sdružení Kolín Havelcova 70 Kolín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Energie AG Kolín a.s,Orebitská 885, 28002 Kolín IV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'03.0 - VRN'!J32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'03.0 - VRN'!P121</f>
        <v>0</v>
      </c>
      <c r="AV96" s="139">
        <f>'03.0 - VRN'!J35</f>
        <v>0</v>
      </c>
      <c r="AW96" s="139">
        <f>'03.0 - VRN'!J36</f>
        <v>0</v>
      </c>
      <c r="AX96" s="139">
        <f>'03.0 - VRN'!J37</f>
        <v>0</v>
      </c>
      <c r="AY96" s="139">
        <f>'03.0 - VRN'!J38</f>
        <v>0</v>
      </c>
      <c r="AZ96" s="139">
        <f>'03.0 - VRN'!F35</f>
        <v>0</v>
      </c>
      <c r="BA96" s="139">
        <f>'03.0 - VRN'!F36</f>
        <v>0</v>
      </c>
      <c r="BB96" s="139">
        <f>'03.0 - VRN'!F37</f>
        <v>0</v>
      </c>
      <c r="BC96" s="139">
        <f>'03.0 - VRN'!F38</f>
        <v>0</v>
      </c>
      <c r="BD96" s="141">
        <f>'03.0 - VRN'!F39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'03.1 - D.06 Rekonstrukce 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43">
        <v>0</v>
      </c>
      <c r="AT97" s="144">
        <f>ROUND(SUM(AV97:AW97),2)</f>
        <v>0</v>
      </c>
      <c r="AU97" s="145">
        <f>'03.1 - D.06 Rekonstrukce ...'!P131</f>
        <v>0</v>
      </c>
      <c r="AV97" s="144">
        <f>'03.1 - D.06 Rekonstrukce ...'!J35</f>
        <v>0</v>
      </c>
      <c r="AW97" s="144">
        <f>'03.1 - D.06 Rekonstrukce ...'!J36</f>
        <v>0</v>
      </c>
      <c r="AX97" s="144">
        <f>'03.1 - D.06 Rekonstrukce ...'!J37</f>
        <v>0</v>
      </c>
      <c r="AY97" s="144">
        <f>'03.1 - D.06 Rekonstrukce ...'!J38</f>
        <v>0</v>
      </c>
      <c r="AZ97" s="144">
        <f>'03.1 - D.06 Rekonstrukce ...'!F35</f>
        <v>0</v>
      </c>
      <c r="BA97" s="144">
        <f>'03.1 - D.06 Rekonstrukce ...'!F36</f>
        <v>0</v>
      </c>
      <c r="BB97" s="144">
        <f>'03.1 - D.06 Rekonstrukce ...'!F37</f>
        <v>0</v>
      </c>
      <c r="BC97" s="144">
        <f>'03.1 - D.06 Rekonstrukce ...'!F38</f>
        <v>0</v>
      </c>
      <c r="BD97" s="146">
        <f>'03.1 - D.06 Rekonstrukce ...'!F39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QM4R+5+G194u2tjPMSBmA3vWgKoLCsWL80jJW2rgYXVzNiDH8f/uPgE3OBaACtbSqgFKpyiJgM0iT/wM6sJSpQ==" hashValue="Pf6OYthxN0GlMoZtSiXTI6BpCSDlT6Ns6TTdVzb3r2xuuxzcl6FLdyCVSMTP/nhR4aOagoODeqK3dE+tpYzKJ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3.0 - VRN'!C2" display="/"/>
    <hyperlink ref="A97" location="'03.1 - D.06 Rekonstrukc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94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ulice Kutnohorská DPS</v>
      </c>
      <c r="F7" s="151"/>
      <c r="G7" s="151"/>
      <c r="H7" s="151"/>
      <c r="L7" s="21"/>
    </row>
    <row r="8" s="1" customFormat="1" ht="12" customHeight="1">
      <c r="B8" s="21"/>
      <c r="D8" s="151" t="s">
        <v>95</v>
      </c>
      <c r="L8" s="21"/>
    </row>
    <row r="9" s="2" customFormat="1" ht="16.5" customHeight="1">
      <c r="A9" s="39"/>
      <c r="B9" s="45"/>
      <c r="C9" s="39"/>
      <c r="D9" s="39"/>
      <c r="E9" s="152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97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13. 12. 2024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ROUND((SUM(BE121:BE135)),  2)</f>
        <v>0</v>
      </c>
      <c r="G35" s="39"/>
      <c r="H35" s="39"/>
      <c r="I35" s="165">
        <v>0.20999999999999999</v>
      </c>
      <c r="J35" s="164">
        <f>ROUND(((SUM(BE121:BE135))*I35),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ROUND((SUM(BF121:BF135)),  2)</f>
        <v>0</v>
      </c>
      <c r="G36" s="39"/>
      <c r="H36" s="39"/>
      <c r="I36" s="165">
        <v>0.12</v>
      </c>
      <c r="J36" s="164">
        <f>ROUND(((SUM(BF121:BF135))*I36),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ROUND((SUM(BG121:BG135)),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ROUND((SUM(BH121:BH135)),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ROUND((SUM(BI121:BI135)),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ulice Kutnohorská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03.0 - VRN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k.ú. Kolín, ulice Kutnohorská</v>
      </c>
      <c r="G91" s="41"/>
      <c r="H91" s="41"/>
      <c r="I91" s="33" t="s">
        <v>22</v>
      </c>
      <c r="J91" s="80" t="str">
        <f>IF(J14="","",J14)</f>
        <v>13. 12. 2024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Vodohospodářské sdružení Kolín Havelcova 70 Kolín</v>
      </c>
      <c r="G93" s="41"/>
      <c r="H93" s="41"/>
      <c r="I93" s="33" t="s">
        <v>30</v>
      </c>
      <c r="J93" s="37" t="str">
        <f>E23</f>
        <v>Energie AG Kolín a.s,Orebitská 885, 28002 Kolín IV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100</v>
      </c>
      <c r="D96" s="186"/>
      <c r="E96" s="186"/>
      <c r="F96" s="186"/>
      <c r="G96" s="186"/>
      <c r="H96" s="186"/>
      <c r="I96" s="186"/>
      <c r="J96" s="187" t="s">
        <v>101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102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103</v>
      </c>
    </row>
    <row r="99" s="9" customFormat="1" ht="24.96" customHeight="1">
      <c r="A99" s="9"/>
      <c r="B99" s="189"/>
      <c r="C99" s="190"/>
      <c r="D99" s="191" t="s">
        <v>104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Rekonstrukce ulice Kutnohorská DPS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95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96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03.0 - VRN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>k.ú. Kolín, ulice Kutnohorská</v>
      </c>
      <c r="G115" s="41"/>
      <c r="H115" s="41"/>
      <c r="I115" s="33" t="s">
        <v>22</v>
      </c>
      <c r="J115" s="80" t="str">
        <f>IF(J14="","",J14)</f>
        <v>13. 12. 2024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E17</f>
        <v>Vodohospodářské sdružení Kolín Havelcova 70 Kolín</v>
      </c>
      <c r="G117" s="41"/>
      <c r="H117" s="41"/>
      <c r="I117" s="33" t="s">
        <v>30</v>
      </c>
      <c r="J117" s="37" t="str">
        <f>E23</f>
        <v>Energie AG Kolín a.s,Orebitská 885, 28002 Kolín IV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IF(E20="","",E20)</f>
        <v>Vyplň údaj</v>
      </c>
      <c r="G118" s="41"/>
      <c r="H118" s="41"/>
      <c r="I118" s="33" t="s">
        <v>33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0" customFormat="1" ht="29.28" customHeight="1">
      <c r="A120" s="195"/>
      <c r="B120" s="196"/>
      <c r="C120" s="197" t="s">
        <v>106</v>
      </c>
      <c r="D120" s="198" t="s">
        <v>61</v>
      </c>
      <c r="E120" s="198" t="s">
        <v>57</v>
      </c>
      <c r="F120" s="198" t="s">
        <v>58</v>
      </c>
      <c r="G120" s="198" t="s">
        <v>107</v>
      </c>
      <c r="H120" s="198" t="s">
        <v>108</v>
      </c>
      <c r="I120" s="198" t="s">
        <v>109</v>
      </c>
      <c r="J120" s="198" t="s">
        <v>101</v>
      </c>
      <c r="K120" s="199" t="s">
        <v>110</v>
      </c>
      <c r="L120" s="200"/>
      <c r="M120" s="101" t="s">
        <v>1</v>
      </c>
      <c r="N120" s="102" t="s">
        <v>40</v>
      </c>
      <c r="O120" s="102" t="s">
        <v>111</v>
      </c>
      <c r="P120" s="102" t="s">
        <v>112</v>
      </c>
      <c r="Q120" s="102" t="s">
        <v>113</v>
      </c>
      <c r="R120" s="102" t="s">
        <v>114</v>
      </c>
      <c r="S120" s="102" t="s">
        <v>115</v>
      </c>
      <c r="T120" s="103" t="s">
        <v>116</v>
      </c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</row>
    <row r="121" s="2" customFormat="1" ht="22.8" customHeight="1">
      <c r="A121" s="39"/>
      <c r="B121" s="40"/>
      <c r="C121" s="108" t="s">
        <v>117</v>
      </c>
      <c r="D121" s="41"/>
      <c r="E121" s="41"/>
      <c r="F121" s="41"/>
      <c r="G121" s="41"/>
      <c r="H121" s="41"/>
      <c r="I121" s="41"/>
      <c r="J121" s="201">
        <f>BK121</f>
        <v>0</v>
      </c>
      <c r="K121" s="41"/>
      <c r="L121" s="45"/>
      <c r="M121" s="104"/>
      <c r="N121" s="202"/>
      <c r="O121" s="105"/>
      <c r="P121" s="203">
        <f>P122</f>
        <v>0</v>
      </c>
      <c r="Q121" s="105"/>
      <c r="R121" s="203">
        <f>R122</f>
        <v>0</v>
      </c>
      <c r="S121" s="105"/>
      <c r="T121" s="204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103</v>
      </c>
      <c r="BK121" s="205">
        <f>BK122</f>
        <v>0</v>
      </c>
    </row>
    <row r="122" s="11" customFormat="1" ht="25.92" customHeight="1">
      <c r="A122" s="11"/>
      <c r="B122" s="206"/>
      <c r="C122" s="207"/>
      <c r="D122" s="208" t="s">
        <v>75</v>
      </c>
      <c r="E122" s="209" t="s">
        <v>88</v>
      </c>
      <c r="F122" s="209" t="s">
        <v>118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SUM(P123:P135)</f>
        <v>0</v>
      </c>
      <c r="Q122" s="214"/>
      <c r="R122" s="215">
        <f>SUM(R123:R135)</f>
        <v>0</v>
      </c>
      <c r="S122" s="214"/>
      <c r="T122" s="216">
        <f>SUM(T123:T135)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7" t="s">
        <v>119</v>
      </c>
      <c r="AT122" s="218" t="s">
        <v>75</v>
      </c>
      <c r="AU122" s="218" t="s">
        <v>76</v>
      </c>
      <c r="AY122" s="217" t="s">
        <v>120</v>
      </c>
      <c r="BK122" s="219">
        <f>SUM(BK123:BK135)</f>
        <v>0</v>
      </c>
    </row>
    <row r="123" s="2" customFormat="1" ht="24.15" customHeight="1">
      <c r="A123" s="39"/>
      <c r="B123" s="40"/>
      <c r="C123" s="220" t="s">
        <v>83</v>
      </c>
      <c r="D123" s="220" t="s">
        <v>121</v>
      </c>
      <c r="E123" s="221" t="s">
        <v>122</v>
      </c>
      <c r="F123" s="222" t="s">
        <v>123</v>
      </c>
      <c r="G123" s="223" t="s">
        <v>124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41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125</v>
      </c>
      <c r="AT123" s="231" t="s">
        <v>121</v>
      </c>
      <c r="AU123" s="231" t="s">
        <v>83</v>
      </c>
      <c r="AY123" s="18" t="s">
        <v>120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83</v>
      </c>
      <c r="BK123" s="232">
        <f>ROUND(I123*H123,2)</f>
        <v>0</v>
      </c>
      <c r="BL123" s="18" t="s">
        <v>125</v>
      </c>
      <c r="BM123" s="231" t="s">
        <v>126</v>
      </c>
    </row>
    <row r="124" s="2" customFormat="1" ht="37.8" customHeight="1">
      <c r="A124" s="39"/>
      <c r="B124" s="40"/>
      <c r="C124" s="220" t="s">
        <v>85</v>
      </c>
      <c r="D124" s="220" t="s">
        <v>121</v>
      </c>
      <c r="E124" s="221" t="s">
        <v>127</v>
      </c>
      <c r="F124" s="222" t="s">
        <v>128</v>
      </c>
      <c r="G124" s="223" t="s">
        <v>124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41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125</v>
      </c>
      <c r="AT124" s="231" t="s">
        <v>121</v>
      </c>
      <c r="AU124" s="231" t="s">
        <v>83</v>
      </c>
      <c r="AY124" s="18" t="s">
        <v>120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125</v>
      </c>
      <c r="BM124" s="231" t="s">
        <v>129</v>
      </c>
    </row>
    <row r="125" s="2" customFormat="1" ht="16.5" customHeight="1">
      <c r="A125" s="39"/>
      <c r="B125" s="40"/>
      <c r="C125" s="220" t="s">
        <v>130</v>
      </c>
      <c r="D125" s="220" t="s">
        <v>121</v>
      </c>
      <c r="E125" s="221" t="s">
        <v>131</v>
      </c>
      <c r="F125" s="222" t="s">
        <v>132</v>
      </c>
      <c r="G125" s="223" t="s">
        <v>124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125</v>
      </c>
      <c r="AT125" s="231" t="s">
        <v>121</v>
      </c>
      <c r="AU125" s="231" t="s">
        <v>83</v>
      </c>
      <c r="AY125" s="18" t="s">
        <v>120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125</v>
      </c>
      <c r="BM125" s="231" t="s">
        <v>133</v>
      </c>
    </row>
    <row r="126" s="2" customFormat="1" ht="16.5" customHeight="1">
      <c r="A126" s="39"/>
      <c r="B126" s="40"/>
      <c r="C126" s="220" t="s">
        <v>126</v>
      </c>
      <c r="D126" s="220" t="s">
        <v>121</v>
      </c>
      <c r="E126" s="221" t="s">
        <v>134</v>
      </c>
      <c r="F126" s="222" t="s">
        <v>135</v>
      </c>
      <c r="G126" s="223" t="s">
        <v>124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41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125</v>
      </c>
      <c r="AT126" s="231" t="s">
        <v>121</v>
      </c>
      <c r="AU126" s="231" t="s">
        <v>83</v>
      </c>
      <c r="AY126" s="18" t="s">
        <v>120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125</v>
      </c>
      <c r="BM126" s="231" t="s">
        <v>8</v>
      </c>
    </row>
    <row r="127" s="2" customFormat="1" ht="24.15" customHeight="1">
      <c r="A127" s="39"/>
      <c r="B127" s="40"/>
      <c r="C127" s="220" t="s">
        <v>119</v>
      </c>
      <c r="D127" s="220" t="s">
        <v>121</v>
      </c>
      <c r="E127" s="221" t="s">
        <v>136</v>
      </c>
      <c r="F127" s="222" t="s">
        <v>137</v>
      </c>
      <c r="G127" s="223" t="s">
        <v>124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125</v>
      </c>
      <c r="AT127" s="231" t="s">
        <v>121</v>
      </c>
      <c r="AU127" s="231" t="s">
        <v>83</v>
      </c>
      <c r="AY127" s="18" t="s">
        <v>120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125</v>
      </c>
      <c r="BM127" s="231" t="s">
        <v>138</v>
      </c>
    </row>
    <row r="128" s="2" customFormat="1" ht="16.5" customHeight="1">
      <c r="A128" s="39"/>
      <c r="B128" s="40"/>
      <c r="C128" s="220" t="s">
        <v>129</v>
      </c>
      <c r="D128" s="220" t="s">
        <v>121</v>
      </c>
      <c r="E128" s="221" t="s">
        <v>139</v>
      </c>
      <c r="F128" s="222" t="s">
        <v>140</v>
      </c>
      <c r="G128" s="223" t="s">
        <v>124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125</v>
      </c>
      <c r="AT128" s="231" t="s">
        <v>121</v>
      </c>
      <c r="AU128" s="231" t="s">
        <v>83</v>
      </c>
      <c r="AY128" s="18" t="s">
        <v>120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83</v>
      </c>
      <c r="BK128" s="232">
        <f>ROUND(I128*H128,2)</f>
        <v>0</v>
      </c>
      <c r="BL128" s="18" t="s">
        <v>125</v>
      </c>
      <c r="BM128" s="231" t="s">
        <v>141</v>
      </c>
    </row>
    <row r="129" s="2" customFormat="1" ht="33" customHeight="1">
      <c r="A129" s="39"/>
      <c r="B129" s="40"/>
      <c r="C129" s="220" t="s">
        <v>142</v>
      </c>
      <c r="D129" s="220" t="s">
        <v>121</v>
      </c>
      <c r="E129" s="221" t="s">
        <v>143</v>
      </c>
      <c r="F129" s="222" t="s">
        <v>144</v>
      </c>
      <c r="G129" s="223" t="s">
        <v>124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125</v>
      </c>
      <c r="AT129" s="231" t="s">
        <v>121</v>
      </c>
      <c r="AU129" s="231" t="s">
        <v>83</v>
      </c>
      <c r="AY129" s="18" t="s">
        <v>120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125</v>
      </c>
      <c r="BM129" s="231" t="s">
        <v>145</v>
      </c>
    </row>
    <row r="130" s="2" customFormat="1" ht="16.5" customHeight="1">
      <c r="A130" s="39"/>
      <c r="B130" s="40"/>
      <c r="C130" s="220" t="s">
        <v>146</v>
      </c>
      <c r="D130" s="220" t="s">
        <v>121</v>
      </c>
      <c r="E130" s="221" t="s">
        <v>147</v>
      </c>
      <c r="F130" s="222" t="s">
        <v>148</v>
      </c>
      <c r="G130" s="223" t="s">
        <v>124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125</v>
      </c>
      <c r="AT130" s="231" t="s">
        <v>121</v>
      </c>
      <c r="AU130" s="231" t="s">
        <v>83</v>
      </c>
      <c r="AY130" s="18" t="s">
        <v>120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125</v>
      </c>
      <c r="BM130" s="231" t="s">
        <v>149</v>
      </c>
    </row>
    <row r="131" s="2" customFormat="1" ht="16.5" customHeight="1">
      <c r="A131" s="39"/>
      <c r="B131" s="40"/>
      <c r="C131" s="220" t="s">
        <v>150</v>
      </c>
      <c r="D131" s="220" t="s">
        <v>121</v>
      </c>
      <c r="E131" s="221" t="s">
        <v>151</v>
      </c>
      <c r="F131" s="222" t="s">
        <v>152</v>
      </c>
      <c r="G131" s="223" t="s">
        <v>124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125</v>
      </c>
      <c r="AT131" s="231" t="s">
        <v>121</v>
      </c>
      <c r="AU131" s="231" t="s">
        <v>83</v>
      </c>
      <c r="AY131" s="18" t="s">
        <v>120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125</v>
      </c>
      <c r="BM131" s="231" t="s">
        <v>153</v>
      </c>
    </row>
    <row r="132" s="2" customFormat="1" ht="16.5" customHeight="1">
      <c r="A132" s="39"/>
      <c r="B132" s="40"/>
      <c r="C132" s="220" t="s">
        <v>133</v>
      </c>
      <c r="D132" s="220" t="s">
        <v>121</v>
      </c>
      <c r="E132" s="221" t="s">
        <v>154</v>
      </c>
      <c r="F132" s="222" t="s">
        <v>155</v>
      </c>
      <c r="G132" s="223" t="s">
        <v>156</v>
      </c>
      <c r="H132" s="224">
        <v>1</v>
      </c>
      <c r="I132" s="225"/>
      <c r="J132" s="226">
        <f>ROUND(I132*H132,2)</f>
        <v>0</v>
      </c>
      <c r="K132" s="222" t="s">
        <v>157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125</v>
      </c>
      <c r="AT132" s="231" t="s">
        <v>121</v>
      </c>
      <c r="AU132" s="231" t="s">
        <v>83</v>
      </c>
      <c r="AY132" s="18" t="s">
        <v>120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125</v>
      </c>
      <c r="BM132" s="231" t="s">
        <v>158</v>
      </c>
    </row>
    <row r="133" s="2" customFormat="1" ht="21.75" customHeight="1">
      <c r="A133" s="39"/>
      <c r="B133" s="40"/>
      <c r="C133" s="220" t="s">
        <v>159</v>
      </c>
      <c r="D133" s="220" t="s">
        <v>121</v>
      </c>
      <c r="E133" s="221" t="s">
        <v>160</v>
      </c>
      <c r="F133" s="222" t="s">
        <v>161</v>
      </c>
      <c r="G133" s="223" t="s">
        <v>156</v>
      </c>
      <c r="H133" s="224">
        <v>1</v>
      </c>
      <c r="I133" s="225"/>
      <c r="J133" s="226">
        <f>ROUND(I133*H133,2)</f>
        <v>0</v>
      </c>
      <c r="K133" s="222" t="s">
        <v>157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125</v>
      </c>
      <c r="AT133" s="231" t="s">
        <v>121</v>
      </c>
      <c r="AU133" s="231" t="s">
        <v>83</v>
      </c>
      <c r="AY133" s="18" t="s">
        <v>120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125</v>
      </c>
      <c r="BM133" s="231" t="s">
        <v>162</v>
      </c>
    </row>
    <row r="134" s="2" customFormat="1" ht="16.5" customHeight="1">
      <c r="A134" s="39"/>
      <c r="B134" s="40"/>
      <c r="C134" s="220" t="s">
        <v>8</v>
      </c>
      <c r="D134" s="220" t="s">
        <v>121</v>
      </c>
      <c r="E134" s="221" t="s">
        <v>163</v>
      </c>
      <c r="F134" s="222" t="s">
        <v>164</v>
      </c>
      <c r="G134" s="223" t="s">
        <v>156</v>
      </c>
      <c r="H134" s="224">
        <v>1</v>
      </c>
      <c r="I134" s="225"/>
      <c r="J134" s="226">
        <f>ROUND(I134*H134,2)</f>
        <v>0</v>
      </c>
      <c r="K134" s="222" t="s">
        <v>157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125</v>
      </c>
      <c r="AT134" s="231" t="s">
        <v>121</v>
      </c>
      <c r="AU134" s="231" t="s">
        <v>83</v>
      </c>
      <c r="AY134" s="18" t="s">
        <v>120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125</v>
      </c>
      <c r="BM134" s="231" t="s">
        <v>165</v>
      </c>
    </row>
    <row r="135" s="2" customFormat="1" ht="16.5" customHeight="1">
      <c r="A135" s="39"/>
      <c r="B135" s="40"/>
      <c r="C135" s="220" t="s">
        <v>166</v>
      </c>
      <c r="D135" s="220" t="s">
        <v>121</v>
      </c>
      <c r="E135" s="221" t="s">
        <v>167</v>
      </c>
      <c r="F135" s="222" t="s">
        <v>168</v>
      </c>
      <c r="G135" s="223" t="s">
        <v>156</v>
      </c>
      <c r="H135" s="224">
        <v>1</v>
      </c>
      <c r="I135" s="225"/>
      <c r="J135" s="226">
        <f>ROUND(I135*H135,2)</f>
        <v>0</v>
      </c>
      <c r="K135" s="222" t="s">
        <v>157</v>
      </c>
      <c r="L135" s="45"/>
      <c r="M135" s="233" t="s">
        <v>1</v>
      </c>
      <c r="N135" s="234" t="s">
        <v>41</v>
      </c>
      <c r="O135" s="235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125</v>
      </c>
      <c r="AT135" s="231" t="s">
        <v>121</v>
      </c>
      <c r="AU135" s="231" t="s">
        <v>83</v>
      </c>
      <c r="AY135" s="18" t="s">
        <v>120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125</v>
      </c>
      <c r="BM135" s="231" t="s">
        <v>169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ipHLLAvvwFWfuKpYbdiNGMwxn7lnqb1IiPddQsROBcTiCRxaIuRohUpypbLfM1VUEcTyRucqpS2ptCLXB/GG4g==" hashValue="mtLhT58+dAReiKMyGjwzZhW7dIweN+9I4fRC8hZaa6g8Eq4y4LLS1skMLCsVi13gcAvcId8IROzKj9DzDQzOaA==" algorithmName="SHA-512" password="CC35"/>
  <autoFilter ref="C120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94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ulice Kutnohorská DPS</v>
      </c>
      <c r="F7" s="151"/>
      <c r="G7" s="151"/>
      <c r="H7" s="151"/>
      <c r="L7" s="21"/>
    </row>
    <row r="8" s="1" customFormat="1" ht="12" customHeight="1">
      <c r="B8" s="21"/>
      <c r="D8" s="151" t="s">
        <v>95</v>
      </c>
      <c r="L8" s="21"/>
    </row>
    <row r="9" s="2" customFormat="1" ht="16.5" customHeight="1">
      <c r="A9" s="39"/>
      <c r="B9" s="45"/>
      <c r="C9" s="39"/>
      <c r="D9" s="39"/>
      <c r="E9" s="152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97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170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13. 12. 2024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ROUND((SUM(BE131:BE393)),  2)</f>
        <v>0</v>
      </c>
      <c r="G35" s="39"/>
      <c r="H35" s="39"/>
      <c r="I35" s="165">
        <v>0.20999999999999999</v>
      </c>
      <c r="J35" s="164">
        <f>ROUND(((SUM(BE131:BE393))*I35),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ROUND((SUM(BF131:BF393)),  2)</f>
        <v>0</v>
      </c>
      <c r="G36" s="39"/>
      <c r="H36" s="39"/>
      <c r="I36" s="165">
        <v>0.12</v>
      </c>
      <c r="J36" s="164">
        <f>ROUND(((SUM(BF131:BF393))*I36),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ROUND((SUM(BG131:BG393)),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ROUND((SUM(BH131:BH393)),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ROUND((SUM(BI131:BI393)),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ulice Kutnohorská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03.1 - D.06 Rekonstrukce vodovodu 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k.ú. Kolín, ulice Kutnohorská</v>
      </c>
      <c r="G91" s="41"/>
      <c r="H91" s="41"/>
      <c r="I91" s="33" t="s">
        <v>22</v>
      </c>
      <c r="J91" s="80" t="str">
        <f>IF(J14="","",J14)</f>
        <v>13. 12. 2024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Vodohospodářské sdružení Kolín Havelcova 70 Kolín</v>
      </c>
      <c r="G93" s="41"/>
      <c r="H93" s="41"/>
      <c r="I93" s="33" t="s">
        <v>30</v>
      </c>
      <c r="J93" s="37" t="str">
        <f>E23</f>
        <v>Energie AG Kolín a.s,Orebitská 885, 28002 Kolín IV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100</v>
      </c>
      <c r="D96" s="186"/>
      <c r="E96" s="186"/>
      <c r="F96" s="186"/>
      <c r="G96" s="186"/>
      <c r="H96" s="186"/>
      <c r="I96" s="186"/>
      <c r="J96" s="187" t="s">
        <v>101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102</v>
      </c>
      <c r="D98" s="41"/>
      <c r="E98" s="41"/>
      <c r="F98" s="41"/>
      <c r="G98" s="41"/>
      <c r="H98" s="41"/>
      <c r="I98" s="41"/>
      <c r="J98" s="111">
        <f>J131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103</v>
      </c>
    </row>
    <row r="99" s="9" customFormat="1" ht="24.96" customHeight="1">
      <c r="A99" s="9"/>
      <c r="B99" s="189"/>
      <c r="C99" s="190"/>
      <c r="D99" s="191" t="s">
        <v>171</v>
      </c>
      <c r="E99" s="192"/>
      <c r="F99" s="192"/>
      <c r="G99" s="192"/>
      <c r="H99" s="192"/>
      <c r="I99" s="192"/>
      <c r="J99" s="193">
        <f>J132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8"/>
      <c r="C100" s="134"/>
      <c r="D100" s="239" t="s">
        <v>172</v>
      </c>
      <c r="E100" s="240"/>
      <c r="F100" s="240"/>
      <c r="G100" s="240"/>
      <c r="H100" s="240"/>
      <c r="I100" s="240"/>
      <c r="J100" s="241">
        <f>J133</f>
        <v>0</v>
      </c>
      <c r="K100" s="134"/>
      <c r="L100" s="24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8"/>
      <c r="C101" s="134"/>
      <c r="D101" s="239" t="s">
        <v>173</v>
      </c>
      <c r="E101" s="240"/>
      <c r="F101" s="240"/>
      <c r="G101" s="240"/>
      <c r="H101" s="240"/>
      <c r="I101" s="240"/>
      <c r="J101" s="241">
        <f>J222</f>
        <v>0</v>
      </c>
      <c r="K101" s="134"/>
      <c r="L101" s="24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8"/>
      <c r="C102" s="134"/>
      <c r="D102" s="239" t="s">
        <v>174</v>
      </c>
      <c r="E102" s="240"/>
      <c r="F102" s="240"/>
      <c r="G102" s="240"/>
      <c r="H102" s="240"/>
      <c r="I102" s="240"/>
      <c r="J102" s="241">
        <f>J225</f>
        <v>0</v>
      </c>
      <c r="K102" s="134"/>
      <c r="L102" s="24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8"/>
      <c r="C103" s="134"/>
      <c r="D103" s="239" t="s">
        <v>175</v>
      </c>
      <c r="E103" s="240"/>
      <c r="F103" s="240"/>
      <c r="G103" s="240"/>
      <c r="H103" s="240"/>
      <c r="I103" s="240"/>
      <c r="J103" s="241">
        <f>J231</f>
        <v>0</v>
      </c>
      <c r="K103" s="134"/>
      <c r="L103" s="24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38"/>
      <c r="C104" s="134"/>
      <c r="D104" s="239" t="s">
        <v>176</v>
      </c>
      <c r="E104" s="240"/>
      <c r="F104" s="240"/>
      <c r="G104" s="240"/>
      <c r="H104" s="240"/>
      <c r="I104" s="240"/>
      <c r="J104" s="241">
        <f>J372</f>
        <v>0</v>
      </c>
      <c r="K104" s="134"/>
      <c r="L104" s="24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38"/>
      <c r="C105" s="134"/>
      <c r="D105" s="239" t="s">
        <v>177</v>
      </c>
      <c r="E105" s="240"/>
      <c r="F105" s="240"/>
      <c r="G105" s="240"/>
      <c r="H105" s="240"/>
      <c r="I105" s="240"/>
      <c r="J105" s="241">
        <f>J377</f>
        <v>0</v>
      </c>
      <c r="K105" s="134"/>
      <c r="L105" s="24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38"/>
      <c r="C106" s="134"/>
      <c r="D106" s="239" t="s">
        <v>178</v>
      </c>
      <c r="E106" s="240"/>
      <c r="F106" s="240"/>
      <c r="G106" s="240"/>
      <c r="H106" s="240"/>
      <c r="I106" s="240"/>
      <c r="J106" s="241">
        <f>J383</f>
        <v>0</v>
      </c>
      <c r="K106" s="134"/>
      <c r="L106" s="24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9" customFormat="1" ht="24.96" customHeight="1">
      <c r="A107" s="9"/>
      <c r="B107" s="189"/>
      <c r="C107" s="190"/>
      <c r="D107" s="191" t="s">
        <v>179</v>
      </c>
      <c r="E107" s="192"/>
      <c r="F107" s="192"/>
      <c r="G107" s="192"/>
      <c r="H107" s="192"/>
      <c r="I107" s="192"/>
      <c r="J107" s="193">
        <f>J386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2" customFormat="1" ht="19.92" customHeight="1">
      <c r="A108" s="12"/>
      <c r="B108" s="238"/>
      <c r="C108" s="134"/>
      <c r="D108" s="239" t="s">
        <v>180</v>
      </c>
      <c r="E108" s="240"/>
      <c r="F108" s="240"/>
      <c r="G108" s="240"/>
      <c r="H108" s="240"/>
      <c r="I108" s="240"/>
      <c r="J108" s="241">
        <f>J387</f>
        <v>0</v>
      </c>
      <c r="K108" s="134"/>
      <c r="L108" s="24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9" customFormat="1" ht="24.96" customHeight="1">
      <c r="A109" s="9"/>
      <c r="B109" s="189"/>
      <c r="C109" s="190"/>
      <c r="D109" s="191" t="s">
        <v>181</v>
      </c>
      <c r="E109" s="192"/>
      <c r="F109" s="192"/>
      <c r="G109" s="192"/>
      <c r="H109" s="192"/>
      <c r="I109" s="192"/>
      <c r="J109" s="193">
        <f>J392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105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4" t="str">
        <f>E7</f>
        <v>Rekonstrukce ulice Kutnohorská DPS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95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5" customHeight="1">
      <c r="A121" s="39"/>
      <c r="B121" s="40"/>
      <c r="C121" s="41"/>
      <c r="D121" s="41"/>
      <c r="E121" s="184" t="s">
        <v>96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97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E11</f>
        <v xml:space="preserve">03.1 - D.06 Rekonstrukce vodovodu 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F14</f>
        <v>k.ú. Kolín, ulice Kutnohorská</v>
      </c>
      <c r="G125" s="41"/>
      <c r="H125" s="41"/>
      <c r="I125" s="33" t="s">
        <v>22</v>
      </c>
      <c r="J125" s="80" t="str">
        <f>IF(J14="","",J14)</f>
        <v>13. 12. 2024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40.05" customHeight="1">
      <c r="A127" s="39"/>
      <c r="B127" s="40"/>
      <c r="C127" s="33" t="s">
        <v>24</v>
      </c>
      <c r="D127" s="41"/>
      <c r="E127" s="41"/>
      <c r="F127" s="28" t="str">
        <f>E17</f>
        <v>Vodohospodářské sdružení Kolín Havelcova 70 Kolín</v>
      </c>
      <c r="G127" s="41"/>
      <c r="H127" s="41"/>
      <c r="I127" s="33" t="s">
        <v>30</v>
      </c>
      <c r="J127" s="37" t="str">
        <f>E23</f>
        <v>Energie AG Kolín a.s,Orebitská 885, 28002 Kolín IV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IF(E20="","",E20)</f>
        <v>Vyplň údaj</v>
      </c>
      <c r="G128" s="41"/>
      <c r="H128" s="41"/>
      <c r="I128" s="33" t="s">
        <v>33</v>
      </c>
      <c r="J128" s="37" t="str">
        <f>E26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0" customFormat="1" ht="29.28" customHeight="1">
      <c r="A130" s="195"/>
      <c r="B130" s="196"/>
      <c r="C130" s="197" t="s">
        <v>106</v>
      </c>
      <c r="D130" s="198" t="s">
        <v>61</v>
      </c>
      <c r="E130" s="198" t="s">
        <v>57</v>
      </c>
      <c r="F130" s="198" t="s">
        <v>58</v>
      </c>
      <c r="G130" s="198" t="s">
        <v>107</v>
      </c>
      <c r="H130" s="198" t="s">
        <v>108</v>
      </c>
      <c r="I130" s="198" t="s">
        <v>109</v>
      </c>
      <c r="J130" s="198" t="s">
        <v>101</v>
      </c>
      <c r="K130" s="199" t="s">
        <v>110</v>
      </c>
      <c r="L130" s="200"/>
      <c r="M130" s="101" t="s">
        <v>1</v>
      </c>
      <c r="N130" s="102" t="s">
        <v>40</v>
      </c>
      <c r="O130" s="102" t="s">
        <v>111</v>
      </c>
      <c r="P130" s="102" t="s">
        <v>112</v>
      </c>
      <c r="Q130" s="102" t="s">
        <v>113</v>
      </c>
      <c r="R130" s="102" t="s">
        <v>114</v>
      </c>
      <c r="S130" s="102" t="s">
        <v>115</v>
      </c>
      <c r="T130" s="103" t="s">
        <v>116</v>
      </c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</row>
    <row r="131" s="2" customFormat="1" ht="22.8" customHeight="1">
      <c r="A131" s="39"/>
      <c r="B131" s="40"/>
      <c r="C131" s="108" t="s">
        <v>117</v>
      </c>
      <c r="D131" s="41"/>
      <c r="E131" s="41"/>
      <c r="F131" s="41"/>
      <c r="G131" s="41"/>
      <c r="H131" s="41"/>
      <c r="I131" s="41"/>
      <c r="J131" s="201">
        <f>BK131</f>
        <v>0</v>
      </c>
      <c r="K131" s="41"/>
      <c r="L131" s="45"/>
      <c r="M131" s="104"/>
      <c r="N131" s="202"/>
      <c r="O131" s="105"/>
      <c r="P131" s="203">
        <f>P132+P386+P392</f>
        <v>0</v>
      </c>
      <c r="Q131" s="105"/>
      <c r="R131" s="203">
        <f>R132+R386+R392</f>
        <v>744.36293163000005</v>
      </c>
      <c r="S131" s="105"/>
      <c r="T131" s="204">
        <f>T132+T386+T392</f>
        <v>1.3595900000000001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103</v>
      </c>
      <c r="BK131" s="205">
        <f>BK132+BK386+BK392</f>
        <v>0</v>
      </c>
    </row>
    <row r="132" s="11" customFormat="1" ht="25.92" customHeight="1">
      <c r="A132" s="11"/>
      <c r="B132" s="206"/>
      <c r="C132" s="207"/>
      <c r="D132" s="208" t="s">
        <v>75</v>
      </c>
      <c r="E132" s="209" t="s">
        <v>182</v>
      </c>
      <c r="F132" s="209" t="s">
        <v>183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P133+P222+P225+P231+P372+P377+P383</f>
        <v>0</v>
      </c>
      <c r="Q132" s="214"/>
      <c r="R132" s="215">
        <f>R133+R222+R225+R231+R372+R377+R383</f>
        <v>744.34853163000002</v>
      </c>
      <c r="S132" s="214"/>
      <c r="T132" s="216">
        <f>T133+T222+T225+T231+T372+T377+T383</f>
        <v>1.26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83</v>
      </c>
      <c r="AT132" s="218" t="s">
        <v>75</v>
      </c>
      <c r="AU132" s="218" t="s">
        <v>76</v>
      </c>
      <c r="AY132" s="217" t="s">
        <v>120</v>
      </c>
      <c r="BK132" s="219">
        <f>BK133+BK222+BK225+BK231+BK372+BK377+BK383</f>
        <v>0</v>
      </c>
    </row>
    <row r="133" s="11" customFormat="1" ht="22.8" customHeight="1">
      <c r="A133" s="11"/>
      <c r="B133" s="206"/>
      <c r="C133" s="207"/>
      <c r="D133" s="208" t="s">
        <v>75</v>
      </c>
      <c r="E133" s="243" t="s">
        <v>83</v>
      </c>
      <c r="F133" s="243" t="s">
        <v>184</v>
      </c>
      <c r="G133" s="207"/>
      <c r="H133" s="207"/>
      <c r="I133" s="210"/>
      <c r="J133" s="244">
        <f>BK133</f>
        <v>0</v>
      </c>
      <c r="K133" s="207"/>
      <c r="L133" s="212"/>
      <c r="M133" s="213"/>
      <c r="N133" s="214"/>
      <c r="O133" s="214"/>
      <c r="P133" s="215">
        <f>SUM(P134:P221)</f>
        <v>0</v>
      </c>
      <c r="Q133" s="214"/>
      <c r="R133" s="215">
        <f>SUM(R134:R221)</f>
        <v>388.52926248</v>
      </c>
      <c r="S133" s="214"/>
      <c r="T133" s="216">
        <f>SUM(T134:T221)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83</v>
      </c>
      <c r="AT133" s="218" t="s">
        <v>75</v>
      </c>
      <c r="AU133" s="218" t="s">
        <v>83</v>
      </c>
      <c r="AY133" s="217" t="s">
        <v>120</v>
      </c>
      <c r="BK133" s="219">
        <f>SUM(BK134:BK221)</f>
        <v>0</v>
      </c>
    </row>
    <row r="134" s="2" customFormat="1" ht="44.25" customHeight="1">
      <c r="A134" s="39"/>
      <c r="B134" s="40"/>
      <c r="C134" s="220" t="s">
        <v>83</v>
      </c>
      <c r="D134" s="220" t="s">
        <v>121</v>
      </c>
      <c r="E134" s="221" t="s">
        <v>185</v>
      </c>
      <c r="F134" s="222" t="s">
        <v>186</v>
      </c>
      <c r="G134" s="223" t="s">
        <v>187</v>
      </c>
      <c r="H134" s="224">
        <v>22.350000000000001</v>
      </c>
      <c r="I134" s="225"/>
      <c r="J134" s="226">
        <f>ROUND(I134*H134,2)</f>
        <v>0</v>
      </c>
      <c r="K134" s="222" t="s">
        <v>157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126</v>
      </c>
      <c r="AT134" s="231" t="s">
        <v>121</v>
      </c>
      <c r="AU134" s="231" t="s">
        <v>85</v>
      </c>
      <c r="AY134" s="18" t="s">
        <v>120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126</v>
      </c>
      <c r="BM134" s="231" t="s">
        <v>188</v>
      </c>
    </row>
    <row r="135" s="13" customFormat="1">
      <c r="A135" s="13"/>
      <c r="B135" s="245"/>
      <c r="C135" s="246"/>
      <c r="D135" s="247" t="s">
        <v>189</v>
      </c>
      <c r="E135" s="248" t="s">
        <v>1</v>
      </c>
      <c r="F135" s="249" t="s">
        <v>190</v>
      </c>
      <c r="G135" s="246"/>
      <c r="H135" s="248" t="s">
        <v>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189</v>
      </c>
      <c r="AU135" s="255" t="s">
        <v>85</v>
      </c>
      <c r="AV135" s="13" t="s">
        <v>83</v>
      </c>
      <c r="AW135" s="13" t="s">
        <v>32</v>
      </c>
      <c r="AX135" s="13" t="s">
        <v>76</v>
      </c>
      <c r="AY135" s="255" t="s">
        <v>120</v>
      </c>
    </row>
    <row r="136" s="14" customFormat="1">
      <c r="A136" s="14"/>
      <c r="B136" s="256"/>
      <c r="C136" s="257"/>
      <c r="D136" s="247" t="s">
        <v>189</v>
      </c>
      <c r="E136" s="258" t="s">
        <v>1</v>
      </c>
      <c r="F136" s="259" t="s">
        <v>191</v>
      </c>
      <c r="G136" s="257"/>
      <c r="H136" s="260">
        <v>27.199999999999999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6" t="s">
        <v>189</v>
      </c>
      <c r="AU136" s="266" t="s">
        <v>85</v>
      </c>
      <c r="AV136" s="14" t="s">
        <v>85</v>
      </c>
      <c r="AW136" s="14" t="s">
        <v>32</v>
      </c>
      <c r="AX136" s="14" t="s">
        <v>76</v>
      </c>
      <c r="AY136" s="266" t="s">
        <v>120</v>
      </c>
    </row>
    <row r="137" s="14" customFormat="1">
      <c r="A137" s="14"/>
      <c r="B137" s="256"/>
      <c r="C137" s="257"/>
      <c r="D137" s="247" t="s">
        <v>189</v>
      </c>
      <c r="E137" s="258" t="s">
        <v>1</v>
      </c>
      <c r="F137" s="259" t="s">
        <v>192</v>
      </c>
      <c r="G137" s="257"/>
      <c r="H137" s="260">
        <v>17.5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189</v>
      </c>
      <c r="AU137" s="266" t="s">
        <v>85</v>
      </c>
      <c r="AV137" s="14" t="s">
        <v>85</v>
      </c>
      <c r="AW137" s="14" t="s">
        <v>32</v>
      </c>
      <c r="AX137" s="14" t="s">
        <v>76</v>
      </c>
      <c r="AY137" s="266" t="s">
        <v>120</v>
      </c>
    </row>
    <row r="138" s="15" customFormat="1">
      <c r="A138" s="15"/>
      <c r="B138" s="267"/>
      <c r="C138" s="268"/>
      <c r="D138" s="247" t="s">
        <v>189</v>
      </c>
      <c r="E138" s="269" t="s">
        <v>1</v>
      </c>
      <c r="F138" s="270" t="s">
        <v>193</v>
      </c>
      <c r="G138" s="268"/>
      <c r="H138" s="271">
        <v>44.700000000000003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7" t="s">
        <v>189</v>
      </c>
      <c r="AU138" s="277" t="s">
        <v>85</v>
      </c>
      <c r="AV138" s="15" t="s">
        <v>126</v>
      </c>
      <c r="AW138" s="15" t="s">
        <v>32</v>
      </c>
      <c r="AX138" s="15" t="s">
        <v>83</v>
      </c>
      <c r="AY138" s="277" t="s">
        <v>120</v>
      </c>
    </row>
    <row r="139" s="14" customFormat="1">
      <c r="A139" s="14"/>
      <c r="B139" s="256"/>
      <c r="C139" s="257"/>
      <c r="D139" s="247" t="s">
        <v>189</v>
      </c>
      <c r="E139" s="257"/>
      <c r="F139" s="259" t="s">
        <v>194</v>
      </c>
      <c r="G139" s="257"/>
      <c r="H139" s="260">
        <v>22.350000000000001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6" t="s">
        <v>189</v>
      </c>
      <c r="AU139" s="266" t="s">
        <v>85</v>
      </c>
      <c r="AV139" s="14" t="s">
        <v>85</v>
      </c>
      <c r="AW139" s="14" t="s">
        <v>4</v>
      </c>
      <c r="AX139" s="14" t="s">
        <v>83</v>
      </c>
      <c r="AY139" s="266" t="s">
        <v>120</v>
      </c>
    </row>
    <row r="140" s="2" customFormat="1" ht="44.25" customHeight="1">
      <c r="A140" s="39"/>
      <c r="B140" s="40"/>
      <c r="C140" s="220" t="s">
        <v>85</v>
      </c>
      <c r="D140" s="220" t="s">
        <v>121</v>
      </c>
      <c r="E140" s="221" t="s">
        <v>195</v>
      </c>
      <c r="F140" s="222" t="s">
        <v>196</v>
      </c>
      <c r="G140" s="223" t="s">
        <v>187</v>
      </c>
      <c r="H140" s="224">
        <v>22.350000000000001</v>
      </c>
      <c r="I140" s="225"/>
      <c r="J140" s="226">
        <f>ROUND(I140*H140,2)</f>
        <v>0</v>
      </c>
      <c r="K140" s="222" t="s">
        <v>157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126</v>
      </c>
      <c r="AT140" s="231" t="s">
        <v>121</v>
      </c>
      <c r="AU140" s="231" t="s">
        <v>85</v>
      </c>
      <c r="AY140" s="18" t="s">
        <v>120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126</v>
      </c>
      <c r="BM140" s="231" t="s">
        <v>197</v>
      </c>
    </row>
    <row r="141" s="14" customFormat="1">
      <c r="A141" s="14"/>
      <c r="B141" s="256"/>
      <c r="C141" s="257"/>
      <c r="D141" s="247" t="s">
        <v>189</v>
      </c>
      <c r="E141" s="257"/>
      <c r="F141" s="259" t="s">
        <v>194</v>
      </c>
      <c r="G141" s="257"/>
      <c r="H141" s="260">
        <v>22.350000000000001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189</v>
      </c>
      <c r="AU141" s="266" t="s">
        <v>85</v>
      </c>
      <c r="AV141" s="14" t="s">
        <v>85</v>
      </c>
      <c r="AW141" s="14" t="s">
        <v>4</v>
      </c>
      <c r="AX141" s="14" t="s">
        <v>83</v>
      </c>
      <c r="AY141" s="266" t="s">
        <v>120</v>
      </c>
    </row>
    <row r="142" s="2" customFormat="1" ht="37.8" customHeight="1">
      <c r="A142" s="39"/>
      <c r="B142" s="40"/>
      <c r="C142" s="220" t="s">
        <v>130</v>
      </c>
      <c r="D142" s="220" t="s">
        <v>121</v>
      </c>
      <c r="E142" s="221" t="s">
        <v>198</v>
      </c>
      <c r="F142" s="222" t="s">
        <v>199</v>
      </c>
      <c r="G142" s="223" t="s">
        <v>187</v>
      </c>
      <c r="H142" s="224">
        <v>220.47999999999999</v>
      </c>
      <c r="I142" s="225"/>
      <c r="J142" s="226">
        <f>ROUND(I142*H142,2)</f>
        <v>0</v>
      </c>
      <c r="K142" s="222" t="s">
        <v>157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126</v>
      </c>
      <c r="AT142" s="231" t="s">
        <v>121</v>
      </c>
      <c r="AU142" s="231" t="s">
        <v>85</v>
      </c>
      <c r="AY142" s="18" t="s">
        <v>120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126</v>
      </c>
      <c r="BM142" s="231" t="s">
        <v>200</v>
      </c>
    </row>
    <row r="143" s="14" customFormat="1">
      <c r="A143" s="14"/>
      <c r="B143" s="256"/>
      <c r="C143" s="257"/>
      <c r="D143" s="247" t="s">
        <v>189</v>
      </c>
      <c r="E143" s="258" t="s">
        <v>1</v>
      </c>
      <c r="F143" s="259" t="s">
        <v>201</v>
      </c>
      <c r="G143" s="257"/>
      <c r="H143" s="260">
        <v>149.75999999999999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189</v>
      </c>
      <c r="AU143" s="266" t="s">
        <v>85</v>
      </c>
      <c r="AV143" s="14" t="s">
        <v>85</v>
      </c>
      <c r="AW143" s="14" t="s">
        <v>32</v>
      </c>
      <c r="AX143" s="14" t="s">
        <v>76</v>
      </c>
      <c r="AY143" s="266" t="s">
        <v>120</v>
      </c>
    </row>
    <row r="144" s="14" customFormat="1">
      <c r="A144" s="14"/>
      <c r="B144" s="256"/>
      <c r="C144" s="257"/>
      <c r="D144" s="247" t="s">
        <v>189</v>
      </c>
      <c r="E144" s="258" t="s">
        <v>1</v>
      </c>
      <c r="F144" s="259" t="s">
        <v>202</v>
      </c>
      <c r="G144" s="257"/>
      <c r="H144" s="260">
        <v>37.119999999999997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189</v>
      </c>
      <c r="AU144" s="266" t="s">
        <v>85</v>
      </c>
      <c r="AV144" s="14" t="s">
        <v>85</v>
      </c>
      <c r="AW144" s="14" t="s">
        <v>32</v>
      </c>
      <c r="AX144" s="14" t="s">
        <v>76</v>
      </c>
      <c r="AY144" s="266" t="s">
        <v>120</v>
      </c>
    </row>
    <row r="145" s="14" customFormat="1">
      <c r="A145" s="14"/>
      <c r="B145" s="256"/>
      <c r="C145" s="257"/>
      <c r="D145" s="247" t="s">
        <v>189</v>
      </c>
      <c r="E145" s="258" t="s">
        <v>1</v>
      </c>
      <c r="F145" s="259" t="s">
        <v>203</v>
      </c>
      <c r="G145" s="257"/>
      <c r="H145" s="260">
        <v>33.600000000000001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189</v>
      </c>
      <c r="AU145" s="266" t="s">
        <v>85</v>
      </c>
      <c r="AV145" s="14" t="s">
        <v>85</v>
      </c>
      <c r="AW145" s="14" t="s">
        <v>32</v>
      </c>
      <c r="AX145" s="14" t="s">
        <v>76</v>
      </c>
      <c r="AY145" s="266" t="s">
        <v>120</v>
      </c>
    </row>
    <row r="146" s="15" customFormat="1">
      <c r="A146" s="15"/>
      <c r="B146" s="267"/>
      <c r="C146" s="268"/>
      <c r="D146" s="247" t="s">
        <v>189</v>
      </c>
      <c r="E146" s="269" t="s">
        <v>1</v>
      </c>
      <c r="F146" s="270" t="s">
        <v>193</v>
      </c>
      <c r="G146" s="268"/>
      <c r="H146" s="271">
        <v>220.47999999999999</v>
      </c>
      <c r="I146" s="272"/>
      <c r="J146" s="268"/>
      <c r="K146" s="268"/>
      <c r="L146" s="273"/>
      <c r="M146" s="274"/>
      <c r="N146" s="275"/>
      <c r="O146" s="275"/>
      <c r="P146" s="275"/>
      <c r="Q146" s="275"/>
      <c r="R146" s="275"/>
      <c r="S146" s="275"/>
      <c r="T146" s="27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7" t="s">
        <v>189</v>
      </c>
      <c r="AU146" s="277" t="s">
        <v>85</v>
      </c>
      <c r="AV146" s="15" t="s">
        <v>126</v>
      </c>
      <c r="AW146" s="15" t="s">
        <v>32</v>
      </c>
      <c r="AX146" s="15" t="s">
        <v>83</v>
      </c>
      <c r="AY146" s="277" t="s">
        <v>120</v>
      </c>
    </row>
    <row r="147" s="2" customFormat="1" ht="37.8" customHeight="1">
      <c r="A147" s="39"/>
      <c r="B147" s="40"/>
      <c r="C147" s="220" t="s">
        <v>126</v>
      </c>
      <c r="D147" s="220" t="s">
        <v>121</v>
      </c>
      <c r="E147" s="221" t="s">
        <v>204</v>
      </c>
      <c r="F147" s="222" t="s">
        <v>205</v>
      </c>
      <c r="G147" s="223" t="s">
        <v>187</v>
      </c>
      <c r="H147" s="224">
        <v>485.93799999999999</v>
      </c>
      <c r="I147" s="225"/>
      <c r="J147" s="226">
        <f>ROUND(I147*H147,2)</f>
        <v>0</v>
      </c>
      <c r="K147" s="222" t="s">
        <v>157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126</v>
      </c>
      <c r="AT147" s="231" t="s">
        <v>121</v>
      </c>
      <c r="AU147" s="231" t="s">
        <v>85</v>
      </c>
      <c r="AY147" s="18" t="s">
        <v>120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126</v>
      </c>
      <c r="BM147" s="231" t="s">
        <v>206</v>
      </c>
    </row>
    <row r="148" s="13" customFormat="1">
      <c r="A148" s="13"/>
      <c r="B148" s="245"/>
      <c r="C148" s="246"/>
      <c r="D148" s="247" t="s">
        <v>189</v>
      </c>
      <c r="E148" s="248" t="s">
        <v>1</v>
      </c>
      <c r="F148" s="249" t="s">
        <v>207</v>
      </c>
      <c r="G148" s="246"/>
      <c r="H148" s="248" t="s">
        <v>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189</v>
      </c>
      <c r="AU148" s="255" t="s">
        <v>85</v>
      </c>
      <c r="AV148" s="13" t="s">
        <v>83</v>
      </c>
      <c r="AW148" s="13" t="s">
        <v>32</v>
      </c>
      <c r="AX148" s="13" t="s">
        <v>76</v>
      </c>
      <c r="AY148" s="255" t="s">
        <v>120</v>
      </c>
    </row>
    <row r="149" s="13" customFormat="1">
      <c r="A149" s="13"/>
      <c r="B149" s="245"/>
      <c r="C149" s="246"/>
      <c r="D149" s="247" t="s">
        <v>189</v>
      </c>
      <c r="E149" s="248" t="s">
        <v>1</v>
      </c>
      <c r="F149" s="249" t="s">
        <v>208</v>
      </c>
      <c r="G149" s="246"/>
      <c r="H149" s="248" t="s">
        <v>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189</v>
      </c>
      <c r="AU149" s="255" t="s">
        <v>85</v>
      </c>
      <c r="AV149" s="13" t="s">
        <v>83</v>
      </c>
      <c r="AW149" s="13" t="s">
        <v>32</v>
      </c>
      <c r="AX149" s="13" t="s">
        <v>76</v>
      </c>
      <c r="AY149" s="255" t="s">
        <v>120</v>
      </c>
    </row>
    <row r="150" s="14" customFormat="1">
      <c r="A150" s="14"/>
      <c r="B150" s="256"/>
      <c r="C150" s="257"/>
      <c r="D150" s="247" t="s">
        <v>189</v>
      </c>
      <c r="E150" s="258" t="s">
        <v>1</v>
      </c>
      <c r="F150" s="259" t="s">
        <v>209</v>
      </c>
      <c r="G150" s="257"/>
      <c r="H150" s="260">
        <v>37.799999999999997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6" t="s">
        <v>189</v>
      </c>
      <c r="AU150" s="266" t="s">
        <v>85</v>
      </c>
      <c r="AV150" s="14" t="s">
        <v>85</v>
      </c>
      <c r="AW150" s="14" t="s">
        <v>32</v>
      </c>
      <c r="AX150" s="14" t="s">
        <v>76</v>
      </c>
      <c r="AY150" s="266" t="s">
        <v>120</v>
      </c>
    </row>
    <row r="151" s="14" customFormat="1">
      <c r="A151" s="14"/>
      <c r="B151" s="256"/>
      <c r="C151" s="257"/>
      <c r="D151" s="247" t="s">
        <v>189</v>
      </c>
      <c r="E151" s="258" t="s">
        <v>1</v>
      </c>
      <c r="F151" s="259" t="s">
        <v>210</v>
      </c>
      <c r="G151" s="257"/>
      <c r="H151" s="260">
        <v>460.19600000000003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189</v>
      </c>
      <c r="AU151" s="266" t="s">
        <v>85</v>
      </c>
      <c r="AV151" s="14" t="s">
        <v>85</v>
      </c>
      <c r="AW151" s="14" t="s">
        <v>32</v>
      </c>
      <c r="AX151" s="14" t="s">
        <v>76</v>
      </c>
      <c r="AY151" s="266" t="s">
        <v>120</v>
      </c>
    </row>
    <row r="152" s="13" customFormat="1">
      <c r="A152" s="13"/>
      <c r="B152" s="245"/>
      <c r="C152" s="246"/>
      <c r="D152" s="247" t="s">
        <v>189</v>
      </c>
      <c r="E152" s="248" t="s">
        <v>1</v>
      </c>
      <c r="F152" s="249" t="s">
        <v>211</v>
      </c>
      <c r="G152" s="246"/>
      <c r="H152" s="248" t="s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189</v>
      </c>
      <c r="AU152" s="255" t="s">
        <v>85</v>
      </c>
      <c r="AV152" s="13" t="s">
        <v>83</v>
      </c>
      <c r="AW152" s="13" t="s">
        <v>32</v>
      </c>
      <c r="AX152" s="13" t="s">
        <v>76</v>
      </c>
      <c r="AY152" s="255" t="s">
        <v>120</v>
      </c>
    </row>
    <row r="153" s="14" customFormat="1">
      <c r="A153" s="14"/>
      <c r="B153" s="256"/>
      <c r="C153" s="257"/>
      <c r="D153" s="247" t="s">
        <v>189</v>
      </c>
      <c r="E153" s="258" t="s">
        <v>1</v>
      </c>
      <c r="F153" s="259" t="s">
        <v>212</v>
      </c>
      <c r="G153" s="257"/>
      <c r="H153" s="260">
        <v>21.600000000000001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189</v>
      </c>
      <c r="AU153" s="266" t="s">
        <v>85</v>
      </c>
      <c r="AV153" s="14" t="s">
        <v>85</v>
      </c>
      <c r="AW153" s="14" t="s">
        <v>32</v>
      </c>
      <c r="AX153" s="14" t="s">
        <v>76</v>
      </c>
      <c r="AY153" s="266" t="s">
        <v>120</v>
      </c>
    </row>
    <row r="154" s="14" customFormat="1">
      <c r="A154" s="14"/>
      <c r="B154" s="256"/>
      <c r="C154" s="257"/>
      <c r="D154" s="247" t="s">
        <v>189</v>
      </c>
      <c r="E154" s="258" t="s">
        <v>1</v>
      </c>
      <c r="F154" s="259" t="s">
        <v>213</v>
      </c>
      <c r="G154" s="257"/>
      <c r="H154" s="260">
        <v>452.279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189</v>
      </c>
      <c r="AU154" s="266" t="s">
        <v>85</v>
      </c>
      <c r="AV154" s="14" t="s">
        <v>85</v>
      </c>
      <c r="AW154" s="14" t="s">
        <v>32</v>
      </c>
      <c r="AX154" s="14" t="s">
        <v>76</v>
      </c>
      <c r="AY154" s="266" t="s">
        <v>120</v>
      </c>
    </row>
    <row r="155" s="15" customFormat="1">
      <c r="A155" s="15"/>
      <c r="B155" s="267"/>
      <c r="C155" s="268"/>
      <c r="D155" s="247" t="s">
        <v>189</v>
      </c>
      <c r="E155" s="269" t="s">
        <v>1</v>
      </c>
      <c r="F155" s="270" t="s">
        <v>193</v>
      </c>
      <c r="G155" s="268"/>
      <c r="H155" s="271">
        <v>971.875</v>
      </c>
      <c r="I155" s="272"/>
      <c r="J155" s="268"/>
      <c r="K155" s="268"/>
      <c r="L155" s="273"/>
      <c r="M155" s="274"/>
      <c r="N155" s="275"/>
      <c r="O155" s="275"/>
      <c r="P155" s="275"/>
      <c r="Q155" s="275"/>
      <c r="R155" s="275"/>
      <c r="S155" s="275"/>
      <c r="T155" s="27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7" t="s">
        <v>189</v>
      </c>
      <c r="AU155" s="277" t="s">
        <v>85</v>
      </c>
      <c r="AV155" s="15" t="s">
        <v>126</v>
      </c>
      <c r="AW155" s="15" t="s">
        <v>32</v>
      </c>
      <c r="AX155" s="15" t="s">
        <v>83</v>
      </c>
      <c r="AY155" s="277" t="s">
        <v>120</v>
      </c>
    </row>
    <row r="156" s="14" customFormat="1">
      <c r="A156" s="14"/>
      <c r="B156" s="256"/>
      <c r="C156" s="257"/>
      <c r="D156" s="247" t="s">
        <v>189</v>
      </c>
      <c r="E156" s="257"/>
      <c r="F156" s="259" t="s">
        <v>214</v>
      </c>
      <c r="G156" s="257"/>
      <c r="H156" s="260">
        <v>485.93799999999999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6" t="s">
        <v>189</v>
      </c>
      <c r="AU156" s="266" t="s">
        <v>85</v>
      </c>
      <c r="AV156" s="14" t="s">
        <v>85</v>
      </c>
      <c r="AW156" s="14" t="s">
        <v>4</v>
      </c>
      <c r="AX156" s="14" t="s">
        <v>83</v>
      </c>
      <c r="AY156" s="266" t="s">
        <v>120</v>
      </c>
    </row>
    <row r="157" s="2" customFormat="1" ht="37.8" customHeight="1">
      <c r="A157" s="39"/>
      <c r="B157" s="40"/>
      <c r="C157" s="220" t="s">
        <v>119</v>
      </c>
      <c r="D157" s="220" t="s">
        <v>121</v>
      </c>
      <c r="E157" s="221" t="s">
        <v>215</v>
      </c>
      <c r="F157" s="222" t="s">
        <v>216</v>
      </c>
      <c r="G157" s="223" t="s">
        <v>187</v>
      </c>
      <c r="H157" s="224">
        <v>485.93799999999999</v>
      </c>
      <c r="I157" s="225"/>
      <c r="J157" s="226">
        <f>ROUND(I157*H157,2)</f>
        <v>0</v>
      </c>
      <c r="K157" s="222" t="s">
        <v>157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126</v>
      </c>
      <c r="AT157" s="231" t="s">
        <v>121</v>
      </c>
      <c r="AU157" s="231" t="s">
        <v>85</v>
      </c>
      <c r="AY157" s="18" t="s">
        <v>120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126</v>
      </c>
      <c r="BM157" s="231" t="s">
        <v>217</v>
      </c>
    </row>
    <row r="158" s="13" customFormat="1">
      <c r="A158" s="13"/>
      <c r="B158" s="245"/>
      <c r="C158" s="246"/>
      <c r="D158" s="247" t="s">
        <v>189</v>
      </c>
      <c r="E158" s="248" t="s">
        <v>1</v>
      </c>
      <c r="F158" s="249" t="s">
        <v>218</v>
      </c>
      <c r="G158" s="246"/>
      <c r="H158" s="248" t="s">
        <v>1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189</v>
      </c>
      <c r="AU158" s="255" t="s">
        <v>85</v>
      </c>
      <c r="AV158" s="13" t="s">
        <v>83</v>
      </c>
      <c r="AW158" s="13" t="s">
        <v>32</v>
      </c>
      <c r="AX158" s="13" t="s">
        <v>76</v>
      </c>
      <c r="AY158" s="255" t="s">
        <v>120</v>
      </c>
    </row>
    <row r="159" s="13" customFormat="1">
      <c r="A159" s="13"/>
      <c r="B159" s="245"/>
      <c r="C159" s="246"/>
      <c r="D159" s="247" t="s">
        <v>189</v>
      </c>
      <c r="E159" s="248" t="s">
        <v>1</v>
      </c>
      <c r="F159" s="249" t="s">
        <v>208</v>
      </c>
      <c r="G159" s="246"/>
      <c r="H159" s="248" t="s">
        <v>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189</v>
      </c>
      <c r="AU159" s="255" t="s">
        <v>85</v>
      </c>
      <c r="AV159" s="13" t="s">
        <v>83</v>
      </c>
      <c r="AW159" s="13" t="s">
        <v>32</v>
      </c>
      <c r="AX159" s="13" t="s">
        <v>76</v>
      </c>
      <c r="AY159" s="255" t="s">
        <v>120</v>
      </c>
    </row>
    <row r="160" s="14" customFormat="1">
      <c r="A160" s="14"/>
      <c r="B160" s="256"/>
      <c r="C160" s="257"/>
      <c r="D160" s="247" t="s">
        <v>189</v>
      </c>
      <c r="E160" s="258" t="s">
        <v>1</v>
      </c>
      <c r="F160" s="259" t="s">
        <v>209</v>
      </c>
      <c r="G160" s="257"/>
      <c r="H160" s="260">
        <v>37.799999999999997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189</v>
      </c>
      <c r="AU160" s="266" t="s">
        <v>85</v>
      </c>
      <c r="AV160" s="14" t="s">
        <v>85</v>
      </c>
      <c r="AW160" s="14" t="s">
        <v>32</v>
      </c>
      <c r="AX160" s="14" t="s">
        <v>76</v>
      </c>
      <c r="AY160" s="266" t="s">
        <v>120</v>
      </c>
    </row>
    <row r="161" s="14" customFormat="1">
      <c r="A161" s="14"/>
      <c r="B161" s="256"/>
      <c r="C161" s="257"/>
      <c r="D161" s="247" t="s">
        <v>189</v>
      </c>
      <c r="E161" s="258" t="s">
        <v>1</v>
      </c>
      <c r="F161" s="259" t="s">
        <v>210</v>
      </c>
      <c r="G161" s="257"/>
      <c r="H161" s="260">
        <v>460.19600000000003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189</v>
      </c>
      <c r="AU161" s="266" t="s">
        <v>85</v>
      </c>
      <c r="AV161" s="14" t="s">
        <v>85</v>
      </c>
      <c r="AW161" s="14" t="s">
        <v>32</v>
      </c>
      <c r="AX161" s="14" t="s">
        <v>76</v>
      </c>
      <c r="AY161" s="266" t="s">
        <v>120</v>
      </c>
    </row>
    <row r="162" s="13" customFormat="1">
      <c r="A162" s="13"/>
      <c r="B162" s="245"/>
      <c r="C162" s="246"/>
      <c r="D162" s="247" t="s">
        <v>189</v>
      </c>
      <c r="E162" s="248" t="s">
        <v>1</v>
      </c>
      <c r="F162" s="249" t="s">
        <v>211</v>
      </c>
      <c r="G162" s="246"/>
      <c r="H162" s="248" t="s">
        <v>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189</v>
      </c>
      <c r="AU162" s="255" t="s">
        <v>85</v>
      </c>
      <c r="AV162" s="13" t="s">
        <v>83</v>
      </c>
      <c r="AW162" s="13" t="s">
        <v>32</v>
      </c>
      <c r="AX162" s="13" t="s">
        <v>76</v>
      </c>
      <c r="AY162" s="255" t="s">
        <v>120</v>
      </c>
    </row>
    <row r="163" s="14" customFormat="1">
      <c r="A163" s="14"/>
      <c r="B163" s="256"/>
      <c r="C163" s="257"/>
      <c r="D163" s="247" t="s">
        <v>189</v>
      </c>
      <c r="E163" s="258" t="s">
        <v>1</v>
      </c>
      <c r="F163" s="259" t="s">
        <v>212</v>
      </c>
      <c r="G163" s="257"/>
      <c r="H163" s="260">
        <v>21.600000000000001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6" t="s">
        <v>189</v>
      </c>
      <c r="AU163" s="266" t="s">
        <v>85</v>
      </c>
      <c r="AV163" s="14" t="s">
        <v>85</v>
      </c>
      <c r="AW163" s="14" t="s">
        <v>32</v>
      </c>
      <c r="AX163" s="14" t="s">
        <v>76</v>
      </c>
      <c r="AY163" s="266" t="s">
        <v>120</v>
      </c>
    </row>
    <row r="164" s="14" customFormat="1">
      <c r="A164" s="14"/>
      <c r="B164" s="256"/>
      <c r="C164" s="257"/>
      <c r="D164" s="247" t="s">
        <v>189</v>
      </c>
      <c r="E164" s="258" t="s">
        <v>1</v>
      </c>
      <c r="F164" s="259" t="s">
        <v>213</v>
      </c>
      <c r="G164" s="257"/>
      <c r="H164" s="260">
        <v>452.279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189</v>
      </c>
      <c r="AU164" s="266" t="s">
        <v>85</v>
      </c>
      <c r="AV164" s="14" t="s">
        <v>85</v>
      </c>
      <c r="AW164" s="14" t="s">
        <v>32</v>
      </c>
      <c r="AX164" s="14" t="s">
        <v>76</v>
      </c>
      <c r="AY164" s="266" t="s">
        <v>120</v>
      </c>
    </row>
    <row r="165" s="15" customFormat="1">
      <c r="A165" s="15"/>
      <c r="B165" s="267"/>
      <c r="C165" s="268"/>
      <c r="D165" s="247" t="s">
        <v>189</v>
      </c>
      <c r="E165" s="269" t="s">
        <v>1</v>
      </c>
      <c r="F165" s="270" t="s">
        <v>193</v>
      </c>
      <c r="G165" s="268"/>
      <c r="H165" s="271">
        <v>971.875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7" t="s">
        <v>189</v>
      </c>
      <c r="AU165" s="277" t="s">
        <v>85</v>
      </c>
      <c r="AV165" s="15" t="s">
        <v>126</v>
      </c>
      <c r="AW165" s="15" t="s">
        <v>32</v>
      </c>
      <c r="AX165" s="15" t="s">
        <v>83</v>
      </c>
      <c r="AY165" s="277" t="s">
        <v>120</v>
      </c>
    </row>
    <row r="166" s="14" customFormat="1">
      <c r="A166" s="14"/>
      <c r="B166" s="256"/>
      <c r="C166" s="257"/>
      <c r="D166" s="247" t="s">
        <v>189</v>
      </c>
      <c r="E166" s="257"/>
      <c r="F166" s="259" t="s">
        <v>214</v>
      </c>
      <c r="G166" s="257"/>
      <c r="H166" s="260">
        <v>485.93799999999999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189</v>
      </c>
      <c r="AU166" s="266" t="s">
        <v>85</v>
      </c>
      <c r="AV166" s="14" t="s">
        <v>85</v>
      </c>
      <c r="AW166" s="14" t="s">
        <v>4</v>
      </c>
      <c r="AX166" s="14" t="s">
        <v>83</v>
      </c>
      <c r="AY166" s="266" t="s">
        <v>120</v>
      </c>
    </row>
    <row r="167" s="2" customFormat="1" ht="21.75" customHeight="1">
      <c r="A167" s="39"/>
      <c r="B167" s="40"/>
      <c r="C167" s="220" t="s">
        <v>129</v>
      </c>
      <c r="D167" s="220" t="s">
        <v>121</v>
      </c>
      <c r="E167" s="221" t="s">
        <v>219</v>
      </c>
      <c r="F167" s="222" t="s">
        <v>220</v>
      </c>
      <c r="G167" s="223" t="s">
        <v>221</v>
      </c>
      <c r="H167" s="224">
        <v>2249.1219999999998</v>
      </c>
      <c r="I167" s="225"/>
      <c r="J167" s="226">
        <f>ROUND(I167*H167,2)</f>
        <v>0</v>
      </c>
      <c r="K167" s="222" t="s">
        <v>157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0.00084000000000000003</v>
      </c>
      <c r="R167" s="229">
        <f>Q167*H167</f>
        <v>1.88926248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126</v>
      </c>
      <c r="AT167" s="231" t="s">
        <v>121</v>
      </c>
      <c r="AU167" s="231" t="s">
        <v>85</v>
      </c>
      <c r="AY167" s="18" t="s">
        <v>120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126</v>
      </c>
      <c r="BM167" s="231" t="s">
        <v>222</v>
      </c>
    </row>
    <row r="168" s="13" customFormat="1">
      <c r="A168" s="13"/>
      <c r="B168" s="245"/>
      <c r="C168" s="246"/>
      <c r="D168" s="247" t="s">
        <v>189</v>
      </c>
      <c r="E168" s="248" t="s">
        <v>1</v>
      </c>
      <c r="F168" s="249" t="s">
        <v>208</v>
      </c>
      <c r="G168" s="246"/>
      <c r="H168" s="248" t="s">
        <v>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189</v>
      </c>
      <c r="AU168" s="255" t="s">
        <v>85</v>
      </c>
      <c r="AV168" s="13" t="s">
        <v>83</v>
      </c>
      <c r="AW168" s="13" t="s">
        <v>32</v>
      </c>
      <c r="AX168" s="13" t="s">
        <v>76</v>
      </c>
      <c r="AY168" s="255" t="s">
        <v>120</v>
      </c>
    </row>
    <row r="169" s="14" customFormat="1">
      <c r="A169" s="14"/>
      <c r="B169" s="256"/>
      <c r="C169" s="257"/>
      <c r="D169" s="247" t="s">
        <v>189</v>
      </c>
      <c r="E169" s="258" t="s">
        <v>1</v>
      </c>
      <c r="F169" s="259" t="s">
        <v>223</v>
      </c>
      <c r="G169" s="257"/>
      <c r="H169" s="260">
        <v>84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189</v>
      </c>
      <c r="AU169" s="266" t="s">
        <v>85</v>
      </c>
      <c r="AV169" s="14" t="s">
        <v>85</v>
      </c>
      <c r="AW169" s="14" t="s">
        <v>32</v>
      </c>
      <c r="AX169" s="14" t="s">
        <v>76</v>
      </c>
      <c r="AY169" s="266" t="s">
        <v>120</v>
      </c>
    </row>
    <row r="170" s="14" customFormat="1">
      <c r="A170" s="14"/>
      <c r="B170" s="256"/>
      <c r="C170" s="257"/>
      <c r="D170" s="247" t="s">
        <v>189</v>
      </c>
      <c r="E170" s="258" t="s">
        <v>1</v>
      </c>
      <c r="F170" s="259" t="s">
        <v>224</v>
      </c>
      <c r="G170" s="257"/>
      <c r="H170" s="260">
        <v>1022.657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189</v>
      </c>
      <c r="AU170" s="266" t="s">
        <v>85</v>
      </c>
      <c r="AV170" s="14" t="s">
        <v>85</v>
      </c>
      <c r="AW170" s="14" t="s">
        <v>32</v>
      </c>
      <c r="AX170" s="14" t="s">
        <v>76</v>
      </c>
      <c r="AY170" s="266" t="s">
        <v>120</v>
      </c>
    </row>
    <row r="171" s="13" customFormat="1">
      <c r="A171" s="13"/>
      <c r="B171" s="245"/>
      <c r="C171" s="246"/>
      <c r="D171" s="247" t="s">
        <v>189</v>
      </c>
      <c r="E171" s="248" t="s">
        <v>1</v>
      </c>
      <c r="F171" s="249" t="s">
        <v>211</v>
      </c>
      <c r="G171" s="246"/>
      <c r="H171" s="248" t="s">
        <v>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189</v>
      </c>
      <c r="AU171" s="255" t="s">
        <v>85</v>
      </c>
      <c r="AV171" s="13" t="s">
        <v>83</v>
      </c>
      <c r="AW171" s="13" t="s">
        <v>32</v>
      </c>
      <c r="AX171" s="13" t="s">
        <v>76</v>
      </c>
      <c r="AY171" s="255" t="s">
        <v>120</v>
      </c>
    </row>
    <row r="172" s="14" customFormat="1">
      <c r="A172" s="14"/>
      <c r="B172" s="256"/>
      <c r="C172" s="257"/>
      <c r="D172" s="247" t="s">
        <v>189</v>
      </c>
      <c r="E172" s="258" t="s">
        <v>1</v>
      </c>
      <c r="F172" s="259" t="s">
        <v>225</v>
      </c>
      <c r="G172" s="257"/>
      <c r="H172" s="260">
        <v>48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189</v>
      </c>
      <c r="AU172" s="266" t="s">
        <v>85</v>
      </c>
      <c r="AV172" s="14" t="s">
        <v>85</v>
      </c>
      <c r="AW172" s="14" t="s">
        <v>32</v>
      </c>
      <c r="AX172" s="14" t="s">
        <v>76</v>
      </c>
      <c r="AY172" s="266" t="s">
        <v>120</v>
      </c>
    </row>
    <row r="173" s="14" customFormat="1">
      <c r="A173" s="14"/>
      <c r="B173" s="256"/>
      <c r="C173" s="257"/>
      <c r="D173" s="247" t="s">
        <v>189</v>
      </c>
      <c r="E173" s="258" t="s">
        <v>1</v>
      </c>
      <c r="F173" s="259" t="s">
        <v>226</v>
      </c>
      <c r="G173" s="257"/>
      <c r="H173" s="260">
        <v>1005.0650000000001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6" t="s">
        <v>189</v>
      </c>
      <c r="AU173" s="266" t="s">
        <v>85</v>
      </c>
      <c r="AV173" s="14" t="s">
        <v>85</v>
      </c>
      <c r="AW173" s="14" t="s">
        <v>32</v>
      </c>
      <c r="AX173" s="14" t="s">
        <v>76</v>
      </c>
      <c r="AY173" s="266" t="s">
        <v>120</v>
      </c>
    </row>
    <row r="174" s="16" customFormat="1">
      <c r="A174" s="16"/>
      <c r="B174" s="278"/>
      <c r="C174" s="279"/>
      <c r="D174" s="247" t="s">
        <v>189</v>
      </c>
      <c r="E174" s="280" t="s">
        <v>1</v>
      </c>
      <c r="F174" s="281" t="s">
        <v>227</v>
      </c>
      <c r="G174" s="279"/>
      <c r="H174" s="282">
        <v>2159.7220000000002</v>
      </c>
      <c r="I174" s="283"/>
      <c r="J174" s="279"/>
      <c r="K174" s="279"/>
      <c r="L174" s="284"/>
      <c r="M174" s="285"/>
      <c r="N174" s="286"/>
      <c r="O174" s="286"/>
      <c r="P174" s="286"/>
      <c r="Q174" s="286"/>
      <c r="R174" s="286"/>
      <c r="S174" s="286"/>
      <c r="T174" s="287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8" t="s">
        <v>189</v>
      </c>
      <c r="AU174" s="288" t="s">
        <v>85</v>
      </c>
      <c r="AV174" s="16" t="s">
        <v>130</v>
      </c>
      <c r="AW174" s="16" t="s">
        <v>32</v>
      </c>
      <c r="AX174" s="16" t="s">
        <v>76</v>
      </c>
      <c r="AY174" s="288" t="s">
        <v>120</v>
      </c>
    </row>
    <row r="175" s="13" customFormat="1">
      <c r="A175" s="13"/>
      <c r="B175" s="245"/>
      <c r="C175" s="246"/>
      <c r="D175" s="247" t="s">
        <v>189</v>
      </c>
      <c r="E175" s="248" t="s">
        <v>1</v>
      </c>
      <c r="F175" s="249" t="s">
        <v>190</v>
      </c>
      <c r="G175" s="246"/>
      <c r="H175" s="248" t="s">
        <v>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189</v>
      </c>
      <c r="AU175" s="255" t="s">
        <v>85</v>
      </c>
      <c r="AV175" s="13" t="s">
        <v>83</v>
      </c>
      <c r="AW175" s="13" t="s">
        <v>32</v>
      </c>
      <c r="AX175" s="13" t="s">
        <v>76</v>
      </c>
      <c r="AY175" s="255" t="s">
        <v>120</v>
      </c>
    </row>
    <row r="176" s="14" customFormat="1">
      <c r="A176" s="14"/>
      <c r="B176" s="256"/>
      <c r="C176" s="257"/>
      <c r="D176" s="247" t="s">
        <v>189</v>
      </c>
      <c r="E176" s="258" t="s">
        <v>1</v>
      </c>
      <c r="F176" s="259" t="s">
        <v>228</v>
      </c>
      <c r="G176" s="257"/>
      <c r="H176" s="260">
        <v>54.399999999999999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189</v>
      </c>
      <c r="AU176" s="266" t="s">
        <v>85</v>
      </c>
      <c r="AV176" s="14" t="s">
        <v>85</v>
      </c>
      <c r="AW176" s="14" t="s">
        <v>32</v>
      </c>
      <c r="AX176" s="14" t="s">
        <v>76</v>
      </c>
      <c r="AY176" s="266" t="s">
        <v>120</v>
      </c>
    </row>
    <row r="177" s="14" customFormat="1">
      <c r="A177" s="14"/>
      <c r="B177" s="256"/>
      <c r="C177" s="257"/>
      <c r="D177" s="247" t="s">
        <v>189</v>
      </c>
      <c r="E177" s="258" t="s">
        <v>1</v>
      </c>
      <c r="F177" s="259" t="s">
        <v>229</v>
      </c>
      <c r="G177" s="257"/>
      <c r="H177" s="260">
        <v>35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6" t="s">
        <v>189</v>
      </c>
      <c r="AU177" s="266" t="s">
        <v>85</v>
      </c>
      <c r="AV177" s="14" t="s">
        <v>85</v>
      </c>
      <c r="AW177" s="14" t="s">
        <v>32</v>
      </c>
      <c r="AX177" s="14" t="s">
        <v>76</v>
      </c>
      <c r="AY177" s="266" t="s">
        <v>120</v>
      </c>
    </row>
    <row r="178" s="16" customFormat="1">
      <c r="A178" s="16"/>
      <c r="B178" s="278"/>
      <c r="C178" s="279"/>
      <c r="D178" s="247" t="s">
        <v>189</v>
      </c>
      <c r="E178" s="280" t="s">
        <v>1</v>
      </c>
      <c r="F178" s="281" t="s">
        <v>227</v>
      </c>
      <c r="G178" s="279"/>
      <c r="H178" s="282">
        <v>89.400000000000006</v>
      </c>
      <c r="I178" s="283"/>
      <c r="J178" s="279"/>
      <c r="K178" s="279"/>
      <c r="L178" s="284"/>
      <c r="M178" s="285"/>
      <c r="N178" s="286"/>
      <c r="O178" s="286"/>
      <c r="P178" s="286"/>
      <c r="Q178" s="286"/>
      <c r="R178" s="286"/>
      <c r="S178" s="286"/>
      <c r="T178" s="287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88" t="s">
        <v>189</v>
      </c>
      <c r="AU178" s="288" t="s">
        <v>85</v>
      </c>
      <c r="AV178" s="16" t="s">
        <v>130</v>
      </c>
      <c r="AW178" s="16" t="s">
        <v>32</v>
      </c>
      <c r="AX178" s="16" t="s">
        <v>76</v>
      </c>
      <c r="AY178" s="288" t="s">
        <v>120</v>
      </c>
    </row>
    <row r="179" s="15" customFormat="1">
      <c r="A179" s="15"/>
      <c r="B179" s="267"/>
      <c r="C179" s="268"/>
      <c r="D179" s="247" t="s">
        <v>189</v>
      </c>
      <c r="E179" s="269" t="s">
        <v>1</v>
      </c>
      <c r="F179" s="270" t="s">
        <v>193</v>
      </c>
      <c r="G179" s="268"/>
      <c r="H179" s="271">
        <v>2249.1219999999998</v>
      </c>
      <c r="I179" s="272"/>
      <c r="J179" s="268"/>
      <c r="K179" s="268"/>
      <c r="L179" s="273"/>
      <c r="M179" s="274"/>
      <c r="N179" s="275"/>
      <c r="O179" s="275"/>
      <c r="P179" s="275"/>
      <c r="Q179" s="275"/>
      <c r="R179" s="275"/>
      <c r="S179" s="275"/>
      <c r="T179" s="27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7" t="s">
        <v>189</v>
      </c>
      <c r="AU179" s="277" t="s">
        <v>85</v>
      </c>
      <c r="AV179" s="15" t="s">
        <v>126</v>
      </c>
      <c r="AW179" s="15" t="s">
        <v>32</v>
      </c>
      <c r="AX179" s="15" t="s">
        <v>83</v>
      </c>
      <c r="AY179" s="277" t="s">
        <v>120</v>
      </c>
    </row>
    <row r="180" s="2" customFormat="1" ht="24.15" customHeight="1">
      <c r="A180" s="39"/>
      <c r="B180" s="40"/>
      <c r="C180" s="220" t="s">
        <v>142</v>
      </c>
      <c r="D180" s="220" t="s">
        <v>121</v>
      </c>
      <c r="E180" s="221" t="s">
        <v>230</v>
      </c>
      <c r="F180" s="222" t="s">
        <v>231</v>
      </c>
      <c r="G180" s="223" t="s">
        <v>221</v>
      </c>
      <c r="H180" s="224">
        <v>2249.1219999999998</v>
      </c>
      <c r="I180" s="225"/>
      <c r="J180" s="226">
        <f>ROUND(I180*H180,2)</f>
        <v>0</v>
      </c>
      <c r="K180" s="222" t="s">
        <v>157</v>
      </c>
      <c r="L180" s="45"/>
      <c r="M180" s="227" t="s">
        <v>1</v>
      </c>
      <c r="N180" s="228" t="s">
        <v>41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126</v>
      </c>
      <c r="AT180" s="231" t="s">
        <v>121</v>
      </c>
      <c r="AU180" s="231" t="s">
        <v>85</v>
      </c>
      <c r="AY180" s="18" t="s">
        <v>120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83</v>
      </c>
      <c r="BK180" s="232">
        <f>ROUND(I180*H180,2)</f>
        <v>0</v>
      </c>
      <c r="BL180" s="18" t="s">
        <v>126</v>
      </c>
      <c r="BM180" s="231" t="s">
        <v>232</v>
      </c>
    </row>
    <row r="181" s="2" customFormat="1" ht="37.8" customHeight="1">
      <c r="A181" s="39"/>
      <c r="B181" s="40"/>
      <c r="C181" s="220" t="s">
        <v>146</v>
      </c>
      <c r="D181" s="220" t="s">
        <v>121</v>
      </c>
      <c r="E181" s="221" t="s">
        <v>233</v>
      </c>
      <c r="F181" s="222" t="s">
        <v>234</v>
      </c>
      <c r="G181" s="223" t="s">
        <v>187</v>
      </c>
      <c r="H181" s="224">
        <v>1237.0550000000001</v>
      </c>
      <c r="I181" s="225"/>
      <c r="J181" s="226">
        <f>ROUND(I181*H181,2)</f>
        <v>0</v>
      </c>
      <c r="K181" s="222" t="s">
        <v>157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126</v>
      </c>
      <c r="AT181" s="231" t="s">
        <v>121</v>
      </c>
      <c r="AU181" s="231" t="s">
        <v>85</v>
      </c>
      <c r="AY181" s="18" t="s">
        <v>120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126</v>
      </c>
      <c r="BM181" s="231" t="s">
        <v>235</v>
      </c>
    </row>
    <row r="182" s="13" customFormat="1">
      <c r="A182" s="13"/>
      <c r="B182" s="245"/>
      <c r="C182" s="246"/>
      <c r="D182" s="247" t="s">
        <v>189</v>
      </c>
      <c r="E182" s="248" t="s">
        <v>1</v>
      </c>
      <c r="F182" s="249" t="s">
        <v>208</v>
      </c>
      <c r="G182" s="246"/>
      <c r="H182" s="248" t="s">
        <v>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189</v>
      </c>
      <c r="AU182" s="255" t="s">
        <v>85</v>
      </c>
      <c r="AV182" s="13" t="s">
        <v>83</v>
      </c>
      <c r="AW182" s="13" t="s">
        <v>32</v>
      </c>
      <c r="AX182" s="13" t="s">
        <v>76</v>
      </c>
      <c r="AY182" s="255" t="s">
        <v>120</v>
      </c>
    </row>
    <row r="183" s="14" customFormat="1">
      <c r="A183" s="14"/>
      <c r="B183" s="256"/>
      <c r="C183" s="257"/>
      <c r="D183" s="247" t="s">
        <v>189</v>
      </c>
      <c r="E183" s="258" t="s">
        <v>1</v>
      </c>
      <c r="F183" s="259" t="s">
        <v>209</v>
      </c>
      <c r="G183" s="257"/>
      <c r="H183" s="260">
        <v>37.799999999999997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189</v>
      </c>
      <c r="AU183" s="266" t="s">
        <v>85</v>
      </c>
      <c r="AV183" s="14" t="s">
        <v>85</v>
      </c>
      <c r="AW183" s="14" t="s">
        <v>32</v>
      </c>
      <c r="AX183" s="14" t="s">
        <v>76</v>
      </c>
      <c r="AY183" s="266" t="s">
        <v>120</v>
      </c>
    </row>
    <row r="184" s="14" customFormat="1">
      <c r="A184" s="14"/>
      <c r="B184" s="256"/>
      <c r="C184" s="257"/>
      <c r="D184" s="247" t="s">
        <v>189</v>
      </c>
      <c r="E184" s="258" t="s">
        <v>1</v>
      </c>
      <c r="F184" s="259" t="s">
        <v>210</v>
      </c>
      <c r="G184" s="257"/>
      <c r="H184" s="260">
        <v>460.19600000000003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6" t="s">
        <v>189</v>
      </c>
      <c r="AU184" s="266" t="s">
        <v>85</v>
      </c>
      <c r="AV184" s="14" t="s">
        <v>85</v>
      </c>
      <c r="AW184" s="14" t="s">
        <v>32</v>
      </c>
      <c r="AX184" s="14" t="s">
        <v>76</v>
      </c>
      <c r="AY184" s="266" t="s">
        <v>120</v>
      </c>
    </row>
    <row r="185" s="13" customFormat="1">
      <c r="A185" s="13"/>
      <c r="B185" s="245"/>
      <c r="C185" s="246"/>
      <c r="D185" s="247" t="s">
        <v>189</v>
      </c>
      <c r="E185" s="248" t="s">
        <v>1</v>
      </c>
      <c r="F185" s="249" t="s">
        <v>211</v>
      </c>
      <c r="G185" s="246"/>
      <c r="H185" s="248" t="s">
        <v>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189</v>
      </c>
      <c r="AU185" s="255" t="s">
        <v>85</v>
      </c>
      <c r="AV185" s="13" t="s">
        <v>83</v>
      </c>
      <c r="AW185" s="13" t="s">
        <v>32</v>
      </c>
      <c r="AX185" s="13" t="s">
        <v>76</v>
      </c>
      <c r="AY185" s="255" t="s">
        <v>120</v>
      </c>
    </row>
    <row r="186" s="14" customFormat="1">
      <c r="A186" s="14"/>
      <c r="B186" s="256"/>
      <c r="C186" s="257"/>
      <c r="D186" s="247" t="s">
        <v>189</v>
      </c>
      <c r="E186" s="258" t="s">
        <v>1</v>
      </c>
      <c r="F186" s="259" t="s">
        <v>212</v>
      </c>
      <c r="G186" s="257"/>
      <c r="H186" s="260">
        <v>21.600000000000001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189</v>
      </c>
      <c r="AU186" s="266" t="s">
        <v>85</v>
      </c>
      <c r="AV186" s="14" t="s">
        <v>85</v>
      </c>
      <c r="AW186" s="14" t="s">
        <v>32</v>
      </c>
      <c r="AX186" s="14" t="s">
        <v>76</v>
      </c>
      <c r="AY186" s="266" t="s">
        <v>120</v>
      </c>
    </row>
    <row r="187" s="14" customFormat="1">
      <c r="A187" s="14"/>
      <c r="B187" s="256"/>
      <c r="C187" s="257"/>
      <c r="D187" s="247" t="s">
        <v>189</v>
      </c>
      <c r="E187" s="258" t="s">
        <v>1</v>
      </c>
      <c r="F187" s="259" t="s">
        <v>213</v>
      </c>
      <c r="G187" s="257"/>
      <c r="H187" s="260">
        <v>452.279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189</v>
      </c>
      <c r="AU187" s="266" t="s">
        <v>85</v>
      </c>
      <c r="AV187" s="14" t="s">
        <v>85</v>
      </c>
      <c r="AW187" s="14" t="s">
        <v>32</v>
      </c>
      <c r="AX187" s="14" t="s">
        <v>76</v>
      </c>
      <c r="AY187" s="266" t="s">
        <v>120</v>
      </c>
    </row>
    <row r="188" s="13" customFormat="1">
      <c r="A188" s="13"/>
      <c r="B188" s="245"/>
      <c r="C188" s="246"/>
      <c r="D188" s="247" t="s">
        <v>189</v>
      </c>
      <c r="E188" s="248" t="s">
        <v>1</v>
      </c>
      <c r="F188" s="249" t="s">
        <v>236</v>
      </c>
      <c r="G188" s="246"/>
      <c r="H188" s="248" t="s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189</v>
      </c>
      <c r="AU188" s="255" t="s">
        <v>85</v>
      </c>
      <c r="AV188" s="13" t="s">
        <v>83</v>
      </c>
      <c r="AW188" s="13" t="s">
        <v>32</v>
      </c>
      <c r="AX188" s="13" t="s">
        <v>76</v>
      </c>
      <c r="AY188" s="255" t="s">
        <v>120</v>
      </c>
    </row>
    <row r="189" s="14" customFormat="1">
      <c r="A189" s="14"/>
      <c r="B189" s="256"/>
      <c r="C189" s="257"/>
      <c r="D189" s="247" t="s">
        <v>189</v>
      </c>
      <c r="E189" s="258" t="s">
        <v>1</v>
      </c>
      <c r="F189" s="259" t="s">
        <v>201</v>
      </c>
      <c r="G189" s="257"/>
      <c r="H189" s="260">
        <v>149.75999999999999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189</v>
      </c>
      <c r="AU189" s="266" t="s">
        <v>85</v>
      </c>
      <c r="AV189" s="14" t="s">
        <v>85</v>
      </c>
      <c r="AW189" s="14" t="s">
        <v>32</v>
      </c>
      <c r="AX189" s="14" t="s">
        <v>76</v>
      </c>
      <c r="AY189" s="266" t="s">
        <v>120</v>
      </c>
    </row>
    <row r="190" s="14" customFormat="1">
      <c r="A190" s="14"/>
      <c r="B190" s="256"/>
      <c r="C190" s="257"/>
      <c r="D190" s="247" t="s">
        <v>189</v>
      </c>
      <c r="E190" s="258" t="s">
        <v>1</v>
      </c>
      <c r="F190" s="259" t="s">
        <v>202</v>
      </c>
      <c r="G190" s="257"/>
      <c r="H190" s="260">
        <v>37.119999999999997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189</v>
      </c>
      <c r="AU190" s="266" t="s">
        <v>85</v>
      </c>
      <c r="AV190" s="14" t="s">
        <v>85</v>
      </c>
      <c r="AW190" s="14" t="s">
        <v>32</v>
      </c>
      <c r="AX190" s="14" t="s">
        <v>76</v>
      </c>
      <c r="AY190" s="266" t="s">
        <v>120</v>
      </c>
    </row>
    <row r="191" s="14" customFormat="1">
      <c r="A191" s="14"/>
      <c r="B191" s="256"/>
      <c r="C191" s="257"/>
      <c r="D191" s="247" t="s">
        <v>189</v>
      </c>
      <c r="E191" s="258" t="s">
        <v>1</v>
      </c>
      <c r="F191" s="259" t="s">
        <v>203</v>
      </c>
      <c r="G191" s="257"/>
      <c r="H191" s="260">
        <v>33.600000000000001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189</v>
      </c>
      <c r="AU191" s="266" t="s">
        <v>85</v>
      </c>
      <c r="AV191" s="14" t="s">
        <v>85</v>
      </c>
      <c r="AW191" s="14" t="s">
        <v>32</v>
      </c>
      <c r="AX191" s="14" t="s">
        <v>76</v>
      </c>
      <c r="AY191" s="266" t="s">
        <v>120</v>
      </c>
    </row>
    <row r="192" s="13" customFormat="1">
      <c r="A192" s="13"/>
      <c r="B192" s="245"/>
      <c r="C192" s="246"/>
      <c r="D192" s="247" t="s">
        <v>189</v>
      </c>
      <c r="E192" s="248" t="s">
        <v>1</v>
      </c>
      <c r="F192" s="249" t="s">
        <v>190</v>
      </c>
      <c r="G192" s="246"/>
      <c r="H192" s="248" t="s">
        <v>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189</v>
      </c>
      <c r="AU192" s="255" t="s">
        <v>85</v>
      </c>
      <c r="AV192" s="13" t="s">
        <v>83</v>
      </c>
      <c r="AW192" s="13" t="s">
        <v>32</v>
      </c>
      <c r="AX192" s="13" t="s">
        <v>76</v>
      </c>
      <c r="AY192" s="255" t="s">
        <v>120</v>
      </c>
    </row>
    <row r="193" s="14" customFormat="1">
      <c r="A193" s="14"/>
      <c r="B193" s="256"/>
      <c r="C193" s="257"/>
      <c r="D193" s="247" t="s">
        <v>189</v>
      </c>
      <c r="E193" s="258" t="s">
        <v>1</v>
      </c>
      <c r="F193" s="259" t="s">
        <v>191</v>
      </c>
      <c r="G193" s="257"/>
      <c r="H193" s="260">
        <v>27.199999999999999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6" t="s">
        <v>189</v>
      </c>
      <c r="AU193" s="266" t="s">
        <v>85</v>
      </c>
      <c r="AV193" s="14" t="s">
        <v>85</v>
      </c>
      <c r="AW193" s="14" t="s">
        <v>32</v>
      </c>
      <c r="AX193" s="14" t="s">
        <v>76</v>
      </c>
      <c r="AY193" s="266" t="s">
        <v>120</v>
      </c>
    </row>
    <row r="194" s="14" customFormat="1">
      <c r="A194" s="14"/>
      <c r="B194" s="256"/>
      <c r="C194" s="257"/>
      <c r="D194" s="247" t="s">
        <v>189</v>
      </c>
      <c r="E194" s="258" t="s">
        <v>1</v>
      </c>
      <c r="F194" s="259" t="s">
        <v>192</v>
      </c>
      <c r="G194" s="257"/>
      <c r="H194" s="260">
        <v>17.5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189</v>
      </c>
      <c r="AU194" s="266" t="s">
        <v>85</v>
      </c>
      <c r="AV194" s="14" t="s">
        <v>85</v>
      </c>
      <c r="AW194" s="14" t="s">
        <v>32</v>
      </c>
      <c r="AX194" s="14" t="s">
        <v>76</v>
      </c>
      <c r="AY194" s="266" t="s">
        <v>120</v>
      </c>
    </row>
    <row r="195" s="15" customFormat="1">
      <c r="A195" s="15"/>
      <c r="B195" s="267"/>
      <c r="C195" s="268"/>
      <c r="D195" s="247" t="s">
        <v>189</v>
      </c>
      <c r="E195" s="269" t="s">
        <v>1</v>
      </c>
      <c r="F195" s="270" t="s">
        <v>193</v>
      </c>
      <c r="G195" s="268"/>
      <c r="H195" s="271">
        <v>1237.0550000000001</v>
      </c>
      <c r="I195" s="272"/>
      <c r="J195" s="268"/>
      <c r="K195" s="268"/>
      <c r="L195" s="273"/>
      <c r="M195" s="274"/>
      <c r="N195" s="275"/>
      <c r="O195" s="275"/>
      <c r="P195" s="275"/>
      <c r="Q195" s="275"/>
      <c r="R195" s="275"/>
      <c r="S195" s="275"/>
      <c r="T195" s="27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7" t="s">
        <v>189</v>
      </c>
      <c r="AU195" s="277" t="s">
        <v>85</v>
      </c>
      <c r="AV195" s="15" t="s">
        <v>126</v>
      </c>
      <c r="AW195" s="15" t="s">
        <v>32</v>
      </c>
      <c r="AX195" s="15" t="s">
        <v>83</v>
      </c>
      <c r="AY195" s="277" t="s">
        <v>120</v>
      </c>
    </row>
    <row r="196" s="2" customFormat="1" ht="24.15" customHeight="1">
      <c r="A196" s="39"/>
      <c r="B196" s="40"/>
      <c r="C196" s="220" t="s">
        <v>150</v>
      </c>
      <c r="D196" s="220" t="s">
        <v>121</v>
      </c>
      <c r="E196" s="221" t="s">
        <v>237</v>
      </c>
      <c r="F196" s="222" t="s">
        <v>238</v>
      </c>
      <c r="G196" s="223" t="s">
        <v>187</v>
      </c>
      <c r="H196" s="224">
        <v>485.93799999999999</v>
      </c>
      <c r="I196" s="225"/>
      <c r="J196" s="226">
        <f>ROUND(I196*H196,2)</f>
        <v>0</v>
      </c>
      <c r="K196" s="222" t="s">
        <v>157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126</v>
      </c>
      <c r="AT196" s="231" t="s">
        <v>121</v>
      </c>
      <c r="AU196" s="231" t="s">
        <v>85</v>
      </c>
      <c r="AY196" s="18" t="s">
        <v>120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83</v>
      </c>
      <c r="BK196" s="232">
        <f>ROUND(I196*H196,2)</f>
        <v>0</v>
      </c>
      <c r="BL196" s="18" t="s">
        <v>126</v>
      </c>
      <c r="BM196" s="231" t="s">
        <v>239</v>
      </c>
    </row>
    <row r="197" s="2" customFormat="1" ht="24.15" customHeight="1">
      <c r="A197" s="39"/>
      <c r="B197" s="40"/>
      <c r="C197" s="220" t="s">
        <v>133</v>
      </c>
      <c r="D197" s="220" t="s">
        <v>121</v>
      </c>
      <c r="E197" s="221" t="s">
        <v>240</v>
      </c>
      <c r="F197" s="222" t="s">
        <v>241</v>
      </c>
      <c r="G197" s="223" t="s">
        <v>187</v>
      </c>
      <c r="H197" s="224">
        <v>485.93799999999999</v>
      </c>
      <c r="I197" s="225"/>
      <c r="J197" s="226">
        <f>ROUND(I197*H197,2)</f>
        <v>0</v>
      </c>
      <c r="K197" s="222" t="s">
        <v>157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126</v>
      </c>
      <c r="AT197" s="231" t="s">
        <v>121</v>
      </c>
      <c r="AU197" s="231" t="s">
        <v>85</v>
      </c>
      <c r="AY197" s="18" t="s">
        <v>120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126</v>
      </c>
      <c r="BM197" s="231" t="s">
        <v>242</v>
      </c>
    </row>
    <row r="198" s="2" customFormat="1" ht="24.15" customHeight="1">
      <c r="A198" s="39"/>
      <c r="B198" s="40"/>
      <c r="C198" s="220" t="s">
        <v>159</v>
      </c>
      <c r="D198" s="220" t="s">
        <v>121</v>
      </c>
      <c r="E198" s="221" t="s">
        <v>243</v>
      </c>
      <c r="F198" s="222" t="s">
        <v>244</v>
      </c>
      <c r="G198" s="223" t="s">
        <v>221</v>
      </c>
      <c r="H198" s="224">
        <v>483.30000000000001</v>
      </c>
      <c r="I198" s="225"/>
      <c r="J198" s="226">
        <f>ROUND(I198*H198,2)</f>
        <v>0</v>
      </c>
      <c r="K198" s="222" t="s">
        <v>157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126</v>
      </c>
      <c r="AT198" s="231" t="s">
        <v>121</v>
      </c>
      <c r="AU198" s="231" t="s">
        <v>85</v>
      </c>
      <c r="AY198" s="18" t="s">
        <v>120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126</v>
      </c>
      <c r="BM198" s="231" t="s">
        <v>245</v>
      </c>
    </row>
    <row r="199" s="14" customFormat="1">
      <c r="A199" s="14"/>
      <c r="B199" s="256"/>
      <c r="C199" s="257"/>
      <c r="D199" s="247" t="s">
        <v>189</v>
      </c>
      <c r="E199" s="258" t="s">
        <v>1</v>
      </c>
      <c r="F199" s="259" t="s">
        <v>246</v>
      </c>
      <c r="G199" s="257"/>
      <c r="H199" s="260">
        <v>483.30000000000001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189</v>
      </c>
      <c r="AU199" s="266" t="s">
        <v>85</v>
      </c>
      <c r="AV199" s="14" t="s">
        <v>85</v>
      </c>
      <c r="AW199" s="14" t="s">
        <v>32</v>
      </c>
      <c r="AX199" s="14" t="s">
        <v>76</v>
      </c>
      <c r="AY199" s="266" t="s">
        <v>120</v>
      </c>
    </row>
    <row r="200" s="15" customFormat="1">
      <c r="A200" s="15"/>
      <c r="B200" s="267"/>
      <c r="C200" s="268"/>
      <c r="D200" s="247" t="s">
        <v>189</v>
      </c>
      <c r="E200" s="269" t="s">
        <v>1</v>
      </c>
      <c r="F200" s="270" t="s">
        <v>193</v>
      </c>
      <c r="G200" s="268"/>
      <c r="H200" s="271">
        <v>483.30000000000001</v>
      </c>
      <c r="I200" s="272"/>
      <c r="J200" s="268"/>
      <c r="K200" s="268"/>
      <c r="L200" s="273"/>
      <c r="M200" s="274"/>
      <c r="N200" s="275"/>
      <c r="O200" s="275"/>
      <c r="P200" s="275"/>
      <c r="Q200" s="275"/>
      <c r="R200" s="275"/>
      <c r="S200" s="275"/>
      <c r="T200" s="27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7" t="s">
        <v>189</v>
      </c>
      <c r="AU200" s="277" t="s">
        <v>85</v>
      </c>
      <c r="AV200" s="15" t="s">
        <v>126</v>
      </c>
      <c r="AW200" s="15" t="s">
        <v>32</v>
      </c>
      <c r="AX200" s="15" t="s">
        <v>83</v>
      </c>
      <c r="AY200" s="277" t="s">
        <v>120</v>
      </c>
    </row>
    <row r="201" s="2" customFormat="1" ht="33" customHeight="1">
      <c r="A201" s="39"/>
      <c r="B201" s="40"/>
      <c r="C201" s="220" t="s">
        <v>8</v>
      </c>
      <c r="D201" s="220" t="s">
        <v>121</v>
      </c>
      <c r="E201" s="221" t="s">
        <v>247</v>
      </c>
      <c r="F201" s="222" t="s">
        <v>248</v>
      </c>
      <c r="G201" s="223" t="s">
        <v>249</v>
      </c>
      <c r="H201" s="224">
        <v>1943.75</v>
      </c>
      <c r="I201" s="225"/>
      <c r="J201" s="226">
        <f>ROUND(I201*H201,2)</f>
        <v>0</v>
      </c>
      <c r="K201" s="222" t="s">
        <v>157</v>
      </c>
      <c r="L201" s="45"/>
      <c r="M201" s="227" t="s">
        <v>1</v>
      </c>
      <c r="N201" s="228" t="s">
        <v>41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126</v>
      </c>
      <c r="AT201" s="231" t="s">
        <v>121</v>
      </c>
      <c r="AU201" s="231" t="s">
        <v>85</v>
      </c>
      <c r="AY201" s="18" t="s">
        <v>120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83</v>
      </c>
      <c r="BK201" s="232">
        <f>ROUND(I201*H201,2)</f>
        <v>0</v>
      </c>
      <c r="BL201" s="18" t="s">
        <v>126</v>
      </c>
      <c r="BM201" s="231" t="s">
        <v>250</v>
      </c>
    </row>
    <row r="202" s="14" customFormat="1">
      <c r="A202" s="14"/>
      <c r="B202" s="256"/>
      <c r="C202" s="257"/>
      <c r="D202" s="247" t="s">
        <v>189</v>
      </c>
      <c r="E202" s="258" t="s">
        <v>1</v>
      </c>
      <c r="F202" s="259" t="s">
        <v>251</v>
      </c>
      <c r="G202" s="257"/>
      <c r="H202" s="260">
        <v>971.875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6" t="s">
        <v>189</v>
      </c>
      <c r="AU202" s="266" t="s">
        <v>85</v>
      </c>
      <c r="AV202" s="14" t="s">
        <v>85</v>
      </c>
      <c r="AW202" s="14" t="s">
        <v>32</v>
      </c>
      <c r="AX202" s="14" t="s">
        <v>83</v>
      </c>
      <c r="AY202" s="266" t="s">
        <v>120</v>
      </c>
    </row>
    <row r="203" s="14" customFormat="1">
      <c r="A203" s="14"/>
      <c r="B203" s="256"/>
      <c r="C203" s="257"/>
      <c r="D203" s="247" t="s">
        <v>189</v>
      </c>
      <c r="E203" s="257"/>
      <c r="F203" s="259" t="s">
        <v>252</v>
      </c>
      <c r="G203" s="257"/>
      <c r="H203" s="260">
        <v>1943.75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6" t="s">
        <v>189</v>
      </c>
      <c r="AU203" s="266" t="s">
        <v>85</v>
      </c>
      <c r="AV203" s="14" t="s">
        <v>85</v>
      </c>
      <c r="AW203" s="14" t="s">
        <v>4</v>
      </c>
      <c r="AX203" s="14" t="s">
        <v>83</v>
      </c>
      <c r="AY203" s="266" t="s">
        <v>120</v>
      </c>
    </row>
    <row r="204" s="2" customFormat="1" ht="16.5" customHeight="1">
      <c r="A204" s="39"/>
      <c r="B204" s="40"/>
      <c r="C204" s="220" t="s">
        <v>166</v>
      </c>
      <c r="D204" s="220" t="s">
        <v>121</v>
      </c>
      <c r="E204" s="221" t="s">
        <v>253</v>
      </c>
      <c r="F204" s="222" t="s">
        <v>254</v>
      </c>
      <c r="G204" s="223" t="s">
        <v>187</v>
      </c>
      <c r="H204" s="224">
        <v>971.875</v>
      </c>
      <c r="I204" s="225"/>
      <c r="J204" s="226">
        <f>ROUND(I204*H204,2)</f>
        <v>0</v>
      </c>
      <c r="K204" s="222" t="s">
        <v>157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126</v>
      </c>
      <c r="AT204" s="231" t="s">
        <v>121</v>
      </c>
      <c r="AU204" s="231" t="s">
        <v>85</v>
      </c>
      <c r="AY204" s="18" t="s">
        <v>120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83</v>
      </c>
      <c r="BK204" s="232">
        <f>ROUND(I204*H204,2)</f>
        <v>0</v>
      </c>
      <c r="BL204" s="18" t="s">
        <v>126</v>
      </c>
      <c r="BM204" s="231" t="s">
        <v>255</v>
      </c>
    </row>
    <row r="205" s="2" customFormat="1" ht="24.15" customHeight="1">
      <c r="A205" s="39"/>
      <c r="B205" s="40"/>
      <c r="C205" s="220" t="s">
        <v>256</v>
      </c>
      <c r="D205" s="220" t="s">
        <v>121</v>
      </c>
      <c r="E205" s="221" t="s">
        <v>257</v>
      </c>
      <c r="F205" s="222" t="s">
        <v>258</v>
      </c>
      <c r="G205" s="223" t="s">
        <v>187</v>
      </c>
      <c r="H205" s="224">
        <v>774.92499999999995</v>
      </c>
      <c r="I205" s="225"/>
      <c r="J205" s="226">
        <f>ROUND(I205*H205,2)</f>
        <v>0</v>
      </c>
      <c r="K205" s="222" t="s">
        <v>157</v>
      </c>
      <c r="L205" s="45"/>
      <c r="M205" s="227" t="s">
        <v>1</v>
      </c>
      <c r="N205" s="228" t="s">
        <v>41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126</v>
      </c>
      <c r="AT205" s="231" t="s">
        <v>121</v>
      </c>
      <c r="AU205" s="231" t="s">
        <v>85</v>
      </c>
      <c r="AY205" s="18" t="s">
        <v>120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126</v>
      </c>
      <c r="BM205" s="231" t="s">
        <v>259</v>
      </c>
    </row>
    <row r="206" s="14" customFormat="1">
      <c r="A206" s="14"/>
      <c r="B206" s="256"/>
      <c r="C206" s="257"/>
      <c r="D206" s="247" t="s">
        <v>189</v>
      </c>
      <c r="E206" s="258" t="s">
        <v>1</v>
      </c>
      <c r="F206" s="259" t="s">
        <v>260</v>
      </c>
      <c r="G206" s="257"/>
      <c r="H206" s="260">
        <v>730.22500000000002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189</v>
      </c>
      <c r="AU206" s="266" t="s">
        <v>85</v>
      </c>
      <c r="AV206" s="14" t="s">
        <v>85</v>
      </c>
      <c r="AW206" s="14" t="s">
        <v>32</v>
      </c>
      <c r="AX206" s="14" t="s">
        <v>76</v>
      </c>
      <c r="AY206" s="266" t="s">
        <v>120</v>
      </c>
    </row>
    <row r="207" s="13" customFormat="1">
      <c r="A207" s="13"/>
      <c r="B207" s="245"/>
      <c r="C207" s="246"/>
      <c r="D207" s="247" t="s">
        <v>189</v>
      </c>
      <c r="E207" s="248" t="s">
        <v>1</v>
      </c>
      <c r="F207" s="249" t="s">
        <v>190</v>
      </c>
      <c r="G207" s="246"/>
      <c r="H207" s="248" t="s">
        <v>1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189</v>
      </c>
      <c r="AU207" s="255" t="s">
        <v>85</v>
      </c>
      <c r="AV207" s="13" t="s">
        <v>83</v>
      </c>
      <c r="AW207" s="13" t="s">
        <v>32</v>
      </c>
      <c r="AX207" s="13" t="s">
        <v>76</v>
      </c>
      <c r="AY207" s="255" t="s">
        <v>120</v>
      </c>
    </row>
    <row r="208" s="14" customFormat="1">
      <c r="A208" s="14"/>
      <c r="B208" s="256"/>
      <c r="C208" s="257"/>
      <c r="D208" s="247" t="s">
        <v>189</v>
      </c>
      <c r="E208" s="258" t="s">
        <v>1</v>
      </c>
      <c r="F208" s="259" t="s">
        <v>191</v>
      </c>
      <c r="G208" s="257"/>
      <c r="H208" s="260">
        <v>27.199999999999999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189</v>
      </c>
      <c r="AU208" s="266" t="s">
        <v>85</v>
      </c>
      <c r="AV208" s="14" t="s">
        <v>85</v>
      </c>
      <c r="AW208" s="14" t="s">
        <v>32</v>
      </c>
      <c r="AX208" s="14" t="s">
        <v>76</v>
      </c>
      <c r="AY208" s="266" t="s">
        <v>120</v>
      </c>
    </row>
    <row r="209" s="14" customFormat="1">
      <c r="A209" s="14"/>
      <c r="B209" s="256"/>
      <c r="C209" s="257"/>
      <c r="D209" s="247" t="s">
        <v>189</v>
      </c>
      <c r="E209" s="258" t="s">
        <v>1</v>
      </c>
      <c r="F209" s="259" t="s">
        <v>192</v>
      </c>
      <c r="G209" s="257"/>
      <c r="H209" s="260">
        <v>17.5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189</v>
      </c>
      <c r="AU209" s="266" t="s">
        <v>85</v>
      </c>
      <c r="AV209" s="14" t="s">
        <v>85</v>
      </c>
      <c r="AW209" s="14" t="s">
        <v>32</v>
      </c>
      <c r="AX209" s="14" t="s">
        <v>76</v>
      </c>
      <c r="AY209" s="266" t="s">
        <v>120</v>
      </c>
    </row>
    <row r="210" s="16" customFormat="1">
      <c r="A210" s="16"/>
      <c r="B210" s="278"/>
      <c r="C210" s="279"/>
      <c r="D210" s="247" t="s">
        <v>189</v>
      </c>
      <c r="E210" s="280" t="s">
        <v>1</v>
      </c>
      <c r="F210" s="281" t="s">
        <v>227</v>
      </c>
      <c r="G210" s="279"/>
      <c r="H210" s="282">
        <v>774.92499999999995</v>
      </c>
      <c r="I210" s="283"/>
      <c r="J210" s="279"/>
      <c r="K210" s="279"/>
      <c r="L210" s="284"/>
      <c r="M210" s="285"/>
      <c r="N210" s="286"/>
      <c r="O210" s="286"/>
      <c r="P210" s="286"/>
      <c r="Q210" s="286"/>
      <c r="R210" s="286"/>
      <c r="S210" s="286"/>
      <c r="T210" s="287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88" t="s">
        <v>189</v>
      </c>
      <c r="AU210" s="288" t="s">
        <v>85</v>
      </c>
      <c r="AV210" s="16" t="s">
        <v>130</v>
      </c>
      <c r="AW210" s="16" t="s">
        <v>32</v>
      </c>
      <c r="AX210" s="16" t="s">
        <v>76</v>
      </c>
      <c r="AY210" s="288" t="s">
        <v>120</v>
      </c>
    </row>
    <row r="211" s="15" customFormat="1">
      <c r="A211" s="15"/>
      <c r="B211" s="267"/>
      <c r="C211" s="268"/>
      <c r="D211" s="247" t="s">
        <v>189</v>
      </c>
      <c r="E211" s="269" t="s">
        <v>1</v>
      </c>
      <c r="F211" s="270" t="s">
        <v>193</v>
      </c>
      <c r="G211" s="268"/>
      <c r="H211" s="271">
        <v>774.92499999999995</v>
      </c>
      <c r="I211" s="272"/>
      <c r="J211" s="268"/>
      <c r="K211" s="268"/>
      <c r="L211" s="273"/>
      <c r="M211" s="274"/>
      <c r="N211" s="275"/>
      <c r="O211" s="275"/>
      <c r="P211" s="275"/>
      <c r="Q211" s="275"/>
      <c r="R211" s="275"/>
      <c r="S211" s="275"/>
      <c r="T211" s="27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7" t="s">
        <v>189</v>
      </c>
      <c r="AU211" s="277" t="s">
        <v>85</v>
      </c>
      <c r="AV211" s="15" t="s">
        <v>126</v>
      </c>
      <c r="AW211" s="15" t="s">
        <v>32</v>
      </c>
      <c r="AX211" s="15" t="s">
        <v>83</v>
      </c>
      <c r="AY211" s="277" t="s">
        <v>120</v>
      </c>
    </row>
    <row r="212" s="2" customFormat="1" ht="16.5" customHeight="1">
      <c r="A212" s="39"/>
      <c r="B212" s="40"/>
      <c r="C212" s="289" t="s">
        <v>261</v>
      </c>
      <c r="D212" s="289" t="s">
        <v>262</v>
      </c>
      <c r="E212" s="290" t="s">
        <v>263</v>
      </c>
      <c r="F212" s="291" t="s">
        <v>264</v>
      </c>
      <c r="G212" s="292" t="s">
        <v>249</v>
      </c>
      <c r="H212" s="293">
        <v>774.92499999999995</v>
      </c>
      <c r="I212" s="294"/>
      <c r="J212" s="295">
        <f>ROUND(I212*H212,2)</f>
        <v>0</v>
      </c>
      <c r="K212" s="291" t="s">
        <v>157</v>
      </c>
      <c r="L212" s="296"/>
      <c r="M212" s="297" t="s">
        <v>1</v>
      </c>
      <c r="N212" s="298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146</v>
      </c>
      <c r="AT212" s="231" t="s">
        <v>262</v>
      </c>
      <c r="AU212" s="231" t="s">
        <v>85</v>
      </c>
      <c r="AY212" s="18" t="s">
        <v>120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83</v>
      </c>
      <c r="BK212" s="232">
        <f>ROUND(I212*H212,2)</f>
        <v>0</v>
      </c>
      <c r="BL212" s="18" t="s">
        <v>126</v>
      </c>
      <c r="BM212" s="231" t="s">
        <v>265</v>
      </c>
    </row>
    <row r="213" s="14" customFormat="1">
      <c r="A213" s="14"/>
      <c r="B213" s="256"/>
      <c r="C213" s="257"/>
      <c r="D213" s="247" t="s">
        <v>189</v>
      </c>
      <c r="E213" s="258" t="s">
        <v>1</v>
      </c>
      <c r="F213" s="259" t="s">
        <v>266</v>
      </c>
      <c r="G213" s="257"/>
      <c r="H213" s="260">
        <v>774.92499999999995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6" t="s">
        <v>189</v>
      </c>
      <c r="AU213" s="266" t="s">
        <v>85</v>
      </c>
      <c r="AV213" s="14" t="s">
        <v>85</v>
      </c>
      <c r="AW213" s="14" t="s">
        <v>32</v>
      </c>
      <c r="AX213" s="14" t="s">
        <v>83</v>
      </c>
      <c r="AY213" s="266" t="s">
        <v>120</v>
      </c>
    </row>
    <row r="214" s="2" customFormat="1" ht="16.5" customHeight="1">
      <c r="A214" s="39"/>
      <c r="B214" s="40"/>
      <c r="C214" s="289" t="s">
        <v>138</v>
      </c>
      <c r="D214" s="289" t="s">
        <v>262</v>
      </c>
      <c r="E214" s="290" t="s">
        <v>267</v>
      </c>
      <c r="F214" s="291" t="s">
        <v>268</v>
      </c>
      <c r="G214" s="292" t="s">
        <v>249</v>
      </c>
      <c r="H214" s="293">
        <v>774.92499999999995</v>
      </c>
      <c r="I214" s="294"/>
      <c r="J214" s="295">
        <f>ROUND(I214*H214,2)</f>
        <v>0</v>
      </c>
      <c r="K214" s="291" t="s">
        <v>157</v>
      </c>
      <c r="L214" s="296"/>
      <c r="M214" s="297" t="s">
        <v>1</v>
      </c>
      <c r="N214" s="298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146</v>
      </c>
      <c r="AT214" s="231" t="s">
        <v>262</v>
      </c>
      <c r="AU214" s="231" t="s">
        <v>85</v>
      </c>
      <c r="AY214" s="18" t="s">
        <v>120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126</v>
      </c>
      <c r="BM214" s="231" t="s">
        <v>269</v>
      </c>
    </row>
    <row r="215" s="14" customFormat="1">
      <c r="A215" s="14"/>
      <c r="B215" s="256"/>
      <c r="C215" s="257"/>
      <c r="D215" s="247" t="s">
        <v>189</v>
      </c>
      <c r="E215" s="258" t="s">
        <v>1</v>
      </c>
      <c r="F215" s="259" t="s">
        <v>266</v>
      </c>
      <c r="G215" s="257"/>
      <c r="H215" s="260">
        <v>774.92499999999995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189</v>
      </c>
      <c r="AU215" s="266" t="s">
        <v>85</v>
      </c>
      <c r="AV215" s="14" t="s">
        <v>85</v>
      </c>
      <c r="AW215" s="14" t="s">
        <v>32</v>
      </c>
      <c r="AX215" s="14" t="s">
        <v>83</v>
      </c>
      <c r="AY215" s="266" t="s">
        <v>120</v>
      </c>
    </row>
    <row r="216" s="2" customFormat="1" ht="24.15" customHeight="1">
      <c r="A216" s="39"/>
      <c r="B216" s="40"/>
      <c r="C216" s="220" t="s">
        <v>270</v>
      </c>
      <c r="D216" s="220" t="s">
        <v>121</v>
      </c>
      <c r="E216" s="221" t="s">
        <v>271</v>
      </c>
      <c r="F216" s="222" t="s">
        <v>272</v>
      </c>
      <c r="G216" s="223" t="s">
        <v>187</v>
      </c>
      <c r="H216" s="224">
        <v>193.31999999999999</v>
      </c>
      <c r="I216" s="225"/>
      <c r="J216" s="226">
        <f>ROUND(I216*H216,2)</f>
        <v>0</v>
      </c>
      <c r="K216" s="222" t="s">
        <v>157</v>
      </c>
      <c r="L216" s="45"/>
      <c r="M216" s="227" t="s">
        <v>1</v>
      </c>
      <c r="N216" s="228" t="s">
        <v>41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126</v>
      </c>
      <c r="AT216" s="231" t="s">
        <v>121</v>
      </c>
      <c r="AU216" s="231" t="s">
        <v>85</v>
      </c>
      <c r="AY216" s="18" t="s">
        <v>120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83</v>
      </c>
      <c r="BK216" s="232">
        <f>ROUND(I216*H216,2)</f>
        <v>0</v>
      </c>
      <c r="BL216" s="18" t="s">
        <v>126</v>
      </c>
      <c r="BM216" s="231" t="s">
        <v>273</v>
      </c>
    </row>
    <row r="217" s="14" customFormat="1">
      <c r="A217" s="14"/>
      <c r="B217" s="256"/>
      <c r="C217" s="257"/>
      <c r="D217" s="247" t="s">
        <v>189</v>
      </c>
      <c r="E217" s="258" t="s">
        <v>1</v>
      </c>
      <c r="F217" s="259" t="s">
        <v>274</v>
      </c>
      <c r="G217" s="257"/>
      <c r="H217" s="260">
        <v>193.31999999999999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6" t="s">
        <v>189</v>
      </c>
      <c r="AU217" s="266" t="s">
        <v>85</v>
      </c>
      <c r="AV217" s="14" t="s">
        <v>85</v>
      </c>
      <c r="AW217" s="14" t="s">
        <v>32</v>
      </c>
      <c r="AX217" s="14" t="s">
        <v>76</v>
      </c>
      <c r="AY217" s="266" t="s">
        <v>120</v>
      </c>
    </row>
    <row r="218" s="15" customFormat="1">
      <c r="A218" s="15"/>
      <c r="B218" s="267"/>
      <c r="C218" s="268"/>
      <c r="D218" s="247" t="s">
        <v>189</v>
      </c>
      <c r="E218" s="269" t="s">
        <v>1</v>
      </c>
      <c r="F218" s="270" t="s">
        <v>193</v>
      </c>
      <c r="G218" s="268"/>
      <c r="H218" s="271">
        <v>193.31999999999999</v>
      </c>
      <c r="I218" s="272"/>
      <c r="J218" s="268"/>
      <c r="K218" s="268"/>
      <c r="L218" s="273"/>
      <c r="M218" s="274"/>
      <c r="N218" s="275"/>
      <c r="O218" s="275"/>
      <c r="P218" s="275"/>
      <c r="Q218" s="275"/>
      <c r="R218" s="275"/>
      <c r="S218" s="275"/>
      <c r="T218" s="27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7" t="s">
        <v>189</v>
      </c>
      <c r="AU218" s="277" t="s">
        <v>85</v>
      </c>
      <c r="AV218" s="15" t="s">
        <v>126</v>
      </c>
      <c r="AW218" s="15" t="s">
        <v>32</v>
      </c>
      <c r="AX218" s="15" t="s">
        <v>83</v>
      </c>
      <c r="AY218" s="277" t="s">
        <v>120</v>
      </c>
    </row>
    <row r="219" s="2" customFormat="1" ht="16.5" customHeight="1">
      <c r="A219" s="39"/>
      <c r="B219" s="40"/>
      <c r="C219" s="289" t="s">
        <v>275</v>
      </c>
      <c r="D219" s="289" t="s">
        <v>262</v>
      </c>
      <c r="E219" s="290" t="s">
        <v>276</v>
      </c>
      <c r="F219" s="291" t="s">
        <v>277</v>
      </c>
      <c r="G219" s="292" t="s">
        <v>249</v>
      </c>
      <c r="H219" s="293">
        <v>386.63999999999999</v>
      </c>
      <c r="I219" s="294"/>
      <c r="J219" s="295">
        <f>ROUND(I219*H219,2)</f>
        <v>0</v>
      </c>
      <c r="K219" s="291" t="s">
        <v>157</v>
      </c>
      <c r="L219" s="296"/>
      <c r="M219" s="297" t="s">
        <v>1</v>
      </c>
      <c r="N219" s="298" t="s">
        <v>41</v>
      </c>
      <c r="O219" s="92"/>
      <c r="P219" s="229">
        <f>O219*H219</f>
        <v>0</v>
      </c>
      <c r="Q219" s="229">
        <v>1</v>
      </c>
      <c r="R219" s="229">
        <f>Q219*H219</f>
        <v>386.63999999999999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146</v>
      </c>
      <c r="AT219" s="231" t="s">
        <v>262</v>
      </c>
      <c r="AU219" s="231" t="s">
        <v>85</v>
      </c>
      <c r="AY219" s="18" t="s">
        <v>120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83</v>
      </c>
      <c r="BK219" s="232">
        <f>ROUND(I219*H219,2)</f>
        <v>0</v>
      </c>
      <c r="BL219" s="18" t="s">
        <v>126</v>
      </c>
      <c r="BM219" s="231" t="s">
        <v>278</v>
      </c>
    </row>
    <row r="220" s="14" customFormat="1">
      <c r="A220" s="14"/>
      <c r="B220" s="256"/>
      <c r="C220" s="257"/>
      <c r="D220" s="247" t="s">
        <v>189</v>
      </c>
      <c r="E220" s="258" t="s">
        <v>1</v>
      </c>
      <c r="F220" s="259" t="s">
        <v>279</v>
      </c>
      <c r="G220" s="257"/>
      <c r="H220" s="260">
        <v>193.31999999999999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189</v>
      </c>
      <c r="AU220" s="266" t="s">
        <v>85</v>
      </c>
      <c r="AV220" s="14" t="s">
        <v>85</v>
      </c>
      <c r="AW220" s="14" t="s">
        <v>32</v>
      </c>
      <c r="AX220" s="14" t="s">
        <v>83</v>
      </c>
      <c r="AY220" s="266" t="s">
        <v>120</v>
      </c>
    </row>
    <row r="221" s="14" customFormat="1">
      <c r="A221" s="14"/>
      <c r="B221" s="256"/>
      <c r="C221" s="257"/>
      <c r="D221" s="247" t="s">
        <v>189</v>
      </c>
      <c r="E221" s="257"/>
      <c r="F221" s="259" t="s">
        <v>280</v>
      </c>
      <c r="G221" s="257"/>
      <c r="H221" s="260">
        <v>386.63999999999999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6" t="s">
        <v>189</v>
      </c>
      <c r="AU221" s="266" t="s">
        <v>85</v>
      </c>
      <c r="AV221" s="14" t="s">
        <v>85</v>
      </c>
      <c r="AW221" s="14" t="s">
        <v>4</v>
      </c>
      <c r="AX221" s="14" t="s">
        <v>83</v>
      </c>
      <c r="AY221" s="266" t="s">
        <v>120</v>
      </c>
    </row>
    <row r="222" s="11" customFormat="1" ht="22.8" customHeight="1">
      <c r="A222" s="11"/>
      <c r="B222" s="206"/>
      <c r="C222" s="207"/>
      <c r="D222" s="208" t="s">
        <v>75</v>
      </c>
      <c r="E222" s="243" t="s">
        <v>85</v>
      </c>
      <c r="F222" s="243" t="s">
        <v>281</v>
      </c>
      <c r="G222" s="207"/>
      <c r="H222" s="207"/>
      <c r="I222" s="210"/>
      <c r="J222" s="244">
        <f>BK222</f>
        <v>0</v>
      </c>
      <c r="K222" s="207"/>
      <c r="L222" s="212"/>
      <c r="M222" s="213"/>
      <c r="N222" s="214"/>
      <c r="O222" s="214"/>
      <c r="P222" s="215">
        <f>SUM(P223:P224)</f>
        <v>0</v>
      </c>
      <c r="Q222" s="214"/>
      <c r="R222" s="215">
        <f>SUM(R223:R224)</f>
        <v>109.91853</v>
      </c>
      <c r="S222" s="214"/>
      <c r="T222" s="216">
        <f>SUM(T223:T224)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17" t="s">
        <v>83</v>
      </c>
      <c r="AT222" s="218" t="s">
        <v>75</v>
      </c>
      <c r="AU222" s="218" t="s">
        <v>83</v>
      </c>
      <c r="AY222" s="217" t="s">
        <v>120</v>
      </c>
      <c r="BK222" s="219">
        <f>SUM(BK223:BK224)</f>
        <v>0</v>
      </c>
    </row>
    <row r="223" s="2" customFormat="1" ht="37.8" customHeight="1">
      <c r="A223" s="39"/>
      <c r="B223" s="40"/>
      <c r="C223" s="220" t="s">
        <v>282</v>
      </c>
      <c r="D223" s="220" t="s">
        <v>121</v>
      </c>
      <c r="E223" s="221" t="s">
        <v>283</v>
      </c>
      <c r="F223" s="222" t="s">
        <v>284</v>
      </c>
      <c r="G223" s="223" t="s">
        <v>285</v>
      </c>
      <c r="H223" s="224">
        <v>537</v>
      </c>
      <c r="I223" s="225"/>
      <c r="J223" s="226">
        <f>ROUND(I223*H223,2)</f>
        <v>0</v>
      </c>
      <c r="K223" s="222" t="s">
        <v>157</v>
      </c>
      <c r="L223" s="45"/>
      <c r="M223" s="227" t="s">
        <v>1</v>
      </c>
      <c r="N223" s="228" t="s">
        <v>41</v>
      </c>
      <c r="O223" s="92"/>
      <c r="P223" s="229">
        <f>O223*H223</f>
        <v>0</v>
      </c>
      <c r="Q223" s="229">
        <v>0.20469000000000001</v>
      </c>
      <c r="R223" s="229">
        <f>Q223*H223</f>
        <v>109.91853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126</v>
      </c>
      <c r="AT223" s="231" t="s">
        <v>121</v>
      </c>
      <c r="AU223" s="231" t="s">
        <v>85</v>
      </c>
      <c r="AY223" s="18" t="s">
        <v>120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126</v>
      </c>
      <c r="BM223" s="231" t="s">
        <v>286</v>
      </c>
    </row>
    <row r="224" s="14" customFormat="1">
      <c r="A224" s="14"/>
      <c r="B224" s="256"/>
      <c r="C224" s="257"/>
      <c r="D224" s="247" t="s">
        <v>189</v>
      </c>
      <c r="E224" s="258" t="s">
        <v>1</v>
      </c>
      <c r="F224" s="259" t="s">
        <v>287</v>
      </c>
      <c r="G224" s="257"/>
      <c r="H224" s="260">
        <v>537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6" t="s">
        <v>189</v>
      </c>
      <c r="AU224" s="266" t="s">
        <v>85</v>
      </c>
      <c r="AV224" s="14" t="s">
        <v>85</v>
      </c>
      <c r="AW224" s="14" t="s">
        <v>32</v>
      </c>
      <c r="AX224" s="14" t="s">
        <v>83</v>
      </c>
      <c r="AY224" s="266" t="s">
        <v>120</v>
      </c>
    </row>
    <row r="225" s="11" customFormat="1" ht="22.8" customHeight="1">
      <c r="A225" s="11"/>
      <c r="B225" s="206"/>
      <c r="C225" s="207"/>
      <c r="D225" s="208" t="s">
        <v>75</v>
      </c>
      <c r="E225" s="243" t="s">
        <v>126</v>
      </c>
      <c r="F225" s="243" t="s">
        <v>288</v>
      </c>
      <c r="G225" s="207"/>
      <c r="H225" s="207"/>
      <c r="I225" s="210"/>
      <c r="J225" s="244">
        <f>BK225</f>
        <v>0</v>
      </c>
      <c r="K225" s="207"/>
      <c r="L225" s="212"/>
      <c r="M225" s="213"/>
      <c r="N225" s="214"/>
      <c r="O225" s="214"/>
      <c r="P225" s="215">
        <f>SUM(P226:P230)</f>
        <v>0</v>
      </c>
      <c r="Q225" s="214"/>
      <c r="R225" s="215">
        <f>SUM(R226:R230)</f>
        <v>151.8719941</v>
      </c>
      <c r="S225" s="214"/>
      <c r="T225" s="216">
        <f>SUM(T226:T230)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17" t="s">
        <v>83</v>
      </c>
      <c r="AT225" s="218" t="s">
        <v>75</v>
      </c>
      <c r="AU225" s="218" t="s">
        <v>83</v>
      </c>
      <c r="AY225" s="217" t="s">
        <v>120</v>
      </c>
      <c r="BK225" s="219">
        <f>SUM(BK226:BK230)</f>
        <v>0</v>
      </c>
    </row>
    <row r="226" s="2" customFormat="1" ht="16.5" customHeight="1">
      <c r="A226" s="39"/>
      <c r="B226" s="40"/>
      <c r="C226" s="220" t="s">
        <v>141</v>
      </c>
      <c r="D226" s="220" t="s">
        <v>121</v>
      </c>
      <c r="E226" s="221" t="s">
        <v>289</v>
      </c>
      <c r="F226" s="222" t="s">
        <v>290</v>
      </c>
      <c r="G226" s="223" t="s">
        <v>187</v>
      </c>
      <c r="H226" s="224">
        <v>48.329999999999998</v>
      </c>
      <c r="I226" s="225"/>
      <c r="J226" s="226">
        <f>ROUND(I226*H226,2)</f>
        <v>0</v>
      </c>
      <c r="K226" s="222" t="s">
        <v>157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1.8907700000000001</v>
      </c>
      <c r="R226" s="229">
        <f>Q226*H226</f>
        <v>91.380914099999998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126</v>
      </c>
      <c r="AT226" s="231" t="s">
        <v>121</v>
      </c>
      <c r="AU226" s="231" t="s">
        <v>85</v>
      </c>
      <c r="AY226" s="18" t="s">
        <v>120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83</v>
      </c>
      <c r="BK226" s="232">
        <f>ROUND(I226*H226,2)</f>
        <v>0</v>
      </c>
      <c r="BL226" s="18" t="s">
        <v>126</v>
      </c>
      <c r="BM226" s="231" t="s">
        <v>291</v>
      </c>
    </row>
    <row r="227" s="14" customFormat="1">
      <c r="A227" s="14"/>
      <c r="B227" s="256"/>
      <c r="C227" s="257"/>
      <c r="D227" s="247" t="s">
        <v>189</v>
      </c>
      <c r="E227" s="258" t="s">
        <v>1</v>
      </c>
      <c r="F227" s="259" t="s">
        <v>292</v>
      </c>
      <c r="G227" s="257"/>
      <c r="H227" s="260">
        <v>48.329999999999998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6" t="s">
        <v>189</v>
      </c>
      <c r="AU227" s="266" t="s">
        <v>85</v>
      </c>
      <c r="AV227" s="14" t="s">
        <v>85</v>
      </c>
      <c r="AW227" s="14" t="s">
        <v>32</v>
      </c>
      <c r="AX227" s="14" t="s">
        <v>83</v>
      </c>
      <c r="AY227" s="266" t="s">
        <v>120</v>
      </c>
    </row>
    <row r="228" s="2" customFormat="1" ht="33" customHeight="1">
      <c r="A228" s="39"/>
      <c r="B228" s="40"/>
      <c r="C228" s="220" t="s">
        <v>7</v>
      </c>
      <c r="D228" s="220" t="s">
        <v>121</v>
      </c>
      <c r="E228" s="221" t="s">
        <v>293</v>
      </c>
      <c r="F228" s="222" t="s">
        <v>294</v>
      </c>
      <c r="G228" s="223" t="s">
        <v>187</v>
      </c>
      <c r="H228" s="224">
        <v>26</v>
      </c>
      <c r="I228" s="225"/>
      <c r="J228" s="226">
        <f>ROUND(I228*H228,2)</f>
        <v>0</v>
      </c>
      <c r="K228" s="222" t="s">
        <v>157</v>
      </c>
      <c r="L228" s="45"/>
      <c r="M228" s="227" t="s">
        <v>1</v>
      </c>
      <c r="N228" s="228" t="s">
        <v>41</v>
      </c>
      <c r="O228" s="92"/>
      <c r="P228" s="229">
        <f>O228*H228</f>
        <v>0</v>
      </c>
      <c r="Q228" s="229">
        <v>2.3010199999999998</v>
      </c>
      <c r="R228" s="229">
        <f>Q228*H228</f>
        <v>59.826519999999995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126</v>
      </c>
      <c r="AT228" s="231" t="s">
        <v>121</v>
      </c>
      <c r="AU228" s="231" t="s">
        <v>85</v>
      </c>
      <c r="AY228" s="18" t="s">
        <v>120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83</v>
      </c>
      <c r="BK228" s="232">
        <f>ROUND(I228*H228,2)</f>
        <v>0</v>
      </c>
      <c r="BL228" s="18" t="s">
        <v>126</v>
      </c>
      <c r="BM228" s="231" t="s">
        <v>295</v>
      </c>
    </row>
    <row r="229" s="14" customFormat="1">
      <c r="A229" s="14"/>
      <c r="B229" s="256"/>
      <c r="C229" s="257"/>
      <c r="D229" s="247" t="s">
        <v>189</v>
      </c>
      <c r="E229" s="258" t="s">
        <v>1</v>
      </c>
      <c r="F229" s="259" t="s">
        <v>296</v>
      </c>
      <c r="G229" s="257"/>
      <c r="H229" s="260">
        <v>26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6" t="s">
        <v>189</v>
      </c>
      <c r="AU229" s="266" t="s">
        <v>85</v>
      </c>
      <c r="AV229" s="14" t="s">
        <v>85</v>
      </c>
      <c r="AW229" s="14" t="s">
        <v>32</v>
      </c>
      <c r="AX229" s="14" t="s">
        <v>83</v>
      </c>
      <c r="AY229" s="266" t="s">
        <v>120</v>
      </c>
    </row>
    <row r="230" s="2" customFormat="1" ht="21.75" customHeight="1">
      <c r="A230" s="39"/>
      <c r="B230" s="40"/>
      <c r="C230" s="220" t="s">
        <v>145</v>
      </c>
      <c r="D230" s="220" t="s">
        <v>121</v>
      </c>
      <c r="E230" s="221" t="s">
        <v>297</v>
      </c>
      <c r="F230" s="222" t="s">
        <v>298</v>
      </c>
      <c r="G230" s="223" t="s">
        <v>299</v>
      </c>
      <c r="H230" s="224">
        <v>104</v>
      </c>
      <c r="I230" s="225"/>
      <c r="J230" s="226">
        <f>ROUND(I230*H230,2)</f>
        <v>0</v>
      </c>
      <c r="K230" s="222" t="s">
        <v>1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0.0063899999999999998</v>
      </c>
      <c r="R230" s="229">
        <f>Q230*H230</f>
        <v>0.66456000000000004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126</v>
      </c>
      <c r="AT230" s="231" t="s">
        <v>121</v>
      </c>
      <c r="AU230" s="231" t="s">
        <v>85</v>
      </c>
      <c r="AY230" s="18" t="s">
        <v>120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126</v>
      </c>
      <c r="BM230" s="231" t="s">
        <v>300</v>
      </c>
    </row>
    <row r="231" s="11" customFormat="1" ht="22.8" customHeight="1">
      <c r="A231" s="11"/>
      <c r="B231" s="206"/>
      <c r="C231" s="207"/>
      <c r="D231" s="208" t="s">
        <v>75</v>
      </c>
      <c r="E231" s="243" t="s">
        <v>146</v>
      </c>
      <c r="F231" s="243" t="s">
        <v>301</v>
      </c>
      <c r="G231" s="207"/>
      <c r="H231" s="207"/>
      <c r="I231" s="210"/>
      <c r="J231" s="244">
        <f>BK231</f>
        <v>0</v>
      </c>
      <c r="K231" s="207"/>
      <c r="L231" s="212"/>
      <c r="M231" s="213"/>
      <c r="N231" s="214"/>
      <c r="O231" s="214"/>
      <c r="P231" s="215">
        <f>SUM(P232:P371)</f>
        <v>0</v>
      </c>
      <c r="Q231" s="214"/>
      <c r="R231" s="215">
        <f>SUM(R232:R371)</f>
        <v>16.42282505</v>
      </c>
      <c r="S231" s="214"/>
      <c r="T231" s="216">
        <f>SUM(T232:T371)</f>
        <v>1.26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217" t="s">
        <v>83</v>
      </c>
      <c r="AT231" s="218" t="s">
        <v>75</v>
      </c>
      <c r="AU231" s="218" t="s">
        <v>83</v>
      </c>
      <c r="AY231" s="217" t="s">
        <v>120</v>
      </c>
      <c r="BK231" s="219">
        <f>SUM(BK232:BK371)</f>
        <v>0</v>
      </c>
    </row>
    <row r="232" s="2" customFormat="1" ht="24.15" customHeight="1">
      <c r="A232" s="39"/>
      <c r="B232" s="40"/>
      <c r="C232" s="220" t="s">
        <v>302</v>
      </c>
      <c r="D232" s="220" t="s">
        <v>121</v>
      </c>
      <c r="E232" s="221" t="s">
        <v>303</v>
      </c>
      <c r="F232" s="222" t="s">
        <v>304</v>
      </c>
      <c r="G232" s="223" t="s">
        <v>285</v>
      </c>
      <c r="H232" s="224">
        <v>6</v>
      </c>
      <c r="I232" s="225"/>
      <c r="J232" s="226">
        <f>ROUND(I232*H232,2)</f>
        <v>0</v>
      </c>
      <c r="K232" s="222" t="s">
        <v>157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126</v>
      </c>
      <c r="AT232" s="231" t="s">
        <v>121</v>
      </c>
      <c r="AU232" s="231" t="s">
        <v>85</v>
      </c>
      <c r="AY232" s="18" t="s">
        <v>120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126</v>
      </c>
      <c r="BM232" s="231" t="s">
        <v>305</v>
      </c>
    </row>
    <row r="233" s="2" customFormat="1" ht="21.75" customHeight="1">
      <c r="A233" s="39"/>
      <c r="B233" s="40"/>
      <c r="C233" s="289" t="s">
        <v>306</v>
      </c>
      <c r="D233" s="289" t="s">
        <v>262</v>
      </c>
      <c r="E233" s="290" t="s">
        <v>307</v>
      </c>
      <c r="F233" s="291" t="s">
        <v>308</v>
      </c>
      <c r="G233" s="292" t="s">
        <v>285</v>
      </c>
      <c r="H233" s="293">
        <v>6.0599999999999996</v>
      </c>
      <c r="I233" s="294"/>
      <c r="J233" s="295">
        <f>ROUND(I233*H233,2)</f>
        <v>0</v>
      </c>
      <c r="K233" s="291" t="s">
        <v>157</v>
      </c>
      <c r="L233" s="296"/>
      <c r="M233" s="297" t="s">
        <v>1</v>
      </c>
      <c r="N233" s="298" t="s">
        <v>41</v>
      </c>
      <c r="O233" s="92"/>
      <c r="P233" s="229">
        <f>O233*H233</f>
        <v>0</v>
      </c>
      <c r="Q233" s="229">
        <v>0.0177</v>
      </c>
      <c r="R233" s="229">
        <f>Q233*H233</f>
        <v>0.107262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146</v>
      </c>
      <c r="AT233" s="231" t="s">
        <v>262</v>
      </c>
      <c r="AU233" s="231" t="s">
        <v>85</v>
      </c>
      <c r="AY233" s="18" t="s">
        <v>120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126</v>
      </c>
      <c r="BM233" s="231" t="s">
        <v>309</v>
      </c>
    </row>
    <row r="234" s="14" customFormat="1">
      <c r="A234" s="14"/>
      <c r="B234" s="256"/>
      <c r="C234" s="257"/>
      <c r="D234" s="247" t="s">
        <v>189</v>
      </c>
      <c r="E234" s="257"/>
      <c r="F234" s="259" t="s">
        <v>310</v>
      </c>
      <c r="G234" s="257"/>
      <c r="H234" s="260">
        <v>6.0599999999999996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6" t="s">
        <v>189</v>
      </c>
      <c r="AU234" s="266" t="s">
        <v>85</v>
      </c>
      <c r="AV234" s="14" t="s">
        <v>85</v>
      </c>
      <c r="AW234" s="14" t="s">
        <v>4</v>
      </c>
      <c r="AX234" s="14" t="s">
        <v>83</v>
      </c>
      <c r="AY234" s="266" t="s">
        <v>120</v>
      </c>
    </row>
    <row r="235" s="2" customFormat="1" ht="24.15" customHeight="1">
      <c r="A235" s="39"/>
      <c r="B235" s="40"/>
      <c r="C235" s="220" t="s">
        <v>311</v>
      </c>
      <c r="D235" s="220" t="s">
        <v>121</v>
      </c>
      <c r="E235" s="221" t="s">
        <v>312</v>
      </c>
      <c r="F235" s="222" t="s">
        <v>313</v>
      </c>
      <c r="G235" s="223" t="s">
        <v>285</v>
      </c>
      <c r="H235" s="224">
        <v>6</v>
      </c>
      <c r="I235" s="225"/>
      <c r="J235" s="226">
        <f>ROUND(I235*H235,2)</f>
        <v>0</v>
      </c>
      <c r="K235" s="222" t="s">
        <v>314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126</v>
      </c>
      <c r="AT235" s="231" t="s">
        <v>121</v>
      </c>
      <c r="AU235" s="231" t="s">
        <v>85</v>
      </c>
      <c r="AY235" s="18" t="s">
        <v>120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83</v>
      </c>
      <c r="BK235" s="232">
        <f>ROUND(I235*H235,2)</f>
        <v>0</v>
      </c>
      <c r="BL235" s="18" t="s">
        <v>126</v>
      </c>
      <c r="BM235" s="231" t="s">
        <v>315</v>
      </c>
    </row>
    <row r="236" s="2" customFormat="1" ht="21.75" customHeight="1">
      <c r="A236" s="39"/>
      <c r="B236" s="40"/>
      <c r="C236" s="289" t="s">
        <v>316</v>
      </c>
      <c r="D236" s="289" t="s">
        <v>262</v>
      </c>
      <c r="E236" s="290" t="s">
        <v>317</v>
      </c>
      <c r="F236" s="291" t="s">
        <v>318</v>
      </c>
      <c r="G236" s="292" t="s">
        <v>285</v>
      </c>
      <c r="H236" s="293">
        <v>6.0599999999999996</v>
      </c>
      <c r="I236" s="294"/>
      <c r="J236" s="295">
        <f>ROUND(I236*H236,2)</f>
        <v>0</v>
      </c>
      <c r="K236" s="291" t="s">
        <v>314</v>
      </c>
      <c r="L236" s="296"/>
      <c r="M236" s="297" t="s">
        <v>1</v>
      </c>
      <c r="N236" s="298" t="s">
        <v>41</v>
      </c>
      <c r="O236" s="92"/>
      <c r="P236" s="229">
        <f>O236*H236</f>
        <v>0</v>
      </c>
      <c r="Q236" s="229">
        <v>0.028000000000000001</v>
      </c>
      <c r="R236" s="229">
        <f>Q236*H236</f>
        <v>0.16968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146</v>
      </c>
      <c r="AT236" s="231" t="s">
        <v>262</v>
      </c>
      <c r="AU236" s="231" t="s">
        <v>85</v>
      </c>
      <c r="AY236" s="18" t="s">
        <v>120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126</v>
      </c>
      <c r="BM236" s="231" t="s">
        <v>319</v>
      </c>
    </row>
    <row r="237" s="14" customFormat="1">
      <c r="A237" s="14"/>
      <c r="B237" s="256"/>
      <c r="C237" s="257"/>
      <c r="D237" s="247" t="s">
        <v>189</v>
      </c>
      <c r="E237" s="257"/>
      <c r="F237" s="259" t="s">
        <v>310</v>
      </c>
      <c r="G237" s="257"/>
      <c r="H237" s="260">
        <v>6.0599999999999996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6" t="s">
        <v>189</v>
      </c>
      <c r="AU237" s="266" t="s">
        <v>85</v>
      </c>
      <c r="AV237" s="14" t="s">
        <v>85</v>
      </c>
      <c r="AW237" s="14" t="s">
        <v>4</v>
      </c>
      <c r="AX237" s="14" t="s">
        <v>83</v>
      </c>
      <c r="AY237" s="266" t="s">
        <v>120</v>
      </c>
    </row>
    <row r="238" s="2" customFormat="1" ht="24.15" customHeight="1">
      <c r="A238" s="39"/>
      <c r="B238" s="40"/>
      <c r="C238" s="220" t="s">
        <v>320</v>
      </c>
      <c r="D238" s="220" t="s">
        <v>121</v>
      </c>
      <c r="E238" s="221" t="s">
        <v>321</v>
      </c>
      <c r="F238" s="222" t="s">
        <v>322</v>
      </c>
      <c r="G238" s="223" t="s">
        <v>285</v>
      </c>
      <c r="H238" s="224">
        <v>6</v>
      </c>
      <c r="I238" s="225"/>
      <c r="J238" s="226">
        <f>ROUND(I238*H238,2)</f>
        <v>0</v>
      </c>
      <c r="K238" s="222" t="s">
        <v>157</v>
      </c>
      <c r="L238" s="45"/>
      <c r="M238" s="227" t="s">
        <v>1</v>
      </c>
      <c r="N238" s="228" t="s">
        <v>41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126</v>
      </c>
      <c r="AT238" s="231" t="s">
        <v>121</v>
      </c>
      <c r="AU238" s="231" t="s">
        <v>85</v>
      </c>
      <c r="AY238" s="18" t="s">
        <v>120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126</v>
      </c>
      <c r="BM238" s="231" t="s">
        <v>323</v>
      </c>
    </row>
    <row r="239" s="2" customFormat="1" ht="21.75" customHeight="1">
      <c r="A239" s="39"/>
      <c r="B239" s="40"/>
      <c r="C239" s="289" t="s">
        <v>324</v>
      </c>
      <c r="D239" s="289" t="s">
        <v>262</v>
      </c>
      <c r="E239" s="290" t="s">
        <v>325</v>
      </c>
      <c r="F239" s="291" t="s">
        <v>326</v>
      </c>
      <c r="G239" s="292" t="s">
        <v>285</v>
      </c>
      <c r="H239" s="293">
        <v>6.0599999999999996</v>
      </c>
      <c r="I239" s="294"/>
      <c r="J239" s="295">
        <f>ROUND(I239*H239,2)</f>
        <v>0</v>
      </c>
      <c r="K239" s="291" t="s">
        <v>157</v>
      </c>
      <c r="L239" s="296"/>
      <c r="M239" s="297" t="s">
        <v>1</v>
      </c>
      <c r="N239" s="298" t="s">
        <v>41</v>
      </c>
      <c r="O239" s="92"/>
      <c r="P239" s="229">
        <f>O239*H239</f>
        <v>0</v>
      </c>
      <c r="Q239" s="229">
        <v>0.035999999999999997</v>
      </c>
      <c r="R239" s="229">
        <f>Q239*H239</f>
        <v>0.21815999999999997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146</v>
      </c>
      <c r="AT239" s="231" t="s">
        <v>262</v>
      </c>
      <c r="AU239" s="231" t="s">
        <v>85</v>
      </c>
      <c r="AY239" s="18" t="s">
        <v>120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83</v>
      </c>
      <c r="BK239" s="232">
        <f>ROUND(I239*H239,2)</f>
        <v>0</v>
      </c>
      <c r="BL239" s="18" t="s">
        <v>126</v>
      </c>
      <c r="BM239" s="231" t="s">
        <v>327</v>
      </c>
    </row>
    <row r="240" s="14" customFormat="1">
      <c r="A240" s="14"/>
      <c r="B240" s="256"/>
      <c r="C240" s="257"/>
      <c r="D240" s="247" t="s">
        <v>189</v>
      </c>
      <c r="E240" s="257"/>
      <c r="F240" s="259" t="s">
        <v>310</v>
      </c>
      <c r="G240" s="257"/>
      <c r="H240" s="260">
        <v>6.0599999999999996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6" t="s">
        <v>189</v>
      </c>
      <c r="AU240" s="266" t="s">
        <v>85</v>
      </c>
      <c r="AV240" s="14" t="s">
        <v>85</v>
      </c>
      <c r="AW240" s="14" t="s">
        <v>4</v>
      </c>
      <c r="AX240" s="14" t="s">
        <v>83</v>
      </c>
      <c r="AY240" s="266" t="s">
        <v>120</v>
      </c>
    </row>
    <row r="241" s="2" customFormat="1" ht="24.15" customHeight="1">
      <c r="A241" s="39"/>
      <c r="B241" s="40"/>
      <c r="C241" s="220" t="s">
        <v>328</v>
      </c>
      <c r="D241" s="220" t="s">
        <v>121</v>
      </c>
      <c r="E241" s="221" t="s">
        <v>329</v>
      </c>
      <c r="F241" s="222" t="s">
        <v>330</v>
      </c>
      <c r="G241" s="223" t="s">
        <v>299</v>
      </c>
      <c r="H241" s="224">
        <v>14</v>
      </c>
      <c r="I241" s="225"/>
      <c r="J241" s="226">
        <f>ROUND(I241*H241,2)</f>
        <v>0</v>
      </c>
      <c r="K241" s="222" t="s">
        <v>157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126</v>
      </c>
      <c r="AT241" s="231" t="s">
        <v>121</v>
      </c>
      <c r="AU241" s="231" t="s">
        <v>85</v>
      </c>
      <c r="AY241" s="18" t="s">
        <v>120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83</v>
      </c>
      <c r="BK241" s="232">
        <f>ROUND(I241*H241,2)</f>
        <v>0</v>
      </c>
      <c r="BL241" s="18" t="s">
        <v>126</v>
      </c>
      <c r="BM241" s="231" t="s">
        <v>331</v>
      </c>
    </row>
    <row r="242" s="14" customFormat="1">
      <c r="A242" s="14"/>
      <c r="B242" s="256"/>
      <c r="C242" s="257"/>
      <c r="D242" s="247" t="s">
        <v>189</v>
      </c>
      <c r="E242" s="258" t="s">
        <v>1</v>
      </c>
      <c r="F242" s="259" t="s">
        <v>332</v>
      </c>
      <c r="G242" s="257"/>
      <c r="H242" s="260">
        <v>14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6" t="s">
        <v>189</v>
      </c>
      <c r="AU242" s="266" t="s">
        <v>85</v>
      </c>
      <c r="AV242" s="14" t="s">
        <v>85</v>
      </c>
      <c r="AW242" s="14" t="s">
        <v>32</v>
      </c>
      <c r="AX242" s="14" t="s">
        <v>83</v>
      </c>
      <c r="AY242" s="266" t="s">
        <v>120</v>
      </c>
    </row>
    <row r="243" s="2" customFormat="1" ht="24.15" customHeight="1">
      <c r="A243" s="39"/>
      <c r="B243" s="40"/>
      <c r="C243" s="289" t="s">
        <v>333</v>
      </c>
      <c r="D243" s="289" t="s">
        <v>262</v>
      </c>
      <c r="E243" s="290" t="s">
        <v>334</v>
      </c>
      <c r="F243" s="291" t="s">
        <v>335</v>
      </c>
      <c r="G243" s="292" t="s">
        <v>299</v>
      </c>
      <c r="H243" s="293">
        <v>5</v>
      </c>
      <c r="I243" s="294"/>
      <c r="J243" s="295">
        <f>ROUND(I243*H243,2)</f>
        <v>0</v>
      </c>
      <c r="K243" s="291" t="s">
        <v>157</v>
      </c>
      <c r="L243" s="296"/>
      <c r="M243" s="297" t="s">
        <v>1</v>
      </c>
      <c r="N243" s="298" t="s">
        <v>41</v>
      </c>
      <c r="O243" s="92"/>
      <c r="P243" s="229">
        <f>O243*H243</f>
        <v>0</v>
      </c>
      <c r="Q243" s="229">
        <v>0.012200000000000001</v>
      </c>
      <c r="R243" s="229">
        <f>Q243*H243</f>
        <v>0.061000000000000006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146</v>
      </c>
      <c r="AT243" s="231" t="s">
        <v>262</v>
      </c>
      <c r="AU243" s="231" t="s">
        <v>85</v>
      </c>
      <c r="AY243" s="18" t="s">
        <v>120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83</v>
      </c>
      <c r="BK243" s="232">
        <f>ROUND(I243*H243,2)</f>
        <v>0</v>
      </c>
      <c r="BL243" s="18" t="s">
        <v>126</v>
      </c>
      <c r="BM243" s="231" t="s">
        <v>336</v>
      </c>
    </row>
    <row r="244" s="2" customFormat="1" ht="24.15" customHeight="1">
      <c r="A244" s="39"/>
      <c r="B244" s="40"/>
      <c r="C244" s="289" t="s">
        <v>337</v>
      </c>
      <c r="D244" s="289" t="s">
        <v>262</v>
      </c>
      <c r="E244" s="290" t="s">
        <v>338</v>
      </c>
      <c r="F244" s="291" t="s">
        <v>339</v>
      </c>
      <c r="G244" s="292" t="s">
        <v>299</v>
      </c>
      <c r="H244" s="293">
        <v>4</v>
      </c>
      <c r="I244" s="294"/>
      <c r="J244" s="295">
        <f>ROUND(I244*H244,2)</f>
        <v>0</v>
      </c>
      <c r="K244" s="291" t="s">
        <v>157</v>
      </c>
      <c r="L244" s="296"/>
      <c r="M244" s="297" t="s">
        <v>1</v>
      </c>
      <c r="N244" s="298" t="s">
        <v>41</v>
      </c>
      <c r="O244" s="92"/>
      <c r="P244" s="229">
        <f>O244*H244</f>
        <v>0</v>
      </c>
      <c r="Q244" s="229">
        <v>0.0080000000000000002</v>
      </c>
      <c r="R244" s="229">
        <f>Q244*H244</f>
        <v>0.032000000000000001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146</v>
      </c>
      <c r="AT244" s="231" t="s">
        <v>262</v>
      </c>
      <c r="AU244" s="231" t="s">
        <v>85</v>
      </c>
      <c r="AY244" s="18" t="s">
        <v>120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83</v>
      </c>
      <c r="BK244" s="232">
        <f>ROUND(I244*H244,2)</f>
        <v>0</v>
      </c>
      <c r="BL244" s="18" t="s">
        <v>126</v>
      </c>
      <c r="BM244" s="231" t="s">
        <v>340</v>
      </c>
    </row>
    <row r="245" s="14" customFormat="1">
      <c r="A245" s="14"/>
      <c r="B245" s="256"/>
      <c r="C245" s="257"/>
      <c r="D245" s="247" t="s">
        <v>189</v>
      </c>
      <c r="E245" s="258" t="s">
        <v>1</v>
      </c>
      <c r="F245" s="259" t="s">
        <v>341</v>
      </c>
      <c r="G245" s="257"/>
      <c r="H245" s="260">
        <v>4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6" t="s">
        <v>189</v>
      </c>
      <c r="AU245" s="266" t="s">
        <v>85</v>
      </c>
      <c r="AV245" s="14" t="s">
        <v>85</v>
      </c>
      <c r="AW245" s="14" t="s">
        <v>32</v>
      </c>
      <c r="AX245" s="14" t="s">
        <v>83</v>
      </c>
      <c r="AY245" s="266" t="s">
        <v>120</v>
      </c>
    </row>
    <row r="246" s="2" customFormat="1" ht="24.15" customHeight="1">
      <c r="A246" s="39"/>
      <c r="B246" s="40"/>
      <c r="C246" s="289" t="s">
        <v>342</v>
      </c>
      <c r="D246" s="289" t="s">
        <v>262</v>
      </c>
      <c r="E246" s="290" t="s">
        <v>343</v>
      </c>
      <c r="F246" s="291" t="s">
        <v>344</v>
      </c>
      <c r="G246" s="292" t="s">
        <v>299</v>
      </c>
      <c r="H246" s="293">
        <v>4</v>
      </c>
      <c r="I246" s="294"/>
      <c r="J246" s="295">
        <f>ROUND(I246*H246,2)</f>
        <v>0</v>
      </c>
      <c r="K246" s="291" t="s">
        <v>1</v>
      </c>
      <c r="L246" s="296"/>
      <c r="M246" s="297" t="s">
        <v>1</v>
      </c>
      <c r="N246" s="298" t="s">
        <v>41</v>
      </c>
      <c r="O246" s="92"/>
      <c r="P246" s="229">
        <f>O246*H246</f>
        <v>0</v>
      </c>
      <c r="Q246" s="229">
        <v>0.0095999999999999992</v>
      </c>
      <c r="R246" s="229">
        <f>Q246*H246</f>
        <v>0.038399999999999997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146</v>
      </c>
      <c r="AT246" s="231" t="s">
        <v>262</v>
      </c>
      <c r="AU246" s="231" t="s">
        <v>85</v>
      </c>
      <c r="AY246" s="18" t="s">
        <v>120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83</v>
      </c>
      <c r="BK246" s="232">
        <f>ROUND(I246*H246,2)</f>
        <v>0</v>
      </c>
      <c r="BL246" s="18" t="s">
        <v>126</v>
      </c>
      <c r="BM246" s="231" t="s">
        <v>345</v>
      </c>
    </row>
    <row r="247" s="2" customFormat="1" ht="24.15" customHeight="1">
      <c r="A247" s="39"/>
      <c r="B247" s="40"/>
      <c r="C247" s="289" t="s">
        <v>346</v>
      </c>
      <c r="D247" s="289" t="s">
        <v>262</v>
      </c>
      <c r="E247" s="290" t="s">
        <v>347</v>
      </c>
      <c r="F247" s="291" t="s">
        <v>348</v>
      </c>
      <c r="G247" s="292" t="s">
        <v>299</v>
      </c>
      <c r="H247" s="293">
        <v>1</v>
      </c>
      <c r="I247" s="294"/>
      <c r="J247" s="295">
        <f>ROUND(I247*H247,2)</f>
        <v>0</v>
      </c>
      <c r="K247" s="291" t="s">
        <v>157</v>
      </c>
      <c r="L247" s="296"/>
      <c r="M247" s="297" t="s">
        <v>1</v>
      </c>
      <c r="N247" s="298" t="s">
        <v>41</v>
      </c>
      <c r="O247" s="92"/>
      <c r="P247" s="229">
        <f>O247*H247</f>
        <v>0</v>
      </c>
      <c r="Q247" s="229">
        <v>0.0038</v>
      </c>
      <c r="R247" s="229">
        <f>Q247*H247</f>
        <v>0.0038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146</v>
      </c>
      <c r="AT247" s="231" t="s">
        <v>262</v>
      </c>
      <c r="AU247" s="231" t="s">
        <v>85</v>
      </c>
      <c r="AY247" s="18" t="s">
        <v>120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83</v>
      </c>
      <c r="BK247" s="232">
        <f>ROUND(I247*H247,2)</f>
        <v>0</v>
      </c>
      <c r="BL247" s="18" t="s">
        <v>126</v>
      </c>
      <c r="BM247" s="231" t="s">
        <v>349</v>
      </c>
    </row>
    <row r="248" s="2" customFormat="1" ht="24.15" customHeight="1">
      <c r="A248" s="39"/>
      <c r="B248" s="40"/>
      <c r="C248" s="220" t="s">
        <v>350</v>
      </c>
      <c r="D248" s="220" t="s">
        <v>121</v>
      </c>
      <c r="E248" s="221" t="s">
        <v>351</v>
      </c>
      <c r="F248" s="222" t="s">
        <v>352</v>
      </c>
      <c r="G248" s="223" t="s">
        <v>299</v>
      </c>
      <c r="H248" s="224">
        <v>7</v>
      </c>
      <c r="I248" s="225"/>
      <c r="J248" s="226">
        <f>ROUND(I248*H248,2)</f>
        <v>0</v>
      </c>
      <c r="K248" s="222" t="s">
        <v>157</v>
      </c>
      <c r="L248" s="45"/>
      <c r="M248" s="227" t="s">
        <v>1</v>
      </c>
      <c r="N248" s="228" t="s">
        <v>41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126</v>
      </c>
      <c r="AT248" s="231" t="s">
        <v>121</v>
      </c>
      <c r="AU248" s="231" t="s">
        <v>85</v>
      </c>
      <c r="AY248" s="18" t="s">
        <v>120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83</v>
      </c>
      <c r="BK248" s="232">
        <f>ROUND(I248*H248,2)</f>
        <v>0</v>
      </c>
      <c r="BL248" s="18" t="s">
        <v>126</v>
      </c>
      <c r="BM248" s="231" t="s">
        <v>353</v>
      </c>
    </row>
    <row r="249" s="14" customFormat="1">
      <c r="A249" s="14"/>
      <c r="B249" s="256"/>
      <c r="C249" s="257"/>
      <c r="D249" s="247" t="s">
        <v>189</v>
      </c>
      <c r="E249" s="258" t="s">
        <v>1</v>
      </c>
      <c r="F249" s="259" t="s">
        <v>142</v>
      </c>
      <c r="G249" s="257"/>
      <c r="H249" s="260">
        <v>7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6" t="s">
        <v>189</v>
      </c>
      <c r="AU249" s="266" t="s">
        <v>85</v>
      </c>
      <c r="AV249" s="14" t="s">
        <v>85</v>
      </c>
      <c r="AW249" s="14" t="s">
        <v>32</v>
      </c>
      <c r="AX249" s="14" t="s">
        <v>83</v>
      </c>
      <c r="AY249" s="266" t="s">
        <v>120</v>
      </c>
    </row>
    <row r="250" s="2" customFormat="1" ht="24.15" customHeight="1">
      <c r="A250" s="39"/>
      <c r="B250" s="40"/>
      <c r="C250" s="289" t="s">
        <v>354</v>
      </c>
      <c r="D250" s="289" t="s">
        <v>262</v>
      </c>
      <c r="E250" s="290" t="s">
        <v>355</v>
      </c>
      <c r="F250" s="291" t="s">
        <v>356</v>
      </c>
      <c r="G250" s="292" t="s">
        <v>299</v>
      </c>
      <c r="H250" s="293">
        <v>1</v>
      </c>
      <c r="I250" s="294"/>
      <c r="J250" s="295">
        <f>ROUND(I250*H250,2)</f>
        <v>0</v>
      </c>
      <c r="K250" s="291" t="s">
        <v>157</v>
      </c>
      <c r="L250" s="296"/>
      <c r="M250" s="297" t="s">
        <v>1</v>
      </c>
      <c r="N250" s="298" t="s">
        <v>41</v>
      </c>
      <c r="O250" s="92"/>
      <c r="P250" s="229">
        <f>O250*H250</f>
        <v>0</v>
      </c>
      <c r="Q250" s="229">
        <v>0.0050000000000000001</v>
      </c>
      <c r="R250" s="229">
        <f>Q250*H250</f>
        <v>0.0050000000000000001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146</v>
      </c>
      <c r="AT250" s="231" t="s">
        <v>262</v>
      </c>
      <c r="AU250" s="231" t="s">
        <v>85</v>
      </c>
      <c r="AY250" s="18" t="s">
        <v>120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126</v>
      </c>
      <c r="BM250" s="231" t="s">
        <v>357</v>
      </c>
    </row>
    <row r="251" s="2" customFormat="1" ht="24.15" customHeight="1">
      <c r="A251" s="39"/>
      <c r="B251" s="40"/>
      <c r="C251" s="289" t="s">
        <v>358</v>
      </c>
      <c r="D251" s="289" t="s">
        <v>262</v>
      </c>
      <c r="E251" s="290" t="s">
        <v>359</v>
      </c>
      <c r="F251" s="291" t="s">
        <v>360</v>
      </c>
      <c r="G251" s="292" t="s">
        <v>299</v>
      </c>
      <c r="H251" s="293">
        <v>1</v>
      </c>
      <c r="I251" s="294"/>
      <c r="J251" s="295">
        <f>ROUND(I251*H251,2)</f>
        <v>0</v>
      </c>
      <c r="K251" s="291" t="s">
        <v>1</v>
      </c>
      <c r="L251" s="296"/>
      <c r="M251" s="297" t="s">
        <v>1</v>
      </c>
      <c r="N251" s="298" t="s">
        <v>41</v>
      </c>
      <c r="O251" s="92"/>
      <c r="P251" s="229">
        <f>O251*H251</f>
        <v>0</v>
      </c>
      <c r="Q251" s="229">
        <v>0.012500000000000001</v>
      </c>
      <c r="R251" s="229">
        <f>Q251*H251</f>
        <v>0.012500000000000001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146</v>
      </c>
      <c r="AT251" s="231" t="s">
        <v>262</v>
      </c>
      <c r="AU251" s="231" t="s">
        <v>85</v>
      </c>
      <c r="AY251" s="18" t="s">
        <v>120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83</v>
      </c>
      <c r="BK251" s="232">
        <f>ROUND(I251*H251,2)</f>
        <v>0</v>
      </c>
      <c r="BL251" s="18" t="s">
        <v>126</v>
      </c>
      <c r="BM251" s="231" t="s">
        <v>361</v>
      </c>
    </row>
    <row r="252" s="2" customFormat="1" ht="24.15" customHeight="1">
      <c r="A252" s="39"/>
      <c r="B252" s="40"/>
      <c r="C252" s="289" t="s">
        <v>362</v>
      </c>
      <c r="D252" s="289" t="s">
        <v>262</v>
      </c>
      <c r="E252" s="290" t="s">
        <v>363</v>
      </c>
      <c r="F252" s="291" t="s">
        <v>364</v>
      </c>
      <c r="G252" s="292" t="s">
        <v>299</v>
      </c>
      <c r="H252" s="293">
        <v>1</v>
      </c>
      <c r="I252" s="294"/>
      <c r="J252" s="295">
        <f>ROUND(I252*H252,2)</f>
        <v>0</v>
      </c>
      <c r="K252" s="291" t="s">
        <v>1</v>
      </c>
      <c r="L252" s="296"/>
      <c r="M252" s="297" t="s">
        <v>1</v>
      </c>
      <c r="N252" s="298" t="s">
        <v>41</v>
      </c>
      <c r="O252" s="92"/>
      <c r="P252" s="229">
        <f>O252*H252</f>
        <v>0</v>
      </c>
      <c r="Q252" s="229">
        <v>0.0126</v>
      </c>
      <c r="R252" s="229">
        <f>Q252*H252</f>
        <v>0.0126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146</v>
      </c>
      <c r="AT252" s="231" t="s">
        <v>262</v>
      </c>
      <c r="AU252" s="231" t="s">
        <v>85</v>
      </c>
      <c r="AY252" s="18" t="s">
        <v>120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83</v>
      </c>
      <c r="BK252" s="232">
        <f>ROUND(I252*H252,2)</f>
        <v>0</v>
      </c>
      <c r="BL252" s="18" t="s">
        <v>126</v>
      </c>
      <c r="BM252" s="231" t="s">
        <v>365</v>
      </c>
    </row>
    <row r="253" s="2" customFormat="1" ht="24.15" customHeight="1">
      <c r="A253" s="39"/>
      <c r="B253" s="40"/>
      <c r="C253" s="289" t="s">
        <v>366</v>
      </c>
      <c r="D253" s="289" t="s">
        <v>262</v>
      </c>
      <c r="E253" s="290" t="s">
        <v>367</v>
      </c>
      <c r="F253" s="291" t="s">
        <v>368</v>
      </c>
      <c r="G253" s="292" t="s">
        <v>299</v>
      </c>
      <c r="H253" s="293">
        <v>3</v>
      </c>
      <c r="I253" s="294"/>
      <c r="J253" s="295">
        <f>ROUND(I253*H253,2)</f>
        <v>0</v>
      </c>
      <c r="K253" s="291" t="s">
        <v>157</v>
      </c>
      <c r="L253" s="296"/>
      <c r="M253" s="297" t="s">
        <v>1</v>
      </c>
      <c r="N253" s="298" t="s">
        <v>41</v>
      </c>
      <c r="O253" s="92"/>
      <c r="P253" s="229">
        <f>O253*H253</f>
        <v>0</v>
      </c>
      <c r="Q253" s="229">
        <v>0.01</v>
      </c>
      <c r="R253" s="229">
        <f>Q253*H253</f>
        <v>0.029999999999999999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146</v>
      </c>
      <c r="AT253" s="231" t="s">
        <v>262</v>
      </c>
      <c r="AU253" s="231" t="s">
        <v>85</v>
      </c>
      <c r="AY253" s="18" t="s">
        <v>120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83</v>
      </c>
      <c r="BK253" s="232">
        <f>ROUND(I253*H253,2)</f>
        <v>0</v>
      </c>
      <c r="BL253" s="18" t="s">
        <v>126</v>
      </c>
      <c r="BM253" s="231" t="s">
        <v>369</v>
      </c>
    </row>
    <row r="254" s="14" customFormat="1">
      <c r="A254" s="14"/>
      <c r="B254" s="256"/>
      <c r="C254" s="257"/>
      <c r="D254" s="247" t="s">
        <v>189</v>
      </c>
      <c r="E254" s="258" t="s">
        <v>1</v>
      </c>
      <c r="F254" s="259" t="s">
        <v>130</v>
      </c>
      <c r="G254" s="257"/>
      <c r="H254" s="260">
        <v>3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6" t="s">
        <v>189</v>
      </c>
      <c r="AU254" s="266" t="s">
        <v>85</v>
      </c>
      <c r="AV254" s="14" t="s">
        <v>85</v>
      </c>
      <c r="AW254" s="14" t="s">
        <v>32</v>
      </c>
      <c r="AX254" s="14" t="s">
        <v>83</v>
      </c>
      <c r="AY254" s="266" t="s">
        <v>120</v>
      </c>
    </row>
    <row r="255" s="2" customFormat="1" ht="24.15" customHeight="1">
      <c r="A255" s="39"/>
      <c r="B255" s="40"/>
      <c r="C255" s="220" t="s">
        <v>370</v>
      </c>
      <c r="D255" s="220" t="s">
        <v>121</v>
      </c>
      <c r="E255" s="221" t="s">
        <v>371</v>
      </c>
      <c r="F255" s="222" t="s">
        <v>372</v>
      </c>
      <c r="G255" s="223" t="s">
        <v>299</v>
      </c>
      <c r="H255" s="224">
        <v>12</v>
      </c>
      <c r="I255" s="225"/>
      <c r="J255" s="226">
        <f>ROUND(I255*H255,2)</f>
        <v>0</v>
      </c>
      <c r="K255" s="222" t="s">
        <v>157</v>
      </c>
      <c r="L255" s="45"/>
      <c r="M255" s="227" t="s">
        <v>1</v>
      </c>
      <c r="N255" s="228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126</v>
      </c>
      <c r="AT255" s="231" t="s">
        <v>121</v>
      </c>
      <c r="AU255" s="231" t="s">
        <v>85</v>
      </c>
      <c r="AY255" s="18" t="s">
        <v>120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83</v>
      </c>
      <c r="BK255" s="232">
        <f>ROUND(I255*H255,2)</f>
        <v>0</v>
      </c>
      <c r="BL255" s="18" t="s">
        <v>126</v>
      </c>
      <c r="BM255" s="231" t="s">
        <v>373</v>
      </c>
    </row>
    <row r="256" s="14" customFormat="1">
      <c r="A256" s="14"/>
      <c r="B256" s="256"/>
      <c r="C256" s="257"/>
      <c r="D256" s="247" t="s">
        <v>189</v>
      </c>
      <c r="E256" s="258" t="s">
        <v>1</v>
      </c>
      <c r="F256" s="259" t="s">
        <v>374</v>
      </c>
      <c r="G256" s="257"/>
      <c r="H256" s="260">
        <v>12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6" t="s">
        <v>189</v>
      </c>
      <c r="AU256" s="266" t="s">
        <v>85</v>
      </c>
      <c r="AV256" s="14" t="s">
        <v>85</v>
      </c>
      <c r="AW256" s="14" t="s">
        <v>32</v>
      </c>
      <c r="AX256" s="14" t="s">
        <v>83</v>
      </c>
      <c r="AY256" s="266" t="s">
        <v>120</v>
      </c>
    </row>
    <row r="257" s="2" customFormat="1" ht="24.15" customHeight="1">
      <c r="A257" s="39"/>
      <c r="B257" s="40"/>
      <c r="C257" s="289" t="s">
        <v>375</v>
      </c>
      <c r="D257" s="289" t="s">
        <v>262</v>
      </c>
      <c r="E257" s="290" t="s">
        <v>376</v>
      </c>
      <c r="F257" s="291" t="s">
        <v>377</v>
      </c>
      <c r="G257" s="292" t="s">
        <v>299</v>
      </c>
      <c r="H257" s="293">
        <v>7</v>
      </c>
      <c r="I257" s="294"/>
      <c r="J257" s="295">
        <f>ROUND(I257*H257,2)</f>
        <v>0</v>
      </c>
      <c r="K257" s="291" t="s">
        <v>157</v>
      </c>
      <c r="L257" s="296"/>
      <c r="M257" s="297" t="s">
        <v>1</v>
      </c>
      <c r="N257" s="298" t="s">
        <v>41</v>
      </c>
      <c r="O257" s="92"/>
      <c r="P257" s="229">
        <f>O257*H257</f>
        <v>0</v>
      </c>
      <c r="Q257" s="229">
        <v>0.014</v>
      </c>
      <c r="R257" s="229">
        <f>Q257*H257</f>
        <v>0.098000000000000004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146</v>
      </c>
      <c r="AT257" s="231" t="s">
        <v>262</v>
      </c>
      <c r="AU257" s="231" t="s">
        <v>85</v>
      </c>
      <c r="AY257" s="18" t="s">
        <v>120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83</v>
      </c>
      <c r="BK257" s="232">
        <f>ROUND(I257*H257,2)</f>
        <v>0</v>
      </c>
      <c r="BL257" s="18" t="s">
        <v>126</v>
      </c>
      <c r="BM257" s="231" t="s">
        <v>378</v>
      </c>
    </row>
    <row r="258" s="2" customFormat="1" ht="24.15" customHeight="1">
      <c r="A258" s="39"/>
      <c r="B258" s="40"/>
      <c r="C258" s="289" t="s">
        <v>379</v>
      </c>
      <c r="D258" s="289" t="s">
        <v>262</v>
      </c>
      <c r="E258" s="290" t="s">
        <v>380</v>
      </c>
      <c r="F258" s="291" t="s">
        <v>381</v>
      </c>
      <c r="G258" s="292" t="s">
        <v>299</v>
      </c>
      <c r="H258" s="293">
        <v>1</v>
      </c>
      <c r="I258" s="294"/>
      <c r="J258" s="295">
        <f>ROUND(I258*H258,2)</f>
        <v>0</v>
      </c>
      <c r="K258" s="291" t="s">
        <v>1</v>
      </c>
      <c r="L258" s="296"/>
      <c r="M258" s="297" t="s">
        <v>1</v>
      </c>
      <c r="N258" s="298" t="s">
        <v>41</v>
      </c>
      <c r="O258" s="92"/>
      <c r="P258" s="229">
        <f>O258*H258</f>
        <v>0</v>
      </c>
      <c r="Q258" s="229">
        <v>0.0224</v>
      </c>
      <c r="R258" s="229">
        <f>Q258*H258</f>
        <v>0.0224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146</v>
      </c>
      <c r="AT258" s="231" t="s">
        <v>262</v>
      </c>
      <c r="AU258" s="231" t="s">
        <v>85</v>
      </c>
      <c r="AY258" s="18" t="s">
        <v>120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126</v>
      </c>
      <c r="BM258" s="231" t="s">
        <v>382</v>
      </c>
    </row>
    <row r="259" s="2" customFormat="1" ht="24.15" customHeight="1">
      <c r="A259" s="39"/>
      <c r="B259" s="40"/>
      <c r="C259" s="289" t="s">
        <v>383</v>
      </c>
      <c r="D259" s="289" t="s">
        <v>262</v>
      </c>
      <c r="E259" s="290" t="s">
        <v>384</v>
      </c>
      <c r="F259" s="291" t="s">
        <v>385</v>
      </c>
      <c r="G259" s="292" t="s">
        <v>299</v>
      </c>
      <c r="H259" s="293">
        <v>1</v>
      </c>
      <c r="I259" s="294"/>
      <c r="J259" s="295">
        <f>ROUND(I259*H259,2)</f>
        <v>0</v>
      </c>
      <c r="K259" s="291" t="s">
        <v>1</v>
      </c>
      <c r="L259" s="296"/>
      <c r="M259" s="297" t="s">
        <v>1</v>
      </c>
      <c r="N259" s="298" t="s">
        <v>41</v>
      </c>
      <c r="O259" s="92"/>
      <c r="P259" s="229">
        <f>O259*H259</f>
        <v>0</v>
      </c>
      <c r="Q259" s="229">
        <v>0.022499999999999999</v>
      </c>
      <c r="R259" s="229">
        <f>Q259*H259</f>
        <v>0.022499999999999999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146</v>
      </c>
      <c r="AT259" s="231" t="s">
        <v>262</v>
      </c>
      <c r="AU259" s="231" t="s">
        <v>85</v>
      </c>
      <c r="AY259" s="18" t="s">
        <v>120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83</v>
      </c>
      <c r="BK259" s="232">
        <f>ROUND(I259*H259,2)</f>
        <v>0</v>
      </c>
      <c r="BL259" s="18" t="s">
        <v>126</v>
      </c>
      <c r="BM259" s="231" t="s">
        <v>386</v>
      </c>
    </row>
    <row r="260" s="2" customFormat="1" ht="24.15" customHeight="1">
      <c r="A260" s="39"/>
      <c r="B260" s="40"/>
      <c r="C260" s="289" t="s">
        <v>387</v>
      </c>
      <c r="D260" s="289" t="s">
        <v>262</v>
      </c>
      <c r="E260" s="290" t="s">
        <v>388</v>
      </c>
      <c r="F260" s="291" t="s">
        <v>389</v>
      </c>
      <c r="G260" s="292" t="s">
        <v>299</v>
      </c>
      <c r="H260" s="293">
        <v>2</v>
      </c>
      <c r="I260" s="294"/>
      <c r="J260" s="295">
        <f>ROUND(I260*H260,2)</f>
        <v>0</v>
      </c>
      <c r="K260" s="291" t="s">
        <v>1</v>
      </c>
      <c r="L260" s="296"/>
      <c r="M260" s="297" t="s">
        <v>1</v>
      </c>
      <c r="N260" s="298" t="s">
        <v>41</v>
      </c>
      <c r="O260" s="92"/>
      <c r="P260" s="229">
        <f>O260*H260</f>
        <v>0</v>
      </c>
      <c r="Q260" s="229">
        <v>0.021499999999999998</v>
      </c>
      <c r="R260" s="229">
        <f>Q260*H260</f>
        <v>0.042999999999999997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146</v>
      </c>
      <c r="AT260" s="231" t="s">
        <v>262</v>
      </c>
      <c r="AU260" s="231" t="s">
        <v>85</v>
      </c>
      <c r="AY260" s="18" t="s">
        <v>120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83</v>
      </c>
      <c r="BK260" s="232">
        <f>ROUND(I260*H260,2)</f>
        <v>0</v>
      </c>
      <c r="BL260" s="18" t="s">
        <v>126</v>
      </c>
      <c r="BM260" s="231" t="s">
        <v>390</v>
      </c>
    </row>
    <row r="261" s="2" customFormat="1" ht="24.15" customHeight="1">
      <c r="A261" s="39"/>
      <c r="B261" s="40"/>
      <c r="C261" s="289" t="s">
        <v>391</v>
      </c>
      <c r="D261" s="289" t="s">
        <v>262</v>
      </c>
      <c r="E261" s="290" t="s">
        <v>392</v>
      </c>
      <c r="F261" s="291" t="s">
        <v>393</v>
      </c>
      <c r="G261" s="292" t="s">
        <v>299</v>
      </c>
      <c r="H261" s="293">
        <v>1</v>
      </c>
      <c r="I261" s="294"/>
      <c r="J261" s="295">
        <f>ROUND(I261*H261,2)</f>
        <v>0</v>
      </c>
      <c r="K261" s="291" t="s">
        <v>1</v>
      </c>
      <c r="L261" s="296"/>
      <c r="M261" s="297" t="s">
        <v>1</v>
      </c>
      <c r="N261" s="298" t="s">
        <v>41</v>
      </c>
      <c r="O261" s="92"/>
      <c r="P261" s="229">
        <f>O261*H261</f>
        <v>0</v>
      </c>
      <c r="Q261" s="229">
        <v>0.018700000000000001</v>
      </c>
      <c r="R261" s="229">
        <f>Q261*H261</f>
        <v>0.018700000000000001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146</v>
      </c>
      <c r="AT261" s="231" t="s">
        <v>262</v>
      </c>
      <c r="AU261" s="231" t="s">
        <v>85</v>
      </c>
      <c r="AY261" s="18" t="s">
        <v>120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83</v>
      </c>
      <c r="BK261" s="232">
        <f>ROUND(I261*H261,2)</f>
        <v>0</v>
      </c>
      <c r="BL261" s="18" t="s">
        <v>126</v>
      </c>
      <c r="BM261" s="231" t="s">
        <v>394</v>
      </c>
    </row>
    <row r="262" s="2" customFormat="1" ht="24.15" customHeight="1">
      <c r="A262" s="39"/>
      <c r="B262" s="40"/>
      <c r="C262" s="220" t="s">
        <v>395</v>
      </c>
      <c r="D262" s="220" t="s">
        <v>121</v>
      </c>
      <c r="E262" s="221" t="s">
        <v>396</v>
      </c>
      <c r="F262" s="222" t="s">
        <v>397</v>
      </c>
      <c r="G262" s="223" t="s">
        <v>299</v>
      </c>
      <c r="H262" s="224">
        <v>50</v>
      </c>
      <c r="I262" s="225"/>
      <c r="J262" s="226">
        <f>ROUND(I262*H262,2)</f>
        <v>0</v>
      </c>
      <c r="K262" s="222" t="s">
        <v>157</v>
      </c>
      <c r="L262" s="45"/>
      <c r="M262" s="227" t="s">
        <v>1</v>
      </c>
      <c r="N262" s="228" t="s">
        <v>41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126</v>
      </c>
      <c r="AT262" s="231" t="s">
        <v>121</v>
      </c>
      <c r="AU262" s="231" t="s">
        <v>85</v>
      </c>
      <c r="AY262" s="18" t="s">
        <v>120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126</v>
      </c>
      <c r="BM262" s="231" t="s">
        <v>398</v>
      </c>
    </row>
    <row r="263" s="14" customFormat="1">
      <c r="A263" s="14"/>
      <c r="B263" s="256"/>
      <c r="C263" s="257"/>
      <c r="D263" s="247" t="s">
        <v>189</v>
      </c>
      <c r="E263" s="258" t="s">
        <v>1</v>
      </c>
      <c r="F263" s="259" t="s">
        <v>399</v>
      </c>
      <c r="G263" s="257"/>
      <c r="H263" s="260">
        <v>50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6" t="s">
        <v>189</v>
      </c>
      <c r="AU263" s="266" t="s">
        <v>85</v>
      </c>
      <c r="AV263" s="14" t="s">
        <v>85</v>
      </c>
      <c r="AW263" s="14" t="s">
        <v>32</v>
      </c>
      <c r="AX263" s="14" t="s">
        <v>83</v>
      </c>
      <c r="AY263" s="266" t="s">
        <v>120</v>
      </c>
    </row>
    <row r="264" s="2" customFormat="1" ht="24.15" customHeight="1">
      <c r="A264" s="39"/>
      <c r="B264" s="40"/>
      <c r="C264" s="289" t="s">
        <v>400</v>
      </c>
      <c r="D264" s="289" t="s">
        <v>262</v>
      </c>
      <c r="E264" s="290" t="s">
        <v>401</v>
      </c>
      <c r="F264" s="291" t="s">
        <v>402</v>
      </c>
      <c r="G264" s="292" t="s">
        <v>299</v>
      </c>
      <c r="H264" s="293">
        <v>2</v>
      </c>
      <c r="I264" s="294"/>
      <c r="J264" s="295">
        <f>ROUND(I264*H264,2)</f>
        <v>0</v>
      </c>
      <c r="K264" s="291" t="s">
        <v>157</v>
      </c>
      <c r="L264" s="296"/>
      <c r="M264" s="297" t="s">
        <v>1</v>
      </c>
      <c r="N264" s="298" t="s">
        <v>41</v>
      </c>
      <c r="O264" s="92"/>
      <c r="P264" s="229">
        <f>O264*H264</f>
        <v>0</v>
      </c>
      <c r="Q264" s="229">
        <v>0.023</v>
      </c>
      <c r="R264" s="229">
        <f>Q264*H264</f>
        <v>0.045999999999999999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146</v>
      </c>
      <c r="AT264" s="231" t="s">
        <v>262</v>
      </c>
      <c r="AU264" s="231" t="s">
        <v>85</v>
      </c>
      <c r="AY264" s="18" t="s">
        <v>120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83</v>
      </c>
      <c r="BK264" s="232">
        <f>ROUND(I264*H264,2)</f>
        <v>0</v>
      </c>
      <c r="BL264" s="18" t="s">
        <v>126</v>
      </c>
      <c r="BM264" s="231" t="s">
        <v>403</v>
      </c>
    </row>
    <row r="265" s="2" customFormat="1" ht="24.15" customHeight="1">
      <c r="A265" s="39"/>
      <c r="B265" s="40"/>
      <c r="C265" s="289" t="s">
        <v>404</v>
      </c>
      <c r="D265" s="289" t="s">
        <v>262</v>
      </c>
      <c r="E265" s="290" t="s">
        <v>405</v>
      </c>
      <c r="F265" s="291" t="s">
        <v>406</v>
      </c>
      <c r="G265" s="292" t="s">
        <v>299</v>
      </c>
      <c r="H265" s="293">
        <v>3</v>
      </c>
      <c r="I265" s="294"/>
      <c r="J265" s="295">
        <f>ROUND(I265*H265,2)</f>
        <v>0</v>
      </c>
      <c r="K265" s="291" t="s">
        <v>157</v>
      </c>
      <c r="L265" s="296"/>
      <c r="M265" s="297" t="s">
        <v>1</v>
      </c>
      <c r="N265" s="298" t="s">
        <v>41</v>
      </c>
      <c r="O265" s="92"/>
      <c r="P265" s="229">
        <f>O265*H265</f>
        <v>0</v>
      </c>
      <c r="Q265" s="229">
        <v>0.024199999999999999</v>
      </c>
      <c r="R265" s="229">
        <f>Q265*H265</f>
        <v>0.072599999999999998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146</v>
      </c>
      <c r="AT265" s="231" t="s">
        <v>262</v>
      </c>
      <c r="AU265" s="231" t="s">
        <v>85</v>
      </c>
      <c r="AY265" s="18" t="s">
        <v>120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83</v>
      </c>
      <c r="BK265" s="232">
        <f>ROUND(I265*H265,2)</f>
        <v>0</v>
      </c>
      <c r="BL265" s="18" t="s">
        <v>126</v>
      </c>
      <c r="BM265" s="231" t="s">
        <v>407</v>
      </c>
    </row>
    <row r="266" s="2" customFormat="1" ht="24.15" customHeight="1">
      <c r="A266" s="39"/>
      <c r="B266" s="40"/>
      <c r="C266" s="289" t="s">
        <v>408</v>
      </c>
      <c r="D266" s="289" t="s">
        <v>262</v>
      </c>
      <c r="E266" s="290" t="s">
        <v>409</v>
      </c>
      <c r="F266" s="291" t="s">
        <v>410</v>
      </c>
      <c r="G266" s="292" t="s">
        <v>299</v>
      </c>
      <c r="H266" s="293">
        <v>1</v>
      </c>
      <c r="I266" s="294"/>
      <c r="J266" s="295">
        <f>ROUND(I266*H266,2)</f>
        <v>0</v>
      </c>
      <c r="K266" s="291" t="s">
        <v>157</v>
      </c>
      <c r="L266" s="296"/>
      <c r="M266" s="297" t="s">
        <v>1</v>
      </c>
      <c r="N266" s="298" t="s">
        <v>41</v>
      </c>
      <c r="O266" s="92"/>
      <c r="P266" s="229">
        <f>O266*H266</f>
        <v>0</v>
      </c>
      <c r="Q266" s="229">
        <v>0.045999999999999999</v>
      </c>
      <c r="R266" s="229">
        <f>Q266*H266</f>
        <v>0.045999999999999999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146</v>
      </c>
      <c r="AT266" s="231" t="s">
        <v>262</v>
      </c>
      <c r="AU266" s="231" t="s">
        <v>85</v>
      </c>
      <c r="AY266" s="18" t="s">
        <v>120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126</v>
      </c>
      <c r="BM266" s="231" t="s">
        <v>411</v>
      </c>
    </row>
    <row r="267" s="14" customFormat="1">
      <c r="A267" s="14"/>
      <c r="B267" s="256"/>
      <c r="C267" s="257"/>
      <c r="D267" s="247" t="s">
        <v>189</v>
      </c>
      <c r="E267" s="257"/>
      <c r="F267" s="259" t="s">
        <v>412</v>
      </c>
      <c r="G267" s="257"/>
      <c r="H267" s="260">
        <v>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6" t="s">
        <v>189</v>
      </c>
      <c r="AU267" s="266" t="s">
        <v>85</v>
      </c>
      <c r="AV267" s="14" t="s">
        <v>85</v>
      </c>
      <c r="AW267" s="14" t="s">
        <v>4</v>
      </c>
      <c r="AX267" s="14" t="s">
        <v>83</v>
      </c>
      <c r="AY267" s="266" t="s">
        <v>120</v>
      </c>
    </row>
    <row r="268" s="2" customFormat="1" ht="33" customHeight="1">
      <c r="A268" s="39"/>
      <c r="B268" s="40"/>
      <c r="C268" s="289" t="s">
        <v>413</v>
      </c>
      <c r="D268" s="289" t="s">
        <v>262</v>
      </c>
      <c r="E268" s="290" t="s">
        <v>414</v>
      </c>
      <c r="F268" s="291" t="s">
        <v>415</v>
      </c>
      <c r="G268" s="292" t="s">
        <v>299</v>
      </c>
      <c r="H268" s="293">
        <v>7</v>
      </c>
      <c r="I268" s="294"/>
      <c r="J268" s="295">
        <f>ROUND(I268*H268,2)</f>
        <v>0</v>
      </c>
      <c r="K268" s="291" t="s">
        <v>157</v>
      </c>
      <c r="L268" s="296"/>
      <c r="M268" s="297" t="s">
        <v>1</v>
      </c>
      <c r="N268" s="298" t="s">
        <v>41</v>
      </c>
      <c r="O268" s="92"/>
      <c r="P268" s="229">
        <f>O268*H268</f>
        <v>0</v>
      </c>
      <c r="Q268" s="229">
        <v>0.042000000000000003</v>
      </c>
      <c r="R268" s="229">
        <f>Q268*H268</f>
        <v>0.29400000000000004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146</v>
      </c>
      <c r="AT268" s="231" t="s">
        <v>262</v>
      </c>
      <c r="AU268" s="231" t="s">
        <v>85</v>
      </c>
      <c r="AY268" s="18" t="s">
        <v>120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83</v>
      </c>
      <c r="BK268" s="232">
        <f>ROUND(I268*H268,2)</f>
        <v>0</v>
      </c>
      <c r="BL268" s="18" t="s">
        <v>126</v>
      </c>
      <c r="BM268" s="231" t="s">
        <v>416</v>
      </c>
    </row>
    <row r="269" s="14" customFormat="1">
      <c r="A269" s="14"/>
      <c r="B269" s="256"/>
      <c r="C269" s="257"/>
      <c r="D269" s="247" t="s">
        <v>189</v>
      </c>
      <c r="E269" s="258" t="s">
        <v>1</v>
      </c>
      <c r="F269" s="259" t="s">
        <v>417</v>
      </c>
      <c r="G269" s="257"/>
      <c r="H269" s="260">
        <v>7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6" t="s">
        <v>189</v>
      </c>
      <c r="AU269" s="266" t="s">
        <v>85</v>
      </c>
      <c r="AV269" s="14" t="s">
        <v>85</v>
      </c>
      <c r="AW269" s="14" t="s">
        <v>32</v>
      </c>
      <c r="AX269" s="14" t="s">
        <v>83</v>
      </c>
      <c r="AY269" s="266" t="s">
        <v>120</v>
      </c>
    </row>
    <row r="270" s="2" customFormat="1" ht="24.15" customHeight="1">
      <c r="A270" s="39"/>
      <c r="B270" s="40"/>
      <c r="C270" s="289" t="s">
        <v>399</v>
      </c>
      <c r="D270" s="289" t="s">
        <v>262</v>
      </c>
      <c r="E270" s="290" t="s">
        <v>418</v>
      </c>
      <c r="F270" s="291" t="s">
        <v>419</v>
      </c>
      <c r="G270" s="292" t="s">
        <v>299</v>
      </c>
      <c r="H270" s="293">
        <v>1</v>
      </c>
      <c r="I270" s="294"/>
      <c r="J270" s="295">
        <f>ROUND(I270*H270,2)</f>
        <v>0</v>
      </c>
      <c r="K270" s="291" t="s">
        <v>314</v>
      </c>
      <c r="L270" s="296"/>
      <c r="M270" s="297" t="s">
        <v>1</v>
      </c>
      <c r="N270" s="298" t="s">
        <v>41</v>
      </c>
      <c r="O270" s="92"/>
      <c r="P270" s="229">
        <f>O270*H270</f>
        <v>0</v>
      </c>
      <c r="Q270" s="229">
        <v>0.018499999999999999</v>
      </c>
      <c r="R270" s="229">
        <f>Q270*H270</f>
        <v>0.018499999999999999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146</v>
      </c>
      <c r="AT270" s="231" t="s">
        <v>262</v>
      </c>
      <c r="AU270" s="231" t="s">
        <v>85</v>
      </c>
      <c r="AY270" s="18" t="s">
        <v>120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126</v>
      </c>
      <c r="BM270" s="231" t="s">
        <v>420</v>
      </c>
    </row>
    <row r="271" s="2" customFormat="1" ht="24.15" customHeight="1">
      <c r="A271" s="39"/>
      <c r="B271" s="40"/>
      <c r="C271" s="289" t="s">
        <v>421</v>
      </c>
      <c r="D271" s="289" t="s">
        <v>262</v>
      </c>
      <c r="E271" s="290" t="s">
        <v>422</v>
      </c>
      <c r="F271" s="291" t="s">
        <v>423</v>
      </c>
      <c r="G271" s="292" t="s">
        <v>299</v>
      </c>
      <c r="H271" s="293">
        <v>1</v>
      </c>
      <c r="I271" s="294"/>
      <c r="J271" s="295">
        <f>ROUND(I271*H271,2)</f>
        <v>0</v>
      </c>
      <c r="K271" s="291" t="s">
        <v>314</v>
      </c>
      <c r="L271" s="296"/>
      <c r="M271" s="297" t="s">
        <v>1</v>
      </c>
      <c r="N271" s="298" t="s">
        <v>41</v>
      </c>
      <c r="O271" s="92"/>
      <c r="P271" s="229">
        <f>O271*H271</f>
        <v>0</v>
      </c>
      <c r="Q271" s="229">
        <v>0.018800000000000001</v>
      </c>
      <c r="R271" s="229">
        <f>Q271*H271</f>
        <v>0.018800000000000001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146</v>
      </c>
      <c r="AT271" s="231" t="s">
        <v>262</v>
      </c>
      <c r="AU271" s="231" t="s">
        <v>85</v>
      </c>
      <c r="AY271" s="18" t="s">
        <v>120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83</v>
      </c>
      <c r="BK271" s="232">
        <f>ROUND(I271*H271,2)</f>
        <v>0</v>
      </c>
      <c r="BL271" s="18" t="s">
        <v>126</v>
      </c>
      <c r="BM271" s="231" t="s">
        <v>424</v>
      </c>
    </row>
    <row r="272" s="2" customFormat="1" ht="33" customHeight="1">
      <c r="A272" s="39"/>
      <c r="B272" s="40"/>
      <c r="C272" s="289" t="s">
        <v>425</v>
      </c>
      <c r="D272" s="289" t="s">
        <v>262</v>
      </c>
      <c r="E272" s="290" t="s">
        <v>426</v>
      </c>
      <c r="F272" s="291" t="s">
        <v>427</v>
      </c>
      <c r="G272" s="292" t="s">
        <v>299</v>
      </c>
      <c r="H272" s="293">
        <v>5</v>
      </c>
      <c r="I272" s="294"/>
      <c r="J272" s="295">
        <f>ROUND(I272*H272,2)</f>
        <v>0</v>
      </c>
      <c r="K272" s="291" t="s">
        <v>157</v>
      </c>
      <c r="L272" s="296"/>
      <c r="M272" s="297" t="s">
        <v>1</v>
      </c>
      <c r="N272" s="298" t="s">
        <v>41</v>
      </c>
      <c r="O272" s="92"/>
      <c r="P272" s="229">
        <f>O272*H272</f>
        <v>0</v>
      </c>
      <c r="Q272" s="229">
        <v>0.050000000000000003</v>
      </c>
      <c r="R272" s="229">
        <f>Q272*H272</f>
        <v>0.25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146</v>
      </c>
      <c r="AT272" s="231" t="s">
        <v>262</v>
      </c>
      <c r="AU272" s="231" t="s">
        <v>85</v>
      </c>
      <c r="AY272" s="18" t="s">
        <v>120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83</v>
      </c>
      <c r="BK272" s="232">
        <f>ROUND(I272*H272,2)</f>
        <v>0</v>
      </c>
      <c r="BL272" s="18" t="s">
        <v>126</v>
      </c>
      <c r="BM272" s="231" t="s">
        <v>428</v>
      </c>
    </row>
    <row r="273" s="2" customFormat="1" ht="24.15" customHeight="1">
      <c r="A273" s="39"/>
      <c r="B273" s="40"/>
      <c r="C273" s="289" t="s">
        <v>429</v>
      </c>
      <c r="D273" s="289" t="s">
        <v>262</v>
      </c>
      <c r="E273" s="290" t="s">
        <v>430</v>
      </c>
      <c r="F273" s="291" t="s">
        <v>431</v>
      </c>
      <c r="G273" s="292" t="s">
        <v>299</v>
      </c>
      <c r="H273" s="293">
        <v>26</v>
      </c>
      <c r="I273" s="294"/>
      <c r="J273" s="295">
        <f>ROUND(I273*H273,2)</f>
        <v>0</v>
      </c>
      <c r="K273" s="291" t="s">
        <v>157</v>
      </c>
      <c r="L273" s="296"/>
      <c r="M273" s="297" t="s">
        <v>1</v>
      </c>
      <c r="N273" s="298" t="s">
        <v>41</v>
      </c>
      <c r="O273" s="92"/>
      <c r="P273" s="229">
        <f>O273*H273</f>
        <v>0</v>
      </c>
      <c r="Q273" s="229">
        <v>0.025000000000000001</v>
      </c>
      <c r="R273" s="229">
        <f>Q273*H273</f>
        <v>0.65000000000000002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146</v>
      </c>
      <c r="AT273" s="231" t="s">
        <v>262</v>
      </c>
      <c r="AU273" s="231" t="s">
        <v>85</v>
      </c>
      <c r="AY273" s="18" t="s">
        <v>120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83</v>
      </c>
      <c r="BK273" s="232">
        <f>ROUND(I273*H273,2)</f>
        <v>0</v>
      </c>
      <c r="BL273" s="18" t="s">
        <v>126</v>
      </c>
      <c r="BM273" s="231" t="s">
        <v>432</v>
      </c>
    </row>
    <row r="274" s="2" customFormat="1" ht="24.15" customHeight="1">
      <c r="A274" s="39"/>
      <c r="B274" s="40"/>
      <c r="C274" s="289" t="s">
        <v>433</v>
      </c>
      <c r="D274" s="289" t="s">
        <v>262</v>
      </c>
      <c r="E274" s="290" t="s">
        <v>434</v>
      </c>
      <c r="F274" s="291" t="s">
        <v>435</v>
      </c>
      <c r="G274" s="292" t="s">
        <v>299</v>
      </c>
      <c r="H274" s="293">
        <v>2</v>
      </c>
      <c r="I274" s="294"/>
      <c r="J274" s="295">
        <f>ROUND(I274*H274,2)</f>
        <v>0</v>
      </c>
      <c r="K274" s="291" t="s">
        <v>157</v>
      </c>
      <c r="L274" s="296"/>
      <c r="M274" s="297" t="s">
        <v>1</v>
      </c>
      <c r="N274" s="298" t="s">
        <v>41</v>
      </c>
      <c r="O274" s="92"/>
      <c r="P274" s="229">
        <f>O274*H274</f>
        <v>0</v>
      </c>
      <c r="Q274" s="229">
        <v>0.025000000000000001</v>
      </c>
      <c r="R274" s="229">
        <f>Q274*H274</f>
        <v>0.050000000000000003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146</v>
      </c>
      <c r="AT274" s="231" t="s">
        <v>262</v>
      </c>
      <c r="AU274" s="231" t="s">
        <v>85</v>
      </c>
      <c r="AY274" s="18" t="s">
        <v>120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83</v>
      </c>
      <c r="BK274" s="232">
        <f>ROUND(I274*H274,2)</f>
        <v>0</v>
      </c>
      <c r="BL274" s="18" t="s">
        <v>126</v>
      </c>
      <c r="BM274" s="231" t="s">
        <v>436</v>
      </c>
    </row>
    <row r="275" s="2" customFormat="1" ht="24.15" customHeight="1">
      <c r="A275" s="39"/>
      <c r="B275" s="40"/>
      <c r="C275" s="289" t="s">
        <v>437</v>
      </c>
      <c r="D275" s="289" t="s">
        <v>262</v>
      </c>
      <c r="E275" s="290" t="s">
        <v>438</v>
      </c>
      <c r="F275" s="291" t="s">
        <v>439</v>
      </c>
      <c r="G275" s="292" t="s">
        <v>299</v>
      </c>
      <c r="H275" s="293">
        <v>1</v>
      </c>
      <c r="I275" s="294"/>
      <c r="J275" s="295">
        <f>ROUND(I275*H275,2)</f>
        <v>0</v>
      </c>
      <c r="K275" s="291" t="s">
        <v>1</v>
      </c>
      <c r="L275" s="296"/>
      <c r="M275" s="297" t="s">
        <v>1</v>
      </c>
      <c r="N275" s="298" t="s">
        <v>41</v>
      </c>
      <c r="O275" s="92"/>
      <c r="P275" s="229">
        <f>O275*H275</f>
        <v>0</v>
      </c>
      <c r="Q275" s="229">
        <v>0.032500000000000001</v>
      </c>
      <c r="R275" s="229">
        <f>Q275*H275</f>
        <v>0.032500000000000001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146</v>
      </c>
      <c r="AT275" s="231" t="s">
        <v>262</v>
      </c>
      <c r="AU275" s="231" t="s">
        <v>85</v>
      </c>
      <c r="AY275" s="18" t="s">
        <v>120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83</v>
      </c>
      <c r="BK275" s="232">
        <f>ROUND(I275*H275,2)</f>
        <v>0</v>
      </c>
      <c r="BL275" s="18" t="s">
        <v>126</v>
      </c>
      <c r="BM275" s="231" t="s">
        <v>440</v>
      </c>
    </row>
    <row r="276" s="2" customFormat="1" ht="24.15" customHeight="1">
      <c r="A276" s="39"/>
      <c r="B276" s="40"/>
      <c r="C276" s="289" t="s">
        <v>441</v>
      </c>
      <c r="D276" s="289" t="s">
        <v>262</v>
      </c>
      <c r="E276" s="290" t="s">
        <v>442</v>
      </c>
      <c r="F276" s="291" t="s">
        <v>443</v>
      </c>
      <c r="G276" s="292" t="s">
        <v>299</v>
      </c>
      <c r="H276" s="293">
        <v>1</v>
      </c>
      <c r="I276" s="294"/>
      <c r="J276" s="295">
        <f>ROUND(I276*H276,2)</f>
        <v>0</v>
      </c>
      <c r="K276" s="291" t="s">
        <v>1</v>
      </c>
      <c r="L276" s="296"/>
      <c r="M276" s="297" t="s">
        <v>1</v>
      </c>
      <c r="N276" s="298" t="s">
        <v>41</v>
      </c>
      <c r="O276" s="92"/>
      <c r="P276" s="229">
        <f>O276*H276</f>
        <v>0</v>
      </c>
      <c r="Q276" s="229">
        <v>0.033500000000000002</v>
      </c>
      <c r="R276" s="229">
        <f>Q276*H276</f>
        <v>0.033500000000000002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146</v>
      </c>
      <c r="AT276" s="231" t="s">
        <v>262</v>
      </c>
      <c r="AU276" s="231" t="s">
        <v>85</v>
      </c>
      <c r="AY276" s="18" t="s">
        <v>120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83</v>
      </c>
      <c r="BK276" s="232">
        <f>ROUND(I276*H276,2)</f>
        <v>0</v>
      </c>
      <c r="BL276" s="18" t="s">
        <v>126</v>
      </c>
      <c r="BM276" s="231" t="s">
        <v>444</v>
      </c>
    </row>
    <row r="277" s="2" customFormat="1" ht="24.15" customHeight="1">
      <c r="A277" s="39"/>
      <c r="B277" s="40"/>
      <c r="C277" s="220" t="s">
        <v>445</v>
      </c>
      <c r="D277" s="220" t="s">
        <v>121</v>
      </c>
      <c r="E277" s="221" t="s">
        <v>446</v>
      </c>
      <c r="F277" s="222" t="s">
        <v>447</v>
      </c>
      <c r="G277" s="223" t="s">
        <v>285</v>
      </c>
      <c r="H277" s="224">
        <v>117</v>
      </c>
      <c r="I277" s="225"/>
      <c r="J277" s="226">
        <f>ROUND(I277*H277,2)</f>
        <v>0</v>
      </c>
      <c r="K277" s="222" t="s">
        <v>157</v>
      </c>
      <c r="L277" s="45"/>
      <c r="M277" s="227" t="s">
        <v>1</v>
      </c>
      <c r="N277" s="228" t="s">
        <v>41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126</v>
      </c>
      <c r="AT277" s="231" t="s">
        <v>121</v>
      </c>
      <c r="AU277" s="231" t="s">
        <v>85</v>
      </c>
      <c r="AY277" s="18" t="s">
        <v>120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83</v>
      </c>
      <c r="BK277" s="232">
        <f>ROUND(I277*H277,2)</f>
        <v>0</v>
      </c>
      <c r="BL277" s="18" t="s">
        <v>126</v>
      </c>
      <c r="BM277" s="231" t="s">
        <v>448</v>
      </c>
    </row>
    <row r="278" s="2" customFormat="1" ht="24.15" customHeight="1">
      <c r="A278" s="39"/>
      <c r="B278" s="40"/>
      <c r="C278" s="289" t="s">
        <v>449</v>
      </c>
      <c r="D278" s="289" t="s">
        <v>262</v>
      </c>
      <c r="E278" s="290" t="s">
        <v>450</v>
      </c>
      <c r="F278" s="291" t="s">
        <v>451</v>
      </c>
      <c r="G278" s="292" t="s">
        <v>285</v>
      </c>
      <c r="H278" s="293">
        <v>118.755</v>
      </c>
      <c r="I278" s="294"/>
      <c r="J278" s="295">
        <f>ROUND(I278*H278,2)</f>
        <v>0</v>
      </c>
      <c r="K278" s="291" t="s">
        <v>157</v>
      </c>
      <c r="L278" s="296"/>
      <c r="M278" s="297" t="s">
        <v>1</v>
      </c>
      <c r="N278" s="298" t="s">
        <v>41</v>
      </c>
      <c r="O278" s="92"/>
      <c r="P278" s="229">
        <f>O278*H278</f>
        <v>0</v>
      </c>
      <c r="Q278" s="229">
        <v>0.00027</v>
      </c>
      <c r="R278" s="229">
        <f>Q278*H278</f>
        <v>0.032063849999999998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146</v>
      </c>
      <c r="AT278" s="231" t="s">
        <v>262</v>
      </c>
      <c r="AU278" s="231" t="s">
        <v>85</v>
      </c>
      <c r="AY278" s="18" t="s">
        <v>120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83</v>
      </c>
      <c r="BK278" s="232">
        <f>ROUND(I278*H278,2)</f>
        <v>0</v>
      </c>
      <c r="BL278" s="18" t="s">
        <v>126</v>
      </c>
      <c r="BM278" s="231" t="s">
        <v>452</v>
      </c>
    </row>
    <row r="279" s="14" customFormat="1">
      <c r="A279" s="14"/>
      <c r="B279" s="256"/>
      <c r="C279" s="257"/>
      <c r="D279" s="247" t="s">
        <v>189</v>
      </c>
      <c r="E279" s="257"/>
      <c r="F279" s="259" t="s">
        <v>453</v>
      </c>
      <c r="G279" s="257"/>
      <c r="H279" s="260">
        <v>118.755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6" t="s">
        <v>189</v>
      </c>
      <c r="AU279" s="266" t="s">
        <v>85</v>
      </c>
      <c r="AV279" s="14" t="s">
        <v>85</v>
      </c>
      <c r="AW279" s="14" t="s">
        <v>4</v>
      </c>
      <c r="AX279" s="14" t="s">
        <v>83</v>
      </c>
      <c r="AY279" s="266" t="s">
        <v>120</v>
      </c>
    </row>
    <row r="280" s="2" customFormat="1" ht="24.15" customHeight="1">
      <c r="A280" s="39"/>
      <c r="B280" s="40"/>
      <c r="C280" s="220" t="s">
        <v>454</v>
      </c>
      <c r="D280" s="220" t="s">
        <v>121</v>
      </c>
      <c r="E280" s="221" t="s">
        <v>455</v>
      </c>
      <c r="F280" s="222" t="s">
        <v>456</v>
      </c>
      <c r="G280" s="223" t="s">
        <v>285</v>
      </c>
      <c r="H280" s="224">
        <v>29</v>
      </c>
      <c r="I280" s="225"/>
      <c r="J280" s="226">
        <f>ROUND(I280*H280,2)</f>
        <v>0</v>
      </c>
      <c r="K280" s="222" t="s">
        <v>157</v>
      </c>
      <c r="L280" s="45"/>
      <c r="M280" s="227" t="s">
        <v>1</v>
      </c>
      <c r="N280" s="228" t="s">
        <v>41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126</v>
      </c>
      <c r="AT280" s="231" t="s">
        <v>121</v>
      </c>
      <c r="AU280" s="231" t="s">
        <v>85</v>
      </c>
      <c r="AY280" s="18" t="s">
        <v>120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83</v>
      </c>
      <c r="BK280" s="232">
        <f>ROUND(I280*H280,2)</f>
        <v>0</v>
      </c>
      <c r="BL280" s="18" t="s">
        <v>126</v>
      </c>
      <c r="BM280" s="231" t="s">
        <v>457</v>
      </c>
    </row>
    <row r="281" s="2" customFormat="1" ht="24.15" customHeight="1">
      <c r="A281" s="39"/>
      <c r="B281" s="40"/>
      <c r="C281" s="289" t="s">
        <v>458</v>
      </c>
      <c r="D281" s="289" t="s">
        <v>262</v>
      </c>
      <c r="E281" s="290" t="s">
        <v>459</v>
      </c>
      <c r="F281" s="291" t="s">
        <v>460</v>
      </c>
      <c r="G281" s="292" t="s">
        <v>285</v>
      </c>
      <c r="H281" s="293">
        <v>29.434999999999999</v>
      </c>
      <c r="I281" s="294"/>
      <c r="J281" s="295">
        <f>ROUND(I281*H281,2)</f>
        <v>0</v>
      </c>
      <c r="K281" s="291" t="s">
        <v>157</v>
      </c>
      <c r="L281" s="296"/>
      <c r="M281" s="297" t="s">
        <v>1</v>
      </c>
      <c r="N281" s="298" t="s">
        <v>41</v>
      </c>
      <c r="O281" s="92"/>
      <c r="P281" s="229">
        <f>O281*H281</f>
        <v>0</v>
      </c>
      <c r="Q281" s="229">
        <v>0.0010499999999999999</v>
      </c>
      <c r="R281" s="229">
        <f>Q281*H281</f>
        <v>0.030906749999999997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146</v>
      </c>
      <c r="AT281" s="231" t="s">
        <v>262</v>
      </c>
      <c r="AU281" s="231" t="s">
        <v>85</v>
      </c>
      <c r="AY281" s="18" t="s">
        <v>120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83</v>
      </c>
      <c r="BK281" s="232">
        <f>ROUND(I281*H281,2)</f>
        <v>0</v>
      </c>
      <c r="BL281" s="18" t="s">
        <v>126</v>
      </c>
      <c r="BM281" s="231" t="s">
        <v>461</v>
      </c>
    </row>
    <row r="282" s="14" customFormat="1">
      <c r="A282" s="14"/>
      <c r="B282" s="256"/>
      <c r="C282" s="257"/>
      <c r="D282" s="247" t="s">
        <v>189</v>
      </c>
      <c r="E282" s="257"/>
      <c r="F282" s="259" t="s">
        <v>462</v>
      </c>
      <c r="G282" s="257"/>
      <c r="H282" s="260">
        <v>29.434999999999999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6" t="s">
        <v>189</v>
      </c>
      <c r="AU282" s="266" t="s">
        <v>85</v>
      </c>
      <c r="AV282" s="14" t="s">
        <v>85</v>
      </c>
      <c r="AW282" s="14" t="s">
        <v>4</v>
      </c>
      <c r="AX282" s="14" t="s">
        <v>83</v>
      </c>
      <c r="AY282" s="266" t="s">
        <v>120</v>
      </c>
    </row>
    <row r="283" s="2" customFormat="1" ht="24.15" customHeight="1">
      <c r="A283" s="39"/>
      <c r="B283" s="40"/>
      <c r="C283" s="220" t="s">
        <v>463</v>
      </c>
      <c r="D283" s="220" t="s">
        <v>121</v>
      </c>
      <c r="E283" s="221" t="s">
        <v>464</v>
      </c>
      <c r="F283" s="222" t="s">
        <v>465</v>
      </c>
      <c r="G283" s="223" t="s">
        <v>285</v>
      </c>
      <c r="H283" s="224">
        <v>38</v>
      </c>
      <c r="I283" s="225"/>
      <c r="J283" s="226">
        <f>ROUND(I283*H283,2)</f>
        <v>0</v>
      </c>
      <c r="K283" s="222" t="s">
        <v>157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126</v>
      </c>
      <c r="AT283" s="231" t="s">
        <v>121</v>
      </c>
      <c r="AU283" s="231" t="s">
        <v>85</v>
      </c>
      <c r="AY283" s="18" t="s">
        <v>120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83</v>
      </c>
      <c r="BK283" s="232">
        <f>ROUND(I283*H283,2)</f>
        <v>0</v>
      </c>
      <c r="BL283" s="18" t="s">
        <v>126</v>
      </c>
      <c r="BM283" s="231" t="s">
        <v>466</v>
      </c>
    </row>
    <row r="284" s="2" customFormat="1" ht="24.15" customHeight="1">
      <c r="A284" s="39"/>
      <c r="B284" s="40"/>
      <c r="C284" s="289" t="s">
        <v>467</v>
      </c>
      <c r="D284" s="289" t="s">
        <v>262</v>
      </c>
      <c r="E284" s="290" t="s">
        <v>468</v>
      </c>
      <c r="F284" s="291" t="s">
        <v>469</v>
      </c>
      <c r="G284" s="292" t="s">
        <v>285</v>
      </c>
      <c r="H284" s="293">
        <v>38.57</v>
      </c>
      <c r="I284" s="294"/>
      <c r="J284" s="295">
        <f>ROUND(I284*H284,2)</f>
        <v>0</v>
      </c>
      <c r="K284" s="291" t="s">
        <v>157</v>
      </c>
      <c r="L284" s="296"/>
      <c r="M284" s="297" t="s">
        <v>1</v>
      </c>
      <c r="N284" s="298" t="s">
        <v>41</v>
      </c>
      <c r="O284" s="92"/>
      <c r="P284" s="229">
        <f>O284*H284</f>
        <v>0</v>
      </c>
      <c r="Q284" s="229">
        <v>0.00214</v>
      </c>
      <c r="R284" s="229">
        <f>Q284*H284</f>
        <v>0.082539799999999997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146</v>
      </c>
      <c r="AT284" s="231" t="s">
        <v>262</v>
      </c>
      <c r="AU284" s="231" t="s">
        <v>85</v>
      </c>
      <c r="AY284" s="18" t="s">
        <v>120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83</v>
      </c>
      <c r="BK284" s="232">
        <f>ROUND(I284*H284,2)</f>
        <v>0</v>
      </c>
      <c r="BL284" s="18" t="s">
        <v>126</v>
      </c>
      <c r="BM284" s="231" t="s">
        <v>470</v>
      </c>
    </row>
    <row r="285" s="14" customFormat="1">
      <c r="A285" s="14"/>
      <c r="B285" s="256"/>
      <c r="C285" s="257"/>
      <c r="D285" s="247" t="s">
        <v>189</v>
      </c>
      <c r="E285" s="257"/>
      <c r="F285" s="259" t="s">
        <v>471</v>
      </c>
      <c r="G285" s="257"/>
      <c r="H285" s="260">
        <v>38.57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6" t="s">
        <v>189</v>
      </c>
      <c r="AU285" s="266" t="s">
        <v>85</v>
      </c>
      <c r="AV285" s="14" t="s">
        <v>85</v>
      </c>
      <c r="AW285" s="14" t="s">
        <v>4</v>
      </c>
      <c r="AX285" s="14" t="s">
        <v>83</v>
      </c>
      <c r="AY285" s="266" t="s">
        <v>120</v>
      </c>
    </row>
    <row r="286" s="2" customFormat="1" ht="24.15" customHeight="1">
      <c r="A286" s="39"/>
      <c r="B286" s="40"/>
      <c r="C286" s="220" t="s">
        <v>472</v>
      </c>
      <c r="D286" s="220" t="s">
        <v>121</v>
      </c>
      <c r="E286" s="221" t="s">
        <v>473</v>
      </c>
      <c r="F286" s="222" t="s">
        <v>474</v>
      </c>
      <c r="G286" s="223" t="s">
        <v>285</v>
      </c>
      <c r="H286" s="224">
        <v>252</v>
      </c>
      <c r="I286" s="225"/>
      <c r="J286" s="226">
        <f>ROUND(I286*H286,2)</f>
        <v>0</v>
      </c>
      <c r="K286" s="222" t="s">
        <v>157</v>
      </c>
      <c r="L286" s="45"/>
      <c r="M286" s="227" t="s">
        <v>1</v>
      </c>
      <c r="N286" s="228" t="s">
        <v>41</v>
      </c>
      <c r="O286" s="92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126</v>
      </c>
      <c r="AT286" s="231" t="s">
        <v>121</v>
      </c>
      <c r="AU286" s="231" t="s">
        <v>85</v>
      </c>
      <c r="AY286" s="18" t="s">
        <v>120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83</v>
      </c>
      <c r="BK286" s="232">
        <f>ROUND(I286*H286,2)</f>
        <v>0</v>
      </c>
      <c r="BL286" s="18" t="s">
        <v>126</v>
      </c>
      <c r="BM286" s="231" t="s">
        <v>475</v>
      </c>
    </row>
    <row r="287" s="2" customFormat="1" ht="24.15" customHeight="1">
      <c r="A287" s="39"/>
      <c r="B287" s="40"/>
      <c r="C287" s="289" t="s">
        <v>476</v>
      </c>
      <c r="D287" s="289" t="s">
        <v>262</v>
      </c>
      <c r="E287" s="290" t="s">
        <v>477</v>
      </c>
      <c r="F287" s="291" t="s">
        <v>478</v>
      </c>
      <c r="G287" s="292" t="s">
        <v>285</v>
      </c>
      <c r="H287" s="293">
        <v>259.56</v>
      </c>
      <c r="I287" s="294"/>
      <c r="J287" s="295">
        <f>ROUND(I287*H287,2)</f>
        <v>0</v>
      </c>
      <c r="K287" s="291" t="s">
        <v>157</v>
      </c>
      <c r="L287" s="296"/>
      <c r="M287" s="297" t="s">
        <v>1</v>
      </c>
      <c r="N287" s="298" t="s">
        <v>41</v>
      </c>
      <c r="O287" s="92"/>
      <c r="P287" s="229">
        <f>O287*H287</f>
        <v>0</v>
      </c>
      <c r="Q287" s="229">
        <v>0.0015</v>
      </c>
      <c r="R287" s="229">
        <f>Q287*H287</f>
        <v>0.38934000000000002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146</v>
      </c>
      <c r="AT287" s="231" t="s">
        <v>262</v>
      </c>
      <c r="AU287" s="231" t="s">
        <v>85</v>
      </c>
      <c r="AY287" s="18" t="s">
        <v>120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83</v>
      </c>
      <c r="BK287" s="232">
        <f>ROUND(I287*H287,2)</f>
        <v>0</v>
      </c>
      <c r="BL287" s="18" t="s">
        <v>126</v>
      </c>
      <c r="BM287" s="231" t="s">
        <v>479</v>
      </c>
    </row>
    <row r="288" s="14" customFormat="1">
      <c r="A288" s="14"/>
      <c r="B288" s="256"/>
      <c r="C288" s="257"/>
      <c r="D288" s="247" t="s">
        <v>189</v>
      </c>
      <c r="E288" s="258" t="s">
        <v>1</v>
      </c>
      <c r="F288" s="259" t="s">
        <v>480</v>
      </c>
      <c r="G288" s="257"/>
      <c r="H288" s="260">
        <v>252</v>
      </c>
      <c r="I288" s="261"/>
      <c r="J288" s="257"/>
      <c r="K288" s="257"/>
      <c r="L288" s="262"/>
      <c r="M288" s="263"/>
      <c r="N288" s="264"/>
      <c r="O288" s="264"/>
      <c r="P288" s="264"/>
      <c r="Q288" s="264"/>
      <c r="R288" s="264"/>
      <c r="S288" s="264"/>
      <c r="T288" s="26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6" t="s">
        <v>189</v>
      </c>
      <c r="AU288" s="266" t="s">
        <v>85</v>
      </c>
      <c r="AV288" s="14" t="s">
        <v>85</v>
      </c>
      <c r="AW288" s="14" t="s">
        <v>32</v>
      </c>
      <c r="AX288" s="14" t="s">
        <v>76</v>
      </c>
      <c r="AY288" s="266" t="s">
        <v>120</v>
      </c>
    </row>
    <row r="289" s="15" customFormat="1">
      <c r="A289" s="15"/>
      <c r="B289" s="267"/>
      <c r="C289" s="268"/>
      <c r="D289" s="247" t="s">
        <v>189</v>
      </c>
      <c r="E289" s="269" t="s">
        <v>1</v>
      </c>
      <c r="F289" s="270" t="s">
        <v>193</v>
      </c>
      <c r="G289" s="268"/>
      <c r="H289" s="271">
        <v>252</v>
      </c>
      <c r="I289" s="272"/>
      <c r="J289" s="268"/>
      <c r="K289" s="268"/>
      <c r="L289" s="273"/>
      <c r="M289" s="274"/>
      <c r="N289" s="275"/>
      <c r="O289" s="275"/>
      <c r="P289" s="275"/>
      <c r="Q289" s="275"/>
      <c r="R289" s="275"/>
      <c r="S289" s="275"/>
      <c r="T289" s="27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7" t="s">
        <v>189</v>
      </c>
      <c r="AU289" s="277" t="s">
        <v>85</v>
      </c>
      <c r="AV289" s="15" t="s">
        <v>126</v>
      </c>
      <c r="AW289" s="15" t="s">
        <v>32</v>
      </c>
      <c r="AX289" s="15" t="s">
        <v>83</v>
      </c>
      <c r="AY289" s="277" t="s">
        <v>120</v>
      </c>
    </row>
    <row r="290" s="14" customFormat="1">
      <c r="A290" s="14"/>
      <c r="B290" s="256"/>
      <c r="C290" s="257"/>
      <c r="D290" s="247" t="s">
        <v>189</v>
      </c>
      <c r="E290" s="257"/>
      <c r="F290" s="259" t="s">
        <v>481</v>
      </c>
      <c r="G290" s="257"/>
      <c r="H290" s="260">
        <v>259.56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6" t="s">
        <v>189</v>
      </c>
      <c r="AU290" s="266" t="s">
        <v>85</v>
      </c>
      <c r="AV290" s="14" t="s">
        <v>85</v>
      </c>
      <c r="AW290" s="14" t="s">
        <v>4</v>
      </c>
      <c r="AX290" s="14" t="s">
        <v>83</v>
      </c>
      <c r="AY290" s="266" t="s">
        <v>120</v>
      </c>
    </row>
    <row r="291" s="2" customFormat="1" ht="21.75" customHeight="1">
      <c r="A291" s="39"/>
      <c r="B291" s="40"/>
      <c r="C291" s="220" t="s">
        <v>482</v>
      </c>
      <c r="D291" s="220" t="s">
        <v>121</v>
      </c>
      <c r="E291" s="221" t="s">
        <v>483</v>
      </c>
      <c r="F291" s="222" t="s">
        <v>484</v>
      </c>
      <c r="G291" s="223" t="s">
        <v>285</v>
      </c>
      <c r="H291" s="224">
        <v>252</v>
      </c>
      <c r="I291" s="225"/>
      <c r="J291" s="226">
        <f>ROUND(I291*H291,2)</f>
        <v>0</v>
      </c>
      <c r="K291" s="222" t="s">
        <v>157</v>
      </c>
      <c r="L291" s="45"/>
      <c r="M291" s="227" t="s">
        <v>1</v>
      </c>
      <c r="N291" s="228" t="s">
        <v>41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0.0050000000000000001</v>
      </c>
      <c r="T291" s="230">
        <f>S291*H291</f>
        <v>1.26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126</v>
      </c>
      <c r="AT291" s="231" t="s">
        <v>121</v>
      </c>
      <c r="AU291" s="231" t="s">
        <v>85</v>
      </c>
      <c r="AY291" s="18" t="s">
        <v>120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83</v>
      </c>
      <c r="BK291" s="232">
        <f>ROUND(I291*H291,2)</f>
        <v>0</v>
      </c>
      <c r="BL291" s="18" t="s">
        <v>126</v>
      </c>
      <c r="BM291" s="231" t="s">
        <v>485</v>
      </c>
    </row>
    <row r="292" s="2" customFormat="1" ht="33" customHeight="1">
      <c r="A292" s="39"/>
      <c r="B292" s="40"/>
      <c r="C292" s="220" t="s">
        <v>486</v>
      </c>
      <c r="D292" s="220" t="s">
        <v>121</v>
      </c>
      <c r="E292" s="221" t="s">
        <v>487</v>
      </c>
      <c r="F292" s="222" t="s">
        <v>488</v>
      </c>
      <c r="G292" s="223" t="s">
        <v>285</v>
      </c>
      <c r="H292" s="224">
        <v>537</v>
      </c>
      <c r="I292" s="225"/>
      <c r="J292" s="226">
        <f>ROUND(I292*H292,2)</f>
        <v>0</v>
      </c>
      <c r="K292" s="222" t="s">
        <v>157</v>
      </c>
      <c r="L292" s="45"/>
      <c r="M292" s="227" t="s">
        <v>1</v>
      </c>
      <c r="N292" s="228" t="s">
        <v>41</v>
      </c>
      <c r="O292" s="92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126</v>
      </c>
      <c r="AT292" s="231" t="s">
        <v>121</v>
      </c>
      <c r="AU292" s="231" t="s">
        <v>85</v>
      </c>
      <c r="AY292" s="18" t="s">
        <v>120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83</v>
      </c>
      <c r="BK292" s="232">
        <f>ROUND(I292*H292,2)</f>
        <v>0</v>
      </c>
      <c r="BL292" s="18" t="s">
        <v>126</v>
      </c>
      <c r="BM292" s="231" t="s">
        <v>489</v>
      </c>
    </row>
    <row r="293" s="2" customFormat="1" ht="24.15" customHeight="1">
      <c r="A293" s="39"/>
      <c r="B293" s="40"/>
      <c r="C293" s="289" t="s">
        <v>490</v>
      </c>
      <c r="D293" s="289" t="s">
        <v>262</v>
      </c>
      <c r="E293" s="290" t="s">
        <v>491</v>
      </c>
      <c r="F293" s="291" t="s">
        <v>492</v>
      </c>
      <c r="G293" s="292" t="s">
        <v>285</v>
      </c>
      <c r="H293" s="293">
        <v>545.05499999999995</v>
      </c>
      <c r="I293" s="294"/>
      <c r="J293" s="295">
        <f>ROUND(I293*H293,2)</f>
        <v>0</v>
      </c>
      <c r="K293" s="291" t="s">
        <v>157</v>
      </c>
      <c r="L293" s="296"/>
      <c r="M293" s="297" t="s">
        <v>1</v>
      </c>
      <c r="N293" s="298" t="s">
        <v>41</v>
      </c>
      <c r="O293" s="92"/>
      <c r="P293" s="229">
        <f>O293*H293</f>
        <v>0</v>
      </c>
      <c r="Q293" s="229">
        <v>0.0090299999999999998</v>
      </c>
      <c r="R293" s="229">
        <f>Q293*H293</f>
        <v>4.9218466499999991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146</v>
      </c>
      <c r="AT293" s="231" t="s">
        <v>262</v>
      </c>
      <c r="AU293" s="231" t="s">
        <v>85</v>
      </c>
      <c r="AY293" s="18" t="s">
        <v>120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83</v>
      </c>
      <c r="BK293" s="232">
        <f>ROUND(I293*H293,2)</f>
        <v>0</v>
      </c>
      <c r="BL293" s="18" t="s">
        <v>126</v>
      </c>
      <c r="BM293" s="231" t="s">
        <v>493</v>
      </c>
    </row>
    <row r="294" s="14" customFormat="1">
      <c r="A294" s="14"/>
      <c r="B294" s="256"/>
      <c r="C294" s="257"/>
      <c r="D294" s="247" t="s">
        <v>189</v>
      </c>
      <c r="E294" s="257"/>
      <c r="F294" s="259" t="s">
        <v>494</v>
      </c>
      <c r="G294" s="257"/>
      <c r="H294" s="260">
        <v>545.05499999999995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6" t="s">
        <v>189</v>
      </c>
      <c r="AU294" s="266" t="s">
        <v>85</v>
      </c>
      <c r="AV294" s="14" t="s">
        <v>85</v>
      </c>
      <c r="AW294" s="14" t="s">
        <v>4</v>
      </c>
      <c r="AX294" s="14" t="s">
        <v>83</v>
      </c>
      <c r="AY294" s="266" t="s">
        <v>120</v>
      </c>
    </row>
    <row r="295" s="2" customFormat="1" ht="24.15" customHeight="1">
      <c r="A295" s="39"/>
      <c r="B295" s="40"/>
      <c r="C295" s="220" t="s">
        <v>495</v>
      </c>
      <c r="D295" s="220" t="s">
        <v>121</v>
      </c>
      <c r="E295" s="221" t="s">
        <v>496</v>
      </c>
      <c r="F295" s="222" t="s">
        <v>497</v>
      </c>
      <c r="G295" s="223" t="s">
        <v>299</v>
      </c>
      <c r="H295" s="224">
        <v>12</v>
      </c>
      <c r="I295" s="225"/>
      <c r="J295" s="226">
        <f>ROUND(I295*H295,2)</f>
        <v>0</v>
      </c>
      <c r="K295" s="222" t="s">
        <v>157</v>
      </c>
      <c r="L295" s="45"/>
      <c r="M295" s="227" t="s">
        <v>1</v>
      </c>
      <c r="N295" s="228" t="s">
        <v>41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126</v>
      </c>
      <c r="AT295" s="231" t="s">
        <v>121</v>
      </c>
      <c r="AU295" s="231" t="s">
        <v>85</v>
      </c>
      <c r="AY295" s="18" t="s">
        <v>120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83</v>
      </c>
      <c r="BK295" s="232">
        <f>ROUND(I295*H295,2)</f>
        <v>0</v>
      </c>
      <c r="BL295" s="18" t="s">
        <v>126</v>
      </c>
      <c r="BM295" s="231" t="s">
        <v>498</v>
      </c>
    </row>
    <row r="296" s="2" customFormat="1" ht="21.75" customHeight="1">
      <c r="A296" s="39"/>
      <c r="B296" s="40"/>
      <c r="C296" s="289" t="s">
        <v>499</v>
      </c>
      <c r="D296" s="289" t="s">
        <v>262</v>
      </c>
      <c r="E296" s="290" t="s">
        <v>500</v>
      </c>
      <c r="F296" s="291" t="s">
        <v>501</v>
      </c>
      <c r="G296" s="292" t="s">
        <v>299</v>
      </c>
      <c r="H296" s="293">
        <v>12</v>
      </c>
      <c r="I296" s="294"/>
      <c r="J296" s="295">
        <f>ROUND(I296*H296,2)</f>
        <v>0</v>
      </c>
      <c r="K296" s="291" t="s">
        <v>157</v>
      </c>
      <c r="L296" s="296"/>
      <c r="M296" s="297" t="s">
        <v>1</v>
      </c>
      <c r="N296" s="298" t="s">
        <v>41</v>
      </c>
      <c r="O296" s="92"/>
      <c r="P296" s="229">
        <f>O296*H296</f>
        <v>0</v>
      </c>
      <c r="Q296" s="229">
        <v>0.00011</v>
      </c>
      <c r="R296" s="229">
        <f>Q296*H296</f>
        <v>0.00132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146</v>
      </c>
      <c r="AT296" s="231" t="s">
        <v>262</v>
      </c>
      <c r="AU296" s="231" t="s">
        <v>85</v>
      </c>
      <c r="AY296" s="18" t="s">
        <v>120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83</v>
      </c>
      <c r="BK296" s="232">
        <f>ROUND(I296*H296,2)</f>
        <v>0</v>
      </c>
      <c r="BL296" s="18" t="s">
        <v>126</v>
      </c>
      <c r="BM296" s="231" t="s">
        <v>502</v>
      </c>
    </row>
    <row r="297" s="2" customFormat="1" ht="24.15" customHeight="1">
      <c r="A297" s="39"/>
      <c r="B297" s="40"/>
      <c r="C297" s="220" t="s">
        <v>503</v>
      </c>
      <c r="D297" s="220" t="s">
        <v>121</v>
      </c>
      <c r="E297" s="221" t="s">
        <v>504</v>
      </c>
      <c r="F297" s="222" t="s">
        <v>505</v>
      </c>
      <c r="G297" s="223" t="s">
        <v>299</v>
      </c>
      <c r="H297" s="224">
        <v>12</v>
      </c>
      <c r="I297" s="225"/>
      <c r="J297" s="226">
        <f>ROUND(I297*H297,2)</f>
        <v>0</v>
      </c>
      <c r="K297" s="222" t="s">
        <v>157</v>
      </c>
      <c r="L297" s="45"/>
      <c r="M297" s="227" t="s">
        <v>1</v>
      </c>
      <c r="N297" s="228" t="s">
        <v>41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126</v>
      </c>
      <c r="AT297" s="231" t="s">
        <v>121</v>
      </c>
      <c r="AU297" s="231" t="s">
        <v>85</v>
      </c>
      <c r="AY297" s="18" t="s">
        <v>120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83</v>
      </c>
      <c r="BK297" s="232">
        <f>ROUND(I297*H297,2)</f>
        <v>0</v>
      </c>
      <c r="BL297" s="18" t="s">
        <v>126</v>
      </c>
      <c r="BM297" s="231" t="s">
        <v>506</v>
      </c>
    </row>
    <row r="298" s="2" customFormat="1" ht="24.15" customHeight="1">
      <c r="A298" s="39"/>
      <c r="B298" s="40"/>
      <c r="C298" s="289" t="s">
        <v>507</v>
      </c>
      <c r="D298" s="289" t="s">
        <v>262</v>
      </c>
      <c r="E298" s="290" t="s">
        <v>508</v>
      </c>
      <c r="F298" s="291" t="s">
        <v>509</v>
      </c>
      <c r="G298" s="292" t="s">
        <v>299</v>
      </c>
      <c r="H298" s="293">
        <v>12</v>
      </c>
      <c r="I298" s="294"/>
      <c r="J298" s="295">
        <f>ROUND(I298*H298,2)</f>
        <v>0</v>
      </c>
      <c r="K298" s="291" t="s">
        <v>157</v>
      </c>
      <c r="L298" s="296"/>
      <c r="M298" s="297" t="s">
        <v>1</v>
      </c>
      <c r="N298" s="298" t="s">
        <v>41</v>
      </c>
      <c r="O298" s="92"/>
      <c r="P298" s="229">
        <f>O298*H298</f>
        <v>0</v>
      </c>
      <c r="Q298" s="229">
        <v>0.00014999999999999999</v>
      </c>
      <c r="R298" s="229">
        <f>Q298*H298</f>
        <v>0.0018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146</v>
      </c>
      <c r="AT298" s="231" t="s">
        <v>262</v>
      </c>
      <c r="AU298" s="231" t="s">
        <v>85</v>
      </c>
      <c r="AY298" s="18" t="s">
        <v>120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83</v>
      </c>
      <c r="BK298" s="232">
        <f>ROUND(I298*H298,2)</f>
        <v>0</v>
      </c>
      <c r="BL298" s="18" t="s">
        <v>126</v>
      </c>
      <c r="BM298" s="231" t="s">
        <v>510</v>
      </c>
    </row>
    <row r="299" s="2" customFormat="1" ht="24.15" customHeight="1">
      <c r="A299" s="39"/>
      <c r="B299" s="40"/>
      <c r="C299" s="220" t="s">
        <v>511</v>
      </c>
      <c r="D299" s="220" t="s">
        <v>121</v>
      </c>
      <c r="E299" s="221" t="s">
        <v>512</v>
      </c>
      <c r="F299" s="222" t="s">
        <v>513</v>
      </c>
      <c r="G299" s="223" t="s">
        <v>299</v>
      </c>
      <c r="H299" s="224">
        <v>2</v>
      </c>
      <c r="I299" s="225"/>
      <c r="J299" s="226">
        <f>ROUND(I299*H299,2)</f>
        <v>0</v>
      </c>
      <c r="K299" s="222" t="s">
        <v>157</v>
      </c>
      <c r="L299" s="45"/>
      <c r="M299" s="227" t="s">
        <v>1</v>
      </c>
      <c r="N299" s="228" t="s">
        <v>41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126</v>
      </c>
      <c r="AT299" s="231" t="s">
        <v>121</v>
      </c>
      <c r="AU299" s="231" t="s">
        <v>85</v>
      </c>
      <c r="AY299" s="18" t="s">
        <v>120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83</v>
      </c>
      <c r="BK299" s="232">
        <f>ROUND(I299*H299,2)</f>
        <v>0</v>
      </c>
      <c r="BL299" s="18" t="s">
        <v>126</v>
      </c>
      <c r="BM299" s="231" t="s">
        <v>514</v>
      </c>
    </row>
    <row r="300" s="2" customFormat="1" ht="21.75" customHeight="1">
      <c r="A300" s="39"/>
      <c r="B300" s="40"/>
      <c r="C300" s="289" t="s">
        <v>515</v>
      </c>
      <c r="D300" s="289" t="s">
        <v>262</v>
      </c>
      <c r="E300" s="290" t="s">
        <v>516</v>
      </c>
      <c r="F300" s="291" t="s">
        <v>517</v>
      </c>
      <c r="G300" s="292" t="s">
        <v>299</v>
      </c>
      <c r="H300" s="293">
        <v>2</v>
      </c>
      <c r="I300" s="294"/>
      <c r="J300" s="295">
        <f>ROUND(I300*H300,2)</f>
        <v>0</v>
      </c>
      <c r="K300" s="291" t="s">
        <v>157</v>
      </c>
      <c r="L300" s="296"/>
      <c r="M300" s="297" t="s">
        <v>1</v>
      </c>
      <c r="N300" s="298" t="s">
        <v>41</v>
      </c>
      <c r="O300" s="92"/>
      <c r="P300" s="229">
        <f>O300*H300</f>
        <v>0</v>
      </c>
      <c r="Q300" s="229">
        <v>0.00048999999999999998</v>
      </c>
      <c r="R300" s="229">
        <f>Q300*H300</f>
        <v>0.00097999999999999997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146</v>
      </c>
      <c r="AT300" s="231" t="s">
        <v>262</v>
      </c>
      <c r="AU300" s="231" t="s">
        <v>85</v>
      </c>
      <c r="AY300" s="18" t="s">
        <v>120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83</v>
      </c>
      <c r="BK300" s="232">
        <f>ROUND(I300*H300,2)</f>
        <v>0</v>
      </c>
      <c r="BL300" s="18" t="s">
        <v>126</v>
      </c>
      <c r="BM300" s="231" t="s">
        <v>518</v>
      </c>
    </row>
    <row r="301" s="2" customFormat="1" ht="24.15" customHeight="1">
      <c r="A301" s="39"/>
      <c r="B301" s="40"/>
      <c r="C301" s="220" t="s">
        <v>519</v>
      </c>
      <c r="D301" s="220" t="s">
        <v>121</v>
      </c>
      <c r="E301" s="221" t="s">
        <v>520</v>
      </c>
      <c r="F301" s="222" t="s">
        <v>521</v>
      </c>
      <c r="G301" s="223" t="s">
        <v>299</v>
      </c>
      <c r="H301" s="224">
        <v>5</v>
      </c>
      <c r="I301" s="225"/>
      <c r="J301" s="226">
        <f>ROUND(I301*H301,2)</f>
        <v>0</v>
      </c>
      <c r="K301" s="222" t="s">
        <v>157</v>
      </c>
      <c r="L301" s="45"/>
      <c r="M301" s="227" t="s">
        <v>1</v>
      </c>
      <c r="N301" s="228" t="s">
        <v>41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126</v>
      </c>
      <c r="AT301" s="231" t="s">
        <v>121</v>
      </c>
      <c r="AU301" s="231" t="s">
        <v>85</v>
      </c>
      <c r="AY301" s="18" t="s">
        <v>120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83</v>
      </c>
      <c r="BK301" s="232">
        <f>ROUND(I301*H301,2)</f>
        <v>0</v>
      </c>
      <c r="BL301" s="18" t="s">
        <v>126</v>
      </c>
      <c r="BM301" s="231" t="s">
        <v>522</v>
      </c>
    </row>
    <row r="302" s="2" customFormat="1" ht="24.15" customHeight="1">
      <c r="A302" s="39"/>
      <c r="B302" s="40"/>
      <c r="C302" s="289" t="s">
        <v>523</v>
      </c>
      <c r="D302" s="289" t="s">
        <v>262</v>
      </c>
      <c r="E302" s="290" t="s">
        <v>524</v>
      </c>
      <c r="F302" s="291" t="s">
        <v>525</v>
      </c>
      <c r="G302" s="292" t="s">
        <v>299</v>
      </c>
      <c r="H302" s="293">
        <v>5</v>
      </c>
      <c r="I302" s="294"/>
      <c r="J302" s="295">
        <f>ROUND(I302*H302,2)</f>
        <v>0</v>
      </c>
      <c r="K302" s="291" t="s">
        <v>157</v>
      </c>
      <c r="L302" s="296"/>
      <c r="M302" s="297" t="s">
        <v>1</v>
      </c>
      <c r="N302" s="298" t="s">
        <v>41</v>
      </c>
      <c r="O302" s="92"/>
      <c r="P302" s="229">
        <f>O302*H302</f>
        <v>0</v>
      </c>
      <c r="Q302" s="229">
        <v>0.00059999999999999995</v>
      </c>
      <c r="R302" s="229">
        <f>Q302*H302</f>
        <v>0.0029999999999999996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146</v>
      </c>
      <c r="AT302" s="231" t="s">
        <v>262</v>
      </c>
      <c r="AU302" s="231" t="s">
        <v>85</v>
      </c>
      <c r="AY302" s="18" t="s">
        <v>120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83</v>
      </c>
      <c r="BK302" s="232">
        <f>ROUND(I302*H302,2)</f>
        <v>0</v>
      </c>
      <c r="BL302" s="18" t="s">
        <v>126</v>
      </c>
      <c r="BM302" s="231" t="s">
        <v>526</v>
      </c>
    </row>
    <row r="303" s="2" customFormat="1" ht="24.15" customHeight="1">
      <c r="A303" s="39"/>
      <c r="B303" s="40"/>
      <c r="C303" s="220" t="s">
        <v>527</v>
      </c>
      <c r="D303" s="220" t="s">
        <v>121</v>
      </c>
      <c r="E303" s="221" t="s">
        <v>528</v>
      </c>
      <c r="F303" s="222" t="s">
        <v>529</v>
      </c>
      <c r="G303" s="223" t="s">
        <v>299</v>
      </c>
      <c r="H303" s="224">
        <v>7</v>
      </c>
      <c r="I303" s="225"/>
      <c r="J303" s="226">
        <f>ROUND(I303*H303,2)</f>
        <v>0</v>
      </c>
      <c r="K303" s="222" t="s">
        <v>157</v>
      </c>
      <c r="L303" s="45"/>
      <c r="M303" s="227" t="s">
        <v>1</v>
      </c>
      <c r="N303" s="228" t="s">
        <v>41</v>
      </c>
      <c r="O303" s="92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126</v>
      </c>
      <c r="AT303" s="231" t="s">
        <v>121</v>
      </c>
      <c r="AU303" s="231" t="s">
        <v>85</v>
      </c>
      <c r="AY303" s="18" t="s">
        <v>120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83</v>
      </c>
      <c r="BK303" s="232">
        <f>ROUND(I303*H303,2)</f>
        <v>0</v>
      </c>
      <c r="BL303" s="18" t="s">
        <v>126</v>
      </c>
      <c r="BM303" s="231" t="s">
        <v>530</v>
      </c>
    </row>
    <row r="304" s="2" customFormat="1" ht="16.5" customHeight="1">
      <c r="A304" s="39"/>
      <c r="B304" s="40"/>
      <c r="C304" s="289" t="s">
        <v>531</v>
      </c>
      <c r="D304" s="289" t="s">
        <v>262</v>
      </c>
      <c r="E304" s="290" t="s">
        <v>532</v>
      </c>
      <c r="F304" s="291" t="s">
        <v>533</v>
      </c>
      <c r="G304" s="292" t="s">
        <v>299</v>
      </c>
      <c r="H304" s="293">
        <v>7</v>
      </c>
      <c r="I304" s="294"/>
      <c r="J304" s="295">
        <f>ROUND(I304*H304,2)</f>
        <v>0</v>
      </c>
      <c r="K304" s="291" t="s">
        <v>1</v>
      </c>
      <c r="L304" s="296"/>
      <c r="M304" s="297" t="s">
        <v>1</v>
      </c>
      <c r="N304" s="298" t="s">
        <v>41</v>
      </c>
      <c r="O304" s="92"/>
      <c r="P304" s="229">
        <f>O304*H304</f>
        <v>0</v>
      </c>
      <c r="Q304" s="229">
        <v>0.0011000000000000001</v>
      </c>
      <c r="R304" s="229">
        <f>Q304*H304</f>
        <v>0.0077000000000000002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146</v>
      </c>
      <c r="AT304" s="231" t="s">
        <v>262</v>
      </c>
      <c r="AU304" s="231" t="s">
        <v>85</v>
      </c>
      <c r="AY304" s="18" t="s">
        <v>120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83</v>
      </c>
      <c r="BK304" s="232">
        <f>ROUND(I304*H304,2)</f>
        <v>0</v>
      </c>
      <c r="BL304" s="18" t="s">
        <v>126</v>
      </c>
      <c r="BM304" s="231" t="s">
        <v>534</v>
      </c>
    </row>
    <row r="305" s="2" customFormat="1" ht="24.15" customHeight="1">
      <c r="A305" s="39"/>
      <c r="B305" s="40"/>
      <c r="C305" s="220" t="s">
        <v>535</v>
      </c>
      <c r="D305" s="220" t="s">
        <v>121</v>
      </c>
      <c r="E305" s="221" t="s">
        <v>536</v>
      </c>
      <c r="F305" s="222" t="s">
        <v>537</v>
      </c>
      <c r="G305" s="223" t="s">
        <v>299</v>
      </c>
      <c r="H305" s="224">
        <v>17</v>
      </c>
      <c r="I305" s="225"/>
      <c r="J305" s="226">
        <f>ROUND(I305*H305,2)</f>
        <v>0</v>
      </c>
      <c r="K305" s="222" t="s">
        <v>157</v>
      </c>
      <c r="L305" s="45"/>
      <c r="M305" s="227" t="s">
        <v>1</v>
      </c>
      <c r="N305" s="228" t="s">
        <v>41</v>
      </c>
      <c r="O305" s="92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126</v>
      </c>
      <c r="AT305" s="231" t="s">
        <v>121</v>
      </c>
      <c r="AU305" s="231" t="s">
        <v>85</v>
      </c>
      <c r="AY305" s="18" t="s">
        <v>120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83</v>
      </c>
      <c r="BK305" s="232">
        <f>ROUND(I305*H305,2)</f>
        <v>0</v>
      </c>
      <c r="BL305" s="18" t="s">
        <v>126</v>
      </c>
      <c r="BM305" s="231" t="s">
        <v>538</v>
      </c>
    </row>
    <row r="306" s="14" customFormat="1">
      <c r="A306" s="14"/>
      <c r="B306" s="256"/>
      <c r="C306" s="257"/>
      <c r="D306" s="247" t="s">
        <v>189</v>
      </c>
      <c r="E306" s="258" t="s">
        <v>1</v>
      </c>
      <c r="F306" s="259" t="s">
        <v>539</v>
      </c>
      <c r="G306" s="257"/>
      <c r="H306" s="260">
        <v>17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6" t="s">
        <v>189</v>
      </c>
      <c r="AU306" s="266" t="s">
        <v>85</v>
      </c>
      <c r="AV306" s="14" t="s">
        <v>85</v>
      </c>
      <c r="AW306" s="14" t="s">
        <v>32</v>
      </c>
      <c r="AX306" s="14" t="s">
        <v>83</v>
      </c>
      <c r="AY306" s="266" t="s">
        <v>120</v>
      </c>
    </row>
    <row r="307" s="2" customFormat="1" ht="16.5" customHeight="1">
      <c r="A307" s="39"/>
      <c r="B307" s="40"/>
      <c r="C307" s="289" t="s">
        <v>540</v>
      </c>
      <c r="D307" s="289" t="s">
        <v>262</v>
      </c>
      <c r="E307" s="290" t="s">
        <v>541</v>
      </c>
      <c r="F307" s="291" t="s">
        <v>542</v>
      </c>
      <c r="G307" s="292" t="s">
        <v>299</v>
      </c>
      <c r="H307" s="293">
        <v>5</v>
      </c>
      <c r="I307" s="294"/>
      <c r="J307" s="295">
        <f>ROUND(I307*H307,2)</f>
        <v>0</v>
      </c>
      <c r="K307" s="291" t="s">
        <v>157</v>
      </c>
      <c r="L307" s="296"/>
      <c r="M307" s="297" t="s">
        <v>1</v>
      </c>
      <c r="N307" s="298" t="s">
        <v>41</v>
      </c>
      <c r="O307" s="92"/>
      <c r="P307" s="229">
        <f>O307*H307</f>
        <v>0</v>
      </c>
      <c r="Q307" s="229">
        <v>0.00084000000000000003</v>
      </c>
      <c r="R307" s="229">
        <f>Q307*H307</f>
        <v>0.0042000000000000006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146</v>
      </c>
      <c r="AT307" s="231" t="s">
        <v>262</v>
      </c>
      <c r="AU307" s="231" t="s">
        <v>85</v>
      </c>
      <c r="AY307" s="18" t="s">
        <v>120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83</v>
      </c>
      <c r="BK307" s="232">
        <f>ROUND(I307*H307,2)</f>
        <v>0</v>
      </c>
      <c r="BL307" s="18" t="s">
        <v>126</v>
      </c>
      <c r="BM307" s="231" t="s">
        <v>543</v>
      </c>
    </row>
    <row r="308" s="2" customFormat="1" ht="16.5" customHeight="1">
      <c r="A308" s="39"/>
      <c r="B308" s="40"/>
      <c r="C308" s="289" t="s">
        <v>544</v>
      </c>
      <c r="D308" s="289" t="s">
        <v>262</v>
      </c>
      <c r="E308" s="290" t="s">
        <v>545</v>
      </c>
      <c r="F308" s="291" t="s">
        <v>546</v>
      </c>
      <c r="G308" s="292" t="s">
        <v>299</v>
      </c>
      <c r="H308" s="293">
        <v>12</v>
      </c>
      <c r="I308" s="294"/>
      <c r="J308" s="295">
        <f>ROUND(I308*H308,2)</f>
        <v>0</v>
      </c>
      <c r="K308" s="291" t="s">
        <v>157</v>
      </c>
      <c r="L308" s="296"/>
      <c r="M308" s="297" t="s">
        <v>1</v>
      </c>
      <c r="N308" s="298" t="s">
        <v>41</v>
      </c>
      <c r="O308" s="92"/>
      <c r="P308" s="229">
        <f>O308*H308</f>
        <v>0</v>
      </c>
      <c r="Q308" s="229">
        <v>0.00019000000000000001</v>
      </c>
      <c r="R308" s="229">
        <f>Q308*H308</f>
        <v>0.0022799999999999999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146</v>
      </c>
      <c r="AT308" s="231" t="s">
        <v>262</v>
      </c>
      <c r="AU308" s="231" t="s">
        <v>85</v>
      </c>
      <c r="AY308" s="18" t="s">
        <v>120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126</v>
      </c>
      <c r="BM308" s="231" t="s">
        <v>547</v>
      </c>
    </row>
    <row r="309" s="2" customFormat="1" ht="21.75" customHeight="1">
      <c r="A309" s="39"/>
      <c r="B309" s="40"/>
      <c r="C309" s="220" t="s">
        <v>548</v>
      </c>
      <c r="D309" s="220" t="s">
        <v>121</v>
      </c>
      <c r="E309" s="221" t="s">
        <v>549</v>
      </c>
      <c r="F309" s="222" t="s">
        <v>550</v>
      </c>
      <c r="G309" s="223" t="s">
        <v>299</v>
      </c>
      <c r="H309" s="224">
        <v>12</v>
      </c>
      <c r="I309" s="225"/>
      <c r="J309" s="226">
        <f>ROUND(I309*H309,2)</f>
        <v>0</v>
      </c>
      <c r="K309" s="222" t="s">
        <v>157</v>
      </c>
      <c r="L309" s="45"/>
      <c r="M309" s="227" t="s">
        <v>1</v>
      </c>
      <c r="N309" s="228" t="s">
        <v>41</v>
      </c>
      <c r="O309" s="92"/>
      <c r="P309" s="229">
        <f>O309*H309</f>
        <v>0</v>
      </c>
      <c r="Q309" s="229">
        <v>0.00072000000000000005</v>
      </c>
      <c r="R309" s="229">
        <f>Q309*H309</f>
        <v>0.0086400000000000001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126</v>
      </c>
      <c r="AT309" s="231" t="s">
        <v>121</v>
      </c>
      <c r="AU309" s="231" t="s">
        <v>85</v>
      </c>
      <c r="AY309" s="18" t="s">
        <v>120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83</v>
      </c>
      <c r="BK309" s="232">
        <f>ROUND(I309*H309,2)</f>
        <v>0</v>
      </c>
      <c r="BL309" s="18" t="s">
        <v>126</v>
      </c>
      <c r="BM309" s="231" t="s">
        <v>551</v>
      </c>
    </row>
    <row r="310" s="2" customFormat="1" ht="24.15" customHeight="1">
      <c r="A310" s="39"/>
      <c r="B310" s="40"/>
      <c r="C310" s="289" t="s">
        <v>552</v>
      </c>
      <c r="D310" s="289" t="s">
        <v>262</v>
      </c>
      <c r="E310" s="290" t="s">
        <v>553</v>
      </c>
      <c r="F310" s="291" t="s">
        <v>554</v>
      </c>
      <c r="G310" s="292" t="s">
        <v>299</v>
      </c>
      <c r="H310" s="293">
        <v>12</v>
      </c>
      <c r="I310" s="294"/>
      <c r="J310" s="295">
        <f>ROUND(I310*H310,2)</f>
        <v>0</v>
      </c>
      <c r="K310" s="291" t="s">
        <v>157</v>
      </c>
      <c r="L310" s="296"/>
      <c r="M310" s="297" t="s">
        <v>1</v>
      </c>
      <c r="N310" s="298" t="s">
        <v>41</v>
      </c>
      <c r="O310" s="92"/>
      <c r="P310" s="229">
        <f>O310*H310</f>
        <v>0</v>
      </c>
      <c r="Q310" s="229">
        <v>0.010999999999999999</v>
      </c>
      <c r="R310" s="229">
        <f>Q310*H310</f>
        <v>0.13200000000000001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146</v>
      </c>
      <c r="AT310" s="231" t="s">
        <v>262</v>
      </c>
      <c r="AU310" s="231" t="s">
        <v>85</v>
      </c>
      <c r="AY310" s="18" t="s">
        <v>120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83</v>
      </c>
      <c r="BK310" s="232">
        <f>ROUND(I310*H310,2)</f>
        <v>0</v>
      </c>
      <c r="BL310" s="18" t="s">
        <v>126</v>
      </c>
      <c r="BM310" s="231" t="s">
        <v>555</v>
      </c>
    </row>
    <row r="311" s="2" customFormat="1" ht="24.15" customHeight="1">
      <c r="A311" s="39"/>
      <c r="B311" s="40"/>
      <c r="C311" s="289" t="s">
        <v>556</v>
      </c>
      <c r="D311" s="289" t="s">
        <v>262</v>
      </c>
      <c r="E311" s="290" t="s">
        <v>557</v>
      </c>
      <c r="F311" s="291" t="s">
        <v>558</v>
      </c>
      <c r="G311" s="292" t="s">
        <v>299</v>
      </c>
      <c r="H311" s="293">
        <v>12</v>
      </c>
      <c r="I311" s="294"/>
      <c r="J311" s="295">
        <f>ROUND(I311*H311,2)</f>
        <v>0</v>
      </c>
      <c r="K311" s="291" t="s">
        <v>157</v>
      </c>
      <c r="L311" s="296"/>
      <c r="M311" s="297" t="s">
        <v>1</v>
      </c>
      <c r="N311" s="298" t="s">
        <v>41</v>
      </c>
      <c r="O311" s="92"/>
      <c r="P311" s="229">
        <f>O311*H311</f>
        <v>0</v>
      </c>
      <c r="Q311" s="229">
        <v>0.0035000000000000001</v>
      </c>
      <c r="R311" s="229">
        <f>Q311*H311</f>
        <v>0.042000000000000003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146</v>
      </c>
      <c r="AT311" s="231" t="s">
        <v>262</v>
      </c>
      <c r="AU311" s="231" t="s">
        <v>85</v>
      </c>
      <c r="AY311" s="18" t="s">
        <v>120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83</v>
      </c>
      <c r="BK311" s="232">
        <f>ROUND(I311*H311,2)</f>
        <v>0</v>
      </c>
      <c r="BL311" s="18" t="s">
        <v>126</v>
      </c>
      <c r="BM311" s="231" t="s">
        <v>559</v>
      </c>
    </row>
    <row r="312" s="2" customFormat="1" ht="21.75" customHeight="1">
      <c r="A312" s="39"/>
      <c r="B312" s="40"/>
      <c r="C312" s="220" t="s">
        <v>560</v>
      </c>
      <c r="D312" s="220" t="s">
        <v>121</v>
      </c>
      <c r="E312" s="221" t="s">
        <v>561</v>
      </c>
      <c r="F312" s="222" t="s">
        <v>562</v>
      </c>
      <c r="G312" s="223" t="s">
        <v>299</v>
      </c>
      <c r="H312" s="224">
        <v>2</v>
      </c>
      <c r="I312" s="225"/>
      <c r="J312" s="226">
        <f>ROUND(I312*H312,2)</f>
        <v>0</v>
      </c>
      <c r="K312" s="222" t="s">
        <v>157</v>
      </c>
      <c r="L312" s="45"/>
      <c r="M312" s="227" t="s">
        <v>1</v>
      </c>
      <c r="N312" s="228" t="s">
        <v>41</v>
      </c>
      <c r="O312" s="92"/>
      <c r="P312" s="229">
        <f>O312*H312</f>
        <v>0</v>
      </c>
      <c r="Q312" s="229">
        <v>0.00072000000000000005</v>
      </c>
      <c r="R312" s="229">
        <f>Q312*H312</f>
        <v>0.0014400000000000001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126</v>
      </c>
      <c r="AT312" s="231" t="s">
        <v>121</v>
      </c>
      <c r="AU312" s="231" t="s">
        <v>85</v>
      </c>
      <c r="AY312" s="18" t="s">
        <v>120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83</v>
      </c>
      <c r="BK312" s="232">
        <f>ROUND(I312*H312,2)</f>
        <v>0</v>
      </c>
      <c r="BL312" s="18" t="s">
        <v>126</v>
      </c>
      <c r="BM312" s="231" t="s">
        <v>563</v>
      </c>
    </row>
    <row r="313" s="2" customFormat="1" ht="24.15" customHeight="1">
      <c r="A313" s="39"/>
      <c r="B313" s="40"/>
      <c r="C313" s="289" t="s">
        <v>564</v>
      </c>
      <c r="D313" s="289" t="s">
        <v>262</v>
      </c>
      <c r="E313" s="290" t="s">
        <v>565</v>
      </c>
      <c r="F313" s="291" t="s">
        <v>566</v>
      </c>
      <c r="G313" s="292" t="s">
        <v>299</v>
      </c>
      <c r="H313" s="293">
        <v>2</v>
      </c>
      <c r="I313" s="294"/>
      <c r="J313" s="295">
        <f>ROUND(I313*H313,2)</f>
        <v>0</v>
      </c>
      <c r="K313" s="291" t="s">
        <v>157</v>
      </c>
      <c r="L313" s="296"/>
      <c r="M313" s="297" t="s">
        <v>1</v>
      </c>
      <c r="N313" s="298" t="s">
        <v>41</v>
      </c>
      <c r="O313" s="92"/>
      <c r="P313" s="229">
        <f>O313*H313</f>
        <v>0</v>
      </c>
      <c r="Q313" s="229">
        <v>0.012</v>
      </c>
      <c r="R313" s="229">
        <f>Q313*H313</f>
        <v>0.024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146</v>
      </c>
      <c r="AT313" s="231" t="s">
        <v>262</v>
      </c>
      <c r="AU313" s="231" t="s">
        <v>85</v>
      </c>
      <c r="AY313" s="18" t="s">
        <v>120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83</v>
      </c>
      <c r="BK313" s="232">
        <f>ROUND(I313*H313,2)</f>
        <v>0</v>
      </c>
      <c r="BL313" s="18" t="s">
        <v>126</v>
      </c>
      <c r="BM313" s="231" t="s">
        <v>567</v>
      </c>
    </row>
    <row r="314" s="2" customFormat="1" ht="24.15" customHeight="1">
      <c r="A314" s="39"/>
      <c r="B314" s="40"/>
      <c r="C314" s="289" t="s">
        <v>568</v>
      </c>
      <c r="D314" s="289" t="s">
        <v>262</v>
      </c>
      <c r="E314" s="290" t="s">
        <v>557</v>
      </c>
      <c r="F314" s="291" t="s">
        <v>558</v>
      </c>
      <c r="G314" s="292" t="s">
        <v>299</v>
      </c>
      <c r="H314" s="293">
        <v>2</v>
      </c>
      <c r="I314" s="294"/>
      <c r="J314" s="295">
        <f>ROUND(I314*H314,2)</f>
        <v>0</v>
      </c>
      <c r="K314" s="291" t="s">
        <v>157</v>
      </c>
      <c r="L314" s="296"/>
      <c r="M314" s="297" t="s">
        <v>1</v>
      </c>
      <c r="N314" s="298" t="s">
        <v>41</v>
      </c>
      <c r="O314" s="92"/>
      <c r="P314" s="229">
        <f>O314*H314</f>
        <v>0</v>
      </c>
      <c r="Q314" s="229">
        <v>0.0035000000000000001</v>
      </c>
      <c r="R314" s="229">
        <f>Q314*H314</f>
        <v>0.0070000000000000001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146</v>
      </c>
      <c r="AT314" s="231" t="s">
        <v>262</v>
      </c>
      <c r="AU314" s="231" t="s">
        <v>85</v>
      </c>
      <c r="AY314" s="18" t="s">
        <v>120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83</v>
      </c>
      <c r="BK314" s="232">
        <f>ROUND(I314*H314,2)</f>
        <v>0</v>
      </c>
      <c r="BL314" s="18" t="s">
        <v>126</v>
      </c>
      <c r="BM314" s="231" t="s">
        <v>569</v>
      </c>
    </row>
    <row r="315" s="2" customFormat="1" ht="16.5" customHeight="1">
      <c r="A315" s="39"/>
      <c r="B315" s="40"/>
      <c r="C315" s="220" t="s">
        <v>570</v>
      </c>
      <c r="D315" s="220" t="s">
        <v>121</v>
      </c>
      <c r="E315" s="221" t="s">
        <v>571</v>
      </c>
      <c r="F315" s="222" t="s">
        <v>572</v>
      </c>
      <c r="G315" s="223" t="s">
        <v>299</v>
      </c>
      <c r="H315" s="224">
        <v>4</v>
      </c>
      <c r="I315" s="225"/>
      <c r="J315" s="226">
        <f>ROUND(I315*H315,2)</f>
        <v>0</v>
      </c>
      <c r="K315" s="222" t="s">
        <v>157</v>
      </c>
      <c r="L315" s="45"/>
      <c r="M315" s="227" t="s">
        <v>1</v>
      </c>
      <c r="N315" s="228" t="s">
        <v>41</v>
      </c>
      <c r="O315" s="92"/>
      <c r="P315" s="229">
        <f>O315*H315</f>
        <v>0</v>
      </c>
      <c r="Q315" s="229">
        <v>0.0013600000000000001</v>
      </c>
      <c r="R315" s="229">
        <f>Q315*H315</f>
        <v>0.0054400000000000004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126</v>
      </c>
      <c r="AT315" s="231" t="s">
        <v>121</v>
      </c>
      <c r="AU315" s="231" t="s">
        <v>85</v>
      </c>
      <c r="AY315" s="18" t="s">
        <v>120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83</v>
      </c>
      <c r="BK315" s="232">
        <f>ROUND(I315*H315,2)</f>
        <v>0</v>
      </c>
      <c r="BL315" s="18" t="s">
        <v>126</v>
      </c>
      <c r="BM315" s="231" t="s">
        <v>573</v>
      </c>
    </row>
    <row r="316" s="2" customFormat="1" ht="24.15" customHeight="1">
      <c r="A316" s="39"/>
      <c r="B316" s="40"/>
      <c r="C316" s="289" t="s">
        <v>574</v>
      </c>
      <c r="D316" s="289" t="s">
        <v>262</v>
      </c>
      <c r="E316" s="290" t="s">
        <v>575</v>
      </c>
      <c r="F316" s="291" t="s">
        <v>576</v>
      </c>
      <c r="G316" s="292" t="s">
        <v>299</v>
      </c>
      <c r="H316" s="293">
        <v>3</v>
      </c>
      <c r="I316" s="294"/>
      <c r="J316" s="295">
        <f>ROUND(I316*H316,2)</f>
        <v>0</v>
      </c>
      <c r="K316" s="291" t="s">
        <v>157</v>
      </c>
      <c r="L316" s="296"/>
      <c r="M316" s="297" t="s">
        <v>1</v>
      </c>
      <c r="N316" s="298" t="s">
        <v>41</v>
      </c>
      <c r="O316" s="92"/>
      <c r="P316" s="229">
        <f>O316*H316</f>
        <v>0</v>
      </c>
      <c r="Q316" s="229">
        <v>0.037499999999999999</v>
      </c>
      <c r="R316" s="229">
        <f>Q316*H316</f>
        <v>0.11249999999999999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146</v>
      </c>
      <c r="AT316" s="231" t="s">
        <v>262</v>
      </c>
      <c r="AU316" s="231" t="s">
        <v>85</v>
      </c>
      <c r="AY316" s="18" t="s">
        <v>120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83</v>
      </c>
      <c r="BK316" s="232">
        <f>ROUND(I316*H316,2)</f>
        <v>0</v>
      </c>
      <c r="BL316" s="18" t="s">
        <v>126</v>
      </c>
      <c r="BM316" s="231" t="s">
        <v>577</v>
      </c>
    </row>
    <row r="317" s="2" customFormat="1" ht="24.15" customHeight="1">
      <c r="A317" s="39"/>
      <c r="B317" s="40"/>
      <c r="C317" s="289" t="s">
        <v>578</v>
      </c>
      <c r="D317" s="289" t="s">
        <v>262</v>
      </c>
      <c r="E317" s="290" t="s">
        <v>579</v>
      </c>
      <c r="F317" s="291" t="s">
        <v>580</v>
      </c>
      <c r="G317" s="292" t="s">
        <v>299</v>
      </c>
      <c r="H317" s="293">
        <v>1</v>
      </c>
      <c r="I317" s="294"/>
      <c r="J317" s="295">
        <f>ROUND(I317*H317,2)</f>
        <v>0</v>
      </c>
      <c r="K317" s="291" t="s">
        <v>157</v>
      </c>
      <c r="L317" s="296"/>
      <c r="M317" s="297" t="s">
        <v>1</v>
      </c>
      <c r="N317" s="298" t="s">
        <v>41</v>
      </c>
      <c r="O317" s="92"/>
      <c r="P317" s="229">
        <f>O317*H317</f>
        <v>0</v>
      </c>
      <c r="Q317" s="229">
        <v>0.042500000000000003</v>
      </c>
      <c r="R317" s="229">
        <f>Q317*H317</f>
        <v>0.042500000000000003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146</v>
      </c>
      <c r="AT317" s="231" t="s">
        <v>262</v>
      </c>
      <c r="AU317" s="231" t="s">
        <v>85</v>
      </c>
      <c r="AY317" s="18" t="s">
        <v>120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83</v>
      </c>
      <c r="BK317" s="232">
        <f>ROUND(I317*H317,2)</f>
        <v>0</v>
      </c>
      <c r="BL317" s="18" t="s">
        <v>126</v>
      </c>
      <c r="BM317" s="231" t="s">
        <v>581</v>
      </c>
    </row>
    <row r="318" s="2" customFormat="1" ht="24.15" customHeight="1">
      <c r="A318" s="39"/>
      <c r="B318" s="40"/>
      <c r="C318" s="289" t="s">
        <v>582</v>
      </c>
      <c r="D318" s="289" t="s">
        <v>262</v>
      </c>
      <c r="E318" s="290" t="s">
        <v>583</v>
      </c>
      <c r="F318" s="291" t="s">
        <v>584</v>
      </c>
      <c r="G318" s="292" t="s">
        <v>299</v>
      </c>
      <c r="H318" s="293">
        <v>4</v>
      </c>
      <c r="I318" s="294"/>
      <c r="J318" s="295">
        <f>ROUND(I318*H318,2)</f>
        <v>0</v>
      </c>
      <c r="K318" s="291" t="s">
        <v>1</v>
      </c>
      <c r="L318" s="296"/>
      <c r="M318" s="297" t="s">
        <v>1</v>
      </c>
      <c r="N318" s="298" t="s">
        <v>41</v>
      </c>
      <c r="O318" s="92"/>
      <c r="P318" s="229">
        <f>O318*H318</f>
        <v>0</v>
      </c>
      <c r="Q318" s="229">
        <v>0.0015</v>
      </c>
      <c r="R318" s="229">
        <f>Q318*H318</f>
        <v>0.0060000000000000001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146</v>
      </c>
      <c r="AT318" s="231" t="s">
        <v>262</v>
      </c>
      <c r="AU318" s="231" t="s">
        <v>85</v>
      </c>
      <c r="AY318" s="18" t="s">
        <v>120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83</v>
      </c>
      <c r="BK318" s="232">
        <f>ROUND(I318*H318,2)</f>
        <v>0</v>
      </c>
      <c r="BL318" s="18" t="s">
        <v>126</v>
      </c>
      <c r="BM318" s="231" t="s">
        <v>585</v>
      </c>
    </row>
    <row r="319" s="2" customFormat="1" ht="21.75" customHeight="1">
      <c r="A319" s="39"/>
      <c r="B319" s="40"/>
      <c r="C319" s="220" t="s">
        <v>586</v>
      </c>
      <c r="D319" s="220" t="s">
        <v>121</v>
      </c>
      <c r="E319" s="221" t="s">
        <v>587</v>
      </c>
      <c r="F319" s="222" t="s">
        <v>588</v>
      </c>
      <c r="G319" s="223" t="s">
        <v>299</v>
      </c>
      <c r="H319" s="224">
        <v>8</v>
      </c>
      <c r="I319" s="225"/>
      <c r="J319" s="226">
        <f>ROUND(I319*H319,2)</f>
        <v>0</v>
      </c>
      <c r="K319" s="222" t="s">
        <v>157</v>
      </c>
      <c r="L319" s="45"/>
      <c r="M319" s="227" t="s">
        <v>1</v>
      </c>
      <c r="N319" s="228" t="s">
        <v>41</v>
      </c>
      <c r="O319" s="92"/>
      <c r="P319" s="229">
        <f>O319*H319</f>
        <v>0</v>
      </c>
      <c r="Q319" s="229">
        <v>0.0016199999999999999</v>
      </c>
      <c r="R319" s="229">
        <f>Q319*H319</f>
        <v>0.012959999999999999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126</v>
      </c>
      <c r="AT319" s="231" t="s">
        <v>121</v>
      </c>
      <c r="AU319" s="231" t="s">
        <v>85</v>
      </c>
      <c r="AY319" s="18" t="s">
        <v>120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83</v>
      </c>
      <c r="BK319" s="232">
        <f>ROUND(I319*H319,2)</f>
        <v>0</v>
      </c>
      <c r="BL319" s="18" t="s">
        <v>126</v>
      </c>
      <c r="BM319" s="231" t="s">
        <v>589</v>
      </c>
    </row>
    <row r="320" s="14" customFormat="1">
      <c r="A320" s="14"/>
      <c r="B320" s="256"/>
      <c r="C320" s="257"/>
      <c r="D320" s="247" t="s">
        <v>189</v>
      </c>
      <c r="E320" s="258" t="s">
        <v>1</v>
      </c>
      <c r="F320" s="259" t="s">
        <v>590</v>
      </c>
      <c r="G320" s="257"/>
      <c r="H320" s="260">
        <v>8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6" t="s">
        <v>189</v>
      </c>
      <c r="AU320" s="266" t="s">
        <v>85</v>
      </c>
      <c r="AV320" s="14" t="s">
        <v>85</v>
      </c>
      <c r="AW320" s="14" t="s">
        <v>32</v>
      </c>
      <c r="AX320" s="14" t="s">
        <v>83</v>
      </c>
      <c r="AY320" s="266" t="s">
        <v>120</v>
      </c>
    </row>
    <row r="321" s="2" customFormat="1" ht="16.5" customHeight="1">
      <c r="A321" s="39"/>
      <c r="B321" s="40"/>
      <c r="C321" s="289" t="s">
        <v>591</v>
      </c>
      <c r="D321" s="289" t="s">
        <v>262</v>
      </c>
      <c r="E321" s="290" t="s">
        <v>592</v>
      </c>
      <c r="F321" s="291" t="s">
        <v>593</v>
      </c>
      <c r="G321" s="292" t="s">
        <v>299</v>
      </c>
      <c r="H321" s="293">
        <v>8</v>
      </c>
      <c r="I321" s="294"/>
      <c r="J321" s="295">
        <f>ROUND(I321*H321,2)</f>
        <v>0</v>
      </c>
      <c r="K321" s="291" t="s">
        <v>157</v>
      </c>
      <c r="L321" s="296"/>
      <c r="M321" s="297" t="s">
        <v>1</v>
      </c>
      <c r="N321" s="298" t="s">
        <v>41</v>
      </c>
      <c r="O321" s="92"/>
      <c r="P321" s="229">
        <f>O321*H321</f>
        <v>0</v>
      </c>
      <c r="Q321" s="229">
        <v>0.01847</v>
      </c>
      <c r="R321" s="229">
        <f>Q321*H321</f>
        <v>0.14776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146</v>
      </c>
      <c r="AT321" s="231" t="s">
        <v>262</v>
      </c>
      <c r="AU321" s="231" t="s">
        <v>85</v>
      </c>
      <c r="AY321" s="18" t="s">
        <v>120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83</v>
      </c>
      <c r="BK321" s="232">
        <f>ROUND(I321*H321,2)</f>
        <v>0</v>
      </c>
      <c r="BL321" s="18" t="s">
        <v>126</v>
      </c>
      <c r="BM321" s="231" t="s">
        <v>594</v>
      </c>
    </row>
    <row r="322" s="2" customFormat="1" ht="24.15" customHeight="1">
      <c r="A322" s="39"/>
      <c r="B322" s="40"/>
      <c r="C322" s="289" t="s">
        <v>595</v>
      </c>
      <c r="D322" s="289" t="s">
        <v>262</v>
      </c>
      <c r="E322" s="290" t="s">
        <v>596</v>
      </c>
      <c r="F322" s="291" t="s">
        <v>597</v>
      </c>
      <c r="G322" s="292" t="s">
        <v>299</v>
      </c>
      <c r="H322" s="293">
        <v>7</v>
      </c>
      <c r="I322" s="294"/>
      <c r="J322" s="295">
        <f>ROUND(I322*H322,2)</f>
        <v>0</v>
      </c>
      <c r="K322" s="291" t="s">
        <v>1</v>
      </c>
      <c r="L322" s="296"/>
      <c r="M322" s="297" t="s">
        <v>1</v>
      </c>
      <c r="N322" s="298" t="s">
        <v>41</v>
      </c>
      <c r="O322" s="92"/>
      <c r="P322" s="229">
        <f>O322*H322</f>
        <v>0</v>
      </c>
      <c r="Q322" s="229">
        <v>0.0080000000000000002</v>
      </c>
      <c r="R322" s="229">
        <f>Q322*H322</f>
        <v>0.056000000000000001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146</v>
      </c>
      <c r="AT322" s="231" t="s">
        <v>262</v>
      </c>
      <c r="AU322" s="231" t="s">
        <v>85</v>
      </c>
      <c r="AY322" s="18" t="s">
        <v>120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83</v>
      </c>
      <c r="BK322" s="232">
        <f>ROUND(I322*H322,2)</f>
        <v>0</v>
      </c>
      <c r="BL322" s="18" t="s">
        <v>126</v>
      </c>
      <c r="BM322" s="231" t="s">
        <v>598</v>
      </c>
    </row>
    <row r="323" s="2" customFormat="1" ht="21.75" customHeight="1">
      <c r="A323" s="39"/>
      <c r="B323" s="40"/>
      <c r="C323" s="220" t="s">
        <v>599</v>
      </c>
      <c r="D323" s="220" t="s">
        <v>121</v>
      </c>
      <c r="E323" s="221" t="s">
        <v>600</v>
      </c>
      <c r="F323" s="222" t="s">
        <v>601</v>
      </c>
      <c r="G323" s="223" t="s">
        <v>299</v>
      </c>
      <c r="H323" s="224">
        <v>1</v>
      </c>
      <c r="I323" s="225"/>
      <c r="J323" s="226">
        <f>ROUND(I323*H323,2)</f>
        <v>0</v>
      </c>
      <c r="K323" s="222" t="s">
        <v>157</v>
      </c>
      <c r="L323" s="45"/>
      <c r="M323" s="227" t="s">
        <v>1</v>
      </c>
      <c r="N323" s="228" t="s">
        <v>41</v>
      </c>
      <c r="O323" s="92"/>
      <c r="P323" s="229">
        <f>O323*H323</f>
        <v>0</v>
      </c>
      <c r="Q323" s="229">
        <v>0.00165</v>
      </c>
      <c r="R323" s="229">
        <f>Q323*H323</f>
        <v>0.00165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126</v>
      </c>
      <c r="AT323" s="231" t="s">
        <v>121</v>
      </c>
      <c r="AU323" s="231" t="s">
        <v>85</v>
      </c>
      <c r="AY323" s="18" t="s">
        <v>120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83</v>
      </c>
      <c r="BK323" s="232">
        <f>ROUND(I323*H323,2)</f>
        <v>0</v>
      </c>
      <c r="BL323" s="18" t="s">
        <v>126</v>
      </c>
      <c r="BM323" s="231" t="s">
        <v>602</v>
      </c>
    </row>
    <row r="324" s="2" customFormat="1" ht="16.5" customHeight="1">
      <c r="A324" s="39"/>
      <c r="B324" s="40"/>
      <c r="C324" s="289" t="s">
        <v>603</v>
      </c>
      <c r="D324" s="289" t="s">
        <v>262</v>
      </c>
      <c r="E324" s="290" t="s">
        <v>604</v>
      </c>
      <c r="F324" s="291" t="s">
        <v>605</v>
      </c>
      <c r="G324" s="292" t="s">
        <v>299</v>
      </c>
      <c r="H324" s="293">
        <v>1</v>
      </c>
      <c r="I324" s="294"/>
      <c r="J324" s="295">
        <f>ROUND(I324*H324,2)</f>
        <v>0</v>
      </c>
      <c r="K324" s="291" t="s">
        <v>157</v>
      </c>
      <c r="L324" s="296"/>
      <c r="M324" s="297" t="s">
        <v>1</v>
      </c>
      <c r="N324" s="298" t="s">
        <v>41</v>
      </c>
      <c r="O324" s="92"/>
      <c r="P324" s="229">
        <f>O324*H324</f>
        <v>0</v>
      </c>
      <c r="Q324" s="229">
        <v>0.024500000000000001</v>
      </c>
      <c r="R324" s="229">
        <f>Q324*H324</f>
        <v>0.024500000000000001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146</v>
      </c>
      <c r="AT324" s="231" t="s">
        <v>262</v>
      </c>
      <c r="AU324" s="231" t="s">
        <v>85</v>
      </c>
      <c r="AY324" s="18" t="s">
        <v>120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83</v>
      </c>
      <c r="BK324" s="232">
        <f>ROUND(I324*H324,2)</f>
        <v>0</v>
      </c>
      <c r="BL324" s="18" t="s">
        <v>126</v>
      </c>
      <c r="BM324" s="231" t="s">
        <v>606</v>
      </c>
    </row>
    <row r="325" s="2" customFormat="1" ht="24.15" customHeight="1">
      <c r="A325" s="39"/>
      <c r="B325" s="40"/>
      <c r="C325" s="289" t="s">
        <v>607</v>
      </c>
      <c r="D325" s="289" t="s">
        <v>262</v>
      </c>
      <c r="E325" s="290" t="s">
        <v>608</v>
      </c>
      <c r="F325" s="291" t="s">
        <v>609</v>
      </c>
      <c r="G325" s="292" t="s">
        <v>299</v>
      </c>
      <c r="H325" s="293">
        <v>1</v>
      </c>
      <c r="I325" s="294"/>
      <c r="J325" s="295">
        <f>ROUND(I325*H325,2)</f>
        <v>0</v>
      </c>
      <c r="K325" s="291" t="s">
        <v>1</v>
      </c>
      <c r="L325" s="296"/>
      <c r="M325" s="297" t="s">
        <v>1</v>
      </c>
      <c r="N325" s="298" t="s">
        <v>41</v>
      </c>
      <c r="O325" s="92"/>
      <c r="P325" s="229">
        <f>O325*H325</f>
        <v>0</v>
      </c>
      <c r="Q325" s="229">
        <v>0.0088000000000000005</v>
      </c>
      <c r="R325" s="229">
        <f>Q325*H325</f>
        <v>0.0088000000000000005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146</v>
      </c>
      <c r="AT325" s="231" t="s">
        <v>262</v>
      </c>
      <c r="AU325" s="231" t="s">
        <v>85</v>
      </c>
      <c r="AY325" s="18" t="s">
        <v>120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83</v>
      </c>
      <c r="BK325" s="232">
        <f>ROUND(I325*H325,2)</f>
        <v>0</v>
      </c>
      <c r="BL325" s="18" t="s">
        <v>126</v>
      </c>
      <c r="BM325" s="231" t="s">
        <v>610</v>
      </c>
    </row>
    <row r="326" s="2" customFormat="1" ht="21.75" customHeight="1">
      <c r="A326" s="39"/>
      <c r="B326" s="40"/>
      <c r="C326" s="220" t="s">
        <v>611</v>
      </c>
      <c r="D326" s="220" t="s">
        <v>121</v>
      </c>
      <c r="E326" s="221" t="s">
        <v>612</v>
      </c>
      <c r="F326" s="222" t="s">
        <v>613</v>
      </c>
      <c r="G326" s="223" t="s">
        <v>299</v>
      </c>
      <c r="H326" s="224">
        <v>2</v>
      </c>
      <c r="I326" s="225"/>
      <c r="J326" s="226">
        <f>ROUND(I326*H326,2)</f>
        <v>0</v>
      </c>
      <c r="K326" s="222" t="s">
        <v>157</v>
      </c>
      <c r="L326" s="45"/>
      <c r="M326" s="227" t="s">
        <v>1</v>
      </c>
      <c r="N326" s="228" t="s">
        <v>41</v>
      </c>
      <c r="O326" s="92"/>
      <c r="P326" s="229">
        <f>O326*H326</f>
        <v>0</v>
      </c>
      <c r="Q326" s="229">
        <v>0.00281</v>
      </c>
      <c r="R326" s="229">
        <f>Q326*H326</f>
        <v>0.00562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126</v>
      </c>
      <c r="AT326" s="231" t="s">
        <v>121</v>
      </c>
      <c r="AU326" s="231" t="s">
        <v>85</v>
      </c>
      <c r="AY326" s="18" t="s">
        <v>120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83</v>
      </c>
      <c r="BK326" s="232">
        <f>ROUND(I326*H326,2)</f>
        <v>0</v>
      </c>
      <c r="BL326" s="18" t="s">
        <v>126</v>
      </c>
      <c r="BM326" s="231" t="s">
        <v>614</v>
      </c>
    </row>
    <row r="327" s="2" customFormat="1" ht="24.15" customHeight="1">
      <c r="A327" s="39"/>
      <c r="B327" s="40"/>
      <c r="C327" s="289" t="s">
        <v>615</v>
      </c>
      <c r="D327" s="289" t="s">
        <v>262</v>
      </c>
      <c r="E327" s="290" t="s">
        <v>616</v>
      </c>
      <c r="F327" s="291" t="s">
        <v>617</v>
      </c>
      <c r="G327" s="292" t="s">
        <v>299</v>
      </c>
      <c r="H327" s="293">
        <v>2</v>
      </c>
      <c r="I327" s="294"/>
      <c r="J327" s="295">
        <f>ROUND(I327*H327,2)</f>
        <v>0</v>
      </c>
      <c r="K327" s="291" t="s">
        <v>1</v>
      </c>
      <c r="L327" s="296"/>
      <c r="M327" s="297" t="s">
        <v>1</v>
      </c>
      <c r="N327" s="298" t="s">
        <v>41</v>
      </c>
      <c r="O327" s="92"/>
      <c r="P327" s="229">
        <f>O327*H327</f>
        <v>0</v>
      </c>
      <c r="Q327" s="229">
        <v>0.0060000000000000001</v>
      </c>
      <c r="R327" s="229">
        <f>Q327*H327</f>
        <v>0.012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146</v>
      </c>
      <c r="AT327" s="231" t="s">
        <v>262</v>
      </c>
      <c r="AU327" s="231" t="s">
        <v>85</v>
      </c>
      <c r="AY327" s="18" t="s">
        <v>120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83</v>
      </c>
      <c r="BK327" s="232">
        <f>ROUND(I327*H327,2)</f>
        <v>0</v>
      </c>
      <c r="BL327" s="18" t="s">
        <v>126</v>
      </c>
      <c r="BM327" s="231" t="s">
        <v>618</v>
      </c>
    </row>
    <row r="328" s="2" customFormat="1" ht="16.5" customHeight="1">
      <c r="A328" s="39"/>
      <c r="B328" s="40"/>
      <c r="C328" s="289" t="s">
        <v>619</v>
      </c>
      <c r="D328" s="289" t="s">
        <v>262</v>
      </c>
      <c r="E328" s="290" t="s">
        <v>620</v>
      </c>
      <c r="F328" s="291" t="s">
        <v>621</v>
      </c>
      <c r="G328" s="292" t="s">
        <v>299</v>
      </c>
      <c r="H328" s="293">
        <v>2</v>
      </c>
      <c r="I328" s="294"/>
      <c r="J328" s="295">
        <f>ROUND(I328*H328,2)</f>
        <v>0</v>
      </c>
      <c r="K328" s="291" t="s">
        <v>157</v>
      </c>
      <c r="L328" s="296"/>
      <c r="M328" s="297" t="s">
        <v>1</v>
      </c>
      <c r="N328" s="298" t="s">
        <v>41</v>
      </c>
      <c r="O328" s="92"/>
      <c r="P328" s="229">
        <f>O328*H328</f>
        <v>0</v>
      </c>
      <c r="Q328" s="229">
        <v>0.040500000000000001</v>
      </c>
      <c r="R328" s="229">
        <f>Q328*H328</f>
        <v>0.081000000000000003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146</v>
      </c>
      <c r="AT328" s="231" t="s">
        <v>262</v>
      </c>
      <c r="AU328" s="231" t="s">
        <v>85</v>
      </c>
      <c r="AY328" s="18" t="s">
        <v>120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83</v>
      </c>
      <c r="BK328" s="232">
        <f>ROUND(I328*H328,2)</f>
        <v>0</v>
      </c>
      <c r="BL328" s="18" t="s">
        <v>126</v>
      </c>
      <c r="BM328" s="231" t="s">
        <v>622</v>
      </c>
    </row>
    <row r="329" s="2" customFormat="1" ht="21.75" customHeight="1">
      <c r="A329" s="39"/>
      <c r="B329" s="40"/>
      <c r="C329" s="220" t="s">
        <v>623</v>
      </c>
      <c r="D329" s="220" t="s">
        <v>121</v>
      </c>
      <c r="E329" s="221" t="s">
        <v>624</v>
      </c>
      <c r="F329" s="222" t="s">
        <v>625</v>
      </c>
      <c r="G329" s="223" t="s">
        <v>299</v>
      </c>
      <c r="H329" s="224">
        <v>20</v>
      </c>
      <c r="I329" s="225"/>
      <c r="J329" s="226">
        <f>ROUND(I329*H329,2)</f>
        <v>0</v>
      </c>
      <c r="K329" s="222" t="s">
        <v>157</v>
      </c>
      <c r="L329" s="45"/>
      <c r="M329" s="227" t="s">
        <v>1</v>
      </c>
      <c r="N329" s="228" t="s">
        <v>41</v>
      </c>
      <c r="O329" s="92"/>
      <c r="P329" s="229">
        <f>O329*H329</f>
        <v>0</v>
      </c>
      <c r="Q329" s="229">
        <v>0.0028600000000000001</v>
      </c>
      <c r="R329" s="229">
        <f>Q329*H329</f>
        <v>0.057200000000000001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126</v>
      </c>
      <c r="AT329" s="231" t="s">
        <v>121</v>
      </c>
      <c r="AU329" s="231" t="s">
        <v>85</v>
      </c>
      <c r="AY329" s="18" t="s">
        <v>120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83</v>
      </c>
      <c r="BK329" s="232">
        <f>ROUND(I329*H329,2)</f>
        <v>0</v>
      </c>
      <c r="BL329" s="18" t="s">
        <v>126</v>
      </c>
      <c r="BM329" s="231" t="s">
        <v>626</v>
      </c>
    </row>
    <row r="330" s="2" customFormat="1" ht="16.5" customHeight="1">
      <c r="A330" s="39"/>
      <c r="B330" s="40"/>
      <c r="C330" s="289" t="s">
        <v>627</v>
      </c>
      <c r="D330" s="289" t="s">
        <v>262</v>
      </c>
      <c r="E330" s="290" t="s">
        <v>628</v>
      </c>
      <c r="F330" s="291" t="s">
        <v>629</v>
      </c>
      <c r="G330" s="292" t="s">
        <v>299</v>
      </c>
      <c r="H330" s="293">
        <v>20</v>
      </c>
      <c r="I330" s="294"/>
      <c r="J330" s="295">
        <f>ROUND(I330*H330,2)</f>
        <v>0</v>
      </c>
      <c r="K330" s="291" t="s">
        <v>157</v>
      </c>
      <c r="L330" s="296"/>
      <c r="M330" s="297" t="s">
        <v>1</v>
      </c>
      <c r="N330" s="298" t="s">
        <v>41</v>
      </c>
      <c r="O330" s="92"/>
      <c r="P330" s="229">
        <f>O330*H330</f>
        <v>0</v>
      </c>
      <c r="Q330" s="229">
        <v>0.060999999999999999</v>
      </c>
      <c r="R330" s="229">
        <f>Q330*H330</f>
        <v>1.22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146</v>
      </c>
      <c r="AT330" s="231" t="s">
        <v>262</v>
      </c>
      <c r="AU330" s="231" t="s">
        <v>85</v>
      </c>
      <c r="AY330" s="18" t="s">
        <v>120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83</v>
      </c>
      <c r="BK330" s="232">
        <f>ROUND(I330*H330,2)</f>
        <v>0</v>
      </c>
      <c r="BL330" s="18" t="s">
        <v>126</v>
      </c>
      <c r="BM330" s="231" t="s">
        <v>630</v>
      </c>
    </row>
    <row r="331" s="2" customFormat="1" ht="24.15" customHeight="1">
      <c r="A331" s="39"/>
      <c r="B331" s="40"/>
      <c r="C331" s="289" t="s">
        <v>631</v>
      </c>
      <c r="D331" s="289" t="s">
        <v>262</v>
      </c>
      <c r="E331" s="290" t="s">
        <v>632</v>
      </c>
      <c r="F331" s="291" t="s">
        <v>633</v>
      </c>
      <c r="G331" s="292" t="s">
        <v>299</v>
      </c>
      <c r="H331" s="293">
        <v>20</v>
      </c>
      <c r="I331" s="294"/>
      <c r="J331" s="295">
        <f>ROUND(I331*H331,2)</f>
        <v>0</v>
      </c>
      <c r="K331" s="291" t="s">
        <v>1</v>
      </c>
      <c r="L331" s="296"/>
      <c r="M331" s="297" t="s">
        <v>1</v>
      </c>
      <c r="N331" s="298" t="s">
        <v>41</v>
      </c>
      <c r="O331" s="92"/>
      <c r="P331" s="229">
        <f>O331*H331</f>
        <v>0</v>
      </c>
      <c r="Q331" s="229">
        <v>0.0054999999999999997</v>
      </c>
      <c r="R331" s="229">
        <f>Q331*H331</f>
        <v>0.10999999999999999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146</v>
      </c>
      <c r="AT331" s="231" t="s">
        <v>262</v>
      </c>
      <c r="AU331" s="231" t="s">
        <v>85</v>
      </c>
      <c r="AY331" s="18" t="s">
        <v>120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83</v>
      </c>
      <c r="BK331" s="232">
        <f>ROUND(I331*H331,2)</f>
        <v>0</v>
      </c>
      <c r="BL331" s="18" t="s">
        <v>126</v>
      </c>
      <c r="BM331" s="231" t="s">
        <v>634</v>
      </c>
    </row>
    <row r="332" s="2" customFormat="1" ht="24.15" customHeight="1">
      <c r="A332" s="39"/>
      <c r="B332" s="40"/>
      <c r="C332" s="220" t="s">
        <v>635</v>
      </c>
      <c r="D332" s="220" t="s">
        <v>121</v>
      </c>
      <c r="E332" s="221" t="s">
        <v>636</v>
      </c>
      <c r="F332" s="222" t="s">
        <v>637</v>
      </c>
      <c r="G332" s="223" t="s">
        <v>299</v>
      </c>
      <c r="H332" s="224">
        <v>14</v>
      </c>
      <c r="I332" s="225"/>
      <c r="J332" s="226">
        <f>ROUND(I332*H332,2)</f>
        <v>0</v>
      </c>
      <c r="K332" s="222" t="s">
        <v>157</v>
      </c>
      <c r="L332" s="45"/>
      <c r="M332" s="227" t="s">
        <v>1</v>
      </c>
      <c r="N332" s="228" t="s">
        <v>41</v>
      </c>
      <c r="O332" s="92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126</v>
      </c>
      <c r="AT332" s="231" t="s">
        <v>121</v>
      </c>
      <c r="AU332" s="231" t="s">
        <v>85</v>
      </c>
      <c r="AY332" s="18" t="s">
        <v>120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83</v>
      </c>
      <c r="BK332" s="232">
        <f>ROUND(I332*H332,2)</f>
        <v>0</v>
      </c>
      <c r="BL332" s="18" t="s">
        <v>126</v>
      </c>
      <c r="BM332" s="231" t="s">
        <v>638</v>
      </c>
    </row>
    <row r="333" s="14" customFormat="1">
      <c r="A333" s="14"/>
      <c r="B333" s="256"/>
      <c r="C333" s="257"/>
      <c r="D333" s="247" t="s">
        <v>189</v>
      </c>
      <c r="E333" s="258" t="s">
        <v>1</v>
      </c>
      <c r="F333" s="259" t="s">
        <v>639</v>
      </c>
      <c r="G333" s="257"/>
      <c r="H333" s="260">
        <v>14</v>
      </c>
      <c r="I333" s="261"/>
      <c r="J333" s="257"/>
      <c r="K333" s="257"/>
      <c r="L333" s="262"/>
      <c r="M333" s="263"/>
      <c r="N333" s="264"/>
      <c r="O333" s="264"/>
      <c r="P333" s="264"/>
      <c r="Q333" s="264"/>
      <c r="R333" s="264"/>
      <c r="S333" s="264"/>
      <c r="T333" s="26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6" t="s">
        <v>189</v>
      </c>
      <c r="AU333" s="266" t="s">
        <v>85</v>
      </c>
      <c r="AV333" s="14" t="s">
        <v>85</v>
      </c>
      <c r="AW333" s="14" t="s">
        <v>32</v>
      </c>
      <c r="AX333" s="14" t="s">
        <v>83</v>
      </c>
      <c r="AY333" s="266" t="s">
        <v>120</v>
      </c>
    </row>
    <row r="334" s="2" customFormat="1" ht="33" customHeight="1">
      <c r="A334" s="39"/>
      <c r="B334" s="40"/>
      <c r="C334" s="289" t="s">
        <v>640</v>
      </c>
      <c r="D334" s="289" t="s">
        <v>262</v>
      </c>
      <c r="E334" s="290" t="s">
        <v>641</v>
      </c>
      <c r="F334" s="291" t="s">
        <v>642</v>
      </c>
      <c r="G334" s="292" t="s">
        <v>299</v>
      </c>
      <c r="H334" s="293">
        <v>14</v>
      </c>
      <c r="I334" s="294"/>
      <c r="J334" s="295">
        <f>ROUND(I334*H334,2)</f>
        <v>0</v>
      </c>
      <c r="K334" s="291" t="s">
        <v>157</v>
      </c>
      <c r="L334" s="296"/>
      <c r="M334" s="297" t="s">
        <v>1</v>
      </c>
      <c r="N334" s="298" t="s">
        <v>41</v>
      </c>
      <c r="O334" s="92"/>
      <c r="P334" s="229">
        <f>O334*H334</f>
        <v>0</v>
      </c>
      <c r="Q334" s="229">
        <v>0.0025000000000000001</v>
      </c>
      <c r="R334" s="229">
        <f>Q334*H334</f>
        <v>0.035000000000000003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146</v>
      </c>
      <c r="AT334" s="231" t="s">
        <v>262</v>
      </c>
      <c r="AU334" s="231" t="s">
        <v>85</v>
      </c>
      <c r="AY334" s="18" t="s">
        <v>120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83</v>
      </c>
      <c r="BK334" s="232">
        <f>ROUND(I334*H334,2)</f>
        <v>0</v>
      </c>
      <c r="BL334" s="18" t="s">
        <v>126</v>
      </c>
      <c r="BM334" s="231" t="s">
        <v>643</v>
      </c>
    </row>
    <row r="335" s="14" customFormat="1">
      <c r="A335" s="14"/>
      <c r="B335" s="256"/>
      <c r="C335" s="257"/>
      <c r="D335" s="247" t="s">
        <v>189</v>
      </c>
      <c r="E335" s="258" t="s">
        <v>1</v>
      </c>
      <c r="F335" s="259" t="s">
        <v>639</v>
      </c>
      <c r="G335" s="257"/>
      <c r="H335" s="260">
        <v>14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6" t="s">
        <v>189</v>
      </c>
      <c r="AU335" s="266" t="s">
        <v>85</v>
      </c>
      <c r="AV335" s="14" t="s">
        <v>85</v>
      </c>
      <c r="AW335" s="14" t="s">
        <v>32</v>
      </c>
      <c r="AX335" s="14" t="s">
        <v>83</v>
      </c>
      <c r="AY335" s="266" t="s">
        <v>120</v>
      </c>
    </row>
    <row r="336" s="2" customFormat="1" ht="24.15" customHeight="1">
      <c r="A336" s="39"/>
      <c r="B336" s="40"/>
      <c r="C336" s="220" t="s">
        <v>644</v>
      </c>
      <c r="D336" s="220" t="s">
        <v>121</v>
      </c>
      <c r="E336" s="221" t="s">
        <v>645</v>
      </c>
      <c r="F336" s="222" t="s">
        <v>646</v>
      </c>
      <c r="G336" s="223" t="s">
        <v>285</v>
      </c>
      <c r="H336" s="224">
        <v>117</v>
      </c>
      <c r="I336" s="225"/>
      <c r="J336" s="226">
        <f>ROUND(I336*H336,2)</f>
        <v>0</v>
      </c>
      <c r="K336" s="222" t="s">
        <v>157</v>
      </c>
      <c r="L336" s="45"/>
      <c r="M336" s="227" t="s">
        <v>1</v>
      </c>
      <c r="N336" s="228" t="s">
        <v>41</v>
      </c>
      <c r="O336" s="92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126</v>
      </c>
      <c r="AT336" s="231" t="s">
        <v>121</v>
      </c>
      <c r="AU336" s="231" t="s">
        <v>85</v>
      </c>
      <c r="AY336" s="18" t="s">
        <v>120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83</v>
      </c>
      <c r="BK336" s="232">
        <f>ROUND(I336*H336,2)</f>
        <v>0</v>
      </c>
      <c r="BL336" s="18" t="s">
        <v>126</v>
      </c>
      <c r="BM336" s="231" t="s">
        <v>647</v>
      </c>
    </row>
    <row r="337" s="2" customFormat="1" ht="16.5" customHeight="1">
      <c r="A337" s="39"/>
      <c r="B337" s="40"/>
      <c r="C337" s="220" t="s">
        <v>648</v>
      </c>
      <c r="D337" s="220" t="s">
        <v>121</v>
      </c>
      <c r="E337" s="221" t="s">
        <v>649</v>
      </c>
      <c r="F337" s="222" t="s">
        <v>650</v>
      </c>
      <c r="G337" s="223" t="s">
        <v>285</v>
      </c>
      <c r="H337" s="224">
        <v>184</v>
      </c>
      <c r="I337" s="225"/>
      <c r="J337" s="226">
        <f>ROUND(I337*H337,2)</f>
        <v>0</v>
      </c>
      <c r="K337" s="222" t="s">
        <v>157</v>
      </c>
      <c r="L337" s="45"/>
      <c r="M337" s="227" t="s">
        <v>1</v>
      </c>
      <c r="N337" s="228" t="s">
        <v>41</v>
      </c>
      <c r="O337" s="92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126</v>
      </c>
      <c r="AT337" s="231" t="s">
        <v>121</v>
      </c>
      <c r="AU337" s="231" t="s">
        <v>85</v>
      </c>
      <c r="AY337" s="18" t="s">
        <v>120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126</v>
      </c>
      <c r="BM337" s="231" t="s">
        <v>651</v>
      </c>
    </row>
    <row r="338" s="14" customFormat="1">
      <c r="A338" s="14"/>
      <c r="B338" s="256"/>
      <c r="C338" s="257"/>
      <c r="D338" s="247" t="s">
        <v>189</v>
      </c>
      <c r="E338" s="258" t="s">
        <v>1</v>
      </c>
      <c r="F338" s="259" t="s">
        <v>652</v>
      </c>
      <c r="G338" s="257"/>
      <c r="H338" s="260">
        <v>184</v>
      </c>
      <c r="I338" s="261"/>
      <c r="J338" s="257"/>
      <c r="K338" s="257"/>
      <c r="L338" s="262"/>
      <c r="M338" s="263"/>
      <c r="N338" s="264"/>
      <c r="O338" s="264"/>
      <c r="P338" s="264"/>
      <c r="Q338" s="264"/>
      <c r="R338" s="264"/>
      <c r="S338" s="264"/>
      <c r="T338" s="26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6" t="s">
        <v>189</v>
      </c>
      <c r="AU338" s="266" t="s">
        <v>85</v>
      </c>
      <c r="AV338" s="14" t="s">
        <v>85</v>
      </c>
      <c r="AW338" s="14" t="s">
        <v>32</v>
      </c>
      <c r="AX338" s="14" t="s">
        <v>83</v>
      </c>
      <c r="AY338" s="266" t="s">
        <v>120</v>
      </c>
    </row>
    <row r="339" s="2" customFormat="1" ht="21.75" customHeight="1">
      <c r="A339" s="39"/>
      <c r="B339" s="40"/>
      <c r="C339" s="220" t="s">
        <v>653</v>
      </c>
      <c r="D339" s="220" t="s">
        <v>121</v>
      </c>
      <c r="E339" s="221" t="s">
        <v>654</v>
      </c>
      <c r="F339" s="222" t="s">
        <v>655</v>
      </c>
      <c r="G339" s="223" t="s">
        <v>285</v>
      </c>
      <c r="H339" s="224">
        <v>252</v>
      </c>
      <c r="I339" s="225"/>
      <c r="J339" s="226">
        <f>ROUND(I339*H339,2)</f>
        <v>0</v>
      </c>
      <c r="K339" s="222" t="s">
        <v>157</v>
      </c>
      <c r="L339" s="45"/>
      <c r="M339" s="227" t="s">
        <v>1</v>
      </c>
      <c r="N339" s="228" t="s">
        <v>41</v>
      </c>
      <c r="O339" s="92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126</v>
      </c>
      <c r="AT339" s="231" t="s">
        <v>121</v>
      </c>
      <c r="AU339" s="231" t="s">
        <v>85</v>
      </c>
      <c r="AY339" s="18" t="s">
        <v>120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83</v>
      </c>
      <c r="BK339" s="232">
        <f>ROUND(I339*H339,2)</f>
        <v>0</v>
      </c>
      <c r="BL339" s="18" t="s">
        <v>126</v>
      </c>
      <c r="BM339" s="231" t="s">
        <v>656</v>
      </c>
    </row>
    <row r="340" s="14" customFormat="1">
      <c r="A340" s="14"/>
      <c r="B340" s="256"/>
      <c r="C340" s="257"/>
      <c r="D340" s="247" t="s">
        <v>189</v>
      </c>
      <c r="E340" s="258" t="s">
        <v>1</v>
      </c>
      <c r="F340" s="259" t="s">
        <v>480</v>
      </c>
      <c r="G340" s="257"/>
      <c r="H340" s="260">
        <v>252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6" t="s">
        <v>189</v>
      </c>
      <c r="AU340" s="266" t="s">
        <v>85</v>
      </c>
      <c r="AV340" s="14" t="s">
        <v>85</v>
      </c>
      <c r="AW340" s="14" t="s">
        <v>32</v>
      </c>
      <c r="AX340" s="14" t="s">
        <v>83</v>
      </c>
      <c r="AY340" s="266" t="s">
        <v>120</v>
      </c>
    </row>
    <row r="341" s="2" customFormat="1" ht="24.15" customHeight="1">
      <c r="A341" s="39"/>
      <c r="B341" s="40"/>
      <c r="C341" s="220" t="s">
        <v>657</v>
      </c>
      <c r="D341" s="220" t="s">
        <v>121</v>
      </c>
      <c r="E341" s="221" t="s">
        <v>658</v>
      </c>
      <c r="F341" s="222" t="s">
        <v>659</v>
      </c>
      <c r="G341" s="223" t="s">
        <v>285</v>
      </c>
      <c r="H341" s="224">
        <v>319</v>
      </c>
      <c r="I341" s="225"/>
      <c r="J341" s="226">
        <f>ROUND(I341*H341,2)</f>
        <v>0</v>
      </c>
      <c r="K341" s="222" t="s">
        <v>157</v>
      </c>
      <c r="L341" s="45"/>
      <c r="M341" s="227" t="s">
        <v>1</v>
      </c>
      <c r="N341" s="228" t="s">
        <v>41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126</v>
      </c>
      <c r="AT341" s="231" t="s">
        <v>121</v>
      </c>
      <c r="AU341" s="231" t="s">
        <v>85</v>
      </c>
      <c r="AY341" s="18" t="s">
        <v>120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83</v>
      </c>
      <c r="BK341" s="232">
        <f>ROUND(I341*H341,2)</f>
        <v>0</v>
      </c>
      <c r="BL341" s="18" t="s">
        <v>126</v>
      </c>
      <c r="BM341" s="231" t="s">
        <v>660</v>
      </c>
    </row>
    <row r="342" s="14" customFormat="1">
      <c r="A342" s="14"/>
      <c r="B342" s="256"/>
      <c r="C342" s="257"/>
      <c r="D342" s="247" t="s">
        <v>189</v>
      </c>
      <c r="E342" s="258" t="s">
        <v>1</v>
      </c>
      <c r="F342" s="259" t="s">
        <v>661</v>
      </c>
      <c r="G342" s="257"/>
      <c r="H342" s="260">
        <v>319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6" t="s">
        <v>189</v>
      </c>
      <c r="AU342" s="266" t="s">
        <v>85</v>
      </c>
      <c r="AV342" s="14" t="s">
        <v>85</v>
      </c>
      <c r="AW342" s="14" t="s">
        <v>32</v>
      </c>
      <c r="AX342" s="14" t="s">
        <v>83</v>
      </c>
      <c r="AY342" s="266" t="s">
        <v>120</v>
      </c>
    </row>
    <row r="343" s="2" customFormat="1" ht="24.15" customHeight="1">
      <c r="A343" s="39"/>
      <c r="B343" s="40"/>
      <c r="C343" s="220" t="s">
        <v>662</v>
      </c>
      <c r="D343" s="220" t="s">
        <v>121</v>
      </c>
      <c r="E343" s="221" t="s">
        <v>663</v>
      </c>
      <c r="F343" s="222" t="s">
        <v>664</v>
      </c>
      <c r="G343" s="223" t="s">
        <v>299</v>
      </c>
      <c r="H343" s="224">
        <v>3</v>
      </c>
      <c r="I343" s="225"/>
      <c r="J343" s="226">
        <f>ROUND(I343*H343,2)</f>
        <v>0</v>
      </c>
      <c r="K343" s="222" t="s">
        <v>157</v>
      </c>
      <c r="L343" s="45"/>
      <c r="M343" s="227" t="s">
        <v>1</v>
      </c>
      <c r="N343" s="228" t="s">
        <v>41</v>
      </c>
      <c r="O343" s="92"/>
      <c r="P343" s="229">
        <f>O343*H343</f>
        <v>0</v>
      </c>
      <c r="Q343" s="229">
        <v>0.45937</v>
      </c>
      <c r="R343" s="229">
        <f>Q343*H343</f>
        <v>1.37811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126</v>
      </c>
      <c r="AT343" s="231" t="s">
        <v>121</v>
      </c>
      <c r="AU343" s="231" t="s">
        <v>85</v>
      </c>
      <c r="AY343" s="18" t="s">
        <v>120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83</v>
      </c>
      <c r="BK343" s="232">
        <f>ROUND(I343*H343,2)</f>
        <v>0</v>
      </c>
      <c r="BL343" s="18" t="s">
        <v>126</v>
      </c>
      <c r="BM343" s="231" t="s">
        <v>665</v>
      </c>
    </row>
    <row r="344" s="2" customFormat="1" ht="24.15" customHeight="1">
      <c r="A344" s="39"/>
      <c r="B344" s="40"/>
      <c r="C344" s="220" t="s">
        <v>666</v>
      </c>
      <c r="D344" s="220" t="s">
        <v>121</v>
      </c>
      <c r="E344" s="221" t="s">
        <v>667</v>
      </c>
      <c r="F344" s="222" t="s">
        <v>668</v>
      </c>
      <c r="G344" s="223" t="s">
        <v>285</v>
      </c>
      <c r="H344" s="224">
        <v>537</v>
      </c>
      <c r="I344" s="225"/>
      <c r="J344" s="226">
        <f>ROUND(I344*H344,2)</f>
        <v>0</v>
      </c>
      <c r="K344" s="222" t="s">
        <v>157</v>
      </c>
      <c r="L344" s="45"/>
      <c r="M344" s="227" t="s">
        <v>1</v>
      </c>
      <c r="N344" s="228" t="s">
        <v>41</v>
      </c>
      <c r="O344" s="92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126</v>
      </c>
      <c r="AT344" s="231" t="s">
        <v>121</v>
      </c>
      <c r="AU344" s="231" t="s">
        <v>85</v>
      </c>
      <c r="AY344" s="18" t="s">
        <v>120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83</v>
      </c>
      <c r="BK344" s="232">
        <f>ROUND(I344*H344,2)</f>
        <v>0</v>
      </c>
      <c r="BL344" s="18" t="s">
        <v>126</v>
      </c>
      <c r="BM344" s="231" t="s">
        <v>669</v>
      </c>
    </row>
    <row r="345" s="2" customFormat="1" ht="24.15" customHeight="1">
      <c r="A345" s="39"/>
      <c r="B345" s="40"/>
      <c r="C345" s="220" t="s">
        <v>670</v>
      </c>
      <c r="D345" s="220" t="s">
        <v>121</v>
      </c>
      <c r="E345" s="221" t="s">
        <v>671</v>
      </c>
      <c r="F345" s="222" t="s">
        <v>672</v>
      </c>
      <c r="G345" s="223" t="s">
        <v>285</v>
      </c>
      <c r="H345" s="224">
        <v>537</v>
      </c>
      <c r="I345" s="225"/>
      <c r="J345" s="226">
        <f>ROUND(I345*H345,2)</f>
        <v>0</v>
      </c>
      <c r="K345" s="222" t="s">
        <v>157</v>
      </c>
      <c r="L345" s="45"/>
      <c r="M345" s="227" t="s">
        <v>1</v>
      </c>
      <c r="N345" s="228" t="s">
        <v>41</v>
      </c>
      <c r="O345" s="92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126</v>
      </c>
      <c r="AT345" s="231" t="s">
        <v>121</v>
      </c>
      <c r="AU345" s="231" t="s">
        <v>85</v>
      </c>
      <c r="AY345" s="18" t="s">
        <v>120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83</v>
      </c>
      <c r="BK345" s="232">
        <f>ROUND(I345*H345,2)</f>
        <v>0</v>
      </c>
      <c r="BL345" s="18" t="s">
        <v>126</v>
      </c>
      <c r="BM345" s="231" t="s">
        <v>673</v>
      </c>
    </row>
    <row r="346" s="2" customFormat="1" ht="16.5" customHeight="1">
      <c r="A346" s="39"/>
      <c r="B346" s="40"/>
      <c r="C346" s="220" t="s">
        <v>674</v>
      </c>
      <c r="D346" s="220" t="s">
        <v>121</v>
      </c>
      <c r="E346" s="221" t="s">
        <v>675</v>
      </c>
      <c r="F346" s="222" t="s">
        <v>676</v>
      </c>
      <c r="G346" s="223" t="s">
        <v>299</v>
      </c>
      <c r="H346" s="224">
        <v>14</v>
      </c>
      <c r="I346" s="225"/>
      <c r="J346" s="226">
        <f>ROUND(I346*H346,2)</f>
        <v>0</v>
      </c>
      <c r="K346" s="222" t="s">
        <v>157</v>
      </c>
      <c r="L346" s="45"/>
      <c r="M346" s="227" t="s">
        <v>1</v>
      </c>
      <c r="N346" s="228" t="s">
        <v>41</v>
      </c>
      <c r="O346" s="92"/>
      <c r="P346" s="229">
        <f>O346*H346</f>
        <v>0</v>
      </c>
      <c r="Q346" s="229">
        <v>0.040000000000000001</v>
      </c>
      <c r="R346" s="229">
        <f>Q346*H346</f>
        <v>0.56000000000000005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126</v>
      </c>
      <c r="AT346" s="231" t="s">
        <v>121</v>
      </c>
      <c r="AU346" s="231" t="s">
        <v>85</v>
      </c>
      <c r="AY346" s="18" t="s">
        <v>120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83</v>
      </c>
      <c r="BK346" s="232">
        <f>ROUND(I346*H346,2)</f>
        <v>0</v>
      </c>
      <c r="BL346" s="18" t="s">
        <v>126</v>
      </c>
      <c r="BM346" s="231" t="s">
        <v>677</v>
      </c>
    </row>
    <row r="347" s="2" customFormat="1" ht="16.5" customHeight="1">
      <c r="A347" s="39"/>
      <c r="B347" s="40"/>
      <c r="C347" s="289" t="s">
        <v>678</v>
      </c>
      <c r="D347" s="289" t="s">
        <v>262</v>
      </c>
      <c r="E347" s="290" t="s">
        <v>679</v>
      </c>
      <c r="F347" s="291" t="s">
        <v>680</v>
      </c>
      <c r="G347" s="292" t="s">
        <v>299</v>
      </c>
      <c r="H347" s="293">
        <v>14</v>
      </c>
      <c r="I347" s="294"/>
      <c r="J347" s="295">
        <f>ROUND(I347*H347,2)</f>
        <v>0</v>
      </c>
      <c r="K347" s="291" t="s">
        <v>157</v>
      </c>
      <c r="L347" s="296"/>
      <c r="M347" s="297" t="s">
        <v>1</v>
      </c>
      <c r="N347" s="298" t="s">
        <v>41</v>
      </c>
      <c r="O347" s="92"/>
      <c r="P347" s="229">
        <f>O347*H347</f>
        <v>0</v>
      </c>
      <c r="Q347" s="229">
        <v>0.0073000000000000001</v>
      </c>
      <c r="R347" s="229">
        <f>Q347*H347</f>
        <v>0.1022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146</v>
      </c>
      <c r="AT347" s="231" t="s">
        <v>262</v>
      </c>
      <c r="AU347" s="231" t="s">
        <v>85</v>
      </c>
      <c r="AY347" s="18" t="s">
        <v>120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83</v>
      </c>
      <c r="BK347" s="232">
        <f>ROUND(I347*H347,2)</f>
        <v>0</v>
      </c>
      <c r="BL347" s="18" t="s">
        <v>126</v>
      </c>
      <c r="BM347" s="231" t="s">
        <v>681</v>
      </c>
    </row>
    <row r="348" s="2" customFormat="1" ht="16.5" customHeight="1">
      <c r="A348" s="39"/>
      <c r="B348" s="40"/>
      <c r="C348" s="220" t="s">
        <v>682</v>
      </c>
      <c r="D348" s="220" t="s">
        <v>121</v>
      </c>
      <c r="E348" s="221" t="s">
        <v>683</v>
      </c>
      <c r="F348" s="222" t="s">
        <v>684</v>
      </c>
      <c r="G348" s="223" t="s">
        <v>299</v>
      </c>
      <c r="H348" s="224">
        <v>30</v>
      </c>
      <c r="I348" s="225"/>
      <c r="J348" s="226">
        <f>ROUND(I348*H348,2)</f>
        <v>0</v>
      </c>
      <c r="K348" s="222" t="s">
        <v>157</v>
      </c>
      <c r="L348" s="45"/>
      <c r="M348" s="227" t="s">
        <v>1</v>
      </c>
      <c r="N348" s="228" t="s">
        <v>41</v>
      </c>
      <c r="O348" s="92"/>
      <c r="P348" s="229">
        <f>O348*H348</f>
        <v>0</v>
      </c>
      <c r="Q348" s="229">
        <v>0.040000000000000001</v>
      </c>
      <c r="R348" s="229">
        <f>Q348*H348</f>
        <v>1.2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126</v>
      </c>
      <c r="AT348" s="231" t="s">
        <v>121</v>
      </c>
      <c r="AU348" s="231" t="s">
        <v>85</v>
      </c>
      <c r="AY348" s="18" t="s">
        <v>120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83</v>
      </c>
      <c r="BK348" s="232">
        <f>ROUND(I348*H348,2)</f>
        <v>0</v>
      </c>
      <c r="BL348" s="18" t="s">
        <v>126</v>
      </c>
      <c r="BM348" s="231" t="s">
        <v>685</v>
      </c>
    </row>
    <row r="349" s="14" customFormat="1">
      <c r="A349" s="14"/>
      <c r="B349" s="256"/>
      <c r="C349" s="257"/>
      <c r="D349" s="247" t="s">
        <v>189</v>
      </c>
      <c r="E349" s="258" t="s">
        <v>1</v>
      </c>
      <c r="F349" s="259" t="s">
        <v>686</v>
      </c>
      <c r="G349" s="257"/>
      <c r="H349" s="260">
        <v>30</v>
      </c>
      <c r="I349" s="261"/>
      <c r="J349" s="257"/>
      <c r="K349" s="257"/>
      <c r="L349" s="262"/>
      <c r="M349" s="263"/>
      <c r="N349" s="264"/>
      <c r="O349" s="264"/>
      <c r="P349" s="264"/>
      <c r="Q349" s="264"/>
      <c r="R349" s="264"/>
      <c r="S349" s="264"/>
      <c r="T349" s="26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6" t="s">
        <v>189</v>
      </c>
      <c r="AU349" s="266" t="s">
        <v>85</v>
      </c>
      <c r="AV349" s="14" t="s">
        <v>85</v>
      </c>
      <c r="AW349" s="14" t="s">
        <v>32</v>
      </c>
      <c r="AX349" s="14" t="s">
        <v>76</v>
      </c>
      <c r="AY349" s="266" t="s">
        <v>120</v>
      </c>
    </row>
    <row r="350" s="15" customFormat="1">
      <c r="A350" s="15"/>
      <c r="B350" s="267"/>
      <c r="C350" s="268"/>
      <c r="D350" s="247" t="s">
        <v>189</v>
      </c>
      <c r="E350" s="269" t="s">
        <v>1</v>
      </c>
      <c r="F350" s="270" t="s">
        <v>193</v>
      </c>
      <c r="G350" s="268"/>
      <c r="H350" s="271">
        <v>30</v>
      </c>
      <c r="I350" s="272"/>
      <c r="J350" s="268"/>
      <c r="K350" s="268"/>
      <c r="L350" s="273"/>
      <c r="M350" s="274"/>
      <c r="N350" s="275"/>
      <c r="O350" s="275"/>
      <c r="P350" s="275"/>
      <c r="Q350" s="275"/>
      <c r="R350" s="275"/>
      <c r="S350" s="275"/>
      <c r="T350" s="27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7" t="s">
        <v>189</v>
      </c>
      <c r="AU350" s="277" t="s">
        <v>85</v>
      </c>
      <c r="AV350" s="15" t="s">
        <v>126</v>
      </c>
      <c r="AW350" s="15" t="s">
        <v>32</v>
      </c>
      <c r="AX350" s="15" t="s">
        <v>83</v>
      </c>
      <c r="AY350" s="277" t="s">
        <v>120</v>
      </c>
    </row>
    <row r="351" s="2" customFormat="1" ht="24.15" customHeight="1">
      <c r="A351" s="39"/>
      <c r="B351" s="40"/>
      <c r="C351" s="289" t="s">
        <v>687</v>
      </c>
      <c r="D351" s="289" t="s">
        <v>262</v>
      </c>
      <c r="E351" s="290" t="s">
        <v>688</v>
      </c>
      <c r="F351" s="291" t="s">
        <v>689</v>
      </c>
      <c r="G351" s="292" t="s">
        <v>299</v>
      </c>
      <c r="H351" s="293">
        <v>30</v>
      </c>
      <c r="I351" s="294"/>
      <c r="J351" s="295">
        <f>ROUND(I351*H351,2)</f>
        <v>0</v>
      </c>
      <c r="K351" s="291" t="s">
        <v>157</v>
      </c>
      <c r="L351" s="296"/>
      <c r="M351" s="297" t="s">
        <v>1</v>
      </c>
      <c r="N351" s="298" t="s">
        <v>41</v>
      </c>
      <c r="O351" s="92"/>
      <c r="P351" s="229">
        <f>O351*H351</f>
        <v>0</v>
      </c>
      <c r="Q351" s="229">
        <v>0.013299999999999999</v>
      </c>
      <c r="R351" s="229">
        <f>Q351*H351</f>
        <v>0.39899999999999997</v>
      </c>
      <c r="S351" s="229">
        <v>0</v>
      </c>
      <c r="T351" s="23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146</v>
      </c>
      <c r="AT351" s="231" t="s">
        <v>262</v>
      </c>
      <c r="AU351" s="231" t="s">
        <v>85</v>
      </c>
      <c r="AY351" s="18" t="s">
        <v>120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83</v>
      </c>
      <c r="BK351" s="232">
        <f>ROUND(I351*H351,2)</f>
        <v>0</v>
      </c>
      <c r="BL351" s="18" t="s">
        <v>126</v>
      </c>
      <c r="BM351" s="231" t="s">
        <v>690</v>
      </c>
    </row>
    <row r="352" s="14" customFormat="1">
      <c r="A352" s="14"/>
      <c r="B352" s="256"/>
      <c r="C352" s="257"/>
      <c r="D352" s="247" t="s">
        <v>189</v>
      </c>
      <c r="E352" s="258" t="s">
        <v>1</v>
      </c>
      <c r="F352" s="259" t="s">
        <v>686</v>
      </c>
      <c r="G352" s="257"/>
      <c r="H352" s="260">
        <v>30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6" t="s">
        <v>189</v>
      </c>
      <c r="AU352" s="266" t="s">
        <v>85</v>
      </c>
      <c r="AV352" s="14" t="s">
        <v>85</v>
      </c>
      <c r="AW352" s="14" t="s">
        <v>32</v>
      </c>
      <c r="AX352" s="14" t="s">
        <v>83</v>
      </c>
      <c r="AY352" s="266" t="s">
        <v>120</v>
      </c>
    </row>
    <row r="353" s="2" customFormat="1" ht="16.5" customHeight="1">
      <c r="A353" s="39"/>
      <c r="B353" s="40"/>
      <c r="C353" s="220" t="s">
        <v>691</v>
      </c>
      <c r="D353" s="220" t="s">
        <v>121</v>
      </c>
      <c r="E353" s="221" t="s">
        <v>692</v>
      </c>
      <c r="F353" s="222" t="s">
        <v>693</v>
      </c>
      <c r="G353" s="223" t="s">
        <v>299</v>
      </c>
      <c r="H353" s="224">
        <v>4</v>
      </c>
      <c r="I353" s="225"/>
      <c r="J353" s="226">
        <f>ROUND(I353*H353,2)</f>
        <v>0</v>
      </c>
      <c r="K353" s="222" t="s">
        <v>157</v>
      </c>
      <c r="L353" s="45"/>
      <c r="M353" s="227" t="s">
        <v>1</v>
      </c>
      <c r="N353" s="228" t="s">
        <v>41</v>
      </c>
      <c r="O353" s="92"/>
      <c r="P353" s="229">
        <f>O353*H353</f>
        <v>0</v>
      </c>
      <c r="Q353" s="229">
        <v>0.050000000000000003</v>
      </c>
      <c r="R353" s="229">
        <f>Q353*H353</f>
        <v>0.20000000000000001</v>
      </c>
      <c r="S353" s="229">
        <v>0</v>
      </c>
      <c r="T353" s="23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1" t="s">
        <v>126</v>
      </c>
      <c r="AT353" s="231" t="s">
        <v>121</v>
      </c>
      <c r="AU353" s="231" t="s">
        <v>85</v>
      </c>
      <c r="AY353" s="18" t="s">
        <v>120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83</v>
      </c>
      <c r="BK353" s="232">
        <f>ROUND(I353*H353,2)</f>
        <v>0</v>
      </c>
      <c r="BL353" s="18" t="s">
        <v>126</v>
      </c>
      <c r="BM353" s="231" t="s">
        <v>694</v>
      </c>
    </row>
    <row r="354" s="2" customFormat="1" ht="16.5" customHeight="1">
      <c r="A354" s="39"/>
      <c r="B354" s="40"/>
      <c r="C354" s="289" t="s">
        <v>695</v>
      </c>
      <c r="D354" s="289" t="s">
        <v>262</v>
      </c>
      <c r="E354" s="290" t="s">
        <v>696</v>
      </c>
      <c r="F354" s="291" t="s">
        <v>697</v>
      </c>
      <c r="G354" s="292" t="s">
        <v>299</v>
      </c>
      <c r="H354" s="293">
        <v>4</v>
      </c>
      <c r="I354" s="294"/>
      <c r="J354" s="295">
        <f>ROUND(I354*H354,2)</f>
        <v>0</v>
      </c>
      <c r="K354" s="291" t="s">
        <v>157</v>
      </c>
      <c r="L354" s="296"/>
      <c r="M354" s="297" t="s">
        <v>1</v>
      </c>
      <c r="N354" s="298" t="s">
        <v>41</v>
      </c>
      <c r="O354" s="92"/>
      <c r="P354" s="229">
        <f>O354*H354</f>
        <v>0</v>
      </c>
      <c r="Q354" s="229">
        <v>0.029499999999999998</v>
      </c>
      <c r="R354" s="229">
        <f>Q354*H354</f>
        <v>0.11799999999999999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146</v>
      </c>
      <c r="AT354" s="231" t="s">
        <v>262</v>
      </c>
      <c r="AU354" s="231" t="s">
        <v>85</v>
      </c>
      <c r="AY354" s="18" t="s">
        <v>120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83</v>
      </c>
      <c r="BK354" s="232">
        <f>ROUND(I354*H354,2)</f>
        <v>0</v>
      </c>
      <c r="BL354" s="18" t="s">
        <v>126</v>
      </c>
      <c r="BM354" s="231" t="s">
        <v>698</v>
      </c>
    </row>
    <row r="355" s="2" customFormat="1" ht="16.5" customHeight="1">
      <c r="A355" s="39"/>
      <c r="B355" s="40"/>
      <c r="C355" s="220" t="s">
        <v>699</v>
      </c>
      <c r="D355" s="220" t="s">
        <v>121</v>
      </c>
      <c r="E355" s="221" t="s">
        <v>700</v>
      </c>
      <c r="F355" s="222" t="s">
        <v>701</v>
      </c>
      <c r="G355" s="223" t="s">
        <v>299</v>
      </c>
      <c r="H355" s="224">
        <v>17</v>
      </c>
      <c r="I355" s="225"/>
      <c r="J355" s="226">
        <f>ROUND(I355*H355,2)</f>
        <v>0</v>
      </c>
      <c r="K355" s="222" t="s">
        <v>157</v>
      </c>
      <c r="L355" s="45"/>
      <c r="M355" s="227" t="s">
        <v>1</v>
      </c>
      <c r="N355" s="228" t="s">
        <v>41</v>
      </c>
      <c r="O355" s="92"/>
      <c r="P355" s="229">
        <f>O355*H355</f>
        <v>0</v>
      </c>
      <c r="Q355" s="229">
        <v>0.00033</v>
      </c>
      <c r="R355" s="229">
        <f>Q355*H355</f>
        <v>0.0056100000000000004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126</v>
      </c>
      <c r="AT355" s="231" t="s">
        <v>121</v>
      </c>
      <c r="AU355" s="231" t="s">
        <v>85</v>
      </c>
      <c r="AY355" s="18" t="s">
        <v>120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83</v>
      </c>
      <c r="BK355" s="232">
        <f>ROUND(I355*H355,2)</f>
        <v>0</v>
      </c>
      <c r="BL355" s="18" t="s">
        <v>126</v>
      </c>
      <c r="BM355" s="231" t="s">
        <v>702</v>
      </c>
    </row>
    <row r="356" s="2" customFormat="1" ht="24.15" customHeight="1">
      <c r="A356" s="39"/>
      <c r="B356" s="40"/>
      <c r="C356" s="220" t="s">
        <v>703</v>
      </c>
      <c r="D356" s="220" t="s">
        <v>121</v>
      </c>
      <c r="E356" s="221" t="s">
        <v>704</v>
      </c>
      <c r="F356" s="222" t="s">
        <v>705</v>
      </c>
      <c r="G356" s="223" t="s">
        <v>299</v>
      </c>
      <c r="H356" s="224">
        <v>4</v>
      </c>
      <c r="I356" s="225"/>
      <c r="J356" s="226">
        <f>ROUND(I356*H356,2)</f>
        <v>0</v>
      </c>
      <c r="K356" s="222" t="s">
        <v>157</v>
      </c>
      <c r="L356" s="45"/>
      <c r="M356" s="227" t="s">
        <v>1</v>
      </c>
      <c r="N356" s="228" t="s">
        <v>41</v>
      </c>
      <c r="O356" s="92"/>
      <c r="P356" s="229">
        <f>O356*H356</f>
        <v>0</v>
      </c>
      <c r="Q356" s="229">
        <v>0.00016000000000000001</v>
      </c>
      <c r="R356" s="229">
        <f>Q356*H356</f>
        <v>0.00064000000000000005</v>
      </c>
      <c r="S356" s="229">
        <v>0</v>
      </c>
      <c r="T356" s="23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1" t="s">
        <v>126</v>
      </c>
      <c r="AT356" s="231" t="s">
        <v>121</v>
      </c>
      <c r="AU356" s="231" t="s">
        <v>85</v>
      </c>
      <c r="AY356" s="18" t="s">
        <v>120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8" t="s">
        <v>83</v>
      </c>
      <c r="BK356" s="232">
        <f>ROUND(I356*H356,2)</f>
        <v>0</v>
      </c>
      <c r="BL356" s="18" t="s">
        <v>126</v>
      </c>
      <c r="BM356" s="231" t="s">
        <v>706</v>
      </c>
    </row>
    <row r="357" s="2" customFormat="1" ht="21.75" customHeight="1">
      <c r="A357" s="39"/>
      <c r="B357" s="40"/>
      <c r="C357" s="289" t="s">
        <v>707</v>
      </c>
      <c r="D357" s="289" t="s">
        <v>262</v>
      </c>
      <c r="E357" s="290" t="s">
        <v>708</v>
      </c>
      <c r="F357" s="291" t="s">
        <v>709</v>
      </c>
      <c r="G357" s="292" t="s">
        <v>299</v>
      </c>
      <c r="H357" s="293">
        <v>4</v>
      </c>
      <c r="I357" s="294"/>
      <c r="J357" s="295">
        <f>ROUND(I357*H357,2)</f>
        <v>0</v>
      </c>
      <c r="K357" s="291" t="s">
        <v>157</v>
      </c>
      <c r="L357" s="296"/>
      <c r="M357" s="297" t="s">
        <v>1</v>
      </c>
      <c r="N357" s="298" t="s">
        <v>41</v>
      </c>
      <c r="O357" s="92"/>
      <c r="P357" s="229">
        <f>O357*H357</f>
        <v>0</v>
      </c>
      <c r="Q357" s="229">
        <v>0.0061000000000000004</v>
      </c>
      <c r="R357" s="229">
        <f>Q357*H357</f>
        <v>0.024400000000000002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146</v>
      </c>
      <c r="AT357" s="231" t="s">
        <v>262</v>
      </c>
      <c r="AU357" s="231" t="s">
        <v>85</v>
      </c>
      <c r="AY357" s="18" t="s">
        <v>120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83</v>
      </c>
      <c r="BK357" s="232">
        <f>ROUND(I357*H357,2)</f>
        <v>0</v>
      </c>
      <c r="BL357" s="18" t="s">
        <v>126</v>
      </c>
      <c r="BM357" s="231" t="s">
        <v>710</v>
      </c>
    </row>
    <row r="358" s="2" customFormat="1" ht="16.5" customHeight="1">
      <c r="A358" s="39"/>
      <c r="B358" s="40"/>
      <c r="C358" s="220" t="s">
        <v>711</v>
      </c>
      <c r="D358" s="220" t="s">
        <v>121</v>
      </c>
      <c r="E358" s="221" t="s">
        <v>712</v>
      </c>
      <c r="F358" s="222" t="s">
        <v>713</v>
      </c>
      <c r="G358" s="223" t="s">
        <v>285</v>
      </c>
      <c r="H358" s="224">
        <v>780</v>
      </c>
      <c r="I358" s="225"/>
      <c r="J358" s="226">
        <f>ROUND(I358*H358,2)</f>
        <v>0</v>
      </c>
      <c r="K358" s="222" t="s">
        <v>157</v>
      </c>
      <c r="L358" s="45"/>
      <c r="M358" s="227" t="s">
        <v>1</v>
      </c>
      <c r="N358" s="228" t="s">
        <v>41</v>
      </c>
      <c r="O358" s="92"/>
      <c r="P358" s="229">
        <f>O358*H358</f>
        <v>0</v>
      </c>
      <c r="Q358" s="229">
        <v>0.00019000000000000001</v>
      </c>
      <c r="R358" s="229">
        <f>Q358*H358</f>
        <v>0.1482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126</v>
      </c>
      <c r="AT358" s="231" t="s">
        <v>121</v>
      </c>
      <c r="AU358" s="231" t="s">
        <v>85</v>
      </c>
      <c r="AY358" s="18" t="s">
        <v>120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83</v>
      </c>
      <c r="BK358" s="232">
        <f>ROUND(I358*H358,2)</f>
        <v>0</v>
      </c>
      <c r="BL358" s="18" t="s">
        <v>126</v>
      </c>
      <c r="BM358" s="231" t="s">
        <v>714</v>
      </c>
    </row>
    <row r="359" s="14" customFormat="1">
      <c r="A359" s="14"/>
      <c r="B359" s="256"/>
      <c r="C359" s="257"/>
      <c r="D359" s="247" t="s">
        <v>189</v>
      </c>
      <c r="E359" s="258" t="s">
        <v>1</v>
      </c>
      <c r="F359" s="259" t="s">
        <v>715</v>
      </c>
      <c r="G359" s="257"/>
      <c r="H359" s="260">
        <v>591</v>
      </c>
      <c r="I359" s="261"/>
      <c r="J359" s="257"/>
      <c r="K359" s="257"/>
      <c r="L359" s="262"/>
      <c r="M359" s="263"/>
      <c r="N359" s="264"/>
      <c r="O359" s="264"/>
      <c r="P359" s="264"/>
      <c r="Q359" s="264"/>
      <c r="R359" s="264"/>
      <c r="S359" s="264"/>
      <c r="T359" s="26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6" t="s">
        <v>189</v>
      </c>
      <c r="AU359" s="266" t="s">
        <v>85</v>
      </c>
      <c r="AV359" s="14" t="s">
        <v>85</v>
      </c>
      <c r="AW359" s="14" t="s">
        <v>32</v>
      </c>
      <c r="AX359" s="14" t="s">
        <v>76</v>
      </c>
      <c r="AY359" s="266" t="s">
        <v>120</v>
      </c>
    </row>
    <row r="360" s="14" customFormat="1">
      <c r="A360" s="14"/>
      <c r="B360" s="256"/>
      <c r="C360" s="257"/>
      <c r="D360" s="247" t="s">
        <v>189</v>
      </c>
      <c r="E360" s="258" t="s">
        <v>1</v>
      </c>
      <c r="F360" s="259" t="s">
        <v>716</v>
      </c>
      <c r="G360" s="257"/>
      <c r="H360" s="260">
        <v>189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6" t="s">
        <v>189</v>
      </c>
      <c r="AU360" s="266" t="s">
        <v>85</v>
      </c>
      <c r="AV360" s="14" t="s">
        <v>85</v>
      </c>
      <c r="AW360" s="14" t="s">
        <v>32</v>
      </c>
      <c r="AX360" s="14" t="s">
        <v>76</v>
      </c>
      <c r="AY360" s="266" t="s">
        <v>120</v>
      </c>
    </row>
    <row r="361" s="15" customFormat="1">
      <c r="A361" s="15"/>
      <c r="B361" s="267"/>
      <c r="C361" s="268"/>
      <c r="D361" s="247" t="s">
        <v>189</v>
      </c>
      <c r="E361" s="269" t="s">
        <v>1</v>
      </c>
      <c r="F361" s="270" t="s">
        <v>193</v>
      </c>
      <c r="G361" s="268"/>
      <c r="H361" s="271">
        <v>780</v>
      </c>
      <c r="I361" s="272"/>
      <c r="J361" s="268"/>
      <c r="K361" s="268"/>
      <c r="L361" s="273"/>
      <c r="M361" s="274"/>
      <c r="N361" s="275"/>
      <c r="O361" s="275"/>
      <c r="P361" s="275"/>
      <c r="Q361" s="275"/>
      <c r="R361" s="275"/>
      <c r="S361" s="275"/>
      <c r="T361" s="276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7" t="s">
        <v>189</v>
      </c>
      <c r="AU361" s="277" t="s">
        <v>85</v>
      </c>
      <c r="AV361" s="15" t="s">
        <v>126</v>
      </c>
      <c r="AW361" s="15" t="s">
        <v>32</v>
      </c>
      <c r="AX361" s="15" t="s">
        <v>83</v>
      </c>
      <c r="AY361" s="277" t="s">
        <v>120</v>
      </c>
    </row>
    <row r="362" s="2" customFormat="1" ht="24.15" customHeight="1">
      <c r="A362" s="39"/>
      <c r="B362" s="40"/>
      <c r="C362" s="220" t="s">
        <v>717</v>
      </c>
      <c r="D362" s="220" t="s">
        <v>121</v>
      </c>
      <c r="E362" s="221" t="s">
        <v>718</v>
      </c>
      <c r="F362" s="222" t="s">
        <v>719</v>
      </c>
      <c r="G362" s="223" t="s">
        <v>285</v>
      </c>
      <c r="H362" s="224">
        <v>780</v>
      </c>
      <c r="I362" s="225"/>
      <c r="J362" s="226">
        <f>ROUND(I362*H362,2)</f>
        <v>0</v>
      </c>
      <c r="K362" s="222" t="s">
        <v>157</v>
      </c>
      <c r="L362" s="45"/>
      <c r="M362" s="227" t="s">
        <v>1</v>
      </c>
      <c r="N362" s="228" t="s">
        <v>41</v>
      </c>
      <c r="O362" s="92"/>
      <c r="P362" s="229">
        <f>O362*H362</f>
        <v>0</v>
      </c>
      <c r="Q362" s="229">
        <v>9.0000000000000006E-05</v>
      </c>
      <c r="R362" s="229">
        <f>Q362*H362</f>
        <v>0.070199999999999999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126</v>
      </c>
      <c r="AT362" s="231" t="s">
        <v>121</v>
      </c>
      <c r="AU362" s="231" t="s">
        <v>85</v>
      </c>
      <c r="AY362" s="18" t="s">
        <v>120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83</v>
      </c>
      <c r="BK362" s="232">
        <f>ROUND(I362*H362,2)</f>
        <v>0</v>
      </c>
      <c r="BL362" s="18" t="s">
        <v>126</v>
      </c>
      <c r="BM362" s="231" t="s">
        <v>720</v>
      </c>
    </row>
    <row r="363" s="14" customFormat="1">
      <c r="A363" s="14"/>
      <c r="B363" s="256"/>
      <c r="C363" s="257"/>
      <c r="D363" s="247" t="s">
        <v>189</v>
      </c>
      <c r="E363" s="258" t="s">
        <v>1</v>
      </c>
      <c r="F363" s="259" t="s">
        <v>715</v>
      </c>
      <c r="G363" s="257"/>
      <c r="H363" s="260">
        <v>591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6" t="s">
        <v>189</v>
      </c>
      <c r="AU363" s="266" t="s">
        <v>85</v>
      </c>
      <c r="AV363" s="14" t="s">
        <v>85</v>
      </c>
      <c r="AW363" s="14" t="s">
        <v>32</v>
      </c>
      <c r="AX363" s="14" t="s">
        <v>76</v>
      </c>
      <c r="AY363" s="266" t="s">
        <v>120</v>
      </c>
    </row>
    <row r="364" s="14" customFormat="1">
      <c r="A364" s="14"/>
      <c r="B364" s="256"/>
      <c r="C364" s="257"/>
      <c r="D364" s="247" t="s">
        <v>189</v>
      </c>
      <c r="E364" s="258" t="s">
        <v>1</v>
      </c>
      <c r="F364" s="259" t="s">
        <v>716</v>
      </c>
      <c r="G364" s="257"/>
      <c r="H364" s="260">
        <v>189</v>
      </c>
      <c r="I364" s="261"/>
      <c r="J364" s="257"/>
      <c r="K364" s="257"/>
      <c r="L364" s="262"/>
      <c r="M364" s="263"/>
      <c r="N364" s="264"/>
      <c r="O364" s="264"/>
      <c r="P364" s="264"/>
      <c r="Q364" s="264"/>
      <c r="R364" s="264"/>
      <c r="S364" s="264"/>
      <c r="T364" s="26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6" t="s">
        <v>189</v>
      </c>
      <c r="AU364" s="266" t="s">
        <v>85</v>
      </c>
      <c r="AV364" s="14" t="s">
        <v>85</v>
      </c>
      <c r="AW364" s="14" t="s">
        <v>32</v>
      </c>
      <c r="AX364" s="14" t="s">
        <v>76</v>
      </c>
      <c r="AY364" s="266" t="s">
        <v>120</v>
      </c>
    </row>
    <row r="365" s="15" customFormat="1">
      <c r="A365" s="15"/>
      <c r="B365" s="267"/>
      <c r="C365" s="268"/>
      <c r="D365" s="247" t="s">
        <v>189</v>
      </c>
      <c r="E365" s="269" t="s">
        <v>1</v>
      </c>
      <c r="F365" s="270" t="s">
        <v>193</v>
      </c>
      <c r="G365" s="268"/>
      <c r="H365" s="271">
        <v>780</v>
      </c>
      <c r="I365" s="272"/>
      <c r="J365" s="268"/>
      <c r="K365" s="268"/>
      <c r="L365" s="273"/>
      <c r="M365" s="274"/>
      <c r="N365" s="275"/>
      <c r="O365" s="275"/>
      <c r="P365" s="275"/>
      <c r="Q365" s="275"/>
      <c r="R365" s="275"/>
      <c r="S365" s="275"/>
      <c r="T365" s="27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7" t="s">
        <v>189</v>
      </c>
      <c r="AU365" s="277" t="s">
        <v>85</v>
      </c>
      <c r="AV365" s="15" t="s">
        <v>126</v>
      </c>
      <c r="AW365" s="15" t="s">
        <v>32</v>
      </c>
      <c r="AX365" s="15" t="s">
        <v>83</v>
      </c>
      <c r="AY365" s="277" t="s">
        <v>120</v>
      </c>
    </row>
    <row r="366" s="2" customFormat="1" ht="21.75" customHeight="1">
      <c r="A366" s="39"/>
      <c r="B366" s="40"/>
      <c r="C366" s="220" t="s">
        <v>721</v>
      </c>
      <c r="D366" s="220" t="s">
        <v>121</v>
      </c>
      <c r="E366" s="221" t="s">
        <v>722</v>
      </c>
      <c r="F366" s="222" t="s">
        <v>723</v>
      </c>
      <c r="G366" s="223" t="s">
        <v>299</v>
      </c>
      <c r="H366" s="224">
        <v>8</v>
      </c>
      <c r="I366" s="225"/>
      <c r="J366" s="226">
        <f>ROUND(I366*H366,2)</f>
        <v>0</v>
      </c>
      <c r="K366" s="222" t="s">
        <v>1</v>
      </c>
      <c r="L366" s="45"/>
      <c r="M366" s="227" t="s">
        <v>1</v>
      </c>
      <c r="N366" s="228" t="s">
        <v>41</v>
      </c>
      <c r="O366" s="92"/>
      <c r="P366" s="229">
        <f>O366*H366</f>
        <v>0</v>
      </c>
      <c r="Q366" s="229">
        <v>0.0021199999999999999</v>
      </c>
      <c r="R366" s="229">
        <f>Q366*H366</f>
        <v>0.016959999999999999</v>
      </c>
      <c r="S366" s="229">
        <v>0</v>
      </c>
      <c r="T366" s="23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1" t="s">
        <v>126</v>
      </c>
      <c r="AT366" s="231" t="s">
        <v>121</v>
      </c>
      <c r="AU366" s="231" t="s">
        <v>85</v>
      </c>
      <c r="AY366" s="18" t="s">
        <v>120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8" t="s">
        <v>83</v>
      </c>
      <c r="BK366" s="232">
        <f>ROUND(I366*H366,2)</f>
        <v>0</v>
      </c>
      <c r="BL366" s="18" t="s">
        <v>126</v>
      </c>
      <c r="BM366" s="231" t="s">
        <v>724</v>
      </c>
    </row>
    <row r="367" s="14" customFormat="1">
      <c r="A367" s="14"/>
      <c r="B367" s="256"/>
      <c r="C367" s="257"/>
      <c r="D367" s="247" t="s">
        <v>189</v>
      </c>
      <c r="E367" s="258" t="s">
        <v>1</v>
      </c>
      <c r="F367" s="259" t="s">
        <v>725</v>
      </c>
      <c r="G367" s="257"/>
      <c r="H367" s="260">
        <v>8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6" t="s">
        <v>189</v>
      </c>
      <c r="AU367" s="266" t="s">
        <v>85</v>
      </c>
      <c r="AV367" s="14" t="s">
        <v>85</v>
      </c>
      <c r="AW367" s="14" t="s">
        <v>32</v>
      </c>
      <c r="AX367" s="14" t="s">
        <v>83</v>
      </c>
      <c r="AY367" s="266" t="s">
        <v>120</v>
      </c>
    </row>
    <row r="368" s="2" customFormat="1" ht="21.75" customHeight="1">
      <c r="A368" s="39"/>
      <c r="B368" s="40"/>
      <c r="C368" s="220" t="s">
        <v>726</v>
      </c>
      <c r="D368" s="220" t="s">
        <v>121</v>
      </c>
      <c r="E368" s="221" t="s">
        <v>727</v>
      </c>
      <c r="F368" s="222" t="s">
        <v>728</v>
      </c>
      <c r="G368" s="223" t="s">
        <v>285</v>
      </c>
      <c r="H368" s="224">
        <v>16</v>
      </c>
      <c r="I368" s="225"/>
      <c r="J368" s="226">
        <f>ROUND(I368*H368,2)</f>
        <v>0</v>
      </c>
      <c r="K368" s="222" t="s">
        <v>157</v>
      </c>
      <c r="L368" s="45"/>
      <c r="M368" s="227" t="s">
        <v>1</v>
      </c>
      <c r="N368" s="228" t="s">
        <v>41</v>
      </c>
      <c r="O368" s="92"/>
      <c r="P368" s="229">
        <f>O368*H368</f>
        <v>0</v>
      </c>
      <c r="Q368" s="229">
        <v>0.00088000000000000003</v>
      </c>
      <c r="R368" s="229">
        <f>Q368*H368</f>
        <v>0.014080000000000001</v>
      </c>
      <c r="S368" s="229">
        <v>0</v>
      </c>
      <c r="T368" s="23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1" t="s">
        <v>126</v>
      </c>
      <c r="AT368" s="231" t="s">
        <v>121</v>
      </c>
      <c r="AU368" s="231" t="s">
        <v>85</v>
      </c>
      <c r="AY368" s="18" t="s">
        <v>120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83</v>
      </c>
      <c r="BK368" s="232">
        <f>ROUND(I368*H368,2)</f>
        <v>0</v>
      </c>
      <c r="BL368" s="18" t="s">
        <v>126</v>
      </c>
      <c r="BM368" s="231" t="s">
        <v>729</v>
      </c>
    </row>
    <row r="369" s="14" customFormat="1">
      <c r="A369" s="14"/>
      <c r="B369" s="256"/>
      <c r="C369" s="257"/>
      <c r="D369" s="247" t="s">
        <v>189</v>
      </c>
      <c r="E369" s="258" t="s">
        <v>1</v>
      </c>
      <c r="F369" s="259" t="s">
        <v>730</v>
      </c>
      <c r="G369" s="257"/>
      <c r="H369" s="260">
        <v>16</v>
      </c>
      <c r="I369" s="261"/>
      <c r="J369" s="257"/>
      <c r="K369" s="257"/>
      <c r="L369" s="262"/>
      <c r="M369" s="263"/>
      <c r="N369" s="264"/>
      <c r="O369" s="264"/>
      <c r="P369" s="264"/>
      <c r="Q369" s="264"/>
      <c r="R369" s="264"/>
      <c r="S369" s="264"/>
      <c r="T369" s="26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6" t="s">
        <v>189</v>
      </c>
      <c r="AU369" s="266" t="s">
        <v>85</v>
      </c>
      <c r="AV369" s="14" t="s">
        <v>85</v>
      </c>
      <c r="AW369" s="14" t="s">
        <v>32</v>
      </c>
      <c r="AX369" s="14" t="s">
        <v>83</v>
      </c>
      <c r="AY369" s="266" t="s">
        <v>120</v>
      </c>
    </row>
    <row r="370" s="2" customFormat="1" ht="24.15" customHeight="1">
      <c r="A370" s="39"/>
      <c r="B370" s="40"/>
      <c r="C370" s="289" t="s">
        <v>731</v>
      </c>
      <c r="D370" s="289" t="s">
        <v>262</v>
      </c>
      <c r="E370" s="290" t="s">
        <v>732</v>
      </c>
      <c r="F370" s="291" t="s">
        <v>733</v>
      </c>
      <c r="G370" s="292" t="s">
        <v>285</v>
      </c>
      <c r="H370" s="293">
        <v>16.800000000000001</v>
      </c>
      <c r="I370" s="294"/>
      <c r="J370" s="295">
        <f>ROUND(I370*H370,2)</f>
        <v>0</v>
      </c>
      <c r="K370" s="291" t="s">
        <v>157</v>
      </c>
      <c r="L370" s="296"/>
      <c r="M370" s="297" t="s">
        <v>1</v>
      </c>
      <c r="N370" s="298" t="s">
        <v>41</v>
      </c>
      <c r="O370" s="92"/>
      <c r="P370" s="229">
        <f>O370*H370</f>
        <v>0</v>
      </c>
      <c r="Q370" s="229">
        <v>0.12777</v>
      </c>
      <c r="R370" s="229">
        <f>Q370*H370</f>
        <v>2.1465360000000002</v>
      </c>
      <c r="S370" s="229">
        <v>0</v>
      </c>
      <c r="T370" s="23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146</v>
      </c>
      <c r="AT370" s="231" t="s">
        <v>262</v>
      </c>
      <c r="AU370" s="231" t="s">
        <v>85</v>
      </c>
      <c r="AY370" s="18" t="s">
        <v>120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83</v>
      </c>
      <c r="BK370" s="232">
        <f>ROUND(I370*H370,2)</f>
        <v>0</v>
      </c>
      <c r="BL370" s="18" t="s">
        <v>126</v>
      </c>
      <c r="BM370" s="231" t="s">
        <v>734</v>
      </c>
    </row>
    <row r="371" s="14" customFormat="1">
      <c r="A371" s="14"/>
      <c r="B371" s="256"/>
      <c r="C371" s="257"/>
      <c r="D371" s="247" t="s">
        <v>189</v>
      </c>
      <c r="E371" s="257"/>
      <c r="F371" s="259" t="s">
        <v>735</v>
      </c>
      <c r="G371" s="257"/>
      <c r="H371" s="260">
        <v>16.800000000000001</v>
      </c>
      <c r="I371" s="261"/>
      <c r="J371" s="257"/>
      <c r="K371" s="257"/>
      <c r="L371" s="262"/>
      <c r="M371" s="263"/>
      <c r="N371" s="264"/>
      <c r="O371" s="264"/>
      <c r="P371" s="264"/>
      <c r="Q371" s="264"/>
      <c r="R371" s="264"/>
      <c r="S371" s="264"/>
      <c r="T371" s="26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6" t="s">
        <v>189</v>
      </c>
      <c r="AU371" s="266" t="s">
        <v>85</v>
      </c>
      <c r="AV371" s="14" t="s">
        <v>85</v>
      </c>
      <c r="AW371" s="14" t="s">
        <v>4</v>
      </c>
      <c r="AX371" s="14" t="s">
        <v>83</v>
      </c>
      <c r="AY371" s="266" t="s">
        <v>120</v>
      </c>
    </row>
    <row r="372" s="11" customFormat="1" ht="22.8" customHeight="1">
      <c r="A372" s="11"/>
      <c r="B372" s="206"/>
      <c r="C372" s="207"/>
      <c r="D372" s="208" t="s">
        <v>75</v>
      </c>
      <c r="E372" s="243" t="s">
        <v>150</v>
      </c>
      <c r="F372" s="243" t="s">
        <v>736</v>
      </c>
      <c r="G372" s="207"/>
      <c r="H372" s="207"/>
      <c r="I372" s="210"/>
      <c r="J372" s="244">
        <f>BK372</f>
        <v>0</v>
      </c>
      <c r="K372" s="207"/>
      <c r="L372" s="212"/>
      <c r="M372" s="213"/>
      <c r="N372" s="214"/>
      <c r="O372" s="214"/>
      <c r="P372" s="215">
        <f>SUM(P373:P376)</f>
        <v>0</v>
      </c>
      <c r="Q372" s="214"/>
      <c r="R372" s="215">
        <f>SUM(R373:R376)</f>
        <v>77.605919999999998</v>
      </c>
      <c r="S372" s="214"/>
      <c r="T372" s="216">
        <f>SUM(T373:T376)</f>
        <v>0</v>
      </c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R372" s="217" t="s">
        <v>83</v>
      </c>
      <c r="AT372" s="218" t="s">
        <v>75</v>
      </c>
      <c r="AU372" s="218" t="s">
        <v>83</v>
      </c>
      <c r="AY372" s="217" t="s">
        <v>120</v>
      </c>
      <c r="BK372" s="219">
        <f>SUM(BK373:BK376)</f>
        <v>0</v>
      </c>
    </row>
    <row r="373" s="2" customFormat="1" ht="33" customHeight="1">
      <c r="A373" s="39"/>
      <c r="B373" s="40"/>
      <c r="C373" s="220" t="s">
        <v>737</v>
      </c>
      <c r="D373" s="220" t="s">
        <v>121</v>
      </c>
      <c r="E373" s="221" t="s">
        <v>738</v>
      </c>
      <c r="F373" s="222" t="s">
        <v>739</v>
      </c>
      <c r="G373" s="223" t="s">
        <v>299</v>
      </c>
      <c r="H373" s="224">
        <v>48</v>
      </c>
      <c r="I373" s="225"/>
      <c r="J373" s="226">
        <f>ROUND(I373*H373,2)</f>
        <v>0</v>
      </c>
      <c r="K373" s="222" t="s">
        <v>157</v>
      </c>
      <c r="L373" s="45"/>
      <c r="M373" s="227" t="s">
        <v>1</v>
      </c>
      <c r="N373" s="228" t="s">
        <v>41</v>
      </c>
      <c r="O373" s="92"/>
      <c r="P373" s="229">
        <f>O373*H373</f>
        <v>0</v>
      </c>
      <c r="Q373" s="229">
        <v>1.61679</v>
      </c>
      <c r="R373" s="229">
        <f>Q373*H373</f>
        <v>77.605919999999998</v>
      </c>
      <c r="S373" s="229">
        <v>0</v>
      </c>
      <c r="T373" s="23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1" t="s">
        <v>126</v>
      </c>
      <c r="AT373" s="231" t="s">
        <v>121</v>
      </c>
      <c r="AU373" s="231" t="s">
        <v>85</v>
      </c>
      <c r="AY373" s="18" t="s">
        <v>120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83</v>
      </c>
      <c r="BK373" s="232">
        <f>ROUND(I373*H373,2)</f>
        <v>0</v>
      </c>
      <c r="BL373" s="18" t="s">
        <v>126</v>
      </c>
      <c r="BM373" s="231" t="s">
        <v>740</v>
      </c>
    </row>
    <row r="374" s="14" customFormat="1">
      <c r="A374" s="14"/>
      <c r="B374" s="256"/>
      <c r="C374" s="257"/>
      <c r="D374" s="247" t="s">
        <v>189</v>
      </c>
      <c r="E374" s="258" t="s">
        <v>1</v>
      </c>
      <c r="F374" s="259" t="s">
        <v>741</v>
      </c>
      <c r="G374" s="257"/>
      <c r="H374" s="260">
        <v>31</v>
      </c>
      <c r="I374" s="261"/>
      <c r="J374" s="257"/>
      <c r="K374" s="257"/>
      <c r="L374" s="262"/>
      <c r="M374" s="263"/>
      <c r="N374" s="264"/>
      <c r="O374" s="264"/>
      <c r="P374" s="264"/>
      <c r="Q374" s="264"/>
      <c r="R374" s="264"/>
      <c r="S374" s="264"/>
      <c r="T374" s="26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6" t="s">
        <v>189</v>
      </c>
      <c r="AU374" s="266" t="s">
        <v>85</v>
      </c>
      <c r="AV374" s="14" t="s">
        <v>85</v>
      </c>
      <c r="AW374" s="14" t="s">
        <v>32</v>
      </c>
      <c r="AX374" s="14" t="s">
        <v>76</v>
      </c>
      <c r="AY374" s="266" t="s">
        <v>120</v>
      </c>
    </row>
    <row r="375" s="14" customFormat="1">
      <c r="A375" s="14"/>
      <c r="B375" s="256"/>
      <c r="C375" s="257"/>
      <c r="D375" s="247" t="s">
        <v>189</v>
      </c>
      <c r="E375" s="258" t="s">
        <v>1</v>
      </c>
      <c r="F375" s="259" t="s">
        <v>742</v>
      </c>
      <c r="G375" s="257"/>
      <c r="H375" s="260">
        <v>17</v>
      </c>
      <c r="I375" s="261"/>
      <c r="J375" s="257"/>
      <c r="K375" s="257"/>
      <c r="L375" s="262"/>
      <c r="M375" s="263"/>
      <c r="N375" s="264"/>
      <c r="O375" s="264"/>
      <c r="P375" s="264"/>
      <c r="Q375" s="264"/>
      <c r="R375" s="264"/>
      <c r="S375" s="264"/>
      <c r="T375" s="26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6" t="s">
        <v>189</v>
      </c>
      <c r="AU375" s="266" t="s">
        <v>85</v>
      </c>
      <c r="AV375" s="14" t="s">
        <v>85</v>
      </c>
      <c r="AW375" s="14" t="s">
        <v>32</v>
      </c>
      <c r="AX375" s="14" t="s">
        <v>76</v>
      </c>
      <c r="AY375" s="266" t="s">
        <v>120</v>
      </c>
    </row>
    <row r="376" s="15" customFormat="1">
      <c r="A376" s="15"/>
      <c r="B376" s="267"/>
      <c r="C376" s="268"/>
      <c r="D376" s="247" t="s">
        <v>189</v>
      </c>
      <c r="E376" s="269" t="s">
        <v>1</v>
      </c>
      <c r="F376" s="270" t="s">
        <v>193</v>
      </c>
      <c r="G376" s="268"/>
      <c r="H376" s="271">
        <v>48</v>
      </c>
      <c r="I376" s="272"/>
      <c r="J376" s="268"/>
      <c r="K376" s="268"/>
      <c r="L376" s="273"/>
      <c r="M376" s="274"/>
      <c r="N376" s="275"/>
      <c r="O376" s="275"/>
      <c r="P376" s="275"/>
      <c r="Q376" s="275"/>
      <c r="R376" s="275"/>
      <c r="S376" s="275"/>
      <c r="T376" s="27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7" t="s">
        <v>189</v>
      </c>
      <c r="AU376" s="277" t="s">
        <v>85</v>
      </c>
      <c r="AV376" s="15" t="s">
        <v>126</v>
      </c>
      <c r="AW376" s="15" t="s">
        <v>32</v>
      </c>
      <c r="AX376" s="15" t="s">
        <v>83</v>
      </c>
      <c r="AY376" s="277" t="s">
        <v>120</v>
      </c>
    </row>
    <row r="377" s="11" customFormat="1" ht="22.8" customHeight="1">
      <c r="A377" s="11"/>
      <c r="B377" s="206"/>
      <c r="C377" s="207"/>
      <c r="D377" s="208" t="s">
        <v>75</v>
      </c>
      <c r="E377" s="243" t="s">
        <v>743</v>
      </c>
      <c r="F377" s="243" t="s">
        <v>744</v>
      </c>
      <c r="G377" s="207"/>
      <c r="H377" s="207"/>
      <c r="I377" s="210"/>
      <c r="J377" s="244">
        <f>BK377</f>
        <v>0</v>
      </c>
      <c r="K377" s="207"/>
      <c r="L377" s="212"/>
      <c r="M377" s="213"/>
      <c r="N377" s="214"/>
      <c r="O377" s="214"/>
      <c r="P377" s="215">
        <f>SUM(P378:P382)</f>
        <v>0</v>
      </c>
      <c r="Q377" s="214"/>
      <c r="R377" s="215">
        <f>SUM(R378:R382)</f>
        <v>0</v>
      </c>
      <c r="S377" s="214"/>
      <c r="T377" s="216">
        <f>SUM(T378:T382)</f>
        <v>0</v>
      </c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R377" s="217" t="s">
        <v>83</v>
      </c>
      <c r="AT377" s="218" t="s">
        <v>75</v>
      </c>
      <c r="AU377" s="218" t="s">
        <v>83</v>
      </c>
      <c r="AY377" s="217" t="s">
        <v>120</v>
      </c>
      <c r="BK377" s="219">
        <f>SUM(BK378:BK382)</f>
        <v>0</v>
      </c>
    </row>
    <row r="378" s="2" customFormat="1" ht="24.15" customHeight="1">
      <c r="A378" s="39"/>
      <c r="B378" s="40"/>
      <c r="C378" s="220" t="s">
        <v>745</v>
      </c>
      <c r="D378" s="220" t="s">
        <v>121</v>
      </c>
      <c r="E378" s="221" t="s">
        <v>746</v>
      </c>
      <c r="F378" s="222" t="s">
        <v>747</v>
      </c>
      <c r="G378" s="223" t="s">
        <v>249</v>
      </c>
      <c r="H378" s="224">
        <v>1.3600000000000001</v>
      </c>
      <c r="I378" s="225"/>
      <c r="J378" s="226">
        <f>ROUND(I378*H378,2)</f>
        <v>0</v>
      </c>
      <c r="K378" s="222" t="s">
        <v>157</v>
      </c>
      <c r="L378" s="45"/>
      <c r="M378" s="227" t="s">
        <v>1</v>
      </c>
      <c r="N378" s="228" t="s">
        <v>41</v>
      </c>
      <c r="O378" s="92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126</v>
      </c>
      <c r="AT378" s="231" t="s">
        <v>121</v>
      </c>
      <c r="AU378" s="231" t="s">
        <v>85</v>
      </c>
      <c r="AY378" s="18" t="s">
        <v>120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83</v>
      </c>
      <c r="BK378" s="232">
        <f>ROUND(I378*H378,2)</f>
        <v>0</v>
      </c>
      <c r="BL378" s="18" t="s">
        <v>126</v>
      </c>
      <c r="BM378" s="231" t="s">
        <v>748</v>
      </c>
    </row>
    <row r="379" s="2" customFormat="1" ht="24.15" customHeight="1">
      <c r="A379" s="39"/>
      <c r="B379" s="40"/>
      <c r="C379" s="220" t="s">
        <v>749</v>
      </c>
      <c r="D379" s="220" t="s">
        <v>121</v>
      </c>
      <c r="E379" s="221" t="s">
        <v>750</v>
      </c>
      <c r="F379" s="222" t="s">
        <v>751</v>
      </c>
      <c r="G379" s="223" t="s">
        <v>249</v>
      </c>
      <c r="H379" s="224">
        <v>12.24</v>
      </c>
      <c r="I379" s="225"/>
      <c r="J379" s="226">
        <f>ROUND(I379*H379,2)</f>
        <v>0</v>
      </c>
      <c r="K379" s="222" t="s">
        <v>157</v>
      </c>
      <c r="L379" s="45"/>
      <c r="M379" s="227" t="s">
        <v>1</v>
      </c>
      <c r="N379" s="228" t="s">
        <v>41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126</v>
      </c>
      <c r="AT379" s="231" t="s">
        <v>121</v>
      </c>
      <c r="AU379" s="231" t="s">
        <v>85</v>
      </c>
      <c r="AY379" s="18" t="s">
        <v>120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83</v>
      </c>
      <c r="BK379" s="232">
        <f>ROUND(I379*H379,2)</f>
        <v>0</v>
      </c>
      <c r="BL379" s="18" t="s">
        <v>126</v>
      </c>
      <c r="BM379" s="231" t="s">
        <v>752</v>
      </c>
    </row>
    <row r="380" s="14" customFormat="1">
      <c r="A380" s="14"/>
      <c r="B380" s="256"/>
      <c r="C380" s="257"/>
      <c r="D380" s="247" t="s">
        <v>189</v>
      </c>
      <c r="E380" s="257"/>
      <c r="F380" s="259" t="s">
        <v>753</v>
      </c>
      <c r="G380" s="257"/>
      <c r="H380" s="260">
        <v>12.24</v>
      </c>
      <c r="I380" s="261"/>
      <c r="J380" s="257"/>
      <c r="K380" s="257"/>
      <c r="L380" s="262"/>
      <c r="M380" s="263"/>
      <c r="N380" s="264"/>
      <c r="O380" s="264"/>
      <c r="P380" s="264"/>
      <c r="Q380" s="264"/>
      <c r="R380" s="264"/>
      <c r="S380" s="264"/>
      <c r="T380" s="26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6" t="s">
        <v>189</v>
      </c>
      <c r="AU380" s="266" t="s">
        <v>85</v>
      </c>
      <c r="AV380" s="14" t="s">
        <v>85</v>
      </c>
      <c r="AW380" s="14" t="s">
        <v>4</v>
      </c>
      <c r="AX380" s="14" t="s">
        <v>83</v>
      </c>
      <c r="AY380" s="266" t="s">
        <v>120</v>
      </c>
    </row>
    <row r="381" s="2" customFormat="1" ht="33" customHeight="1">
      <c r="A381" s="39"/>
      <c r="B381" s="40"/>
      <c r="C381" s="220" t="s">
        <v>754</v>
      </c>
      <c r="D381" s="220" t="s">
        <v>121</v>
      </c>
      <c r="E381" s="221" t="s">
        <v>755</v>
      </c>
      <c r="F381" s="222" t="s">
        <v>756</v>
      </c>
      <c r="G381" s="223" t="s">
        <v>249</v>
      </c>
      <c r="H381" s="224">
        <v>1.3600000000000001</v>
      </c>
      <c r="I381" s="225"/>
      <c r="J381" s="226">
        <f>ROUND(I381*H381,2)</f>
        <v>0</v>
      </c>
      <c r="K381" s="222" t="s">
        <v>157</v>
      </c>
      <c r="L381" s="45"/>
      <c r="M381" s="227" t="s">
        <v>1</v>
      </c>
      <c r="N381" s="228" t="s">
        <v>41</v>
      </c>
      <c r="O381" s="92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126</v>
      </c>
      <c r="AT381" s="231" t="s">
        <v>121</v>
      </c>
      <c r="AU381" s="231" t="s">
        <v>85</v>
      </c>
      <c r="AY381" s="18" t="s">
        <v>120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83</v>
      </c>
      <c r="BK381" s="232">
        <f>ROUND(I381*H381,2)</f>
        <v>0</v>
      </c>
      <c r="BL381" s="18" t="s">
        <v>126</v>
      </c>
      <c r="BM381" s="231" t="s">
        <v>757</v>
      </c>
    </row>
    <row r="382" s="2" customFormat="1" ht="37.8" customHeight="1">
      <c r="A382" s="39"/>
      <c r="B382" s="40"/>
      <c r="C382" s="220" t="s">
        <v>758</v>
      </c>
      <c r="D382" s="220" t="s">
        <v>121</v>
      </c>
      <c r="E382" s="221" t="s">
        <v>759</v>
      </c>
      <c r="F382" s="222" t="s">
        <v>760</v>
      </c>
      <c r="G382" s="223" t="s">
        <v>249</v>
      </c>
      <c r="H382" s="224">
        <v>1.3600000000000001</v>
      </c>
      <c r="I382" s="225"/>
      <c r="J382" s="226">
        <f>ROUND(I382*H382,2)</f>
        <v>0</v>
      </c>
      <c r="K382" s="222" t="s">
        <v>157</v>
      </c>
      <c r="L382" s="45"/>
      <c r="M382" s="227" t="s">
        <v>1</v>
      </c>
      <c r="N382" s="228" t="s">
        <v>41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126</v>
      </c>
      <c r="AT382" s="231" t="s">
        <v>121</v>
      </c>
      <c r="AU382" s="231" t="s">
        <v>85</v>
      </c>
      <c r="AY382" s="18" t="s">
        <v>120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83</v>
      </c>
      <c r="BK382" s="232">
        <f>ROUND(I382*H382,2)</f>
        <v>0</v>
      </c>
      <c r="BL382" s="18" t="s">
        <v>126</v>
      </c>
      <c r="BM382" s="231" t="s">
        <v>761</v>
      </c>
    </row>
    <row r="383" s="11" customFormat="1" ht="22.8" customHeight="1">
      <c r="A383" s="11"/>
      <c r="B383" s="206"/>
      <c r="C383" s="207"/>
      <c r="D383" s="208" t="s">
        <v>75</v>
      </c>
      <c r="E383" s="243" t="s">
        <v>762</v>
      </c>
      <c r="F383" s="243" t="s">
        <v>763</v>
      </c>
      <c r="G383" s="207"/>
      <c r="H383" s="207"/>
      <c r="I383" s="210"/>
      <c r="J383" s="244">
        <f>BK383</f>
        <v>0</v>
      </c>
      <c r="K383" s="207"/>
      <c r="L383" s="212"/>
      <c r="M383" s="213"/>
      <c r="N383" s="214"/>
      <c r="O383" s="214"/>
      <c r="P383" s="215">
        <f>SUM(P384:P385)</f>
        <v>0</v>
      </c>
      <c r="Q383" s="214"/>
      <c r="R383" s="215">
        <f>SUM(R384:R385)</f>
        <v>0</v>
      </c>
      <c r="S383" s="214"/>
      <c r="T383" s="216">
        <f>SUM(T384:T385)</f>
        <v>0</v>
      </c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R383" s="217" t="s">
        <v>83</v>
      </c>
      <c r="AT383" s="218" t="s">
        <v>75</v>
      </c>
      <c r="AU383" s="218" t="s">
        <v>83</v>
      </c>
      <c r="AY383" s="217" t="s">
        <v>120</v>
      </c>
      <c r="BK383" s="219">
        <f>SUM(BK384:BK385)</f>
        <v>0</v>
      </c>
    </row>
    <row r="384" s="2" customFormat="1" ht="24.15" customHeight="1">
      <c r="A384" s="39"/>
      <c r="B384" s="40"/>
      <c r="C384" s="220" t="s">
        <v>764</v>
      </c>
      <c r="D384" s="220" t="s">
        <v>121</v>
      </c>
      <c r="E384" s="221" t="s">
        <v>765</v>
      </c>
      <c r="F384" s="222" t="s">
        <v>766</v>
      </c>
      <c r="G384" s="223" t="s">
        <v>249</v>
      </c>
      <c r="H384" s="224">
        <v>16.422999999999998</v>
      </c>
      <c r="I384" s="225"/>
      <c r="J384" s="226">
        <f>ROUND(I384*H384,2)</f>
        <v>0</v>
      </c>
      <c r="K384" s="222" t="s">
        <v>157</v>
      </c>
      <c r="L384" s="45"/>
      <c r="M384" s="227" t="s">
        <v>1</v>
      </c>
      <c r="N384" s="228" t="s">
        <v>41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126</v>
      </c>
      <c r="AT384" s="231" t="s">
        <v>121</v>
      </c>
      <c r="AU384" s="231" t="s">
        <v>85</v>
      </c>
      <c r="AY384" s="18" t="s">
        <v>120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83</v>
      </c>
      <c r="BK384" s="232">
        <f>ROUND(I384*H384,2)</f>
        <v>0</v>
      </c>
      <c r="BL384" s="18" t="s">
        <v>126</v>
      </c>
      <c r="BM384" s="231" t="s">
        <v>767</v>
      </c>
    </row>
    <row r="385" s="14" customFormat="1">
      <c r="A385" s="14"/>
      <c r="B385" s="256"/>
      <c r="C385" s="257"/>
      <c r="D385" s="247" t="s">
        <v>189</v>
      </c>
      <c r="E385" s="258" t="s">
        <v>1</v>
      </c>
      <c r="F385" s="259" t="s">
        <v>768</v>
      </c>
      <c r="G385" s="257"/>
      <c r="H385" s="260">
        <v>16.422999999999998</v>
      </c>
      <c r="I385" s="261"/>
      <c r="J385" s="257"/>
      <c r="K385" s="257"/>
      <c r="L385" s="262"/>
      <c r="M385" s="263"/>
      <c r="N385" s="264"/>
      <c r="O385" s="264"/>
      <c r="P385" s="264"/>
      <c r="Q385" s="264"/>
      <c r="R385" s="264"/>
      <c r="S385" s="264"/>
      <c r="T385" s="26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6" t="s">
        <v>189</v>
      </c>
      <c r="AU385" s="266" t="s">
        <v>85</v>
      </c>
      <c r="AV385" s="14" t="s">
        <v>85</v>
      </c>
      <c r="AW385" s="14" t="s">
        <v>32</v>
      </c>
      <c r="AX385" s="14" t="s">
        <v>83</v>
      </c>
      <c r="AY385" s="266" t="s">
        <v>120</v>
      </c>
    </row>
    <row r="386" s="11" customFormat="1" ht="25.92" customHeight="1">
      <c r="A386" s="11"/>
      <c r="B386" s="206"/>
      <c r="C386" s="207"/>
      <c r="D386" s="208" t="s">
        <v>75</v>
      </c>
      <c r="E386" s="209" t="s">
        <v>769</v>
      </c>
      <c r="F386" s="209" t="s">
        <v>770</v>
      </c>
      <c r="G386" s="207"/>
      <c r="H386" s="207"/>
      <c r="I386" s="210"/>
      <c r="J386" s="211">
        <f>BK386</f>
        <v>0</v>
      </c>
      <c r="K386" s="207"/>
      <c r="L386" s="212"/>
      <c r="M386" s="213"/>
      <c r="N386" s="214"/>
      <c r="O386" s="214"/>
      <c r="P386" s="215">
        <f>P387</f>
        <v>0</v>
      </c>
      <c r="Q386" s="214"/>
      <c r="R386" s="215">
        <f>R387</f>
        <v>0.014400000000000001</v>
      </c>
      <c r="S386" s="214"/>
      <c r="T386" s="216">
        <f>T387</f>
        <v>0.099590000000000012</v>
      </c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R386" s="217" t="s">
        <v>85</v>
      </c>
      <c r="AT386" s="218" t="s">
        <v>75</v>
      </c>
      <c r="AU386" s="218" t="s">
        <v>76</v>
      </c>
      <c r="AY386" s="217" t="s">
        <v>120</v>
      </c>
      <c r="BK386" s="219">
        <f>BK387</f>
        <v>0</v>
      </c>
    </row>
    <row r="387" s="11" customFormat="1" ht="22.8" customHeight="1">
      <c r="A387" s="11"/>
      <c r="B387" s="206"/>
      <c r="C387" s="207"/>
      <c r="D387" s="208" t="s">
        <v>75</v>
      </c>
      <c r="E387" s="243" t="s">
        <v>771</v>
      </c>
      <c r="F387" s="243" t="s">
        <v>772</v>
      </c>
      <c r="G387" s="207"/>
      <c r="H387" s="207"/>
      <c r="I387" s="210"/>
      <c r="J387" s="244">
        <f>BK387</f>
        <v>0</v>
      </c>
      <c r="K387" s="207"/>
      <c r="L387" s="212"/>
      <c r="M387" s="213"/>
      <c r="N387" s="214"/>
      <c r="O387" s="214"/>
      <c r="P387" s="215">
        <f>SUM(P388:P391)</f>
        <v>0</v>
      </c>
      <c r="Q387" s="214"/>
      <c r="R387" s="215">
        <f>SUM(R388:R391)</f>
        <v>0.014400000000000001</v>
      </c>
      <c r="S387" s="214"/>
      <c r="T387" s="216">
        <f>SUM(T388:T391)</f>
        <v>0.099590000000000012</v>
      </c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R387" s="217" t="s">
        <v>85</v>
      </c>
      <c r="AT387" s="218" t="s">
        <v>75</v>
      </c>
      <c r="AU387" s="218" t="s">
        <v>83</v>
      </c>
      <c r="AY387" s="217" t="s">
        <v>120</v>
      </c>
      <c r="BK387" s="219">
        <f>SUM(BK388:BK391)</f>
        <v>0</v>
      </c>
    </row>
    <row r="388" s="2" customFormat="1" ht="24.15" customHeight="1">
      <c r="A388" s="39"/>
      <c r="B388" s="40"/>
      <c r="C388" s="220" t="s">
        <v>773</v>
      </c>
      <c r="D388" s="220" t="s">
        <v>121</v>
      </c>
      <c r="E388" s="221" t="s">
        <v>774</v>
      </c>
      <c r="F388" s="222" t="s">
        <v>775</v>
      </c>
      <c r="G388" s="223" t="s">
        <v>299</v>
      </c>
      <c r="H388" s="224">
        <v>12</v>
      </c>
      <c r="I388" s="225"/>
      <c r="J388" s="226">
        <f>ROUND(I388*H388,2)</f>
        <v>0</v>
      </c>
      <c r="K388" s="222" t="s">
        <v>157</v>
      </c>
      <c r="L388" s="45"/>
      <c r="M388" s="227" t="s">
        <v>1</v>
      </c>
      <c r="N388" s="228" t="s">
        <v>41</v>
      </c>
      <c r="O388" s="92"/>
      <c r="P388" s="229">
        <f>O388*H388</f>
        <v>0</v>
      </c>
      <c r="Q388" s="229">
        <v>0</v>
      </c>
      <c r="R388" s="229">
        <f>Q388*H388</f>
        <v>0</v>
      </c>
      <c r="S388" s="229">
        <v>0.00547</v>
      </c>
      <c r="T388" s="230">
        <f>S388*H388</f>
        <v>0.065640000000000004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138</v>
      </c>
      <c r="AT388" s="231" t="s">
        <v>121</v>
      </c>
      <c r="AU388" s="231" t="s">
        <v>85</v>
      </c>
      <c r="AY388" s="18" t="s">
        <v>120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83</v>
      </c>
      <c r="BK388" s="232">
        <f>ROUND(I388*H388,2)</f>
        <v>0</v>
      </c>
      <c r="BL388" s="18" t="s">
        <v>138</v>
      </c>
      <c r="BM388" s="231" t="s">
        <v>776</v>
      </c>
    </row>
    <row r="389" s="2" customFormat="1" ht="24.15" customHeight="1">
      <c r="A389" s="39"/>
      <c r="B389" s="40"/>
      <c r="C389" s="220" t="s">
        <v>777</v>
      </c>
      <c r="D389" s="220" t="s">
        <v>121</v>
      </c>
      <c r="E389" s="221" t="s">
        <v>778</v>
      </c>
      <c r="F389" s="222" t="s">
        <v>779</v>
      </c>
      <c r="G389" s="223" t="s">
        <v>299</v>
      </c>
      <c r="H389" s="224">
        <v>5</v>
      </c>
      <c r="I389" s="225"/>
      <c r="J389" s="226">
        <f>ROUND(I389*H389,2)</f>
        <v>0</v>
      </c>
      <c r="K389" s="222" t="s">
        <v>157</v>
      </c>
      <c r="L389" s="45"/>
      <c r="M389" s="227" t="s">
        <v>1</v>
      </c>
      <c r="N389" s="228" t="s">
        <v>41</v>
      </c>
      <c r="O389" s="92"/>
      <c r="P389" s="229">
        <f>O389*H389</f>
        <v>0</v>
      </c>
      <c r="Q389" s="229">
        <v>0</v>
      </c>
      <c r="R389" s="229">
        <f>Q389*H389</f>
        <v>0</v>
      </c>
      <c r="S389" s="229">
        <v>0.00679</v>
      </c>
      <c r="T389" s="230">
        <f>S389*H389</f>
        <v>0.033950000000000001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1" t="s">
        <v>138</v>
      </c>
      <c r="AT389" s="231" t="s">
        <v>121</v>
      </c>
      <c r="AU389" s="231" t="s">
        <v>85</v>
      </c>
      <c r="AY389" s="18" t="s">
        <v>120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83</v>
      </c>
      <c r="BK389" s="232">
        <f>ROUND(I389*H389,2)</f>
        <v>0</v>
      </c>
      <c r="BL389" s="18" t="s">
        <v>138</v>
      </c>
      <c r="BM389" s="231" t="s">
        <v>780</v>
      </c>
    </row>
    <row r="390" s="2" customFormat="1" ht="21.75" customHeight="1">
      <c r="A390" s="39"/>
      <c r="B390" s="40"/>
      <c r="C390" s="220" t="s">
        <v>781</v>
      </c>
      <c r="D390" s="220" t="s">
        <v>121</v>
      </c>
      <c r="E390" s="221" t="s">
        <v>782</v>
      </c>
      <c r="F390" s="222" t="s">
        <v>783</v>
      </c>
      <c r="G390" s="223" t="s">
        <v>299</v>
      </c>
      <c r="H390" s="224">
        <v>12</v>
      </c>
      <c r="I390" s="225"/>
      <c r="J390" s="226">
        <f>ROUND(I390*H390,2)</f>
        <v>0</v>
      </c>
      <c r="K390" s="222" t="s">
        <v>157</v>
      </c>
      <c r="L390" s="45"/>
      <c r="M390" s="227" t="s">
        <v>1</v>
      </c>
      <c r="N390" s="228" t="s">
        <v>41</v>
      </c>
      <c r="O390" s="92"/>
      <c r="P390" s="229">
        <f>O390*H390</f>
        <v>0</v>
      </c>
      <c r="Q390" s="229">
        <v>0.00050000000000000001</v>
      </c>
      <c r="R390" s="229">
        <f>Q390*H390</f>
        <v>0.0060000000000000001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138</v>
      </c>
      <c r="AT390" s="231" t="s">
        <v>121</v>
      </c>
      <c r="AU390" s="231" t="s">
        <v>85</v>
      </c>
      <c r="AY390" s="18" t="s">
        <v>120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83</v>
      </c>
      <c r="BK390" s="232">
        <f>ROUND(I390*H390,2)</f>
        <v>0</v>
      </c>
      <c r="BL390" s="18" t="s">
        <v>138</v>
      </c>
      <c r="BM390" s="231" t="s">
        <v>784</v>
      </c>
    </row>
    <row r="391" s="2" customFormat="1" ht="21.75" customHeight="1">
      <c r="A391" s="39"/>
      <c r="B391" s="40"/>
      <c r="C391" s="220" t="s">
        <v>785</v>
      </c>
      <c r="D391" s="220" t="s">
        <v>121</v>
      </c>
      <c r="E391" s="221" t="s">
        <v>786</v>
      </c>
      <c r="F391" s="222" t="s">
        <v>787</v>
      </c>
      <c r="G391" s="223" t="s">
        <v>299</v>
      </c>
      <c r="H391" s="224">
        <v>5</v>
      </c>
      <c r="I391" s="225"/>
      <c r="J391" s="226">
        <f>ROUND(I391*H391,2)</f>
        <v>0</v>
      </c>
      <c r="K391" s="222" t="s">
        <v>157</v>
      </c>
      <c r="L391" s="45"/>
      <c r="M391" s="227" t="s">
        <v>1</v>
      </c>
      <c r="N391" s="228" t="s">
        <v>41</v>
      </c>
      <c r="O391" s="92"/>
      <c r="P391" s="229">
        <f>O391*H391</f>
        <v>0</v>
      </c>
      <c r="Q391" s="229">
        <v>0.0016800000000000001</v>
      </c>
      <c r="R391" s="229">
        <f>Q391*H391</f>
        <v>0.0084000000000000012</v>
      </c>
      <c r="S391" s="229">
        <v>0</v>
      </c>
      <c r="T391" s="23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1" t="s">
        <v>138</v>
      </c>
      <c r="AT391" s="231" t="s">
        <v>121</v>
      </c>
      <c r="AU391" s="231" t="s">
        <v>85</v>
      </c>
      <c r="AY391" s="18" t="s">
        <v>120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83</v>
      </c>
      <c r="BK391" s="232">
        <f>ROUND(I391*H391,2)</f>
        <v>0</v>
      </c>
      <c r="BL391" s="18" t="s">
        <v>138</v>
      </c>
      <c r="BM391" s="231" t="s">
        <v>788</v>
      </c>
    </row>
    <row r="392" s="11" customFormat="1" ht="25.92" customHeight="1">
      <c r="A392" s="11"/>
      <c r="B392" s="206"/>
      <c r="C392" s="207"/>
      <c r="D392" s="208" t="s">
        <v>75</v>
      </c>
      <c r="E392" s="209" t="s">
        <v>789</v>
      </c>
      <c r="F392" s="209" t="s">
        <v>790</v>
      </c>
      <c r="G392" s="207"/>
      <c r="H392" s="207"/>
      <c r="I392" s="210"/>
      <c r="J392" s="211">
        <f>BK392</f>
        <v>0</v>
      </c>
      <c r="K392" s="207"/>
      <c r="L392" s="212"/>
      <c r="M392" s="213"/>
      <c r="N392" s="214"/>
      <c r="O392" s="214"/>
      <c r="P392" s="215">
        <f>P393</f>
        <v>0</v>
      </c>
      <c r="Q392" s="214"/>
      <c r="R392" s="215">
        <f>R393</f>
        <v>0</v>
      </c>
      <c r="S392" s="214"/>
      <c r="T392" s="216">
        <f>T393</f>
        <v>0</v>
      </c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R392" s="217" t="s">
        <v>126</v>
      </c>
      <c r="AT392" s="218" t="s">
        <v>75</v>
      </c>
      <c r="AU392" s="218" t="s">
        <v>76</v>
      </c>
      <c r="AY392" s="217" t="s">
        <v>120</v>
      </c>
      <c r="BK392" s="219">
        <f>BK393</f>
        <v>0</v>
      </c>
    </row>
    <row r="393" s="2" customFormat="1" ht="16.5" customHeight="1">
      <c r="A393" s="39"/>
      <c r="B393" s="40"/>
      <c r="C393" s="220" t="s">
        <v>791</v>
      </c>
      <c r="D393" s="220" t="s">
        <v>121</v>
      </c>
      <c r="E393" s="221" t="s">
        <v>792</v>
      </c>
      <c r="F393" s="222" t="s">
        <v>793</v>
      </c>
      <c r="G393" s="223" t="s">
        <v>794</v>
      </c>
      <c r="H393" s="224">
        <v>32</v>
      </c>
      <c r="I393" s="225"/>
      <c r="J393" s="226">
        <f>ROUND(I393*H393,2)</f>
        <v>0</v>
      </c>
      <c r="K393" s="222" t="s">
        <v>157</v>
      </c>
      <c r="L393" s="45"/>
      <c r="M393" s="233" t="s">
        <v>1</v>
      </c>
      <c r="N393" s="234" t="s">
        <v>41</v>
      </c>
      <c r="O393" s="235"/>
      <c r="P393" s="236">
        <f>O393*H393</f>
        <v>0</v>
      </c>
      <c r="Q393" s="236">
        <v>0</v>
      </c>
      <c r="R393" s="236">
        <f>Q393*H393</f>
        <v>0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795</v>
      </c>
      <c r="AT393" s="231" t="s">
        <v>121</v>
      </c>
      <c r="AU393" s="231" t="s">
        <v>83</v>
      </c>
      <c r="AY393" s="18" t="s">
        <v>120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83</v>
      </c>
      <c r="BK393" s="232">
        <f>ROUND(I393*H393,2)</f>
        <v>0</v>
      </c>
      <c r="BL393" s="18" t="s">
        <v>795</v>
      </c>
      <c r="BM393" s="231" t="s">
        <v>796</v>
      </c>
    </row>
    <row r="394" s="2" customFormat="1" ht="6.96" customHeight="1">
      <c r="A394" s="39"/>
      <c r="B394" s="67"/>
      <c r="C394" s="68"/>
      <c r="D394" s="68"/>
      <c r="E394" s="68"/>
      <c r="F394" s="68"/>
      <c r="G394" s="68"/>
      <c r="H394" s="68"/>
      <c r="I394" s="68"/>
      <c r="J394" s="68"/>
      <c r="K394" s="68"/>
      <c r="L394" s="45"/>
      <c r="M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</row>
  </sheetData>
  <sheetProtection sheet="1" autoFilter="0" formatColumns="0" formatRows="0" objects="1" scenarios="1" spinCount="100000" saltValue="IDLJ821JlWtKSc/sNGNTCk9LYB7gAV83qjq4c1CrjDisb7iS75cIPfDZa7L3WkN0WRrAOHgflHhwW7RKUvmvzA==" hashValue="DLbWxWB4j60EhrPfU0Q7DspG7KSOLle7tBb0R9K5db7gYyaB3zv0/svCdsIZ9azE0b/sPN8vy+V65pTga2irDA==" algorithmName="SHA-512" password="CC35"/>
  <autoFilter ref="C130:K39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2025-04-07T12:40:41Z</dcterms:created>
  <dcterms:modified xsi:type="dcterms:W3CDTF">2025-04-07T12:40:44Z</dcterms:modified>
</cp:coreProperties>
</file>