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 101 - Komunikace a zpe..." sheetId="2" r:id="rId2"/>
    <sheet name="SO 401 - Veřejné osvětlení" sheetId="3" r:id="rId3"/>
    <sheet name="SO 801 - Sadové úpravy" sheetId="4" r:id="rId4"/>
    <sheet name="VRN - Vedlejší rozpočtové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101 - Komunikace a zpe...'!$C$123:$K$362</definedName>
    <definedName name="_xlnm.Print_Area" localSheetId="1">'SO 101 - Komunikace a zpe...'!$C$82:$J$105,'SO 101 - Komunikace a zpe...'!$C$111:$J$362</definedName>
    <definedName name="_xlnm.Print_Titles" localSheetId="1">'SO 101 - Komunikace a zpe...'!$123:$123</definedName>
    <definedName name="_xlnm._FilterDatabase" localSheetId="2" hidden="1">'SO 401 - Veřejné osvětlení'!$C$127:$K$212</definedName>
    <definedName name="_xlnm.Print_Area" localSheetId="2">'SO 401 - Veřejné osvětlení'!$C$82:$J$109,'SO 401 - Veřejné osvětlení'!$C$115:$J$212</definedName>
    <definedName name="_xlnm.Print_Titles" localSheetId="2">'SO 401 - Veřejné osvětlení'!$127:$127</definedName>
    <definedName name="_xlnm._FilterDatabase" localSheetId="3" hidden="1">'SO 801 - Sadové úpravy'!$C$123:$K$210</definedName>
    <definedName name="_xlnm.Print_Area" localSheetId="3">'SO 801 - Sadové úpravy'!$C$82:$J$105,'SO 801 - Sadové úpravy'!$C$111:$J$210</definedName>
    <definedName name="_xlnm.Print_Titles" localSheetId="3">'SO 801 - Sadové úpravy'!$123:$123</definedName>
    <definedName name="_xlnm._FilterDatabase" localSheetId="4" hidden="1">'VRN - Vedlejší rozpočtové...'!$C$121:$K$141</definedName>
    <definedName name="_xlnm.Print_Area" localSheetId="4">'VRN - Vedlejší rozpočtové...'!$C$82:$J$103,'VRN - Vedlejší rozpočtové...'!$C$109:$J$141</definedName>
    <definedName name="_xlnm.Print_Titles" localSheetId="4">'VRN - Vedlejší rozpočtové...'!$121:$121</definedName>
    <definedName name="_xlnm.Print_Area" localSheetId="5">'Seznam figur'!$C$4:$G$37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91"/>
  <c r="J14"/>
  <c r="J12"/>
  <c r="J89"/>
  <c r="E7"/>
  <c r="E112"/>
  <c i="4" r="J37"/>
  <c r="J36"/>
  <c i="1" r="AY97"/>
  <c i="4" r="J35"/>
  <c i="1" r="AX97"/>
  <c i="4"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91"/>
  <c r="J20"/>
  <c r="J18"/>
  <c r="E18"/>
  <c r="F121"/>
  <c r="J17"/>
  <c r="J15"/>
  <c r="E15"/>
  <c r="F120"/>
  <c r="J14"/>
  <c r="J12"/>
  <c r="J89"/>
  <c r="E7"/>
  <c r="E85"/>
  <c i="3" r="J37"/>
  <c r="J36"/>
  <c i="1" r="AY96"/>
  <c i="3" r="J35"/>
  <c i="1" r="AX96"/>
  <c i="3"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T208"/>
  <c r="R209"/>
  <c r="R208"/>
  <c r="P209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85"/>
  <c i="2" r="J37"/>
  <c r="J36"/>
  <c i="1" r="AY95"/>
  <c i="2" r="J35"/>
  <c i="1" r="AX95"/>
  <c i="2" r="BI362"/>
  <c r="BH362"/>
  <c r="BG362"/>
  <c r="BF362"/>
  <c r="T362"/>
  <c r="R362"/>
  <c r="P362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120"/>
  <c r="J14"/>
  <c r="J12"/>
  <c r="J118"/>
  <c r="E7"/>
  <c r="E114"/>
  <c i="1" r="L90"/>
  <c r="AM90"/>
  <c r="AM89"/>
  <c r="L89"/>
  <c r="AM87"/>
  <c r="L87"/>
  <c r="L85"/>
  <c r="L84"/>
  <c i="2" r="BK362"/>
  <c r="BK358"/>
  <c r="J356"/>
  <c r="BK352"/>
  <c r="J350"/>
  <c r="BK346"/>
  <c r="J344"/>
  <c r="BK342"/>
  <c r="J341"/>
  <c r="J339"/>
  <c r="BK337"/>
  <c r="J335"/>
  <c r="BK331"/>
  <c r="J329"/>
  <c r="BK325"/>
  <c r="J318"/>
  <c r="J316"/>
  <c r="BK313"/>
  <c r="J312"/>
  <c r="BK309"/>
  <c r="J307"/>
  <c r="BK304"/>
  <c r="BK299"/>
  <c r="BK285"/>
  <c r="J277"/>
  <c r="J272"/>
  <c r="J257"/>
  <c r="BK246"/>
  <c r="J237"/>
  <c r="J224"/>
  <c r="J217"/>
  <c r="BK197"/>
  <c r="J192"/>
  <c r="J182"/>
  <c r="BK174"/>
  <c r="J164"/>
  <c r="BK158"/>
  <c r="BK150"/>
  <c r="BK138"/>
  <c r="BK132"/>
  <c r="BK129"/>
  <c i="3" r="BK211"/>
  <c r="BK176"/>
  <c r="J190"/>
  <c r="BK166"/>
  <c r="BK136"/>
  <c r="BK196"/>
  <c r="BK172"/>
  <c r="BK142"/>
  <c r="J176"/>
  <c r="J209"/>
  <c r="BK177"/>
  <c r="BK193"/>
  <c r="J163"/>
  <c r="BK134"/>
  <c r="J185"/>
  <c r="BK161"/>
  <c r="J206"/>
  <c r="J164"/>
  <c r="J134"/>
  <c i="4" r="J170"/>
  <c r="J133"/>
  <c r="BK187"/>
  <c r="BK140"/>
  <c r="BK182"/>
  <c r="J143"/>
  <c r="J185"/>
  <c r="J187"/>
  <c r="J159"/>
  <c r="J208"/>
  <c r="J157"/>
  <c r="J197"/>
  <c r="BK206"/>
  <c r="J147"/>
  <c i="5" r="BK128"/>
  <c r="BK127"/>
  <c r="BK125"/>
  <c i="2" r="F34"/>
  <c r="BK300"/>
  <c r="J292"/>
  <c r="J283"/>
  <c r="BK275"/>
  <c r="BK270"/>
  <c r="BK261"/>
  <c r="J253"/>
  <c r="J240"/>
  <c r="BK227"/>
  <c r="J220"/>
  <c r="J204"/>
  <c r="J198"/>
  <c r="J195"/>
  <c r="J186"/>
  <c r="J176"/>
  <c r="J168"/>
  <c r="BK160"/>
  <c r="J152"/>
  <c r="BK145"/>
  <c r="BK136"/>
  <c i="3" r="BK212"/>
  <c r="BK187"/>
  <c r="J135"/>
  <c r="J180"/>
  <c r="J162"/>
  <c r="BK132"/>
  <c r="BK178"/>
  <c r="J145"/>
  <c r="J197"/>
  <c r="BK140"/>
  <c r="BK194"/>
  <c r="BK149"/>
  <c r="J188"/>
  <c r="J148"/>
  <c r="J195"/>
  <c r="J173"/>
  <c r="J138"/>
  <c r="J182"/>
  <c r="BK153"/>
  <c i="4" r="J186"/>
  <c r="BK150"/>
  <c r="BK130"/>
  <c r="BK166"/>
  <c r="BK129"/>
  <c r="BK159"/>
  <c r="J210"/>
  <c r="J184"/>
  <c r="BK196"/>
  <c r="BK154"/>
  <c r="BK200"/>
  <c r="J132"/>
  <c r="BK204"/>
  <c i="5" r="J140"/>
  <c r="J141"/>
  <c r="J135"/>
  <c i="2" r="J34"/>
  <c r="J300"/>
  <c r="BK289"/>
  <c r="J279"/>
  <c r="BK273"/>
  <c r="BK266"/>
  <c r="BK253"/>
  <c r="BK240"/>
  <c r="J233"/>
  <c r="BK217"/>
  <c r="BK198"/>
  <c r="BK195"/>
  <c r="BK186"/>
  <c r="J179"/>
  <c r="BK168"/>
  <c r="J158"/>
  <c r="J147"/>
  <c r="J138"/>
  <c r="J132"/>
  <c i="3" r="BK204"/>
  <c r="BK164"/>
  <c r="J201"/>
  <c r="BK158"/>
  <c r="BK199"/>
  <c r="J186"/>
  <c r="J153"/>
  <c r="J140"/>
  <c r="J166"/>
  <c r="J212"/>
  <c r="BK186"/>
  <c r="BK206"/>
  <c r="J179"/>
  <c r="J132"/>
  <c r="J177"/>
  <c r="BK141"/>
  <c r="BK188"/>
  <c r="BK160"/>
  <c i="4" r="J206"/>
  <c r="J154"/>
  <c r="J127"/>
  <c r="J163"/>
  <c r="J209"/>
  <c r="J145"/>
  <c r="J131"/>
  <c r="J202"/>
  <c r="J166"/>
  <c r="J135"/>
  <c r="BK172"/>
  <c r="J155"/>
  <c r="J181"/>
  <c r="BK152"/>
  <c i="5" r="J130"/>
  <c r="BK130"/>
  <c r="BK138"/>
  <c r="J126"/>
  <c i="2" r="F35"/>
  <c r="BK301"/>
  <c r="BK283"/>
  <c r="J273"/>
  <c r="J266"/>
  <c r="J249"/>
  <c r="BK237"/>
  <c r="BK224"/>
  <c r="BK214"/>
  <c r="J202"/>
  <c r="BK196"/>
  <c r="BK188"/>
  <c r="BK182"/>
  <c r="BK176"/>
  <c r="BK166"/>
  <c r="BK154"/>
  <c r="J149"/>
  <c r="BK140"/>
  <c r="BK133"/>
  <c r="J129"/>
  <c i="3" r="J199"/>
  <c r="BK159"/>
  <c r="BK198"/>
  <c r="BK169"/>
  <c r="BK200"/>
  <c r="BK175"/>
  <c r="J149"/>
  <c r="BK179"/>
  <c r="J133"/>
  <c r="J170"/>
  <c r="BK189"/>
  <c r="J157"/>
  <c r="J192"/>
  <c r="BK168"/>
  <c r="BK205"/>
  <c r="J172"/>
  <c r="BK145"/>
  <c i="4" r="BK198"/>
  <c r="BK131"/>
  <c r="J176"/>
  <c r="BK210"/>
  <c r="BK162"/>
  <c r="BK133"/>
  <c r="BK186"/>
  <c r="BK197"/>
  <c r="BK148"/>
  <c r="BK170"/>
  <c r="J200"/>
  <c r="BK127"/>
  <c i="5" r="BK136"/>
  <c r="BK133"/>
  <c r="J128"/>
  <c i="2" r="F37"/>
  <c r="J302"/>
  <c r="J298"/>
  <c r="J285"/>
  <c r="BK277"/>
  <c r="BK272"/>
  <c r="J261"/>
  <c r="BK249"/>
  <c r="BK235"/>
  <c r="J221"/>
  <c r="BK211"/>
  <c r="BK200"/>
  <c r="BK192"/>
  <c r="BK184"/>
  <c r="BK172"/>
  <c r="BK164"/>
  <c r="BK156"/>
  <c r="J150"/>
  <c r="BK141"/>
  <c r="J136"/>
  <c r="BK131"/>
  <c i="3" r="J184"/>
  <c r="J152"/>
  <c r="BK185"/>
  <c r="J165"/>
  <c r="J198"/>
  <c r="J168"/>
  <c r="BK144"/>
  <c r="J211"/>
  <c r="J155"/>
  <c r="BK197"/>
  <c r="J160"/>
  <c r="J183"/>
  <c r="BK162"/>
  <c r="BK202"/>
  <c r="J169"/>
  <c r="J136"/>
  <c r="BK173"/>
  <c r="J141"/>
  <c i="4" r="BK181"/>
  <c r="J148"/>
  <c r="BK208"/>
  <c r="BK158"/>
  <c r="BK176"/>
  <c r="BK142"/>
  <c r="BK209"/>
  <c r="J152"/>
  <c r="BK189"/>
  <c r="J146"/>
  <c r="J196"/>
  <c r="J150"/>
  <c r="BK184"/>
  <c r="BK164"/>
  <c i="5" r="BK131"/>
  <c r="BK140"/>
  <c r="J138"/>
  <c i="2" r="J362"/>
  <c r="BK361"/>
  <c r="J358"/>
  <c r="BK354"/>
  <c r="J352"/>
  <c r="BK348"/>
  <c r="J346"/>
  <c r="BK343"/>
  <c r="J342"/>
  <c r="BK338"/>
  <c r="J337"/>
  <c r="J333"/>
  <c r="J331"/>
  <c r="BK327"/>
  <c r="BK318"/>
  <c r="BK314"/>
  <c r="J313"/>
  <c r="BK311"/>
  <c r="J309"/>
  <c r="BK305"/>
  <c r="J304"/>
  <c r="J301"/>
  <c r="J299"/>
  <c r="J289"/>
  <c r="J281"/>
  <c r="BK274"/>
  <c r="J270"/>
  <c r="BK257"/>
  <c r="J246"/>
  <c r="J235"/>
  <c r="BK220"/>
  <c r="BK204"/>
  <c r="J197"/>
  <c r="BK190"/>
  <c r="BK178"/>
  <c r="J166"/>
  <c r="J160"/>
  <c r="BK152"/>
  <c r="J145"/>
  <c r="J134"/>
  <c r="J127"/>
  <c i="3" r="BK195"/>
  <c r="BK157"/>
  <c r="J191"/>
  <c r="J167"/>
  <c r="BK143"/>
  <c r="BK191"/>
  <c r="BK165"/>
  <c r="J131"/>
  <c r="J161"/>
  <c r="J187"/>
  <c r="BK135"/>
  <c r="BK182"/>
  <c r="J142"/>
  <c r="J175"/>
  <c r="J156"/>
  <c r="J193"/>
  <c r="J158"/>
  <c r="BK137"/>
  <c i="4" r="BK174"/>
  <c r="BK146"/>
  <c r="J189"/>
  <c r="J162"/>
  <c r="J204"/>
  <c r="BK135"/>
  <c r="J198"/>
  <c r="J130"/>
  <c r="J172"/>
  <c r="BK147"/>
  <c r="J168"/>
  <c r="BK185"/>
  <c r="BK179"/>
  <c i="5" r="BK135"/>
  <c r="J131"/>
  <c r="J127"/>
  <c r="J125"/>
  <c i="2" r="F36"/>
  <c r="BK298"/>
  <c r="BK287"/>
  <c r="BK281"/>
  <c r="J275"/>
  <c r="J268"/>
  <c r="BK255"/>
  <c r="BK243"/>
  <c r="J227"/>
  <c r="J214"/>
  <c r="BK202"/>
  <c r="J196"/>
  <c r="J188"/>
  <c r="BK179"/>
  <c r="J174"/>
  <c r="BK162"/>
  <c r="J156"/>
  <c r="BK149"/>
  <c r="J141"/>
  <c r="BK134"/>
  <c r="BK127"/>
  <c i="3" r="J189"/>
  <c r="BK155"/>
  <c r="J181"/>
  <c r="BK163"/>
  <c r="BK133"/>
  <c r="BK184"/>
  <c r="J154"/>
  <c r="BK180"/>
  <c r="J205"/>
  <c r="J143"/>
  <c r="BK174"/>
  <c r="J196"/>
  <c r="BK190"/>
  <c r="J159"/>
  <c r="J200"/>
  <c r="BK167"/>
  <c r="BK138"/>
  <c i="4" r="BK161"/>
  <c r="J137"/>
  <c r="BK168"/>
  <c r="BK137"/>
  <c r="J174"/>
  <c r="J140"/>
  <c r="BK194"/>
  <c r="J179"/>
  <c r="BK157"/>
  <c r="BK203"/>
  <c r="BK143"/>
  <c r="J182"/>
  <c r="J158"/>
  <c i="5" r="BK139"/>
  <c r="J139"/>
  <c r="BK141"/>
  <c i="1" r="AS94"/>
  <c i="2" r="J361"/>
  <c r="BK356"/>
  <c r="J354"/>
  <c r="BK350"/>
  <c r="J348"/>
  <c r="BK344"/>
  <c r="J343"/>
  <c r="BK341"/>
  <c r="BK339"/>
  <c r="J338"/>
  <c r="BK335"/>
  <c r="BK333"/>
  <c r="BK329"/>
  <c r="J327"/>
  <c r="J325"/>
  <c r="BK316"/>
  <c r="J314"/>
  <c r="BK312"/>
  <c r="J311"/>
  <c r="BK307"/>
  <c r="J305"/>
  <c r="BK302"/>
  <c r="BK292"/>
  <c r="J287"/>
  <c r="BK279"/>
  <c r="J274"/>
  <c r="BK268"/>
  <c r="J255"/>
  <c r="J243"/>
  <c r="BK233"/>
  <c r="BK221"/>
  <c r="J211"/>
  <c r="J200"/>
  <c r="J190"/>
  <c r="J184"/>
  <c r="J178"/>
  <c r="J172"/>
  <c r="J162"/>
  <c r="J154"/>
  <c r="BK147"/>
  <c r="J140"/>
  <c r="J133"/>
  <c r="J131"/>
  <c i="3" r="BK201"/>
  <c r="BK183"/>
  <c r="BK131"/>
  <c r="J178"/>
  <c r="J137"/>
  <c r="BK192"/>
  <c r="BK152"/>
  <c r="J204"/>
  <c r="BK156"/>
  <c r="J202"/>
  <c r="BK209"/>
  <c r="BK181"/>
  <c r="J144"/>
  <c r="J194"/>
  <c r="BK170"/>
  <c r="BK154"/>
  <c r="J174"/>
  <c r="BK148"/>
  <c i="4" r="BK202"/>
  <c r="BK155"/>
  <c r="J194"/>
  <c r="J142"/>
  <c r="J164"/>
  <c r="BK132"/>
  <c r="BK145"/>
  <c r="BK163"/>
  <c r="J129"/>
  <c r="J161"/>
  <c r="J203"/>
  <c r="J141"/>
  <c r="BK141"/>
  <c i="5" r="BK126"/>
  <c r="J136"/>
  <c r="J133"/>
  <c i="2" l="1" r="T194"/>
  <c r="R265"/>
  <c r="R345"/>
  <c i="3" r="T139"/>
  <c r="R151"/>
  <c r="T203"/>
  <c i="4" r="P139"/>
  <c r="P193"/>
  <c r="P188"/>
  <c r="P205"/>
  <c i="2" r="R126"/>
  <c r="P181"/>
  <c r="P291"/>
  <c r="BK360"/>
  <c r="J360"/>
  <c r="J104"/>
  <c i="3" r="R147"/>
  <c r="R146"/>
  <c r="T151"/>
  <c r="R203"/>
  <c r="BK210"/>
  <c r="J210"/>
  <c r="J108"/>
  <c i="4" r="R126"/>
  <c r="BK178"/>
  <c r="J178"/>
  <c r="J100"/>
  <c r="T199"/>
  <c i="2" r="P194"/>
  <c r="P265"/>
  <c r="BK345"/>
  <c r="J345"/>
  <c r="J103"/>
  <c r="P360"/>
  <c i="3" r="BK139"/>
  <c r="J139"/>
  <c r="J99"/>
  <c r="BK151"/>
  <c r="BK203"/>
  <c r="J203"/>
  <c r="J105"/>
  <c i="4" r="R139"/>
  <c r="P199"/>
  <c i="2" r="T126"/>
  <c r="R181"/>
  <c r="BK291"/>
  <c r="J291"/>
  <c r="J102"/>
  <c i="3" r="P130"/>
  <c r="P147"/>
  <c r="P146"/>
  <c r="T171"/>
  <c r="P210"/>
  <c r="P207"/>
  <c i="4" r="BK139"/>
  <c r="R193"/>
  <c r="R188"/>
  <c i="2" r="BK194"/>
  <c r="J194"/>
  <c r="J100"/>
  <c r="BK265"/>
  <c r="J265"/>
  <c r="J101"/>
  <c r="P345"/>
  <c i="3" r="R130"/>
  <c r="BK147"/>
  <c r="J147"/>
  <c r="J101"/>
  <c r="P151"/>
  <c r="P203"/>
  <c i="4" r="BK126"/>
  <c r="J126"/>
  <c r="J98"/>
  <c r="T178"/>
  <c r="BK199"/>
  <c r="J199"/>
  <c r="J103"/>
  <c i="5" r="T124"/>
  <c i="2" r="BK126"/>
  <c r="J126"/>
  <c r="J98"/>
  <c r="T181"/>
  <c r="R291"/>
  <c r="R360"/>
  <c i="3" r="BK130"/>
  <c r="J130"/>
  <c r="J98"/>
  <c r="R139"/>
  <c r="R171"/>
  <c r="R150"/>
  <c r="R210"/>
  <c r="R207"/>
  <c i="4" r="P126"/>
  <c r="P178"/>
  <c r="T193"/>
  <c r="T188"/>
  <c i="5" r="P124"/>
  <c r="T129"/>
  <c i="2" r="P126"/>
  <c r="P125"/>
  <c r="P124"/>
  <c i="1" r="AU95"/>
  <c i="2" r="BK181"/>
  <c r="J181"/>
  <c r="J99"/>
  <c r="T291"/>
  <c r="T360"/>
  <c i="3" r="P139"/>
  <c r="BK171"/>
  <c r="J171"/>
  <c r="J104"/>
  <c r="T210"/>
  <c r="T207"/>
  <c i="4" r="T126"/>
  <c r="R178"/>
  <c r="R199"/>
  <c i="5" r="BK124"/>
  <c r="J124"/>
  <c r="J98"/>
  <c r="R124"/>
  <c r="P129"/>
  <c r="BK137"/>
  <c r="J137"/>
  <c r="J102"/>
  <c i="2" r="R194"/>
  <c r="T265"/>
  <c r="T345"/>
  <c i="3" r="T130"/>
  <c r="T129"/>
  <c r="T147"/>
  <c r="T146"/>
  <c r="P171"/>
  <c i="4" r="T139"/>
  <c r="T125"/>
  <c r="BK193"/>
  <c r="J193"/>
  <c r="J102"/>
  <c r="BK205"/>
  <c r="J205"/>
  <c r="J104"/>
  <c r="R205"/>
  <c r="T205"/>
  <c i="5" r="BK129"/>
  <c r="J129"/>
  <c r="J99"/>
  <c r="R129"/>
  <c r="BK134"/>
  <c r="J134"/>
  <c r="J101"/>
  <c r="P134"/>
  <c r="R134"/>
  <c r="T134"/>
  <c r="P137"/>
  <c r="R137"/>
  <c r="T137"/>
  <c i="3" r="BK208"/>
  <c r="J208"/>
  <c r="J107"/>
  <c i="4" r="BK188"/>
  <c r="J188"/>
  <c r="J101"/>
  <c i="5" r="BK132"/>
  <c r="J132"/>
  <c r="J100"/>
  <c i="4" r="J139"/>
  <c r="J99"/>
  <c i="5" r="J91"/>
  <c r="F118"/>
  <c r="BE131"/>
  <c r="J92"/>
  <c r="BE135"/>
  <c r="J116"/>
  <c r="BE133"/>
  <c r="E85"/>
  <c r="BE127"/>
  <c r="BE125"/>
  <c r="BE126"/>
  <c r="BE130"/>
  <c r="BE139"/>
  <c r="F92"/>
  <c r="BE136"/>
  <c r="BE138"/>
  <c r="BE140"/>
  <c r="BE128"/>
  <c r="BE141"/>
  <c i="4" r="F92"/>
  <c r="J118"/>
  <c r="J121"/>
  <c r="BE129"/>
  <c r="BE132"/>
  <c r="BE133"/>
  <c r="BE137"/>
  <c r="BE142"/>
  <c r="BE166"/>
  <c r="BE168"/>
  <c r="BE176"/>
  <c r="BE184"/>
  <c r="BE196"/>
  <c r="BE198"/>
  <c r="BE200"/>
  <c r="F91"/>
  <c r="BE146"/>
  <c r="BE154"/>
  <c r="BE161"/>
  <c r="BE162"/>
  <c r="BE163"/>
  <c r="BE172"/>
  <c r="BE174"/>
  <c r="BE186"/>
  <c r="BE187"/>
  <c i="3" r="BK129"/>
  <c r="J129"/>
  <c r="J97"/>
  <c i="4" r="BE135"/>
  <c r="BE140"/>
  <c r="BE152"/>
  <c r="BE189"/>
  <c r="BE197"/>
  <c r="BE210"/>
  <c i="3" r="J151"/>
  <c r="J103"/>
  <c i="4" r="BE204"/>
  <c r="BE206"/>
  <c i="3" r="BK146"/>
  <c r="J146"/>
  <c r="J100"/>
  <c i="4" r="BE127"/>
  <c r="BE131"/>
  <c r="BE159"/>
  <c r="BE164"/>
  <c r="BE179"/>
  <c r="BE202"/>
  <c r="E114"/>
  <c r="BE170"/>
  <c r="BE185"/>
  <c r="BE194"/>
  <c r="J120"/>
  <c r="BE130"/>
  <c r="BE145"/>
  <c r="BE147"/>
  <c r="BE148"/>
  <c r="BE150"/>
  <c r="BE155"/>
  <c r="BE181"/>
  <c r="BE141"/>
  <c r="BE143"/>
  <c r="BE157"/>
  <c r="BE158"/>
  <c r="BE182"/>
  <c r="BE203"/>
  <c r="BE208"/>
  <c r="BE209"/>
  <c i="3" r="BE135"/>
  <c r="BE159"/>
  <c r="BE165"/>
  <c r="BE185"/>
  <c r="BE195"/>
  <c r="F125"/>
  <c r="BE133"/>
  <c r="BE134"/>
  <c r="BE142"/>
  <c r="BE158"/>
  <c r="BE178"/>
  <c r="BE179"/>
  <c r="BE186"/>
  <c r="BE187"/>
  <c r="BE198"/>
  <c r="BE137"/>
  <c r="BE153"/>
  <c r="BE167"/>
  <c r="BE168"/>
  <c r="BE169"/>
  <c r="BE172"/>
  <c r="BE197"/>
  <c r="BE199"/>
  <c r="BE200"/>
  <c r="BE201"/>
  <c r="J89"/>
  <c r="E118"/>
  <c r="BE131"/>
  <c r="BE132"/>
  <c r="BE140"/>
  <c r="BE141"/>
  <c r="BE155"/>
  <c r="BE161"/>
  <c r="BE175"/>
  <c r="BE184"/>
  <c r="BE211"/>
  <c r="BE148"/>
  <c r="BE152"/>
  <c r="BE157"/>
  <c r="BE164"/>
  <c r="BE170"/>
  <c r="BE173"/>
  <c r="BE188"/>
  <c r="BE189"/>
  <c r="BE156"/>
  <c r="BE160"/>
  <c r="BE162"/>
  <c r="BE163"/>
  <c r="BE166"/>
  <c r="BE193"/>
  <c r="BE202"/>
  <c r="BE204"/>
  <c r="BE206"/>
  <c r="BE209"/>
  <c r="BE212"/>
  <c r="BE138"/>
  <c r="BE149"/>
  <c r="BE154"/>
  <c r="BE176"/>
  <c r="BE183"/>
  <c r="BE196"/>
  <c r="BE205"/>
  <c i="2" r="BK125"/>
  <c r="J125"/>
  <c r="J97"/>
  <c i="3" r="BE136"/>
  <c r="BE143"/>
  <c r="BE144"/>
  <c r="BE145"/>
  <c r="BE174"/>
  <c r="BE177"/>
  <c r="BE180"/>
  <c r="BE181"/>
  <c r="BE182"/>
  <c r="BE190"/>
  <c r="BE191"/>
  <c r="BE192"/>
  <c r="BE194"/>
  <c i="2" r="E85"/>
  <c r="J89"/>
  <c r="F91"/>
  <c r="J91"/>
  <c r="F92"/>
  <c r="J92"/>
  <c r="BE127"/>
  <c r="BE129"/>
  <c r="BE131"/>
  <c r="BE132"/>
  <c r="BE133"/>
  <c r="BE134"/>
  <c r="BE136"/>
  <c r="BE138"/>
  <c r="BE140"/>
  <c r="BE141"/>
  <c r="BE145"/>
  <c r="BE147"/>
  <c r="BE149"/>
  <c r="BE150"/>
  <c r="BE152"/>
  <c r="BE154"/>
  <c r="BE156"/>
  <c r="BE158"/>
  <c r="BE160"/>
  <c r="BE162"/>
  <c r="BE164"/>
  <c r="BE166"/>
  <c r="BE168"/>
  <c r="BE172"/>
  <c r="BE174"/>
  <c r="BE176"/>
  <c r="BE178"/>
  <c r="BE179"/>
  <c r="BE182"/>
  <c r="BE184"/>
  <c r="BE186"/>
  <c r="BE188"/>
  <c r="BE190"/>
  <c r="BE192"/>
  <c r="BE195"/>
  <c r="BE196"/>
  <c r="BE197"/>
  <c r="BE198"/>
  <c r="BE200"/>
  <c r="BE202"/>
  <c r="BE204"/>
  <c r="BE211"/>
  <c r="BE214"/>
  <c r="BE217"/>
  <c r="BE220"/>
  <c r="BE221"/>
  <c r="BE224"/>
  <c r="BE227"/>
  <c r="BE233"/>
  <c r="BE235"/>
  <c r="BE237"/>
  <c r="BE240"/>
  <c r="BE243"/>
  <c r="BE246"/>
  <c r="BE249"/>
  <c r="BE253"/>
  <c r="BE255"/>
  <c r="BE257"/>
  <c r="BE261"/>
  <c r="BE266"/>
  <c r="BE268"/>
  <c r="BE270"/>
  <c r="BE272"/>
  <c r="BE273"/>
  <c r="BE274"/>
  <c r="BE275"/>
  <c r="BE277"/>
  <c r="BE279"/>
  <c r="BE281"/>
  <c r="BE283"/>
  <c r="BE285"/>
  <c r="BE287"/>
  <c r="BE289"/>
  <c r="BE292"/>
  <c r="BE298"/>
  <c r="BE299"/>
  <c r="BE300"/>
  <c r="BE301"/>
  <c r="BE302"/>
  <c r="BE304"/>
  <c r="BE305"/>
  <c r="BE307"/>
  <c r="BE309"/>
  <c r="BE311"/>
  <c r="BE312"/>
  <c r="BE313"/>
  <c r="BE314"/>
  <c r="BE316"/>
  <c r="BE318"/>
  <c r="BE325"/>
  <c r="BE327"/>
  <c r="BE329"/>
  <c r="BE331"/>
  <c r="BE333"/>
  <c r="BE335"/>
  <c r="BE337"/>
  <c r="BE338"/>
  <c r="BE339"/>
  <c r="BE341"/>
  <c r="BE342"/>
  <c r="BE343"/>
  <c r="BE344"/>
  <c r="BE346"/>
  <c r="BE348"/>
  <c r="BE350"/>
  <c r="BE352"/>
  <c r="BE354"/>
  <c r="BE356"/>
  <c r="BE358"/>
  <c r="BE361"/>
  <c r="BE362"/>
  <c i="1" r="BB95"/>
  <c r="BC95"/>
  <c r="BA95"/>
  <c r="AW95"/>
  <c r="BD95"/>
  <c i="3" r="F36"/>
  <c i="1" r="BC96"/>
  <c i="4" r="F36"/>
  <c i="1" r="BC97"/>
  <c i="3" r="F37"/>
  <c i="1" r="BD96"/>
  <c i="5" r="F34"/>
  <c i="1" r="BA98"/>
  <c i="3" r="F35"/>
  <c i="1" r="BB96"/>
  <c i="5" r="F36"/>
  <c i="1" r="BC98"/>
  <c i="3" r="J34"/>
  <c i="1" r="AW96"/>
  <c i="5" r="F37"/>
  <c i="1" r="BD98"/>
  <c i="3" r="F34"/>
  <c i="1" r="BA96"/>
  <c i="5" r="F35"/>
  <c i="1" r="BB98"/>
  <c i="4" r="F34"/>
  <c i="1" r="BA97"/>
  <c i="4" r="J34"/>
  <c i="1" r="AW97"/>
  <c i="5" r="J34"/>
  <c i="1" r="AW98"/>
  <c i="4" r="F37"/>
  <c i="1" r="BD97"/>
  <c i="4" r="F35"/>
  <c i="1" r="BB97"/>
  <c i="4" l="1" r="T124"/>
  <c i="2" r="T125"/>
  <c r="T124"/>
  <c i="5" r="R123"/>
  <c r="R122"/>
  <c i="3" r="T150"/>
  <c r="T128"/>
  <c i="5" r="P123"/>
  <c r="P122"/>
  <c i="1" r="AU98"/>
  <c i="5" r="T123"/>
  <c r="T122"/>
  <c i="4" r="R125"/>
  <c r="R124"/>
  <c r="P125"/>
  <c r="P124"/>
  <c i="1" r="AU97"/>
  <c i="3" r="R129"/>
  <c r="R128"/>
  <c r="P129"/>
  <c r="P128"/>
  <c i="1" r="AU96"/>
  <c i="2" r="R125"/>
  <c r="R124"/>
  <c i="3" r="P150"/>
  <c i="4" r="BK125"/>
  <c r="BK124"/>
  <c r="J124"/>
  <c r="J96"/>
  <c i="3" r="BK150"/>
  <c r="J150"/>
  <c r="J102"/>
  <c i="5" r="BK123"/>
  <c r="BK122"/>
  <c r="J122"/>
  <c r="J96"/>
  <c i="3" r="BK207"/>
  <c r="J207"/>
  <c r="J106"/>
  <c r="BK128"/>
  <c r="J128"/>
  <c r="J96"/>
  <c i="2" r="BK124"/>
  <c r="J124"/>
  <c r="F33"/>
  <c i="1" r="AZ95"/>
  <c i="3" r="J33"/>
  <c i="1" r="AV96"/>
  <c r="AT96"/>
  <c r="BB94"/>
  <c r="AX94"/>
  <c i="3" r="F33"/>
  <c i="1" r="AZ96"/>
  <c r="BA94"/>
  <c r="AW94"/>
  <c r="AK30"/>
  <c i="4" r="F33"/>
  <c i="1" r="AZ97"/>
  <c r="BD94"/>
  <c r="W33"/>
  <c r="BC94"/>
  <c r="W32"/>
  <c i="2" r="J33"/>
  <c i="1" r="AV95"/>
  <c r="AT95"/>
  <c i="2" r="J30"/>
  <c i="1" r="AG95"/>
  <c i="4" r="J33"/>
  <c i="1" r="AV97"/>
  <c r="AT97"/>
  <c i="5" r="J33"/>
  <c i="1" r="AV98"/>
  <c r="AT98"/>
  <c i="5" r="F33"/>
  <c i="1" r="AZ98"/>
  <c i="4" l="1" r="J125"/>
  <c r="J97"/>
  <c i="5" r="J123"/>
  <c r="J97"/>
  <c i="1" r="AN95"/>
  <c i="2" r="J96"/>
  <c r="J39"/>
  <c i="1" r="AU94"/>
  <c i="5" r="J30"/>
  <c i="1" r="AG98"/>
  <c i="3" r="J30"/>
  <c i="1" r="AG96"/>
  <c r="AN96"/>
  <c r="W31"/>
  <c i="4" r="J30"/>
  <c i="1" r="AG97"/>
  <c r="AZ94"/>
  <c r="AV94"/>
  <c r="AK29"/>
  <c r="W30"/>
  <c r="AY94"/>
  <c i="4" l="1" r="J39"/>
  <c i="5" r="J39"/>
  <c i="3" r="J39"/>
  <c i="1" r="AN97"/>
  <c r="AN98"/>
  <c r="AT94"/>
  <c r="AG94"/>
  <c r="AK26"/>
  <c r="W29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<sst xmlns="http://schemas.openxmlformats.org/spreadsheetml/2006/main">
  <si>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</si>
  <si>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</si>
  <si>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</si>
  <si>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</si>
  <si>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</si>
  <si>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{e0ee9306-4c43-4d38-8d41-b76dc433eaf8}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</si>
  <si>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</si>
  <si>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</si>
  <si>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</si>
  <si>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</si>
  <si>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</si>
  <si>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</si>
  <si>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</si>
  <si>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</si>
  <si>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2023s06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</si>
  <si>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</si>
  <si>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</si>
  <si>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Kolín - Cyklostezska Třídvorská</t>
  </si>
  <si>
    <t>KSO:</t>
  </si>
  <si>
    <t>CC-CZ:</t>
  </si>
  <si>
    <t>Místo:</t>
  </si>
  <si>
    <t xml:space="preserve"> </t>
  </si>
  <si>
    <t>Datum:</t>
  </si>
  <si>
    <t>19. 3. 2024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</si>
  <si>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</si>
  <si>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</si>
  <si>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</si>
  <si>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</si>
  <si>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</si>
  <si>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</si>
  <si>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</si>
  <si>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</si>
  <si>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</si>
  <si>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</si>
  <si>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</si>
  <si>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</si>
  <si>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</si>
  <si>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</si>
  <si>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</si>
  <si>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</si>
  <si>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</si>
  <si>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</si>
  <si>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</si>
  <si>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</si>
  <si>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</si>
  <si>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</si>
  <si>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</si>
  <si>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</si>
  <si>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</si>
  <si>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</si>
  <si>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</si>
  <si>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</si>
  <si>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</si>
  <si>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</si>
  <si>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</si>
  <si>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</si>
  <si>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</si>
  <si>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</si>
  <si>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</si>
  <si>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</si>
  <si>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</si>
  <si>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</si>
  <si>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</si>
  <si>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</si>
  <si>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</si>
  <si>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</si>
  <si>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</si>
  <si>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</si>
  <si>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</si>
  <si>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</si>
  <si>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</si>
  <si>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</si>
  <si>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</si>
  <si>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</si>
  <si>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</si>
  <si>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</si>
  <si>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</si>
  <si>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</si>
  <si>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</si>
  <si>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zpevněné plochy</t>
  </si>
  <si>
    <t>STA</t>
  </si>
  <si>
    <t>1</t>
  </si>
  <si>
    <t>{6b2eb63e-8e31-41bd-a3e2-0599c9515948}</t>
  </si>
  <si>
    <t>2</t>
  </si>
  <si>
    <t>SO 401</t>
  </si>
  <si>
    <t>Veřejné osvětlení</t>
  </si>
  <si>
    <t>{e7204e00-5987-408b-a74b-b0a30f91198e}</t>
  </si>
  <si>
    <t>SO 801</t>
  </si>
  <si>
    <t>Sadové úpravy</t>
  </si>
  <si>
    <t>{15da0738-cbde-4bfa-8d08-42f288ec3935}</t>
  </si>
  <si>
    <t>VRN</t>
  </si>
  <si>
    <t>Vedlejší rozpočtové náklady</t>
  </si>
  <si>
    <t>{aaced787-3d92-4bcb-90c2-adb4390e878e}</t>
  </si>
  <si>
    <t>plv</t>
  </si>
  <si>
    <t>plocha pro výměnu</t>
  </si>
  <si>
    <t>1977</t>
  </si>
  <si>
    <t>ob</t>
  </si>
  <si>
    <t>odpad beton</t>
  </si>
  <si>
    <t>519,355</t>
  </si>
  <si>
    <t>KRYCÍ LIST SOUPISU PRACÍ</t>
  </si>
  <si>
    <t>ok</t>
  </si>
  <si>
    <t>odpad kamenivo</t>
  </si>
  <si>
    <t>529,615</t>
  </si>
  <si>
    <t>oa</t>
  </si>
  <si>
    <t>odpad asfalt</t>
  </si>
  <si>
    <t>223,22</t>
  </si>
  <si>
    <t>Objekt:</t>
  </si>
  <si>
    <t>SO 101 - Komunikace a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</si>
  <si>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</si>
  <si>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</si>
  <si>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</si>
  <si>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</si>
  <si>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</si>
  <si>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</si>
  <si>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</si>
  <si>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1-1 - Případná výměna podloží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</si>
  <si>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</si>
  <si>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</si>
  <si>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</si>
  <si>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</si>
  <si>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</si>
  <si>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</si>
  <si>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</si>
  <si>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</si>
  <si>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</si>
  <si>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</si>
  <si>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</si>
  <si>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</si>
  <si>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</si>
  <si>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</si>
  <si>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</si>
  <si>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</si>
  <si>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</si>
  <si>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</si>
  <si>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</si>
  <si>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</si>
  <si>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</si>
  <si>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</si>
  <si>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</si>
  <si>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</si>
  <si>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</si>
  <si>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</si>
  <si>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4</t>
  </si>
  <si>
    <t>-401838265</t>
  </si>
  <si>
    <t>VV</t>
  </si>
  <si>
    <t>165+15+5</t>
  </si>
  <si>
    <t>113106134</t>
  </si>
  <si>
    <t>Rozebrání dlažeb ze zámkových dlaždic komunikací pro pěší strojně pl do 50 m2</t>
  </si>
  <si>
    <t>1420614673</t>
  </si>
  <si>
    <t>225+15+35+125+55</t>
  </si>
  <si>
    <t>3</t>
  </si>
  <si>
    <t>113106185</t>
  </si>
  <si>
    <t>Rozebrání dlažeb vozovek z drobných kostek s ložem z kameniva strojně pl do 50 m2</t>
  </si>
  <si>
    <t>1995467377</t>
  </si>
  <si>
    <t>113106187</t>
  </si>
  <si>
    <t>Rozebrání dlažeb vozovek ze zámkové dlažby s ložem z kameniva strojně pl do 50 m2</t>
  </si>
  <si>
    <t>-772663680</t>
  </si>
  <si>
    <t>5</t>
  </si>
  <si>
    <t>113107131</t>
  </si>
  <si>
    <t>Odstranění podkladu z betonu prostého tl přes 100 do 150 mm ručně</t>
  </si>
  <si>
    <t>1899594681</t>
  </si>
  <si>
    <t>6</t>
  </si>
  <si>
    <t>113107142</t>
  </si>
  <si>
    <t>Odstranění podkladu živičného tl přes 50 do 100 mm ručně</t>
  </si>
  <si>
    <t>1706592498</t>
  </si>
  <si>
    <t>190*0,5 "podél fasád domů"</t>
  </si>
  <si>
    <t>7</t>
  </si>
  <si>
    <t>113107161</t>
  </si>
  <si>
    <t>Odstranění podkladu z kameniva drceného tl do 100 mm strojně pl přes 50 do 200 m2</t>
  </si>
  <si>
    <t>-1159338944</t>
  </si>
  <si>
    <t>460+95</t>
  </si>
  <si>
    <t>8</t>
  </si>
  <si>
    <t>113107162</t>
  </si>
  <si>
    <t>Odstranění podkladu z kameniva drceného tl přes 100 do 200 mm strojně pl přes 50 do 200 m2</t>
  </si>
  <si>
    <t>-14961506</t>
  </si>
  <si>
    <t>185+455"pod dlažbou/zámkovou"</t>
  </si>
  <si>
    <t>9</t>
  </si>
  <si>
    <t>113107163</t>
  </si>
  <si>
    <t>Odstranění podkladu z kameniva drceného tl přes 200 do 300 mm strojně pl přes 50 do 200 m2</t>
  </si>
  <si>
    <t>623557225</t>
  </si>
  <si>
    <t>10</t>
  </si>
  <si>
    <t>113107171</t>
  </si>
  <si>
    <t>Odstranění podkladu z betonu prostého tl přes 100 do 150 mm strojně pl přes 50 do 200 m2</t>
  </si>
  <si>
    <t>-79619034</t>
  </si>
  <si>
    <t>10+80+50+25+155</t>
  </si>
  <si>
    <t>15+240+285+15-95 "odtečnění u fasád"</t>
  </si>
  <si>
    <t>Součet</t>
  </si>
  <si>
    <t>11</t>
  </si>
  <si>
    <t>113107182</t>
  </si>
  <si>
    <t>Odstranění podkladu živičného tl přes 50 do 100 mm strojně pl přes 50 do 200 m2</t>
  </si>
  <si>
    <t>528476814</t>
  </si>
  <si>
    <t>113107183</t>
  </si>
  <si>
    <t>Odstranění podkladu živičného tl přes 100 do 150 mm strojně pl přes 50 do 200 m2</t>
  </si>
  <si>
    <t>1135265509</t>
  </si>
  <si>
    <t>13</t>
  </si>
  <si>
    <t>113107321</t>
  </si>
  <si>
    <t>Odstranění podkladu z kameniva drceného tl do 100 mm strojně pl do 50 m2</t>
  </si>
  <si>
    <t>569562354</t>
  </si>
  <si>
    <t>14</t>
  </si>
  <si>
    <t>113107323</t>
  </si>
  <si>
    <t>Odstranění podkladu z kameniva drceného tl přes 200 do 300 mm strojně pl do 50 m2</t>
  </si>
  <si>
    <t>1527991035</t>
  </si>
  <si>
    <t>30+45</t>
  </si>
  <si>
    <t>15</t>
  </si>
  <si>
    <t>113107331</t>
  </si>
  <si>
    <t>Odstranění podkladu z betonu prostého tl přes 100 do 150 mm strojně pl do 50 m2</t>
  </si>
  <si>
    <t>1329604084</t>
  </si>
  <si>
    <t>30</t>
  </si>
  <si>
    <t>16</t>
  </si>
  <si>
    <t>113107332</t>
  </si>
  <si>
    <t>Odstranění podkladu z betonu prostého tl přes 150 do 300 mm strojně pl do 50 m2</t>
  </si>
  <si>
    <t>871265470</t>
  </si>
  <si>
    <t>10+40+5+15</t>
  </si>
  <si>
    <t>17</t>
  </si>
  <si>
    <t>113201112</t>
  </si>
  <si>
    <t>Vytrhání obrub silničních ležatých</t>
  </si>
  <si>
    <t>m</t>
  </si>
  <si>
    <t>535402849</t>
  </si>
  <si>
    <t>20+12+5+(12+12)+(10+10)+(9+9)</t>
  </si>
  <si>
    <t>18</t>
  </si>
  <si>
    <t>113201112-1</t>
  </si>
  <si>
    <t xml:space="preserve">Vytrhání vodících proužků š.0,5m v bet. loži </t>
  </si>
  <si>
    <t>163574573</t>
  </si>
  <si>
    <t>(12+8+3+4+3)+(10+10+7+7+10)</t>
  </si>
  <si>
    <t>19</t>
  </si>
  <si>
    <t>113203111</t>
  </si>
  <si>
    <t>Vytrhání obrub z dlažebních kostek</t>
  </si>
  <si>
    <t>-1639245692</t>
  </si>
  <si>
    <t>(56+39+79+19)+(24+13+24+47+3+12)+(12+4+13+4+4+32+32+14)</t>
  </si>
  <si>
    <t>20</t>
  </si>
  <si>
    <t>113204111</t>
  </si>
  <si>
    <t>Vytrhání obrub záhonových</t>
  </si>
  <si>
    <t>-1590886626</t>
  </si>
  <si>
    <t>4+30+3+11+(14+42)</t>
  </si>
  <si>
    <t>122251101</t>
  </si>
  <si>
    <t>Odkopávky a prokopávky nezapažené v hornině třídy těžitelnosti I skupiny 3 objem do 20 m3 strojně</t>
  </si>
  <si>
    <t>m3</t>
  </si>
  <si>
    <t>-1648628960</t>
  </si>
  <si>
    <t>((25+45+55+10+20+40)+(40+15+35+80+20)+(15+15+5+60+55+40+105+25))*0,35</t>
  </si>
  <si>
    <t>22</t>
  </si>
  <si>
    <t>131251100</t>
  </si>
  <si>
    <t>Hloubení jam nezapažených v hornině třídy těžitelnosti I skupiny 3 objem do 20 m3 strojně</t>
  </si>
  <si>
    <t>-1115710163</t>
  </si>
  <si>
    <t>(2+3)*1*1,4+1</t>
  </si>
  <si>
    <t>23</t>
  </si>
  <si>
    <t>132251102</t>
  </si>
  <si>
    <t>Hloubení rýh nezapažených š do 800 mm v hornině třídy těžitelnosti I skupiny 3 objem do 50 m3 strojně</t>
  </si>
  <si>
    <t>531551112</t>
  </si>
  <si>
    <t>(2+5)*0,6*1 " pro přípojky"</t>
  </si>
  <si>
    <t>((15+5)+(4+2+9+14+6+32)+(5+20+20+12+30))*0,5*0,8 "vsakovací rýhy"</t>
  </si>
  <si>
    <t>24</t>
  </si>
  <si>
    <t>162751117</t>
  </si>
  <si>
    <t>Vodorovné přemístění přes 9 000 do 10000 m výkopku/sypaniny z horniny třídy těžitelnosti I skupiny 1 až 3</t>
  </si>
  <si>
    <t>1936750040</t>
  </si>
  <si>
    <t>246,75+8+73,8</t>
  </si>
  <si>
    <t>25</t>
  </si>
  <si>
    <t>171201231</t>
  </si>
  <si>
    <t>Poplatek za uložení zeminy a kamení na recyklační skládce (skládkovné) kód odpadu 17 05 04</t>
  </si>
  <si>
    <t>t</t>
  </si>
  <si>
    <t>-195090138</t>
  </si>
  <si>
    <t>328,55*1,9</t>
  </si>
  <si>
    <t>26</t>
  </si>
  <si>
    <t>174251101</t>
  </si>
  <si>
    <t>Zásyp jam, šachet rýh nebo kolem objektů sypaninou bez zhutnění</t>
  </si>
  <si>
    <t>1549687121</t>
  </si>
  <si>
    <t>((15+5)+(4+2+9+14+6+32)+(5+20+20+12+30))*0,3*0,1 "nad vsakovací rýhou"</t>
  </si>
  <si>
    <t>27</t>
  </si>
  <si>
    <t>M</t>
  </si>
  <si>
    <t>58344171-1</t>
  </si>
  <si>
    <t>štěrkodrť frakce 8/32</t>
  </si>
  <si>
    <t>-416384291</t>
  </si>
  <si>
    <t>28</t>
  </si>
  <si>
    <t>181152302</t>
  </si>
  <si>
    <t>Úprava pláně pro silnice a dálnice v zářezech se zhutněním</t>
  </si>
  <si>
    <t>-514560405</t>
  </si>
  <si>
    <t>1598+379+159</t>
  </si>
  <si>
    <t>1-1</t>
  </si>
  <si>
    <t>Případná výměna podloží</t>
  </si>
  <si>
    <t>29</t>
  </si>
  <si>
    <t>122251103</t>
  </si>
  <si>
    <t>Odkopávky a prokopávky nezapažené v hornině třídy těžitelnosti I skupiny 3 objem do 100 m3 strojně</t>
  </si>
  <si>
    <t>1870645015</t>
  </si>
  <si>
    <t>plv*0,2</t>
  </si>
  <si>
    <t>301626890</t>
  </si>
  <si>
    <t>plv*0,3</t>
  </si>
  <si>
    <t>31</t>
  </si>
  <si>
    <t>853370461</t>
  </si>
  <si>
    <t>plv*0,3*1,9</t>
  </si>
  <si>
    <t>32</t>
  </si>
  <si>
    <t>-928287529</t>
  </si>
  <si>
    <t>33</t>
  </si>
  <si>
    <t>564861011</t>
  </si>
  <si>
    <t>Podklad ze štěrkodrtě ŠD plochy do 100 m2 tl 200 mm</t>
  </si>
  <si>
    <t>-1041838545</t>
  </si>
  <si>
    <t>1598+379</t>
  </si>
  <si>
    <t>34</t>
  </si>
  <si>
    <t>919726121</t>
  </si>
  <si>
    <t>Geotextilie pro ochranu, separaci a filtraci netkaná měrná hm do 200 g/m2</t>
  </si>
  <si>
    <t>-2017015981</t>
  </si>
  <si>
    <t>Komunikace pozemní</t>
  </si>
  <si>
    <t>35</t>
  </si>
  <si>
    <t>564851011</t>
  </si>
  <si>
    <t>Podklad ze štěrkodrtě ŠD plochy do 100 m2 tl 150 mm</t>
  </si>
  <si>
    <t>1104892621</t>
  </si>
  <si>
    <t>36</t>
  </si>
  <si>
    <t>1491111923</t>
  </si>
  <si>
    <t>37</t>
  </si>
  <si>
    <t>564861111</t>
  </si>
  <si>
    <t>Podklad ze štěrkodrtě ŠD plochy přes 100 m2 tl 200 mm</t>
  </si>
  <si>
    <t>-1156071279</t>
  </si>
  <si>
    <t>38</t>
  </si>
  <si>
    <t>567122111</t>
  </si>
  <si>
    <t>Podklad ze směsi stmelené cementem SC C 8/10 (KSC I) tl 120 mm</t>
  </si>
  <si>
    <t>770097203</t>
  </si>
  <si>
    <t>379-34+12</t>
  </si>
  <si>
    <t>39</t>
  </si>
  <si>
    <t>567142111</t>
  </si>
  <si>
    <t>Podklad ze směsi stmelené cementem SC C 8/10 (KSC I) tl 210 mm</t>
  </si>
  <si>
    <t>-1133041405</t>
  </si>
  <si>
    <t>158,5+34</t>
  </si>
  <si>
    <t>40</t>
  </si>
  <si>
    <t>591211111</t>
  </si>
  <si>
    <t>Kladení dlažby z kostek drobných z kamene do lože z kameniva těženého tl 50 mm</t>
  </si>
  <si>
    <t>291251245</t>
  </si>
  <si>
    <t>16 "budou využity vybourané kostky"</t>
  </si>
  <si>
    <t>41</t>
  </si>
  <si>
    <t>596211110</t>
  </si>
  <si>
    <t>Kladení zámkové dlažby komunikací pro pěší ručně tl 60 mm skupiny A pl do 50 m2</t>
  </si>
  <si>
    <t>-1994329664</t>
  </si>
  <si>
    <t>"bílá" (1,7)+(1,7+1,8)+(1,8+1,5)+2,6</t>
  </si>
  <si>
    <t>"antracit"((2,8+2,1+2,3+2,9)+(1,6+4,6)+(2,8+4,5+1,6+2,6))+(2,5+2,8)+(2,9+1,6+4,3+1,6+4,2+2,4)+2,1</t>
  </si>
  <si>
    <t>"stezka"(9+28+67+31+168+85+29)+(58+40+135)+(28+23+61+64+71+152)+(9+64)</t>
  </si>
  <si>
    <t>"chodník"(3+2+17+36+50+3+12+6)+(25+15+52)+(8+6+12+8+21+26+35+70)</t>
  </si>
  <si>
    <t>"kontrastní pás"5</t>
  </si>
  <si>
    <t>42</t>
  </si>
  <si>
    <t>59245006</t>
  </si>
  <si>
    <t>dlažba pro nevidomé betonová 200x100mm tl 60mm barevná</t>
  </si>
  <si>
    <t>-1420812865</t>
  </si>
  <si>
    <t>11,1"bílá"+52,2"antracitová"</t>
  </si>
  <si>
    <t>63,3*1,03 'Přepočtené koeficientem množství</t>
  </si>
  <si>
    <t>43</t>
  </si>
  <si>
    <t>59245016</t>
  </si>
  <si>
    <t>dlažba skladebná betonová 100x100mm tl 60mm přírodní</t>
  </si>
  <si>
    <t>2000421668</t>
  </si>
  <si>
    <t>0,34*407</t>
  </si>
  <si>
    <t>138,38*1,03 'Přepočtené koeficientem množství</t>
  </si>
  <si>
    <t>44</t>
  </si>
  <si>
    <t>59245018</t>
  </si>
  <si>
    <t>dlažba skladebná betonová 200x100mm tl 60mm přírodní</t>
  </si>
  <si>
    <t>265347988</t>
  </si>
  <si>
    <t>0,66*407</t>
  </si>
  <si>
    <t>268,62*1,03 'Přepočtené koeficientem množství</t>
  </si>
  <si>
    <t>45</t>
  </si>
  <si>
    <t>59245008</t>
  </si>
  <si>
    <t>dlažba skladebná betonová 200x100mm tl 60mm barevná antracitová</t>
  </si>
  <si>
    <t>324952544</t>
  </si>
  <si>
    <t>46</t>
  </si>
  <si>
    <t>59245263-1</t>
  </si>
  <si>
    <t>dlažba skladebná betonová 200x200mm tl 60mm barevná antracitová bez zkosených hran</t>
  </si>
  <si>
    <t>-1054481650</t>
  </si>
  <si>
    <t>0,23*1122</t>
  </si>
  <si>
    <t>258,06*1,03 'Přepočtené koeficientem množství</t>
  </si>
  <si>
    <t>47</t>
  </si>
  <si>
    <t>59245021-1</t>
  </si>
  <si>
    <t>dlažba skladebná betonová 200x200mm tl 60mm přírodní bez zkosených hran</t>
  </si>
  <si>
    <t>-1022425404</t>
  </si>
  <si>
    <t>0,77*1122</t>
  </si>
  <si>
    <t>863,94*1,03 'Přepočtené koeficientem množství</t>
  </si>
  <si>
    <t>48</t>
  </si>
  <si>
    <t>596211210</t>
  </si>
  <si>
    <t>Kladení zámkové dlažby komunikací pro pěší ručně tl 80 mm skupiny A pl do 50 m2</t>
  </si>
  <si>
    <t>426979346</t>
  </si>
  <si>
    <t>"bílá"(2,1+1,6+3,3)+(4,4+1,6)+(2+3,6+2+2,4+2,2)+(3,7+3,6)</t>
  </si>
  <si>
    <t>"vjezd"(8,5+5+3)+(15,5+6)+(8+13+8+10)</t>
  </si>
  <si>
    <t>"stezka"(12,5+10+21)+(33+12)+(15+27+15+18)+27</t>
  </si>
  <si>
    <t>"chodník"(9+7,5+10)+(12+4,5)+(6,5+12,5+8+9)</t>
  </si>
  <si>
    <t>49</t>
  </si>
  <si>
    <t>59245226</t>
  </si>
  <si>
    <t>dlažba pro nevidomé betonová 200x100mm tl 80mm barevná bílá</t>
  </si>
  <si>
    <t>1113351303</t>
  </si>
  <si>
    <t>32,5*1,03 'Přepočtené koeficientem množství</t>
  </si>
  <si>
    <t>50</t>
  </si>
  <si>
    <t>59245004-1</t>
  </si>
  <si>
    <t>dlažba skladebná betonová 200x200mm tl 80mm barevná antracitová</t>
  </si>
  <si>
    <t>1736697685</t>
  </si>
  <si>
    <t>77*1,03 'Přepočtené koeficientem množství</t>
  </si>
  <si>
    <t>51</t>
  </si>
  <si>
    <t>59245004-2</t>
  </si>
  <si>
    <t xml:space="preserve">dlažba skladebná betonová 200x200mm tl 80mm barevná antacitová bez zkosených hran </t>
  </si>
  <si>
    <t>651494908</t>
  </si>
  <si>
    <t>0,23*190,5</t>
  </si>
  <si>
    <t>43,815*1,03 'Přepočtené koeficientem množství</t>
  </si>
  <si>
    <t>52</t>
  </si>
  <si>
    <t>59245030-1</t>
  </si>
  <si>
    <t>dlažba skladebná betonová 200x200mm tl 80mm přírodní bez zkosených hran</t>
  </si>
  <si>
    <t>-1944814230</t>
  </si>
  <si>
    <t>0,77*190,5</t>
  </si>
  <si>
    <t>146,685*1,03 'Přepočtené koeficientem množství</t>
  </si>
  <si>
    <t>53</t>
  </si>
  <si>
    <t>59245020</t>
  </si>
  <si>
    <t>dlažba skladebná betonová 200x100mm tl 80mm přírodní</t>
  </si>
  <si>
    <t>-82842687</t>
  </si>
  <si>
    <t>0,66*79</t>
  </si>
  <si>
    <t>52,14*1,03 'Přepočtené koeficientem množství</t>
  </si>
  <si>
    <t>54</t>
  </si>
  <si>
    <t>59245017</t>
  </si>
  <si>
    <t>dlažba skladebná betonová 100x100mm tl 80mm přírodní</t>
  </si>
  <si>
    <t>-2103984475</t>
  </si>
  <si>
    <t>0,34*79</t>
  </si>
  <si>
    <t>26,86*1,03 'Přepočtené koeficientem množství</t>
  </si>
  <si>
    <t>55</t>
  </si>
  <si>
    <t>596212210</t>
  </si>
  <si>
    <t>Kladení zámkové dlažby pozemních komunikací ručně tl 80 mm skupiny A pl do 50 m2</t>
  </si>
  <si>
    <t>1948013209</t>
  </si>
  <si>
    <t>"retardér"32+25+27</t>
  </si>
  <si>
    <t>"nájezd"(9,5+6)+(4,5+8)+(28,5+8+10)</t>
  </si>
  <si>
    <t>56</t>
  </si>
  <si>
    <t>59245030</t>
  </si>
  <si>
    <t>dlažba skladebná betonová 200x200mm tl 80mm přírodní</t>
  </si>
  <si>
    <t>1872364329</t>
  </si>
  <si>
    <t>74,5*1,03 'Přepočtené koeficientem množství</t>
  </si>
  <si>
    <t>57</t>
  </si>
  <si>
    <t>471006619</t>
  </si>
  <si>
    <t>84*1,03 'Přepočtené koeficientem množství</t>
  </si>
  <si>
    <t>58</t>
  </si>
  <si>
    <t>564871-1</t>
  </si>
  <si>
    <t xml:space="preserve">Výplň zasakovacích prostorů štěrkodrtí fr. 32-64   </t>
  </si>
  <si>
    <t>-598884105</t>
  </si>
  <si>
    <t>(2+3)*1*1,2 "galerie"</t>
  </si>
  <si>
    <t>((15+5)+(4+2+9+14+6+32)+(5+20+20+12+30))*0,5*0,7 "vsakovací rýhy"</t>
  </si>
  <si>
    <t>59</t>
  </si>
  <si>
    <t>-538237839</t>
  </si>
  <si>
    <t>((15+5)+(4+2+9+14+6+32)+(5+20+20+12+30))*(0,5+0,7+0,5+0,7+0,5) "vsakovací rýhy"</t>
  </si>
  <si>
    <t>(2+3)*(1+1,2+1,2+1+0,5) "galerie"</t>
  </si>
  <si>
    <t>Trubní vedení</t>
  </si>
  <si>
    <t>60</t>
  </si>
  <si>
    <t>871310310</t>
  </si>
  <si>
    <t>Montáž kanalizačního potrubí hladkého plnostěnného SN 10 z polypropylenu DN 150</t>
  </si>
  <si>
    <t>-1503144205</t>
  </si>
  <si>
    <t>(2+5)</t>
  </si>
  <si>
    <t>61</t>
  </si>
  <si>
    <t>28617011</t>
  </si>
  <si>
    <t>trubka kanalizační PP plnostěnná třívrstvá DN 150x3000mm SN10</t>
  </si>
  <si>
    <t>700297764</t>
  </si>
  <si>
    <t>7*1,015 'Přepočtené koeficientem množství</t>
  </si>
  <si>
    <t>62</t>
  </si>
  <si>
    <t>89-2</t>
  </si>
  <si>
    <t xml:space="preserve">napojení přípojek  na šachty nebo potrubí</t>
  </si>
  <si>
    <t>kus</t>
  </si>
  <si>
    <t>2113307690</t>
  </si>
  <si>
    <t>2+2+2</t>
  </si>
  <si>
    <t>63</t>
  </si>
  <si>
    <t>895941</t>
  </si>
  <si>
    <t xml:space="preserve">Osazení vpusti uliční -  včetně mříže</t>
  </si>
  <si>
    <t>soub</t>
  </si>
  <si>
    <t>-751583164</t>
  </si>
  <si>
    <t>64</t>
  </si>
  <si>
    <t>28614-1</t>
  </si>
  <si>
    <t>uliční vpusť - kompletní dodávka, šachta, koš, mříž ,...</t>
  </si>
  <si>
    <t>1370740219</t>
  </si>
  <si>
    <t>65</t>
  </si>
  <si>
    <t>899431111</t>
  </si>
  <si>
    <t>Výšková úprava uličního vstupu nebo vpusti do 200 mm zvýšením krycího hrnce, šoupěte nebo hydrantu</t>
  </si>
  <si>
    <t>1173859107</t>
  </si>
  <si>
    <t>66</t>
  </si>
  <si>
    <t>174151101</t>
  </si>
  <si>
    <t>Zásyp jam, šachet rýh nebo kolem objektů sypaninou se zhutněním</t>
  </si>
  <si>
    <t>391940416</t>
  </si>
  <si>
    <t>(2+5)*0,6*0,45</t>
  </si>
  <si>
    <t>67</t>
  </si>
  <si>
    <t>175151101</t>
  </si>
  <si>
    <t>Obsypání potrubí strojně sypaninou bez prohození, uloženou do 3 m</t>
  </si>
  <si>
    <t>-1521284702</t>
  </si>
  <si>
    <t>68</t>
  </si>
  <si>
    <t>58337310</t>
  </si>
  <si>
    <t>štěrkopísek frakce 0/4</t>
  </si>
  <si>
    <t>559229296</t>
  </si>
  <si>
    <t>1,89*2 'Přepočtené koeficientem množství</t>
  </si>
  <si>
    <t>69</t>
  </si>
  <si>
    <t>451541111</t>
  </si>
  <si>
    <t>Lože pod potrubí otevřený výkop ze štěrkodrtě</t>
  </si>
  <si>
    <t>1063009014</t>
  </si>
  <si>
    <t>(2+5)*0,6*0,1</t>
  </si>
  <si>
    <t>70</t>
  </si>
  <si>
    <t>212752102</t>
  </si>
  <si>
    <t>Trativod z drenážních trubek korugovaných PE-HD SN 4 perforace 360° včetně lože otevřený výkop DN 150 pro liniové stavby</t>
  </si>
  <si>
    <t>-2093583253</t>
  </si>
  <si>
    <t>3+4</t>
  </si>
  <si>
    <t>71</t>
  </si>
  <si>
    <t>935922211</t>
  </si>
  <si>
    <t>Obrubníkový odvodňovací žlab z polymerbetonu pro zatížení D 400 výšky od 275 do 325 mm základní prvek</t>
  </si>
  <si>
    <t>1147140547</t>
  </si>
  <si>
    <t>11+4+9-(2*0,5*3)</t>
  </si>
  <si>
    <t>72</t>
  </si>
  <si>
    <t>935922212</t>
  </si>
  <si>
    <t>Obrubníkový odvodňovací žlab z polymerbetonu pro zatížení D 400 výšky od 275 do 325 mm revizní prvek</t>
  </si>
  <si>
    <t>-1939462779</t>
  </si>
  <si>
    <t>2*3*0,5</t>
  </si>
  <si>
    <t>73</t>
  </si>
  <si>
    <t>935922218</t>
  </si>
  <si>
    <t>Čelní stěna pro začátek a konec obrubníkového odvodňovacího žlabu z polymerbetonu pro zatížení D 400 výšky od 275 do 325 mm</t>
  </si>
  <si>
    <t>-1788193120</t>
  </si>
  <si>
    <t>2*3</t>
  </si>
  <si>
    <t>Ostatní konstrukce a práce, bourání</t>
  </si>
  <si>
    <t>74</t>
  </si>
  <si>
    <t>914111111</t>
  </si>
  <si>
    <t>Montáž svislé dopravní značky do velikosti 1 m2 objímkami na sloupek nebo konzolu</t>
  </si>
  <si>
    <t>-1523158651</t>
  </si>
  <si>
    <t>"IZ8a/b"2+2+2</t>
  </si>
  <si>
    <t>"C7a/b" 2+4+4+6+"C9a/b"2</t>
  </si>
  <si>
    <t>"E13" 2+4+4+6</t>
  </si>
  <si>
    <t>"P6"1+1+2</t>
  </si>
  <si>
    <t>75</t>
  </si>
  <si>
    <t>40445615</t>
  </si>
  <si>
    <t>značky upravující přednost P6 700mm</t>
  </si>
  <si>
    <t>1982428970</t>
  </si>
  <si>
    <t>76</t>
  </si>
  <si>
    <t>40445620</t>
  </si>
  <si>
    <t>zákazové, příkazové dopravní značky B1-B34, C1-15 700mm</t>
  </si>
  <si>
    <t>1790028822</t>
  </si>
  <si>
    <t>77</t>
  </si>
  <si>
    <t>40445650</t>
  </si>
  <si>
    <t>dodatkové tabulky E7, E12, E13 500x300mm</t>
  </si>
  <si>
    <t>-1136686894</t>
  </si>
  <si>
    <t>78</t>
  </si>
  <si>
    <t>40445651</t>
  </si>
  <si>
    <t>informativní značky zónové IZ1, IZ2, IZ8 1000x1000mm</t>
  </si>
  <si>
    <t>1293907410</t>
  </si>
  <si>
    <t>79</t>
  </si>
  <si>
    <t>914511112</t>
  </si>
  <si>
    <t>Montáž sloupku dopravních značek délky do 3,5 m s betonovým základem a patkou D 60 mm</t>
  </si>
  <si>
    <t>-395445991</t>
  </si>
  <si>
    <t>1+4+4+6</t>
  </si>
  <si>
    <t>80</t>
  </si>
  <si>
    <t>40445235</t>
  </si>
  <si>
    <t>sloupek pro dopravní značku Al D 60mm v 3,5m</t>
  </si>
  <si>
    <t>-844784674</t>
  </si>
  <si>
    <t>81</t>
  </si>
  <si>
    <t>915111121</t>
  </si>
  <si>
    <t>Vodorovné dopravní značení dělící čáry přerušované š 125 mm základní bílá barva</t>
  </si>
  <si>
    <t>1215621633</t>
  </si>
  <si>
    <t>410+410</t>
  </si>
  <si>
    <t>82</t>
  </si>
  <si>
    <t>915131111</t>
  </si>
  <si>
    <t>Vodorovné dopravní značení přechody pro chodce, šipky, symboly základní bílá barva</t>
  </si>
  <si>
    <t>1534949096</t>
  </si>
  <si>
    <t>23+26 "symbol V14"</t>
  </si>
  <si>
    <t>83</t>
  </si>
  <si>
    <t>915131115-1</t>
  </si>
  <si>
    <t>Vodorovné dopravní značení - červená barva</t>
  </si>
  <si>
    <t>1154825801</t>
  </si>
  <si>
    <t>(5+12+12+14+13+13+10)+(5+10+13+13+13+5)</t>
  </si>
  <si>
    <t>84</t>
  </si>
  <si>
    <t>915211122</t>
  </si>
  <si>
    <t>Vodorovné dopravní značení dělící čáry přerušované š 125 mm retroreflexní bílý plast</t>
  </si>
  <si>
    <t>-1903085349</t>
  </si>
  <si>
    <t>85</t>
  </si>
  <si>
    <t>915231111</t>
  </si>
  <si>
    <t>Vodorovné dopravní značení přechody pro chodce, šipky, symboly bílý plast</t>
  </si>
  <si>
    <t>-381136612</t>
  </si>
  <si>
    <t>86</t>
  </si>
  <si>
    <t>915231115-1</t>
  </si>
  <si>
    <t xml:space="preserve">Vodorovné dopravní značení - červená </t>
  </si>
  <si>
    <t>-179194065</t>
  </si>
  <si>
    <t>87</t>
  </si>
  <si>
    <t>916231213</t>
  </si>
  <si>
    <t>Osazení chodníkového obrubníku betonového stojatého s boční opěrou do lože z betonu prostého</t>
  </si>
  <si>
    <t>-1120393000</t>
  </si>
  <si>
    <t>(14+30+8+30+18+8+103)+(5+22+18+50+4)+(3+9+11+10+24+26+28+52+14)+(4+22+18)</t>
  </si>
  <si>
    <t>88</t>
  </si>
  <si>
    <t>59217062</t>
  </si>
  <si>
    <t>obrubník parkový betonový 1000x50x250mm přírodní</t>
  </si>
  <si>
    <t>22644487</t>
  </si>
  <si>
    <t>531*1,02 'Přepočtené koeficientem množství</t>
  </si>
  <si>
    <t>89</t>
  </si>
  <si>
    <t>916241113</t>
  </si>
  <si>
    <t>Osazení obrubníku kamenného ležatého s boční opěrou do lože z betonu prostého</t>
  </si>
  <si>
    <t>-1517822287</t>
  </si>
  <si>
    <t>(6+10)+14+(5+4+8+6+6)+(7+4+4,5+4,5+4)+(10+6+6+5+5+3+10+9+9+6)</t>
  </si>
  <si>
    <t>3,5 "r8"</t>
  </si>
  <si>
    <t>(3,5+3)+(3+3) "r4"</t>
  </si>
  <si>
    <t>7 "R7"</t>
  </si>
  <si>
    <t>1,6+1,6 "r1"</t>
  </si>
  <si>
    <t>90</t>
  </si>
  <si>
    <t>58380004</t>
  </si>
  <si>
    <t>obrubník kamenný žulový přímý 1000x250x200mm</t>
  </si>
  <si>
    <t>-811856320</t>
  </si>
  <si>
    <t>152*1,02 'Přepočtené koeficientem množství</t>
  </si>
  <si>
    <t>91</t>
  </si>
  <si>
    <t>58380414</t>
  </si>
  <si>
    <t>obrubník kamenný žulový obloukový R 0,5-1m 250x200mm</t>
  </si>
  <si>
    <t>1928618143</t>
  </si>
  <si>
    <t>3,2*1,02 'Přepočtené koeficientem množství</t>
  </si>
  <si>
    <t>92</t>
  </si>
  <si>
    <t>58380434</t>
  </si>
  <si>
    <t>obrubník kamenný žulový obloukový R 3-5m 250x200mm</t>
  </si>
  <si>
    <t>1930058054</t>
  </si>
  <si>
    <t>12,5*1,02 'Přepočtené koeficientem množství</t>
  </si>
  <si>
    <t>93</t>
  </si>
  <si>
    <t>58380444</t>
  </si>
  <si>
    <t>obrubník kamenný žulový obloukový R 5-10m 250x200mm</t>
  </si>
  <si>
    <t>336429458</t>
  </si>
  <si>
    <t>10,5*1,02 'Přepočtené koeficientem množství</t>
  </si>
  <si>
    <t>94</t>
  </si>
  <si>
    <t>919735113</t>
  </si>
  <si>
    <t>Řezání stávajícího živičného krytu hl přes 100 do 150 mm</t>
  </si>
  <si>
    <t>2020251512</t>
  </si>
  <si>
    <t>20+6+6+6+4</t>
  </si>
  <si>
    <t>95</t>
  </si>
  <si>
    <t>275316231-1</t>
  </si>
  <si>
    <t>Základové patky z prostého betonu pro zastávku</t>
  </si>
  <si>
    <t>ks</t>
  </si>
  <si>
    <t>-2100770233</t>
  </si>
  <si>
    <t>96</t>
  </si>
  <si>
    <t>936001002-3</t>
  </si>
  <si>
    <t xml:space="preserve">Montáž prvků městské a zahradní architektury  - přístřešk MHD</t>
  </si>
  <si>
    <t>263092464</t>
  </si>
  <si>
    <t>97</t>
  </si>
  <si>
    <t>749-3</t>
  </si>
  <si>
    <t xml:space="preserve">zastávkový přístřešek Rozměry 4200×1846×2567 mm zinkovaná ocelová nosná konstrukce, výplně stěn jsou z bezpečnostního kaleného skla </t>
  </si>
  <si>
    <t>108234067</t>
  </si>
  <si>
    <t>98</t>
  </si>
  <si>
    <t>936104211</t>
  </si>
  <si>
    <t>Montáž odpadkového koše do betonové patky</t>
  </si>
  <si>
    <t>185033317</t>
  </si>
  <si>
    <t>"budou použity původní koše"3</t>
  </si>
  <si>
    <t>99</t>
  </si>
  <si>
    <t>966001311</t>
  </si>
  <si>
    <t>Odstranění odpadkového koše s betonovou patkou</t>
  </si>
  <si>
    <t>1524060200</t>
  </si>
  <si>
    <t>100</t>
  </si>
  <si>
    <t>966006132</t>
  </si>
  <si>
    <t>Odstranění značek dopravních nebo orientačních se sloupky s betonovými patkami</t>
  </si>
  <si>
    <t>559361737</t>
  </si>
  <si>
    <t>101</t>
  </si>
  <si>
    <t>966006211</t>
  </si>
  <si>
    <t>Odstranění svislých dopravních značek ze sloupů, sloupků nebo konzol</t>
  </si>
  <si>
    <t>2036766271</t>
  </si>
  <si>
    <t>102</t>
  </si>
  <si>
    <t>966-1</t>
  </si>
  <si>
    <t>Odstranění stávajícího přístřešku u zastávky vč.likvidace</t>
  </si>
  <si>
    <t>-654070254</t>
  </si>
  <si>
    <t>997</t>
  </si>
  <si>
    <t>Přesun sutě</t>
  </si>
  <si>
    <t>103</t>
  </si>
  <si>
    <t>997221551</t>
  </si>
  <si>
    <t>Vodorovná doprava suti ze sypkých materiálů do 1 km</t>
  </si>
  <si>
    <t>99860072</t>
  </si>
  <si>
    <t>104</t>
  </si>
  <si>
    <t>997221559</t>
  </si>
  <si>
    <t>Příplatek ZKD 1 km u vodorovné dopravy suti ze sypkých materiálů</t>
  </si>
  <si>
    <t>-1711776864</t>
  </si>
  <si>
    <t>ok*9</t>
  </si>
  <si>
    <t>105</t>
  </si>
  <si>
    <t>997221561</t>
  </si>
  <si>
    <t>Vodorovná doprava suti z kusových materiálů do 1 km</t>
  </si>
  <si>
    <t>-536405204</t>
  </si>
  <si>
    <t>ob+oa</t>
  </si>
  <si>
    <t>106</t>
  </si>
  <si>
    <t>997221569</t>
  </si>
  <si>
    <t>Příplatek ZKD 1 km u vodorovné dopravy suti z kusových materiálů</t>
  </si>
  <si>
    <t>1815966719</t>
  </si>
  <si>
    <t>(oa+ob)*9</t>
  </si>
  <si>
    <t>107</t>
  </si>
  <si>
    <t>997221861</t>
  </si>
  <si>
    <t>Poplatek za uložení na recyklační skládce (skládkovné) stavebního odpadu z prostého betonu pod kódem 17 01 01</t>
  </si>
  <si>
    <t>-414006117</t>
  </si>
  <si>
    <t>118,3+8,85+30,875+253,5+9,75+43,75+28,71+21,46+4,16</t>
  </si>
  <si>
    <t>108</t>
  </si>
  <si>
    <t>997221873</t>
  </si>
  <si>
    <t>Poplatek za uložení na recyklační skládce (skládkovné) stavebního odpadu zeminy a kamení zatříděného do Katalogu odpadů pod kódem 17 05 04</t>
  </si>
  <si>
    <t>-1498200286</t>
  </si>
  <si>
    <t>14,4+94,35+185,6+140,8+11,9+33+49,565</t>
  </si>
  <si>
    <t>109</t>
  </si>
  <si>
    <t>997221875</t>
  </si>
  <si>
    <t>Poplatek za uložení na recyklační skládce (skládkovné) stavebního odpadu asfaltového bez obsahu dehtu zatříděného do Katalogu odpadů pod kódem 17 03 02</t>
  </si>
  <si>
    <t>822844815</t>
  </si>
  <si>
    <t>20,9+101,2+101,12</t>
  </si>
  <si>
    <t>998</t>
  </si>
  <si>
    <t>Přesun hmot</t>
  </si>
  <si>
    <t>110</t>
  </si>
  <si>
    <t>998223011</t>
  </si>
  <si>
    <t>Přesun hmot pro pozemní komunikace s krytem dlážděným</t>
  </si>
  <si>
    <t>-1541989121</t>
  </si>
  <si>
    <t>111</t>
  </si>
  <si>
    <t>998223091</t>
  </si>
  <si>
    <t>Příplatek k přesunu hmot pro pozemní komunikace s krytem dlážděným za zvětšený přesun do 1000 m</t>
  </si>
  <si>
    <t>-2072683536</t>
  </si>
  <si>
    <t>SO 401 - Veřejné osvětlení</t>
  </si>
  <si>
    <t>ulice Třídvorská cyklostezka</t>
  </si>
  <si>
    <t>24298280</t>
  </si>
  <si>
    <t>Sněhota CC, s.r.o.</t>
  </si>
  <si>
    <t>CZ24298280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</si>
  <si>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</si>
  <si>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</si>
  <si>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</si>
  <si>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</si>
  <si>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</si>
  <si>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OST - Ostatní</t>
  </si>
  <si>
    <t>VRN - Vedlejší rozpočtové náklady</t>
  </si>
  <si>
    <t xml:space="preserve">    VRN3 - Zařízení staveniště</t>
  </si>
  <si>
    <t xml:space="preserve">    VRN4 - Inženýrská činnost</t>
  </si>
  <si>
    <t>919735112</t>
  </si>
  <si>
    <t>Řezání stávajícího živičného krytu hl přes 50 do 100 mm</t>
  </si>
  <si>
    <t>-521875681</t>
  </si>
  <si>
    <t>-309577851</t>
  </si>
  <si>
    <t>460030011</t>
  </si>
  <si>
    <t>Sejmutí drnu při elektromontážích jakékoliv tloušťky</t>
  </si>
  <si>
    <t>-155578897</t>
  </si>
  <si>
    <t>460650072</t>
  </si>
  <si>
    <t>Podklad vozovky a chodníku z asfaltového betonu se zhutněním při elektromontážích tl přes 5 do 10 cm</t>
  </si>
  <si>
    <t>1429949385</t>
  </si>
  <si>
    <t>468021121</t>
  </si>
  <si>
    <t>Rozebrání dlažeb při elektromontážích ručně z kostek drobných do písku spáry nezalité</t>
  </si>
  <si>
    <t>-1340181162</t>
  </si>
  <si>
    <t>460911112</t>
  </si>
  <si>
    <t>Očištění kostek kamenných malých z rozebraných dlažeb při elektromontážích</t>
  </si>
  <si>
    <t>380990693</t>
  </si>
  <si>
    <t>460921212</t>
  </si>
  <si>
    <t>Kladení dlažby po překopech při elektromontážích z kostek kamenných drobných do lože z kameniva těženého</t>
  </si>
  <si>
    <t>-1115011763</t>
  </si>
  <si>
    <t>460871172</t>
  </si>
  <si>
    <t>Podklad vozovky a chodníku z betonu prostého při elektromontážích tl přes 10 do 15 cm</t>
  </si>
  <si>
    <t>225075989</t>
  </si>
  <si>
    <t>997013501</t>
  </si>
  <si>
    <t>Odvoz suti a vybouraných hmot na skládku nebo meziskládku do 1 km se složením</t>
  </si>
  <si>
    <t>-1841740702</t>
  </si>
  <si>
    <t>997013509</t>
  </si>
  <si>
    <t>Příplatek k odvozu suti a vybouraných hmot na skládku ZKD 1 km přes 1 km</t>
  </si>
  <si>
    <t>20612930</t>
  </si>
  <si>
    <t>997221611</t>
  </si>
  <si>
    <t>Nakládání suti na dopravní prostředky pro vodorovnou dopravu</t>
  </si>
  <si>
    <t>-811204733</t>
  </si>
  <si>
    <t>Poplatek za uložení stavebního odpadu na recyklační skládce (skládkovné) z prostého betonu pod kódem 17 01 01</t>
  </si>
  <si>
    <t>1147200571</t>
  </si>
  <si>
    <t>Poplatek za uložení stavebního odpadu na recyklační skládce (skládkovné) zeminy a kamení zatříděného do Katalogu odpadů pod kódem 17 05 04</t>
  </si>
  <si>
    <t>1401018645</t>
  </si>
  <si>
    <t>Poplatek za uložení stavebního odpadu na recyklační skládce (skládkovné) asfaltového bez obsahu dehtu zatříděného do Katalogu odpadů pod kódem 17 03 02</t>
  </si>
  <si>
    <t>-1827157272</t>
  </si>
  <si>
    <t>PSV</t>
  </si>
  <si>
    <t>Práce a dodávky PSV</t>
  </si>
  <si>
    <t>741</t>
  </si>
  <si>
    <t>Elektroinstalace - silnoproud</t>
  </si>
  <si>
    <t>210280003</t>
  </si>
  <si>
    <t>Zkoušky a prohlídky el rozvodů a zařízení celková prohlídka pro objem montážních prací přes 500 do 1 000 tis Kč</t>
  </si>
  <si>
    <t>529879</t>
  </si>
  <si>
    <t>210280010</t>
  </si>
  <si>
    <t>Příplatek k celkové prohlídce za dalších i započatých 500 tis Kč přes 1 000 tis Kč</t>
  </si>
  <si>
    <t>-144301610</t>
  </si>
  <si>
    <t>Práce a dodávky M</t>
  </si>
  <si>
    <t>21-M</t>
  </si>
  <si>
    <t>Elektromontáže</t>
  </si>
  <si>
    <t>D SM</t>
  </si>
  <si>
    <t>Demontáž stávajícího stožáru VO včetně vybourání uákladu, demontáže svítidla a výložníku, odvozu a likvidace</t>
  </si>
  <si>
    <t>1230888854</t>
  </si>
  <si>
    <t>K8</t>
  </si>
  <si>
    <t>Stožár pro veřejného osvětlení 8m</t>
  </si>
  <si>
    <t>256</t>
  </si>
  <si>
    <t>94928471</t>
  </si>
  <si>
    <t>210204011</t>
  </si>
  <si>
    <t>Montáž stožárů osvětlení ocelových samostatně stojících délky do 12 m</t>
  </si>
  <si>
    <t>-2065161609</t>
  </si>
  <si>
    <t>2VYL</t>
  </si>
  <si>
    <t>Dvojvýložník SK 2 - 500/90</t>
  </si>
  <si>
    <t>1718678938</t>
  </si>
  <si>
    <t>MVY</t>
  </si>
  <si>
    <t>Montáž výložníku</t>
  </si>
  <si>
    <t>-1184541650</t>
  </si>
  <si>
    <t>V SV J</t>
  </si>
  <si>
    <t>Stožárová svorkovnice schm 1,5-35, vč. pojistek</t>
  </si>
  <si>
    <t>-1051346366</t>
  </si>
  <si>
    <t>V M SV</t>
  </si>
  <si>
    <t xml:space="preserve">Montáž stožárové svorkovnice </t>
  </si>
  <si>
    <t>-1685446510</t>
  </si>
  <si>
    <t>Typ A LED</t>
  </si>
  <si>
    <t>Svítidlo VO, LED, IP 66, IK 10, WW, Zhaga</t>
  </si>
  <si>
    <t>128</t>
  </si>
  <si>
    <t>-341836565</t>
  </si>
  <si>
    <t>V MS n6</t>
  </si>
  <si>
    <t>Montáž nového svítidla VO nad 6m</t>
  </si>
  <si>
    <t>-1469786621</t>
  </si>
  <si>
    <t>34111090</t>
  </si>
  <si>
    <t>kabel instalační jádro Cu plné izolace PVC plášť PVC 450/750V (CYKY) 5x1,5mm2</t>
  </si>
  <si>
    <t>-512621194</t>
  </si>
  <si>
    <t>210812061</t>
  </si>
  <si>
    <t>Montáž kabelu Cu plného nebo laněného do 1 kV žíly 5x1,5 až 2,5 mm2 (např. CYKY) bez ukončení uloženého volně nebo v liště</t>
  </si>
  <si>
    <t>1173218667</t>
  </si>
  <si>
    <t>210100001</t>
  </si>
  <si>
    <t>Ukončení vodičů v rozváděči nebo na přístroji včetně zapojení průřezu žíly do 2,5 mm2</t>
  </si>
  <si>
    <t>-776379684</t>
  </si>
  <si>
    <t>V ŠTI</t>
  </si>
  <si>
    <t>Štítkování stožárů, vč. štítků</t>
  </si>
  <si>
    <t>397723199</t>
  </si>
  <si>
    <t>V PM</t>
  </si>
  <si>
    <t>Drobný a podružný materiál</t>
  </si>
  <si>
    <t>kpl</t>
  </si>
  <si>
    <t>736982183</t>
  </si>
  <si>
    <t>141721212</t>
  </si>
  <si>
    <t>Řízený zemní protlak délky do 50 m hl do 6 m s protlačením potrubí vnějšího průměru vrtu přes 90 do 110 mm v hornině třídy těžitelnosti I a II skupiny 1 až 4</t>
  </si>
  <si>
    <t>128715504</t>
  </si>
  <si>
    <t>460632114</t>
  </si>
  <si>
    <t>Startovací jáma pro protlak výkop včetně zásypu ručně v hornině tř. těžitelnosti II skupiny 4</t>
  </si>
  <si>
    <t>800966917</t>
  </si>
  <si>
    <t>ELE00025</t>
  </si>
  <si>
    <t>Demontáž rozvaděče VO vč. skříně a uklidu</t>
  </si>
  <si>
    <t>739528152</t>
  </si>
  <si>
    <t>VL RVO ZM</t>
  </si>
  <si>
    <t>Rozvaděč RVOz (ZM) v provedení samostatně stojící na sokl, 3D</t>
  </si>
  <si>
    <t>-1103198558</t>
  </si>
  <si>
    <t>MRVO</t>
  </si>
  <si>
    <t>Montáž a osazení rozvaděčů VO</t>
  </si>
  <si>
    <t>-333070600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</si>
  <si>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</si>
  <si>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</si>
  <si>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</si>
  <si>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</si>
  <si>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</si>
  <si>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1343096906</t>
  </si>
  <si>
    <t>460161153</t>
  </si>
  <si>
    <t>Hloubení kabelových rýh ručně š 35 cm hl 60 cm v hornině tř II skupiny 4</t>
  </si>
  <si>
    <t>749219713</t>
  </si>
  <si>
    <t>460161273</t>
  </si>
  <si>
    <t>Hloubení kabelových rýh ručně š 50 cm hl 80 cm v hornině tř II skupiny 4</t>
  </si>
  <si>
    <t>-146065019</t>
  </si>
  <si>
    <t>460161313</t>
  </si>
  <si>
    <t>Hloubení kabelových rýh ručně š 50 cm hl 120 cm v hornině tř II skupiny 4</t>
  </si>
  <si>
    <t>-370111784</t>
  </si>
  <si>
    <t>460421072</t>
  </si>
  <si>
    <t>Kabelové lože z písku pro kabely nn kryté plastovou deskou š lože přes 25 do 50 cm</t>
  </si>
  <si>
    <t>428156823</t>
  </si>
  <si>
    <t>34575104</t>
  </si>
  <si>
    <t>deska kabelová krycí PVC červená, 250x2mm</t>
  </si>
  <si>
    <t>-603549690</t>
  </si>
  <si>
    <t>34111076</t>
  </si>
  <si>
    <t>kabel instalační jádro Cu plné izolace PVC plášť PVC 450/750V (CYKY) 4x10mm2</t>
  </si>
  <si>
    <t>628801423</t>
  </si>
  <si>
    <t>34111080</t>
  </si>
  <si>
    <t>kabel instalační jádro Cu plné izolace PVC plášť PVC 450/750V (CYKY) 4x16mm2</t>
  </si>
  <si>
    <t>-1792601847</t>
  </si>
  <si>
    <t>34111610</t>
  </si>
  <si>
    <t>kabel silový jádro Cu izolace PVC plášť PVC 0,6/1kV (1-CYKY) 4x25mm2</t>
  </si>
  <si>
    <t>-1702463621</t>
  </si>
  <si>
    <t>1000109945</t>
  </si>
  <si>
    <t xml:space="preserve">GPH SLV-SV   6- 25 Kabelový soubor se spojovačem</t>
  </si>
  <si>
    <t>1535197504</t>
  </si>
  <si>
    <t>741136001</t>
  </si>
  <si>
    <t>Propojení kabel celoplastový spojkou venkovní smršťovací do 1 kV 4x10-16 mm2</t>
  </si>
  <si>
    <t>-2123209215</t>
  </si>
  <si>
    <t>741122133</t>
  </si>
  <si>
    <t>Montáž kabel Cu plný kulatý žíla 4x10 mm2 zatažený v trubkách (např. CYKY)</t>
  </si>
  <si>
    <t>-13530418</t>
  </si>
  <si>
    <t>741122134</t>
  </si>
  <si>
    <t>Montáž kabel Cu plný kulatý žíla 4x16 až 25 mm2 zatažený v trubkách (např. CYKY)</t>
  </si>
  <si>
    <t>541161996</t>
  </si>
  <si>
    <t>34571351</t>
  </si>
  <si>
    <t>trubka elektroinstalační ohebná dvouplášťová korugovaná (chránička) D 41/50mm, HDPE+LDPE</t>
  </si>
  <si>
    <t>-823761323</t>
  </si>
  <si>
    <t>210100003</t>
  </si>
  <si>
    <t>Ukončení vodičů v rozváděči nebo na přístroji včetně zapojení průřezu žíly do 16 mm2</t>
  </si>
  <si>
    <t>2134393998</t>
  </si>
  <si>
    <t>210100004</t>
  </si>
  <si>
    <t>Ukončení vodičů v rozváděči nebo na přístroji včetně zapojení průřezu žíly do 25 mm2</t>
  </si>
  <si>
    <t>-429734504</t>
  </si>
  <si>
    <t>210100151</t>
  </si>
  <si>
    <t>Ukončení kabelů smršťovací záklopkou nebo páskou se zapojením bez letování žíly do 4x16 mm2</t>
  </si>
  <si>
    <t>1428640333</t>
  </si>
  <si>
    <t>210100252</t>
  </si>
  <si>
    <t>Ukončení kabelů smršťovací záklopkou nebo páskou se zapojením bez letování žíly do 4x25 mm2</t>
  </si>
  <si>
    <t>-454170582</t>
  </si>
  <si>
    <t>35441073</t>
  </si>
  <si>
    <t>drát D 10mm FeZn</t>
  </si>
  <si>
    <t>kg</t>
  </si>
  <si>
    <t>-1932198309</t>
  </si>
  <si>
    <t>354418950</t>
  </si>
  <si>
    <t>svorka připojovací k připojení kovových částí</t>
  </si>
  <si>
    <t>-415391242</t>
  </si>
  <si>
    <t>35441885</t>
  </si>
  <si>
    <t>svorka spojovací pro lano D 8-10mm</t>
  </si>
  <si>
    <t>412936992</t>
  </si>
  <si>
    <t>210220022</t>
  </si>
  <si>
    <t>Montáž uzemňovacího vedení vodičů FeZn pomocí svorek v zemi drátem průměru do 10 mm ve městské zástavbě</t>
  </si>
  <si>
    <t>-1913924325</t>
  </si>
  <si>
    <t>460431163</t>
  </si>
  <si>
    <t>Zásyp kabelových rýh ručně se zhutněním š 35 cm hl 60 cm z horniny tř II skupiny 4</t>
  </si>
  <si>
    <t>1019191918</t>
  </si>
  <si>
    <t>460431283</t>
  </si>
  <si>
    <t>Zásyp kabelových rýh ručně se zhutněním š 50 cm hl 80 cm z horniny tř II skupiny 4</t>
  </si>
  <si>
    <t>-429057775</t>
  </si>
  <si>
    <t>460431333</t>
  </si>
  <si>
    <t>Zásyp kabelových rýh ručně se zhutněním š 50 cm hl 120 cm z horniny tř II skupiny 4</t>
  </si>
  <si>
    <t>210208876</t>
  </si>
  <si>
    <t>460620007</t>
  </si>
  <si>
    <t>Zatravnění včetně zalití vodou na rovině</t>
  </si>
  <si>
    <t>-678450194</t>
  </si>
  <si>
    <t>131313702</t>
  </si>
  <si>
    <t>Hloubení nezapažených jam v nesoudržných horninách třídy těžitelnosti II skupiny 4 ručně</t>
  </si>
  <si>
    <t>966766085</t>
  </si>
  <si>
    <t>V BZ S10</t>
  </si>
  <si>
    <t>Základové konstrukce z monolitického betonu C 20/25 bez bednění pro stožár</t>
  </si>
  <si>
    <t>-1964210845</t>
  </si>
  <si>
    <t>SP250/1500</t>
  </si>
  <si>
    <t>Stožárové pouzdro SP 250/1500</t>
  </si>
  <si>
    <t>-371917411</t>
  </si>
  <si>
    <t>V POD</t>
  </si>
  <si>
    <t>Podložka pod stožár</t>
  </si>
  <si>
    <t>-42373779</t>
  </si>
  <si>
    <t>Vlastní 2.1</t>
  </si>
  <si>
    <t>Prostup do betonového základu</t>
  </si>
  <si>
    <t>-161038527</t>
  </si>
  <si>
    <t>OST</t>
  </si>
  <si>
    <t>Ostatní</t>
  </si>
  <si>
    <t>Ostatní jinde nespecifikované práce</t>
  </si>
  <si>
    <t>262144</t>
  </si>
  <si>
    <t>772229240</t>
  </si>
  <si>
    <t>V13</t>
  </si>
  <si>
    <t>Vlastní manipulace v síti VO při přepojování</t>
  </si>
  <si>
    <t>hod</t>
  </si>
  <si>
    <t>-1888515044</t>
  </si>
  <si>
    <t>V14</t>
  </si>
  <si>
    <t>Pomocné montáže, manipulace</t>
  </si>
  <si>
    <t>SB</t>
  </si>
  <si>
    <t>-984500493</t>
  </si>
  <si>
    <t>VRN3</t>
  </si>
  <si>
    <t>Zařízení staveniště</t>
  </si>
  <si>
    <t>030001000</t>
  </si>
  <si>
    <t>…</t>
  </si>
  <si>
    <t>1024</t>
  </si>
  <si>
    <t>-935622497</t>
  </si>
  <si>
    <t>VRN4</t>
  </si>
  <si>
    <t>Inženýrská činnost</t>
  </si>
  <si>
    <t>012002000</t>
  </si>
  <si>
    <t>Geodetické práce</t>
  </si>
  <si>
    <t>1822171769</t>
  </si>
  <si>
    <t>Vlastní 55</t>
  </si>
  <si>
    <t>Dokumentace skutečného provedení</t>
  </si>
  <si>
    <t>-730780216</t>
  </si>
  <si>
    <t>SO 801 - Sadové úpravy</t>
  </si>
  <si>
    <t xml:space="preserve">    1-1 - Asanace</t>
  </si>
  <si>
    <t xml:space="preserve">    1-2 - Výsadby stromů</t>
  </si>
  <si>
    <t xml:space="preserve">    1-4 - Založení trávníku</t>
  </si>
  <si>
    <t>2-0 - Povýsadbová péče</t>
  </si>
  <si>
    <t xml:space="preserve">    2-1 - Povýsadbová péče první vegetační období</t>
  </si>
  <si>
    <t xml:space="preserve">    2-2 - Povýsadbová péče druhé vegetační období</t>
  </si>
  <si>
    <t xml:space="preserve">    2-3 - Povýsadbová péče třetí vegetační období</t>
  </si>
  <si>
    <t>Asanace</t>
  </si>
  <si>
    <t>112101101</t>
  </si>
  <si>
    <t>Odstranění stromů listnatých průměru kmene přes 100 do 300 mm</t>
  </si>
  <si>
    <t>207892099</t>
  </si>
  <si>
    <t>2+1+2+1+6+5+4+1+3</t>
  </si>
  <si>
    <t>112251101</t>
  </si>
  <si>
    <t>Odstranění pařezů průměru přes 100 do 300 mm</t>
  </si>
  <si>
    <t>-1122753506</t>
  </si>
  <si>
    <t>162201401</t>
  </si>
  <si>
    <t>Vodorovné přemístění větví stromů listnatých do 1 km D kmene přes 100 do 300 mm</t>
  </si>
  <si>
    <t>1128024896</t>
  </si>
  <si>
    <t>162201411</t>
  </si>
  <si>
    <t>Vodorovné přemístění kmenů stromů listnatých do 1 km D kmene přes 100 do 300 mm</t>
  </si>
  <si>
    <t>676307520</t>
  </si>
  <si>
    <t>162201421</t>
  </si>
  <si>
    <t>Vodorovné přemístění pařezů do 1 km D přes 100 do 300 mm</t>
  </si>
  <si>
    <t>1047957328</t>
  </si>
  <si>
    <t>162301931</t>
  </si>
  <si>
    <t>Příplatek k vodorovnému přemístění větví stromů listnatých D kmene přes 100 do 300 mm ZKD 1 km</t>
  </si>
  <si>
    <t>1451134273</t>
  </si>
  <si>
    <t>25*3 'Přepočtené koeficientem množství</t>
  </si>
  <si>
    <t>162301951</t>
  </si>
  <si>
    <t>Příplatek k vodorovnému přemístění kmenů stromů listnatých D kmene přes 100 do 300 mm ZKD 1 km</t>
  </si>
  <si>
    <t>-444421405</t>
  </si>
  <si>
    <t>162301971</t>
  </si>
  <si>
    <t>Příplatek k vodorovnému přemístění pařezů D přes 100 do 300 mm ZKD 1 km</t>
  </si>
  <si>
    <t>1969083840</t>
  </si>
  <si>
    <t>1-2</t>
  </si>
  <si>
    <t>Výsadby stromů</t>
  </si>
  <si>
    <t>119005153</t>
  </si>
  <si>
    <t>Vytyčení výsadeb s rozmístěním solitérních rostlin přes 10 do 50 kusů</t>
  </si>
  <si>
    <t>-2142460266</t>
  </si>
  <si>
    <t>183101221</t>
  </si>
  <si>
    <t>Jamky pro výsadbu s výměnou 50 % půdy zeminy skupiny 1 až 4 obj přes 0,4 do 1 m3 v rovině a svahu do 1:5</t>
  </si>
  <si>
    <t>-870556054</t>
  </si>
  <si>
    <t>RMAT0001</t>
  </si>
  <si>
    <t xml:space="preserve">Promísení kompostové zeminy, části zeminy z jamky a půdního kondicioneru </t>
  </si>
  <si>
    <t>629766705</t>
  </si>
  <si>
    <t>RMAT0001-1</t>
  </si>
  <si>
    <t>Kompostová zemina v dávce 100 l/rostlina</t>
  </si>
  <si>
    <t>2097191086</t>
  </si>
  <si>
    <t>17*0,1 'Přepočtené koeficientem množství</t>
  </si>
  <si>
    <t>184102115</t>
  </si>
  <si>
    <t>Výsadba dřeviny s balem D přes 0,5 do 0,6 m do jamky se zalitím v rovině a svahu do 1:5</t>
  </si>
  <si>
    <t>1411254735</t>
  </si>
  <si>
    <t>RMAT0002</t>
  </si>
  <si>
    <t>Crataegus monogyna Stricta - hloh jednosemenný</t>
  </si>
  <si>
    <t>688646648</t>
  </si>
  <si>
    <t>184215133</t>
  </si>
  <si>
    <t>Ukotvení kmene dřevin v rovině nebo na svahu do 1:5 třemi kůly D do 0,1 m dl přes 2 do 3 m</t>
  </si>
  <si>
    <t>-1704115009</t>
  </si>
  <si>
    <t>60591255</t>
  </si>
  <si>
    <t>kůl vyvazovací dřevěný impregnovaný D 8cm dl 2,5m</t>
  </si>
  <si>
    <t>681576558</t>
  </si>
  <si>
    <t>17*3 'Přepočtené koeficientem množství</t>
  </si>
  <si>
    <t>RMAT0003</t>
  </si>
  <si>
    <t>Příčka 6/60, 3 ks/strom</t>
  </si>
  <si>
    <t>-804120332</t>
  </si>
  <si>
    <t>RMAT0004</t>
  </si>
  <si>
    <t>Úvazek plochý bavlněný š. 3 cm, 3 m/strom</t>
  </si>
  <si>
    <t>647980755</t>
  </si>
  <si>
    <t>184215413</t>
  </si>
  <si>
    <t>Zhotovení závlahové mísy dřevin D přes 1,0 m v rovině nebo na svahu do 1:5</t>
  </si>
  <si>
    <t>-1726937408</t>
  </si>
  <si>
    <t>10364101</t>
  </si>
  <si>
    <t>zemina pro terénní úpravy - ornice</t>
  </si>
  <si>
    <t>-1942871315</t>
  </si>
  <si>
    <t>17*0,005 'Přepočtené koeficientem množství</t>
  </si>
  <si>
    <t>18480611-1</t>
  </si>
  <si>
    <t>Řez stromů při výsadbě - komparativní a výchovný</t>
  </si>
  <si>
    <t>-1218375605</t>
  </si>
  <si>
    <t>184813161</t>
  </si>
  <si>
    <t>Zřízení ochranného nátěru kmene stromu do výšky 1 m obvodu do 180 mm</t>
  </si>
  <si>
    <t>1445507662</t>
  </si>
  <si>
    <t>RMAT0005</t>
  </si>
  <si>
    <t>Ochranný nátěr na kmen např. FlexSkin 100 g/strom</t>
  </si>
  <si>
    <t>-1762294146</t>
  </si>
  <si>
    <t>184813241</t>
  </si>
  <si>
    <t>Zřízení ochrany paty kmene dřeviny perforovanou flexibilní plastovou chráničkou</t>
  </si>
  <si>
    <t>-29254522</t>
  </si>
  <si>
    <t>28357001</t>
  </si>
  <si>
    <t>chránička perforovaná PE k ochraně paty kmene stromku před poškozením strunovou sekačkou</t>
  </si>
  <si>
    <t>-660880855</t>
  </si>
  <si>
    <t>184911421</t>
  </si>
  <si>
    <t>Mulčování rostlin kůrou tl do 0,1 m v rovině a svahu do 1:5</t>
  </si>
  <si>
    <t>145341832</t>
  </si>
  <si>
    <t>10391100</t>
  </si>
  <si>
    <t>kůra mulčovací VL</t>
  </si>
  <si>
    <t>1804958646</t>
  </si>
  <si>
    <t>17*0,103 'Přepočtené koeficientem množství</t>
  </si>
  <si>
    <t>185802114-1</t>
  </si>
  <si>
    <t>Hnojení půdy umělým hnojivem k jednotlivým rostlinám v rovině a svahu do 1:5 v dávce 150 /strom</t>
  </si>
  <si>
    <t>-1162925731</t>
  </si>
  <si>
    <t>17*0,00015 'Přepočtené koeficientem množství</t>
  </si>
  <si>
    <t>103-2</t>
  </si>
  <si>
    <t xml:space="preserve">Půdní kondicioner 0,5kg  /jamka (např. Terracottem)</t>
  </si>
  <si>
    <t>1679361046</t>
  </si>
  <si>
    <t>17*0,5 'Přepočtené koeficientem množství</t>
  </si>
  <si>
    <t>103-3</t>
  </si>
  <si>
    <t>Plné kombinované hnojivo tablelové 10 g s dobou postupného uvolňování 2 roky, 15 ks/strom</t>
  </si>
  <si>
    <t>-1112551913</t>
  </si>
  <si>
    <t>63*0,015 'Přepočtené koeficientem množství</t>
  </si>
  <si>
    <t>185804311</t>
  </si>
  <si>
    <t>Zalití rostlin vodou plocha do 20 m2</t>
  </si>
  <si>
    <t>648635721</t>
  </si>
  <si>
    <t>17*0,1</t>
  </si>
  <si>
    <t>185851121</t>
  </si>
  <si>
    <t>Dovoz vody pro zálivku rostlin za vzdálenost do 1000 m</t>
  </si>
  <si>
    <t>1172640529</t>
  </si>
  <si>
    <t>R11</t>
  </si>
  <si>
    <t>Voda (vodné, stočné Kolín 2023)</t>
  </si>
  <si>
    <t>-2079120906</t>
  </si>
  <si>
    <t>1-4</t>
  </si>
  <si>
    <t>Založení trávníku</t>
  </si>
  <si>
    <t>181111111</t>
  </si>
  <si>
    <t>Plošná úprava terénu do 500 m2 zemina skupiny 1 až 4 nerovnosti přes 50 do 100 mm v rovinně a svahu do 1:5</t>
  </si>
  <si>
    <t>766938221</t>
  </si>
  <si>
    <t>105+85+80</t>
  </si>
  <si>
    <t>181411141</t>
  </si>
  <si>
    <t>Založení parterového trávníku výsevem pl do 1000 m2 v rovině a ve svahu do 1:5</t>
  </si>
  <si>
    <t>-1208266668</t>
  </si>
  <si>
    <t>00572420</t>
  </si>
  <si>
    <t>osivo směs travní parková okrasná</t>
  </si>
  <si>
    <t>-2123661395</t>
  </si>
  <si>
    <t>969,107*0,025 'Přepočtené koeficientem množství</t>
  </si>
  <si>
    <t>182303111</t>
  </si>
  <si>
    <t>Doplnění zeminy nebo substrátu na travnatých plochách tl do 50 mm rovina v rovinně a svahu do 1:5</t>
  </si>
  <si>
    <t>-1373660904</t>
  </si>
  <si>
    <t>184802111</t>
  </si>
  <si>
    <t>Chemické odplevelení před založením kultury nad 20 m2 postřikem na široko v rovině a svahu do 1:5</t>
  </si>
  <si>
    <t>-394854406</t>
  </si>
  <si>
    <t>184802611</t>
  </si>
  <si>
    <t>Chemické odplevelení po založení kultury postřikem na široko v rovině a svahu do 1:5</t>
  </si>
  <si>
    <t>-1865776710</t>
  </si>
  <si>
    <t>185803111</t>
  </si>
  <si>
    <t>Ošetření trávníku shrabáním v rovině a svahu do 1:5</t>
  </si>
  <si>
    <t>967485059</t>
  </si>
  <si>
    <t>2-0</t>
  </si>
  <si>
    <t>Povýsadbová péče</t>
  </si>
  <si>
    <t>001</t>
  </si>
  <si>
    <t>Pozn. k souboru povýsadbová péče</t>
  </si>
  <si>
    <t>289461128</t>
  </si>
  <si>
    <t>"Ceny jsou včetně naložení, odvozu, složení a poplatků skládkovného za případný odpad a obsahují i specifikace potřebných materiálů, dovoz vody"</t>
  </si>
  <si>
    <t>"Ceny zahrnují veškeré režijní náklady (dovoz pracovníků na místo,…). Předpokládaný přirozený úhyn pro rostliny s balem nebo kontejnerované jsou 2%."</t>
  </si>
  <si>
    <t>2-1</t>
  </si>
  <si>
    <t>Povýsadbová péče první vegetační období</t>
  </si>
  <si>
    <t>18-1</t>
  </si>
  <si>
    <t>Zalití rostlin stromů - 80l/strom - 10x</t>
  </si>
  <si>
    <t>-391015389</t>
  </si>
  <si>
    <t>17*10 'Přepočtené koeficientem množství</t>
  </si>
  <si>
    <t>18-3</t>
  </si>
  <si>
    <t>Odplevelení a úprava kořenové mísy včetně odrýpnutí od trávníku a doplnění mulče (v průměru 3 cm za rok)</t>
  </si>
  <si>
    <t>1745312816</t>
  </si>
  <si>
    <t>18-4</t>
  </si>
  <si>
    <t>Udržovací a zdravotní řez stromů (pokud bude nutné tak i výchovný řez podporující tvar stromu s průběžným kmenem)</t>
  </si>
  <si>
    <t>-457961920</t>
  </si>
  <si>
    <t>18-5</t>
  </si>
  <si>
    <t>Kontrola úvazků, kůlů a příčníků, nátěru a ochrany báze kmene, vč. případné výměny poškozených částí (cena výměny poškozených částí se určí konkrétně pro strom a bude fakturována jako vícepráce)</t>
  </si>
  <si>
    <t>-14104474</t>
  </si>
  <si>
    <t>2-2</t>
  </si>
  <si>
    <t>Povýsadbová péče druhé vegetační období</t>
  </si>
  <si>
    <t>18-1-2</t>
  </si>
  <si>
    <t>Zalití rostlin stromů - 80l/strom - 8x</t>
  </si>
  <si>
    <t>-767179926</t>
  </si>
  <si>
    <t>17*8 'Přepočtené koeficientem množství</t>
  </si>
  <si>
    <t>-1565302069</t>
  </si>
  <si>
    <t>-1656860977</t>
  </si>
  <si>
    <t>1484300381</t>
  </si>
  <si>
    <t>2-3</t>
  </si>
  <si>
    <t>Povýsadbová péče třetí vegetační období</t>
  </si>
  <si>
    <t>-2120259589</t>
  </si>
  <si>
    <t>532465853</t>
  </si>
  <si>
    <t>-111654272</t>
  </si>
  <si>
    <t>-399885915</t>
  </si>
  <si>
    <t xml:space="preserve">    VRN1 - Průzkumné, geodetické a projektové práce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</si>
  <si>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</si>
  <si>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</si>
  <si>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</si>
  <si>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</si>
  <si>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012203000</t>
  </si>
  <si>
    <t>Geodetické práce při provádění stavby</t>
  </si>
  <si>
    <t>-1977930759</t>
  </si>
  <si>
    <t>012303000</t>
  </si>
  <si>
    <t>Geodetické práce po výstavbě - geodetické zaměření skutečného provedení díla</t>
  </si>
  <si>
    <t>-254084285</t>
  </si>
  <si>
    <t>012403000-1</t>
  </si>
  <si>
    <t xml:space="preserve">Vyhotovení geometrických plánů </t>
  </si>
  <si>
    <t>soubor</t>
  </si>
  <si>
    <t>-1167090925</t>
  </si>
  <si>
    <t>013254000-1</t>
  </si>
  <si>
    <t>Dokumentace skutečného provedení stavby (3x tištěná,CD)</t>
  </si>
  <si>
    <t>71132508</t>
  </si>
  <si>
    <t>-472583265</t>
  </si>
  <si>
    <t>039203-1</t>
  </si>
  <si>
    <t>Uvedení ploch poškozených vlivem realizace díla do stavu před zahájením realizace díla</t>
  </si>
  <si>
    <t>1898496615</t>
  </si>
  <si>
    <t>043134000</t>
  </si>
  <si>
    <t>Zkoušky zatěžovací, včetně vypracování odborné zprávy</t>
  </si>
  <si>
    <t>-1902768547</t>
  </si>
  <si>
    <t>VRN7</t>
  </si>
  <si>
    <t>Provozní vlivy</t>
  </si>
  <si>
    <t>072002000-1</t>
  </si>
  <si>
    <t>Přechodné dopravní značení, projednání</t>
  </si>
  <si>
    <t>417722751</t>
  </si>
  <si>
    <t>072002000-2</t>
  </si>
  <si>
    <t>Přechodné dopravní značení - značky, instalace, údržba</t>
  </si>
  <si>
    <t>923576102</t>
  </si>
  <si>
    <t>VRN9</t>
  </si>
  <si>
    <t>Ostatní náklady</t>
  </si>
  <si>
    <t>02-1</t>
  </si>
  <si>
    <t>Ochrana a zabezpečení stávajících inženýrských sítí po celou dobu realizace díla</t>
  </si>
  <si>
    <t>153497565</t>
  </si>
  <si>
    <t>051103-1</t>
  </si>
  <si>
    <t>Náklady na pojištění díla po celou dobu jeho realizace</t>
  </si>
  <si>
    <t>594348765</t>
  </si>
  <si>
    <t>052203-1</t>
  </si>
  <si>
    <t xml:space="preserve">Náklady spojené se zajištěním bankovní záruky </t>
  </si>
  <si>
    <t>1169222104</t>
  </si>
  <si>
    <t>090001000-1</t>
  </si>
  <si>
    <t>Vytyčení stávajících sítí</t>
  </si>
  <si>
    <t>1033088574</t>
  </si>
  <si>
    <t>SEZNAM FIGUR</t>
  </si>
  <si>
    <t>Výměra</t>
  </si>
  <si>
    <t xml:space="preserve"> SO 101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</si>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</sst>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2023s06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Kolín - Cyklostezska Třídvorská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19. 3. 2024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Komunikace a zpe...'!J30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101 - Komunikace a zpe...'!P124</f>
        <v>0</v>
      </c>
      <c r="AV95" s="128">
        <f>'SO 101 - Komunikace a zpe...'!J33</f>
        <v>0</v>
      </c>
      <c r="AW95" s="128">
        <f>'SO 101 - Komunikace a zpe...'!J34</f>
        <v>0</v>
      </c>
      <c r="AX95" s="128">
        <f>'SO 101 - Komunikace a zpe...'!J35</f>
        <v>0</v>
      </c>
      <c r="AY95" s="128">
        <f>'SO 101 - Komunikace a zpe...'!J36</f>
        <v>0</v>
      </c>
      <c r="AZ95" s="128">
        <f>'SO 101 - Komunikace a zpe...'!F33</f>
        <v>0</v>
      </c>
      <c r="BA95" s="128">
        <f>'SO 101 - Komunikace a zpe...'!F34</f>
        <v>0</v>
      </c>
      <c r="BB95" s="128">
        <f>'SO 101 - Komunikace a zpe...'!F35</f>
        <v>0</v>
      </c>
      <c r="BC95" s="128">
        <f>'SO 101 - Komunikace a zpe...'!F36</f>
        <v>0</v>
      </c>
      <c r="BD95" s="130">
        <f>'SO 101 - Komunikace a zpe...'!F37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401 - Veřejné osvětlení'!J30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401 - Veřejné osvětlení'!P128</f>
        <v>0</v>
      </c>
      <c r="AV96" s="128">
        <f>'SO 401 - Veřejné osvětlení'!J33</f>
        <v>0</v>
      </c>
      <c r="AW96" s="128">
        <f>'SO 401 - Veřejné osvětlení'!J34</f>
        <v>0</v>
      </c>
      <c r="AX96" s="128">
        <f>'SO 401 - Veřejné osvětlení'!J35</f>
        <v>0</v>
      </c>
      <c r="AY96" s="128">
        <f>'SO 401 - Veřejné osvětlení'!J36</f>
        <v>0</v>
      </c>
      <c r="AZ96" s="128">
        <f>'SO 401 - Veřejné osvětlení'!F33</f>
        <v>0</v>
      </c>
      <c r="BA96" s="128">
        <f>'SO 401 - Veřejné osvětlení'!F34</f>
        <v>0</v>
      </c>
      <c r="BB96" s="128">
        <f>'SO 401 - Veřejné osvětlení'!F35</f>
        <v>0</v>
      </c>
      <c r="BC96" s="128">
        <f>'SO 401 - Veřejné osvětlení'!F36</f>
        <v>0</v>
      </c>
      <c r="BD96" s="130">
        <f>'SO 401 - Veřejné osvětlení'!F37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801 - Sadové úpravy'!J30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'SO 801 - Sadové úpravy'!P124</f>
        <v>0</v>
      </c>
      <c r="AV97" s="128">
        <f>'SO 801 - Sadové úpravy'!J33</f>
        <v>0</v>
      </c>
      <c r="AW97" s="128">
        <f>'SO 801 - Sadové úpravy'!J34</f>
        <v>0</v>
      </c>
      <c r="AX97" s="128">
        <f>'SO 801 - Sadové úpravy'!J35</f>
        <v>0</v>
      </c>
      <c r="AY97" s="128">
        <f>'SO 801 - Sadové úpravy'!J36</f>
        <v>0</v>
      </c>
      <c r="AZ97" s="128">
        <f>'SO 801 - Sadové úpravy'!F33</f>
        <v>0</v>
      </c>
      <c r="BA97" s="128">
        <f>'SO 801 - Sadové úpravy'!F34</f>
        <v>0</v>
      </c>
      <c r="BB97" s="128">
        <f>'SO 801 - Sadové úpravy'!F35</f>
        <v>0</v>
      </c>
      <c r="BC97" s="128">
        <f>'SO 801 - Sadové úpravy'!F36</f>
        <v>0</v>
      </c>
      <c r="BD97" s="130">
        <f>'SO 801 - Sadové úpravy'!F37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'VRN - Vedlejší rozpočtové...'!J30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32">
        <v>0</v>
      </c>
      <c r="AT98" s="133">
        <f>ROUND(SUM(AV98:AW98),2)</f>
        <v>0</v>
      </c>
      <c r="AU98" s="134">
        <f>'VRN - Vedlejší rozpočtové...'!P122</f>
        <v>0</v>
      </c>
      <c r="AV98" s="133">
        <f>'VRN - Vedlejší rozpočtové...'!J33</f>
        <v>0</v>
      </c>
      <c r="AW98" s="133">
        <f>'VRN - Vedlejší rozpočtové...'!J34</f>
        <v>0</v>
      </c>
      <c r="AX98" s="133">
        <f>'VRN - Vedlejší rozpočtové...'!J35</f>
        <v>0</v>
      </c>
      <c r="AY98" s="133">
        <f>'VRN - Vedlejší rozpočtové...'!J36</f>
        <v>0</v>
      </c>
      <c r="AZ98" s="133">
        <f>'VRN - Vedlejší rozpočtové...'!F33</f>
        <v>0</v>
      </c>
      <c r="BA98" s="133">
        <f>'VRN - Vedlejší rozpočtové...'!F34</f>
        <v>0</v>
      </c>
      <c r="BB98" s="133">
        <f>'VRN - Vedlejší rozpočtové...'!F35</f>
        <v>0</v>
      </c>
      <c r="BC98" s="133">
        <f>'VRN - Vedlejší rozpočtové...'!F36</f>
        <v>0</v>
      </c>
      <c r="BD98" s="135">
        <f>'VRN - Vedlejší rozpočtové...'!F37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ZPk6fUCpSXy4Dkz5I9u+IEF22PVv36GtqGgxqDUuWe+KpDijdh0siCcsSpmTxUcilWQ/m6YbqBYl60avcJfo+Q==" hashValue="EQZsrhn1T3yRJPh4ak/Y3JgxX7Ba+Iq6w3nemcpFWe/SnZA0//k/1MAMyaUdQ6+HFktN2xw9EKLKaWtMJoQ53Q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 - Komunikace a zpe...'!C2" display="/"/>
    <hyperlink ref="A96" location="'SO 401 - Veřejné osvětlení'!C2" display="/"/>
    <hyperlink ref="A97" location="'SO 801 - Sadové úpravy'!C2" display="/"/>
    <hyperlink ref="A9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  <c r="AZ2" s="136" t="s">
        <v>93</v>
      </c>
      <c r="BA2" s="136" t="s">
        <v>94</v>
      </c>
      <c r="BB2" s="136" t="s">
        <v>1</v>
      </c>
      <c r="BC2" s="136" t="s">
        <v>95</v>
      </c>
      <c r="BD2" s="136" t="s">
        <v>83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  <c r="AZ3" s="136" t="s">
        <v>96</v>
      </c>
      <c r="BA3" s="136" t="s">
        <v>97</v>
      </c>
      <c r="BB3" s="136" t="s">
        <v>1</v>
      </c>
      <c r="BC3" s="136" t="s">
        <v>98</v>
      </c>
      <c r="BD3" s="136" t="s">
        <v>83</v>
      </c>
    </row>
    <row r="4" hidden="1" s="1" customFormat="1" ht="24.96" customHeight="1">
      <c r="B4" s="20"/>
      <c r="D4" s="139" t="s">
        <v>99</v>
      </c>
      <c r="L4" s="20"/>
      <c r="M4" s="140" t="s">
        <v>10</v>
      </c>
      <c r="AT4" s="17" t="s">
        <v>4</v>
      </c>
      <c r="AZ4" s="136" t="s">
        <v>100</v>
      </c>
      <c r="BA4" s="136" t="s">
        <v>101</v>
      </c>
      <c r="BB4" s="136" t="s">
        <v>1</v>
      </c>
      <c r="BC4" s="136" t="s">
        <v>102</v>
      </c>
      <c r="BD4" s="136" t="s">
        <v>83</v>
      </c>
    </row>
    <row r="5" hidden="1" s="1" customFormat="1" ht="6.96" customHeight="1">
      <c r="B5" s="20"/>
      <c r="L5" s="20"/>
      <c r="AZ5" s="136" t="s">
        <v>103</v>
      </c>
      <c r="BA5" s="136" t="s">
        <v>104</v>
      </c>
      <c r="BB5" s="136" t="s">
        <v>1</v>
      </c>
      <c r="BC5" s="136" t="s">
        <v>105</v>
      </c>
      <c r="BD5" s="136" t="s">
        <v>83</v>
      </c>
    </row>
    <row r="6" hidden="1" s="1" customFormat="1" ht="12" customHeight="1">
      <c r="B6" s="20"/>
      <c r="D6" s="141" t="s">
        <v>16</v>
      </c>
      <c r="L6" s="20"/>
    </row>
    <row r="7" hidden="1" s="1" customFormat="1" ht="16.5" customHeight="1">
      <c r="B7" s="20"/>
      <c r="E7" s="142" t="str">
        <f>'Rekapitulace stavby'!K6</f>
        <v>Kolín - Cyklostezska Třídvorská</v>
      </c>
      <c r="F7" s="141"/>
      <c r="G7" s="141"/>
      <c r="H7" s="141"/>
      <c r="L7" s="20"/>
    </row>
    <row r="8" hidden="1" s="2" customFormat="1" ht="12" customHeight="1">
      <c r="A8" s="38"/>
      <c r="B8" s="44"/>
      <c r="C8" s="38"/>
      <c r="D8" s="141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3" t="s">
        <v>107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19. 3. 2024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ROUND((SUM(BE124:BE362)),  2)</f>
        <v>0</v>
      </c>
      <c r="G33" s="38"/>
      <c r="H33" s="38"/>
      <c r="I33" s="156">
        <v>0.20999999999999999</v>
      </c>
      <c r="J33" s="155">
        <f>ROUND(((SUM(BE124:BE362))*I33),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ROUND((SUM(BF124:BF362)),  2)</f>
        <v>0</v>
      </c>
      <c r="G34" s="38"/>
      <c r="H34" s="38"/>
      <c r="I34" s="156">
        <v>0.12</v>
      </c>
      <c r="J34" s="155">
        <f>ROUND(((SUM(BF124:BF362))*I34),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40</v>
      </c>
      <c r="F35" s="155">
        <f>ROUND((SUM(BG124:BG362)),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41</v>
      </c>
      <c r="F36" s="155">
        <f>ROUND((SUM(BH124:BH362)),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ROUND((SUM(BI124:BI362)),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Kolín - Cyklostezska Třídvorská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Komunikace a zpevněné plochy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114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115</v>
      </c>
      <c r="E99" s="189"/>
      <c r="F99" s="189"/>
      <c r="G99" s="189"/>
      <c r="H99" s="189"/>
      <c r="I99" s="189"/>
      <c r="J99" s="190">
        <f>J181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116</v>
      </c>
      <c r="E100" s="189"/>
      <c r="F100" s="189"/>
      <c r="G100" s="189"/>
      <c r="H100" s="189"/>
      <c r="I100" s="189"/>
      <c r="J100" s="190">
        <f>J194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117</v>
      </c>
      <c r="E101" s="189"/>
      <c r="F101" s="189"/>
      <c r="G101" s="189"/>
      <c r="H101" s="189"/>
      <c r="I101" s="189"/>
      <c r="J101" s="190">
        <f>J265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118</v>
      </c>
      <c r="E102" s="189"/>
      <c r="F102" s="189"/>
      <c r="G102" s="189"/>
      <c r="H102" s="189"/>
      <c r="I102" s="189"/>
      <c r="J102" s="190">
        <f>J291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119</v>
      </c>
      <c r="E103" s="189"/>
      <c r="F103" s="189"/>
      <c r="G103" s="189"/>
      <c r="H103" s="189"/>
      <c r="I103" s="189"/>
      <c r="J103" s="190">
        <f>J345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120</v>
      </c>
      <c r="E104" s="189"/>
      <c r="F104" s="189"/>
      <c r="G104" s="189"/>
      <c r="H104" s="189"/>
      <c r="I104" s="189"/>
      <c r="J104" s="190">
        <f>J360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5" t="str">
        <f>E7</f>
        <v>Kolín - Cyklostezska Třídvorská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101 - Komunikace a zpevněné plochy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19. 3. 2024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31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2"/>
      <c r="B123" s="193"/>
      <c r="C123" s="194" t="s">
        <v>122</v>
      </c>
      <c r="D123" s="195" t="s">
        <v>58</v>
      </c>
      <c r="E123" s="195" t="s">
        <v>54</v>
      </c>
      <c r="F123" s="195" t="s">
        <v>55</v>
      </c>
      <c r="G123" s="195" t="s">
        <v>123</v>
      </c>
      <c r="H123" s="195" t="s">
        <v>124</v>
      </c>
      <c r="I123" s="195" t="s">
        <v>125</v>
      </c>
      <c r="J123" s="196" t="s">
        <v>110</v>
      </c>
      <c r="K123" s="197" t="s">
        <v>126</v>
      </c>
      <c r="L123" s="198"/>
      <c r="M123" s="100" t="s">
        <v>1</v>
      </c>
      <c r="N123" s="101" t="s">
        <v>37</v>
      </c>
      <c r="O123" s="101" t="s">
        <v>127</v>
      </c>
      <c r="P123" s="101" t="s">
        <v>128</v>
      </c>
      <c r="Q123" s="101" t="s">
        <v>129</v>
      </c>
      <c r="R123" s="101" t="s">
        <v>130</v>
      </c>
      <c r="S123" s="101" t="s">
        <v>131</v>
      </c>
      <c r="T123" s="102" t="s">
        <v>132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8"/>
      <c r="B124" s="39"/>
      <c r="C124" s="107" t="s">
        <v>133</v>
      </c>
      <c r="D124" s="40"/>
      <c r="E124" s="40"/>
      <c r="F124" s="40"/>
      <c r="G124" s="40"/>
      <c r="H124" s="40"/>
      <c r="I124" s="40"/>
      <c r="J124" s="199">
        <f>BK124</f>
        <v>0</v>
      </c>
      <c r="K124" s="40"/>
      <c r="L124" s="44"/>
      <c r="M124" s="103"/>
      <c r="N124" s="200"/>
      <c r="O124" s="104"/>
      <c r="P124" s="201">
        <f>P125</f>
        <v>0</v>
      </c>
      <c r="Q124" s="104"/>
      <c r="R124" s="201">
        <f>R125</f>
        <v>678.46660949999989</v>
      </c>
      <c r="S124" s="104"/>
      <c r="T124" s="202">
        <f>T125</f>
        <v>1321.624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112</v>
      </c>
      <c r="BK124" s="203">
        <f>BK125</f>
        <v>0</v>
      </c>
    </row>
    <row r="125" s="12" customFormat="1" ht="25.92" customHeight="1">
      <c r="A125" s="12"/>
      <c r="B125" s="204"/>
      <c r="C125" s="205"/>
      <c r="D125" s="206" t="s">
        <v>72</v>
      </c>
      <c r="E125" s="207" t="s">
        <v>134</v>
      </c>
      <c r="F125" s="207" t="s">
        <v>135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P126+P181+P194+P265+P291+P345+P360</f>
        <v>0</v>
      </c>
      <c r="Q125" s="212"/>
      <c r="R125" s="213">
        <f>R126+R181+R194+R265+R291+R345+R360</f>
        <v>678.46660949999989</v>
      </c>
      <c r="S125" s="212"/>
      <c r="T125" s="214">
        <f>T126+T181+T194+T265+T291+T345+T360</f>
        <v>1321.624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81</v>
      </c>
      <c r="AT125" s="216" t="s">
        <v>72</v>
      </c>
      <c r="AU125" s="216" t="s">
        <v>73</v>
      </c>
      <c r="AY125" s="215" t="s">
        <v>136</v>
      </c>
      <c r="BK125" s="217">
        <f>BK126+BK181+BK194+BK265+BK291+BK345+BK360</f>
        <v>0</v>
      </c>
    </row>
    <row r="126" s="12" customFormat="1" ht="22.8" customHeight="1">
      <c r="A126" s="12"/>
      <c r="B126" s="204"/>
      <c r="C126" s="205"/>
      <c r="D126" s="206" t="s">
        <v>72</v>
      </c>
      <c r="E126" s="218" t="s">
        <v>81</v>
      </c>
      <c r="F126" s="218" t="s">
        <v>137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SUM(P127:P180)</f>
        <v>0</v>
      </c>
      <c r="Q126" s="212"/>
      <c r="R126" s="213">
        <f>SUM(R127:R180)</f>
        <v>9.9179999999999993</v>
      </c>
      <c r="S126" s="212"/>
      <c r="T126" s="214">
        <f>SUM(T127:T180)</f>
        <v>1319.365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81</v>
      </c>
      <c r="AT126" s="216" t="s">
        <v>72</v>
      </c>
      <c r="AU126" s="216" t="s">
        <v>81</v>
      </c>
      <c r="AY126" s="215" t="s">
        <v>136</v>
      </c>
      <c r="BK126" s="217">
        <f>SUM(BK127:BK180)</f>
        <v>0</v>
      </c>
    </row>
    <row r="127" s="2" customFormat="1" ht="33" customHeight="1">
      <c r="A127" s="38"/>
      <c r="B127" s="39"/>
      <c r="C127" s="220" t="s">
        <v>81</v>
      </c>
      <c r="D127" s="220" t="s">
        <v>138</v>
      </c>
      <c r="E127" s="221" t="s">
        <v>139</v>
      </c>
      <c r="F127" s="222" t="s">
        <v>140</v>
      </c>
      <c r="G127" s="223" t="s">
        <v>141</v>
      </c>
      <c r="H127" s="224">
        <v>185</v>
      </c>
      <c r="I127" s="225"/>
      <c r="J127" s="226">
        <f>ROUND(I127*H127,2)</f>
        <v>0</v>
      </c>
      <c r="K127" s="227"/>
      <c r="L127" s="44"/>
      <c r="M127" s="228" t="s">
        <v>1</v>
      </c>
      <c r="N127" s="229" t="s">
        <v>38</v>
      </c>
      <c r="O127" s="91"/>
      <c r="P127" s="230">
        <f>O127*H127</f>
        <v>0</v>
      </c>
      <c r="Q127" s="230">
        <v>0</v>
      </c>
      <c r="R127" s="230">
        <f>Q127*H127</f>
        <v>0</v>
      </c>
      <c r="S127" s="230">
        <v>0.255</v>
      </c>
      <c r="T127" s="231">
        <f>S127*H127</f>
        <v>47.175000000000004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2" t="s">
        <v>142</v>
      </c>
      <c r="AT127" s="232" t="s">
        <v>138</v>
      </c>
      <c r="AU127" s="232" t="s">
        <v>83</v>
      </c>
      <c r="AY127" s="17" t="s">
        <v>136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81</v>
      </c>
      <c r="BK127" s="233">
        <f>ROUND(I127*H127,2)</f>
        <v>0</v>
      </c>
      <c r="BL127" s="17" t="s">
        <v>142</v>
      </c>
      <c r="BM127" s="232" t="s">
        <v>143</v>
      </c>
    </row>
    <row r="128" s="13" customFormat="1">
      <c r="A128" s="13"/>
      <c r="B128" s="234"/>
      <c r="C128" s="235"/>
      <c r="D128" s="236" t="s">
        <v>144</v>
      </c>
      <c r="E128" s="237" t="s">
        <v>1</v>
      </c>
      <c r="F128" s="238" t="s">
        <v>145</v>
      </c>
      <c r="G128" s="235"/>
      <c r="H128" s="239">
        <v>185</v>
      </c>
      <c r="I128" s="240"/>
      <c r="J128" s="235"/>
      <c r="K128" s="235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144</v>
      </c>
      <c r="AU128" s="245" t="s">
        <v>83</v>
      </c>
      <c r="AV128" s="13" t="s">
        <v>83</v>
      </c>
      <c r="AW128" s="13" t="s">
        <v>30</v>
      </c>
      <c r="AX128" s="13" t="s">
        <v>81</v>
      </c>
      <c r="AY128" s="245" t="s">
        <v>136</v>
      </c>
    </row>
    <row r="129" s="2" customFormat="1" ht="24.15" customHeight="1">
      <c r="A129" s="38"/>
      <c r="B129" s="39"/>
      <c r="C129" s="220" t="s">
        <v>83</v>
      </c>
      <c r="D129" s="220" t="s">
        <v>138</v>
      </c>
      <c r="E129" s="221" t="s">
        <v>146</v>
      </c>
      <c r="F129" s="222" t="s">
        <v>147</v>
      </c>
      <c r="G129" s="223" t="s">
        <v>141</v>
      </c>
      <c r="H129" s="224">
        <v>455</v>
      </c>
      <c r="I129" s="225"/>
      <c r="J129" s="226">
        <f>ROUND(I129*H129,2)</f>
        <v>0</v>
      </c>
      <c r="K129" s="227"/>
      <c r="L129" s="44"/>
      <c r="M129" s="228" t="s">
        <v>1</v>
      </c>
      <c r="N129" s="229" t="s">
        <v>38</v>
      </c>
      <c r="O129" s="91"/>
      <c r="P129" s="230">
        <f>O129*H129</f>
        <v>0</v>
      </c>
      <c r="Q129" s="230">
        <v>0</v>
      </c>
      <c r="R129" s="230">
        <f>Q129*H129</f>
        <v>0</v>
      </c>
      <c r="S129" s="230">
        <v>0.26000000000000001</v>
      </c>
      <c r="T129" s="231">
        <f>S129*H129</f>
        <v>118.3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2" t="s">
        <v>142</v>
      </c>
      <c r="AT129" s="232" t="s">
        <v>138</v>
      </c>
      <c r="AU129" s="232" t="s">
        <v>83</v>
      </c>
      <c r="AY129" s="17" t="s">
        <v>136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81</v>
      </c>
      <c r="BK129" s="233">
        <f>ROUND(I129*H129,2)</f>
        <v>0</v>
      </c>
      <c r="BL129" s="17" t="s">
        <v>142</v>
      </c>
      <c r="BM129" s="232" t="s">
        <v>148</v>
      </c>
    </row>
    <row r="130" s="13" customFormat="1">
      <c r="A130" s="13"/>
      <c r="B130" s="234"/>
      <c r="C130" s="235"/>
      <c r="D130" s="236" t="s">
        <v>144</v>
      </c>
      <c r="E130" s="237" t="s">
        <v>1</v>
      </c>
      <c r="F130" s="238" t="s">
        <v>149</v>
      </c>
      <c r="G130" s="235"/>
      <c r="H130" s="239">
        <v>455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144</v>
      </c>
      <c r="AU130" s="245" t="s">
        <v>83</v>
      </c>
      <c r="AV130" s="13" t="s">
        <v>83</v>
      </c>
      <c r="AW130" s="13" t="s">
        <v>30</v>
      </c>
      <c r="AX130" s="13" t="s">
        <v>81</v>
      </c>
      <c r="AY130" s="245" t="s">
        <v>136</v>
      </c>
    </row>
    <row r="131" s="2" customFormat="1" ht="24.15" customHeight="1">
      <c r="A131" s="38"/>
      <c r="B131" s="39"/>
      <c r="C131" s="220" t="s">
        <v>150</v>
      </c>
      <c r="D131" s="220" t="s">
        <v>138</v>
      </c>
      <c r="E131" s="221" t="s">
        <v>151</v>
      </c>
      <c r="F131" s="222" t="s">
        <v>152</v>
      </c>
      <c r="G131" s="223" t="s">
        <v>141</v>
      </c>
      <c r="H131" s="224">
        <v>45</v>
      </c>
      <c r="I131" s="225"/>
      <c r="J131" s="226">
        <f>ROUND(I131*H131,2)</f>
        <v>0</v>
      </c>
      <c r="K131" s="227"/>
      <c r="L131" s="44"/>
      <c r="M131" s="228" t="s">
        <v>1</v>
      </c>
      <c r="N131" s="229" t="s">
        <v>38</v>
      </c>
      <c r="O131" s="91"/>
      <c r="P131" s="230">
        <f>O131*H131</f>
        <v>0</v>
      </c>
      <c r="Q131" s="230">
        <v>0</v>
      </c>
      <c r="R131" s="230">
        <f>Q131*H131</f>
        <v>0</v>
      </c>
      <c r="S131" s="230">
        <v>0.32000000000000001</v>
      </c>
      <c r="T131" s="231">
        <f>S131*H131</f>
        <v>14.4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2" t="s">
        <v>142</v>
      </c>
      <c r="AT131" s="232" t="s">
        <v>138</v>
      </c>
      <c r="AU131" s="232" t="s">
        <v>83</v>
      </c>
      <c r="AY131" s="17" t="s">
        <v>136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81</v>
      </c>
      <c r="BK131" s="233">
        <f>ROUND(I131*H131,2)</f>
        <v>0</v>
      </c>
      <c r="BL131" s="17" t="s">
        <v>142</v>
      </c>
      <c r="BM131" s="232" t="s">
        <v>153</v>
      </c>
    </row>
    <row r="132" s="2" customFormat="1" ht="24.15" customHeight="1">
      <c r="A132" s="38"/>
      <c r="B132" s="39"/>
      <c r="C132" s="220" t="s">
        <v>142</v>
      </c>
      <c r="D132" s="220" t="s">
        <v>138</v>
      </c>
      <c r="E132" s="221" t="s">
        <v>154</v>
      </c>
      <c r="F132" s="222" t="s">
        <v>155</v>
      </c>
      <c r="G132" s="223" t="s">
        <v>141</v>
      </c>
      <c r="H132" s="224">
        <v>30</v>
      </c>
      <c r="I132" s="225"/>
      <c r="J132" s="226">
        <f>ROUND(I132*H132,2)</f>
        <v>0</v>
      </c>
      <c r="K132" s="227"/>
      <c r="L132" s="44"/>
      <c r="M132" s="228" t="s">
        <v>1</v>
      </c>
      <c r="N132" s="229" t="s">
        <v>38</v>
      </c>
      <c r="O132" s="91"/>
      <c r="P132" s="230">
        <f>O132*H132</f>
        <v>0</v>
      </c>
      <c r="Q132" s="230">
        <v>0</v>
      </c>
      <c r="R132" s="230">
        <f>Q132*H132</f>
        <v>0</v>
      </c>
      <c r="S132" s="230">
        <v>0.29499999999999998</v>
      </c>
      <c r="T132" s="231">
        <f>S132*H132</f>
        <v>8.8499999999999996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2" t="s">
        <v>142</v>
      </c>
      <c r="AT132" s="232" t="s">
        <v>138</v>
      </c>
      <c r="AU132" s="232" t="s">
        <v>83</v>
      </c>
      <c r="AY132" s="17" t="s">
        <v>136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81</v>
      </c>
      <c r="BK132" s="233">
        <f>ROUND(I132*H132,2)</f>
        <v>0</v>
      </c>
      <c r="BL132" s="17" t="s">
        <v>142</v>
      </c>
      <c r="BM132" s="232" t="s">
        <v>156</v>
      </c>
    </row>
    <row r="133" s="2" customFormat="1" ht="24.15" customHeight="1">
      <c r="A133" s="38"/>
      <c r="B133" s="39"/>
      <c r="C133" s="220" t="s">
        <v>157</v>
      </c>
      <c r="D133" s="220" t="s">
        <v>138</v>
      </c>
      <c r="E133" s="221" t="s">
        <v>158</v>
      </c>
      <c r="F133" s="222" t="s">
        <v>159</v>
      </c>
      <c r="G133" s="223" t="s">
        <v>141</v>
      </c>
      <c r="H133" s="224">
        <v>95</v>
      </c>
      <c r="I133" s="225"/>
      <c r="J133" s="226">
        <f>ROUND(I133*H133,2)</f>
        <v>0</v>
      </c>
      <c r="K133" s="227"/>
      <c r="L133" s="44"/>
      <c r="M133" s="228" t="s">
        <v>1</v>
      </c>
      <c r="N133" s="229" t="s">
        <v>38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0.32500000000000001</v>
      </c>
      <c r="T133" s="231">
        <f>S133*H133</f>
        <v>30.875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142</v>
      </c>
      <c r="AT133" s="232" t="s">
        <v>138</v>
      </c>
      <c r="AU133" s="232" t="s">
        <v>83</v>
      </c>
      <c r="AY133" s="17" t="s">
        <v>136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81</v>
      </c>
      <c r="BK133" s="233">
        <f>ROUND(I133*H133,2)</f>
        <v>0</v>
      </c>
      <c r="BL133" s="17" t="s">
        <v>142</v>
      </c>
      <c r="BM133" s="232" t="s">
        <v>160</v>
      </c>
    </row>
    <row r="134" s="2" customFormat="1" ht="24.15" customHeight="1">
      <c r="A134" s="38"/>
      <c r="B134" s="39"/>
      <c r="C134" s="220" t="s">
        <v>161</v>
      </c>
      <c r="D134" s="220" t="s">
        <v>138</v>
      </c>
      <c r="E134" s="221" t="s">
        <v>162</v>
      </c>
      <c r="F134" s="222" t="s">
        <v>163</v>
      </c>
      <c r="G134" s="223" t="s">
        <v>141</v>
      </c>
      <c r="H134" s="224">
        <v>95</v>
      </c>
      <c r="I134" s="225"/>
      <c r="J134" s="226">
        <f>ROUND(I134*H134,2)</f>
        <v>0</v>
      </c>
      <c r="K134" s="227"/>
      <c r="L134" s="44"/>
      <c r="M134" s="228" t="s">
        <v>1</v>
      </c>
      <c r="N134" s="229" t="s">
        <v>38</v>
      </c>
      <c r="O134" s="91"/>
      <c r="P134" s="230">
        <f>O134*H134</f>
        <v>0</v>
      </c>
      <c r="Q134" s="230">
        <v>0</v>
      </c>
      <c r="R134" s="230">
        <f>Q134*H134</f>
        <v>0</v>
      </c>
      <c r="S134" s="230">
        <v>0.22</v>
      </c>
      <c r="T134" s="231">
        <f>S134*H134</f>
        <v>20.899999999999999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2" t="s">
        <v>142</v>
      </c>
      <c r="AT134" s="232" t="s">
        <v>138</v>
      </c>
      <c r="AU134" s="232" t="s">
        <v>83</v>
      </c>
      <c r="AY134" s="17" t="s">
        <v>136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7" t="s">
        <v>81</v>
      </c>
      <c r="BK134" s="233">
        <f>ROUND(I134*H134,2)</f>
        <v>0</v>
      </c>
      <c r="BL134" s="17" t="s">
        <v>142</v>
      </c>
      <c r="BM134" s="232" t="s">
        <v>164</v>
      </c>
    </row>
    <row r="135" s="13" customFormat="1">
      <c r="A135" s="13"/>
      <c r="B135" s="234"/>
      <c r="C135" s="235"/>
      <c r="D135" s="236" t="s">
        <v>144</v>
      </c>
      <c r="E135" s="237" t="s">
        <v>1</v>
      </c>
      <c r="F135" s="238" t="s">
        <v>165</v>
      </c>
      <c r="G135" s="235"/>
      <c r="H135" s="239">
        <v>95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144</v>
      </c>
      <c r="AU135" s="245" t="s">
        <v>83</v>
      </c>
      <c r="AV135" s="13" t="s">
        <v>83</v>
      </c>
      <c r="AW135" s="13" t="s">
        <v>30</v>
      </c>
      <c r="AX135" s="13" t="s">
        <v>81</v>
      </c>
      <c r="AY135" s="245" t="s">
        <v>136</v>
      </c>
    </row>
    <row r="136" s="2" customFormat="1" ht="24.15" customHeight="1">
      <c r="A136" s="38"/>
      <c r="B136" s="39"/>
      <c r="C136" s="220" t="s">
        <v>166</v>
      </c>
      <c r="D136" s="220" t="s">
        <v>138</v>
      </c>
      <c r="E136" s="221" t="s">
        <v>167</v>
      </c>
      <c r="F136" s="222" t="s">
        <v>168</v>
      </c>
      <c r="G136" s="223" t="s">
        <v>141</v>
      </c>
      <c r="H136" s="224">
        <v>555</v>
      </c>
      <c r="I136" s="225"/>
      <c r="J136" s="226">
        <f>ROUND(I136*H136,2)</f>
        <v>0</v>
      </c>
      <c r="K136" s="227"/>
      <c r="L136" s="44"/>
      <c r="M136" s="228" t="s">
        <v>1</v>
      </c>
      <c r="N136" s="229" t="s">
        <v>38</v>
      </c>
      <c r="O136" s="91"/>
      <c r="P136" s="230">
        <f>O136*H136</f>
        <v>0</v>
      </c>
      <c r="Q136" s="230">
        <v>0</v>
      </c>
      <c r="R136" s="230">
        <f>Q136*H136</f>
        <v>0</v>
      </c>
      <c r="S136" s="230">
        <v>0.17000000000000001</v>
      </c>
      <c r="T136" s="231">
        <f>S136*H136</f>
        <v>94.350000000000009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142</v>
      </c>
      <c r="AT136" s="232" t="s">
        <v>138</v>
      </c>
      <c r="AU136" s="232" t="s">
        <v>83</v>
      </c>
      <c r="AY136" s="17" t="s">
        <v>136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81</v>
      </c>
      <c r="BK136" s="233">
        <f>ROUND(I136*H136,2)</f>
        <v>0</v>
      </c>
      <c r="BL136" s="17" t="s">
        <v>142</v>
      </c>
      <c r="BM136" s="232" t="s">
        <v>169</v>
      </c>
    </row>
    <row r="137" s="13" customFormat="1">
      <c r="A137" s="13"/>
      <c r="B137" s="234"/>
      <c r="C137" s="235"/>
      <c r="D137" s="236" t="s">
        <v>144</v>
      </c>
      <c r="E137" s="237" t="s">
        <v>1</v>
      </c>
      <c r="F137" s="238" t="s">
        <v>170</v>
      </c>
      <c r="G137" s="235"/>
      <c r="H137" s="239">
        <v>555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144</v>
      </c>
      <c r="AU137" s="245" t="s">
        <v>83</v>
      </c>
      <c r="AV137" s="13" t="s">
        <v>83</v>
      </c>
      <c r="AW137" s="13" t="s">
        <v>30</v>
      </c>
      <c r="AX137" s="13" t="s">
        <v>81</v>
      </c>
      <c r="AY137" s="245" t="s">
        <v>136</v>
      </c>
    </row>
    <row r="138" s="2" customFormat="1" ht="33" customHeight="1">
      <c r="A138" s="38"/>
      <c r="B138" s="39"/>
      <c r="C138" s="220" t="s">
        <v>171</v>
      </c>
      <c r="D138" s="220" t="s">
        <v>138</v>
      </c>
      <c r="E138" s="221" t="s">
        <v>172</v>
      </c>
      <c r="F138" s="222" t="s">
        <v>173</v>
      </c>
      <c r="G138" s="223" t="s">
        <v>141</v>
      </c>
      <c r="H138" s="224">
        <v>640</v>
      </c>
      <c r="I138" s="225"/>
      <c r="J138" s="226">
        <f>ROUND(I138*H138,2)</f>
        <v>0</v>
      </c>
      <c r="K138" s="227"/>
      <c r="L138" s="44"/>
      <c r="M138" s="228" t="s">
        <v>1</v>
      </c>
      <c r="N138" s="229" t="s">
        <v>38</v>
      </c>
      <c r="O138" s="91"/>
      <c r="P138" s="230">
        <f>O138*H138</f>
        <v>0</v>
      </c>
      <c r="Q138" s="230">
        <v>0</v>
      </c>
      <c r="R138" s="230">
        <f>Q138*H138</f>
        <v>0</v>
      </c>
      <c r="S138" s="230">
        <v>0.28999999999999998</v>
      </c>
      <c r="T138" s="231">
        <f>S138*H138</f>
        <v>185.59999999999999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2" t="s">
        <v>142</v>
      </c>
      <c r="AT138" s="232" t="s">
        <v>138</v>
      </c>
      <c r="AU138" s="232" t="s">
        <v>83</v>
      </c>
      <c r="AY138" s="17" t="s">
        <v>136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81</v>
      </c>
      <c r="BK138" s="233">
        <f>ROUND(I138*H138,2)</f>
        <v>0</v>
      </c>
      <c r="BL138" s="17" t="s">
        <v>142</v>
      </c>
      <c r="BM138" s="232" t="s">
        <v>174</v>
      </c>
    </row>
    <row r="139" s="13" customFormat="1">
      <c r="A139" s="13"/>
      <c r="B139" s="234"/>
      <c r="C139" s="235"/>
      <c r="D139" s="236" t="s">
        <v>144</v>
      </c>
      <c r="E139" s="237" t="s">
        <v>1</v>
      </c>
      <c r="F139" s="238" t="s">
        <v>175</v>
      </c>
      <c r="G139" s="235"/>
      <c r="H139" s="239">
        <v>640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144</v>
      </c>
      <c r="AU139" s="245" t="s">
        <v>83</v>
      </c>
      <c r="AV139" s="13" t="s">
        <v>83</v>
      </c>
      <c r="AW139" s="13" t="s">
        <v>30</v>
      </c>
      <c r="AX139" s="13" t="s">
        <v>81</v>
      </c>
      <c r="AY139" s="245" t="s">
        <v>136</v>
      </c>
    </row>
    <row r="140" s="2" customFormat="1" ht="33" customHeight="1">
      <c r="A140" s="38"/>
      <c r="B140" s="39"/>
      <c r="C140" s="220" t="s">
        <v>176</v>
      </c>
      <c r="D140" s="220" t="s">
        <v>138</v>
      </c>
      <c r="E140" s="221" t="s">
        <v>177</v>
      </c>
      <c r="F140" s="222" t="s">
        <v>178</v>
      </c>
      <c r="G140" s="223" t="s">
        <v>141</v>
      </c>
      <c r="H140" s="224">
        <v>320</v>
      </c>
      <c r="I140" s="225"/>
      <c r="J140" s="226">
        <f>ROUND(I140*H140,2)</f>
        <v>0</v>
      </c>
      <c r="K140" s="227"/>
      <c r="L140" s="44"/>
      <c r="M140" s="228" t="s">
        <v>1</v>
      </c>
      <c r="N140" s="229" t="s">
        <v>38</v>
      </c>
      <c r="O140" s="91"/>
      <c r="P140" s="230">
        <f>O140*H140</f>
        <v>0</v>
      </c>
      <c r="Q140" s="230">
        <v>0</v>
      </c>
      <c r="R140" s="230">
        <f>Q140*H140</f>
        <v>0</v>
      </c>
      <c r="S140" s="230">
        <v>0.44</v>
      </c>
      <c r="T140" s="231">
        <f>S140*H140</f>
        <v>140.80000000000001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2" t="s">
        <v>142</v>
      </c>
      <c r="AT140" s="232" t="s">
        <v>138</v>
      </c>
      <c r="AU140" s="232" t="s">
        <v>83</v>
      </c>
      <c r="AY140" s="17" t="s">
        <v>136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81</v>
      </c>
      <c r="BK140" s="233">
        <f>ROUND(I140*H140,2)</f>
        <v>0</v>
      </c>
      <c r="BL140" s="17" t="s">
        <v>142</v>
      </c>
      <c r="BM140" s="232" t="s">
        <v>179</v>
      </c>
    </row>
    <row r="141" s="2" customFormat="1" ht="33" customHeight="1">
      <c r="A141" s="38"/>
      <c r="B141" s="39"/>
      <c r="C141" s="220" t="s">
        <v>180</v>
      </c>
      <c r="D141" s="220" t="s">
        <v>138</v>
      </c>
      <c r="E141" s="221" t="s">
        <v>181</v>
      </c>
      <c r="F141" s="222" t="s">
        <v>182</v>
      </c>
      <c r="G141" s="223" t="s">
        <v>141</v>
      </c>
      <c r="H141" s="224">
        <v>780</v>
      </c>
      <c r="I141" s="225"/>
      <c r="J141" s="226">
        <f>ROUND(I141*H141,2)</f>
        <v>0</v>
      </c>
      <c r="K141" s="227"/>
      <c r="L141" s="44"/>
      <c r="M141" s="228" t="s">
        <v>1</v>
      </c>
      <c r="N141" s="229" t="s">
        <v>38</v>
      </c>
      <c r="O141" s="91"/>
      <c r="P141" s="230">
        <f>O141*H141</f>
        <v>0</v>
      </c>
      <c r="Q141" s="230">
        <v>0</v>
      </c>
      <c r="R141" s="230">
        <f>Q141*H141</f>
        <v>0</v>
      </c>
      <c r="S141" s="230">
        <v>0.32500000000000001</v>
      </c>
      <c r="T141" s="231">
        <f>S141*H141</f>
        <v>253.5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2" t="s">
        <v>142</v>
      </c>
      <c r="AT141" s="232" t="s">
        <v>138</v>
      </c>
      <c r="AU141" s="232" t="s">
        <v>83</v>
      </c>
      <c r="AY141" s="17" t="s">
        <v>136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81</v>
      </c>
      <c r="BK141" s="233">
        <f>ROUND(I141*H141,2)</f>
        <v>0</v>
      </c>
      <c r="BL141" s="17" t="s">
        <v>142</v>
      </c>
      <c r="BM141" s="232" t="s">
        <v>183</v>
      </c>
    </row>
    <row r="142" s="13" customFormat="1">
      <c r="A142" s="13"/>
      <c r="B142" s="234"/>
      <c r="C142" s="235"/>
      <c r="D142" s="236" t="s">
        <v>144</v>
      </c>
      <c r="E142" s="237" t="s">
        <v>1</v>
      </c>
      <c r="F142" s="238" t="s">
        <v>184</v>
      </c>
      <c r="G142" s="235"/>
      <c r="H142" s="239">
        <v>320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144</v>
      </c>
      <c r="AU142" s="245" t="s">
        <v>83</v>
      </c>
      <c r="AV142" s="13" t="s">
        <v>83</v>
      </c>
      <c r="AW142" s="13" t="s">
        <v>30</v>
      </c>
      <c r="AX142" s="13" t="s">
        <v>73</v>
      </c>
      <c r="AY142" s="245" t="s">
        <v>136</v>
      </c>
    </row>
    <row r="143" s="13" customFormat="1">
      <c r="A143" s="13"/>
      <c r="B143" s="234"/>
      <c r="C143" s="235"/>
      <c r="D143" s="236" t="s">
        <v>144</v>
      </c>
      <c r="E143" s="237" t="s">
        <v>1</v>
      </c>
      <c r="F143" s="238" t="s">
        <v>185</v>
      </c>
      <c r="G143" s="235"/>
      <c r="H143" s="239">
        <v>460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144</v>
      </c>
      <c r="AU143" s="245" t="s">
        <v>83</v>
      </c>
      <c r="AV143" s="13" t="s">
        <v>83</v>
      </c>
      <c r="AW143" s="13" t="s">
        <v>30</v>
      </c>
      <c r="AX143" s="13" t="s">
        <v>73</v>
      </c>
      <c r="AY143" s="245" t="s">
        <v>136</v>
      </c>
    </row>
    <row r="144" s="14" customFormat="1">
      <c r="A144" s="14"/>
      <c r="B144" s="246"/>
      <c r="C144" s="247"/>
      <c r="D144" s="236" t="s">
        <v>144</v>
      </c>
      <c r="E144" s="248" t="s">
        <v>1</v>
      </c>
      <c r="F144" s="249" t="s">
        <v>186</v>
      </c>
      <c r="G144" s="247"/>
      <c r="H144" s="250">
        <v>780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144</v>
      </c>
      <c r="AU144" s="256" t="s">
        <v>83</v>
      </c>
      <c r="AV144" s="14" t="s">
        <v>142</v>
      </c>
      <c r="AW144" s="14" t="s">
        <v>30</v>
      </c>
      <c r="AX144" s="14" t="s">
        <v>81</v>
      </c>
      <c r="AY144" s="256" t="s">
        <v>136</v>
      </c>
    </row>
    <row r="145" s="2" customFormat="1" ht="24.15" customHeight="1">
      <c r="A145" s="38"/>
      <c r="B145" s="39"/>
      <c r="C145" s="220" t="s">
        <v>187</v>
      </c>
      <c r="D145" s="220" t="s">
        <v>138</v>
      </c>
      <c r="E145" s="221" t="s">
        <v>188</v>
      </c>
      <c r="F145" s="222" t="s">
        <v>189</v>
      </c>
      <c r="G145" s="223" t="s">
        <v>141</v>
      </c>
      <c r="H145" s="224">
        <v>460</v>
      </c>
      <c r="I145" s="225"/>
      <c r="J145" s="226">
        <f>ROUND(I145*H145,2)</f>
        <v>0</v>
      </c>
      <c r="K145" s="227"/>
      <c r="L145" s="44"/>
      <c r="M145" s="228" t="s">
        <v>1</v>
      </c>
      <c r="N145" s="229" t="s">
        <v>38</v>
      </c>
      <c r="O145" s="91"/>
      <c r="P145" s="230">
        <f>O145*H145</f>
        <v>0</v>
      </c>
      <c r="Q145" s="230">
        <v>0</v>
      </c>
      <c r="R145" s="230">
        <f>Q145*H145</f>
        <v>0</v>
      </c>
      <c r="S145" s="230">
        <v>0.22</v>
      </c>
      <c r="T145" s="231">
        <f>S145*H145</f>
        <v>101.2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2" t="s">
        <v>142</v>
      </c>
      <c r="AT145" s="232" t="s">
        <v>138</v>
      </c>
      <c r="AU145" s="232" t="s">
        <v>83</v>
      </c>
      <c r="AY145" s="17" t="s">
        <v>136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81</v>
      </c>
      <c r="BK145" s="233">
        <f>ROUND(I145*H145,2)</f>
        <v>0</v>
      </c>
      <c r="BL145" s="17" t="s">
        <v>142</v>
      </c>
      <c r="BM145" s="232" t="s">
        <v>190</v>
      </c>
    </row>
    <row r="146" s="13" customFormat="1">
      <c r="A146" s="13"/>
      <c r="B146" s="234"/>
      <c r="C146" s="235"/>
      <c r="D146" s="236" t="s">
        <v>144</v>
      </c>
      <c r="E146" s="237" t="s">
        <v>1</v>
      </c>
      <c r="F146" s="238" t="s">
        <v>185</v>
      </c>
      <c r="G146" s="235"/>
      <c r="H146" s="239">
        <v>460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144</v>
      </c>
      <c r="AU146" s="245" t="s">
        <v>83</v>
      </c>
      <c r="AV146" s="13" t="s">
        <v>83</v>
      </c>
      <c r="AW146" s="13" t="s">
        <v>30</v>
      </c>
      <c r="AX146" s="13" t="s">
        <v>81</v>
      </c>
      <c r="AY146" s="245" t="s">
        <v>136</v>
      </c>
    </row>
    <row r="147" s="2" customFormat="1" ht="24.15" customHeight="1">
      <c r="A147" s="38"/>
      <c r="B147" s="39"/>
      <c r="C147" s="220" t="s">
        <v>8</v>
      </c>
      <c r="D147" s="220" t="s">
        <v>138</v>
      </c>
      <c r="E147" s="221" t="s">
        <v>191</v>
      </c>
      <c r="F147" s="222" t="s">
        <v>192</v>
      </c>
      <c r="G147" s="223" t="s">
        <v>141</v>
      </c>
      <c r="H147" s="224">
        <v>320</v>
      </c>
      <c r="I147" s="225"/>
      <c r="J147" s="226">
        <f>ROUND(I147*H147,2)</f>
        <v>0</v>
      </c>
      <c r="K147" s="227"/>
      <c r="L147" s="44"/>
      <c r="M147" s="228" t="s">
        <v>1</v>
      </c>
      <c r="N147" s="229" t="s">
        <v>38</v>
      </c>
      <c r="O147" s="91"/>
      <c r="P147" s="230">
        <f>O147*H147</f>
        <v>0</v>
      </c>
      <c r="Q147" s="230">
        <v>0</v>
      </c>
      <c r="R147" s="230">
        <f>Q147*H147</f>
        <v>0</v>
      </c>
      <c r="S147" s="230">
        <v>0.316</v>
      </c>
      <c r="T147" s="231">
        <f>S147*H147</f>
        <v>101.12000000000001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2" t="s">
        <v>142</v>
      </c>
      <c r="AT147" s="232" t="s">
        <v>138</v>
      </c>
      <c r="AU147" s="232" t="s">
        <v>83</v>
      </c>
      <c r="AY147" s="17" t="s">
        <v>136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81</v>
      </c>
      <c r="BK147" s="233">
        <f>ROUND(I147*H147,2)</f>
        <v>0</v>
      </c>
      <c r="BL147" s="17" t="s">
        <v>142</v>
      </c>
      <c r="BM147" s="232" t="s">
        <v>193</v>
      </c>
    </row>
    <row r="148" s="13" customFormat="1">
      <c r="A148" s="13"/>
      <c r="B148" s="234"/>
      <c r="C148" s="235"/>
      <c r="D148" s="236" t="s">
        <v>144</v>
      </c>
      <c r="E148" s="237" t="s">
        <v>1</v>
      </c>
      <c r="F148" s="238" t="s">
        <v>184</v>
      </c>
      <c r="G148" s="235"/>
      <c r="H148" s="239">
        <v>320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144</v>
      </c>
      <c r="AU148" s="245" t="s">
        <v>83</v>
      </c>
      <c r="AV148" s="13" t="s">
        <v>83</v>
      </c>
      <c r="AW148" s="13" t="s">
        <v>30</v>
      </c>
      <c r="AX148" s="13" t="s">
        <v>81</v>
      </c>
      <c r="AY148" s="245" t="s">
        <v>136</v>
      </c>
    </row>
    <row r="149" s="2" customFormat="1" ht="24.15" customHeight="1">
      <c r="A149" s="38"/>
      <c r="B149" s="39"/>
      <c r="C149" s="220" t="s">
        <v>194</v>
      </c>
      <c r="D149" s="220" t="s">
        <v>138</v>
      </c>
      <c r="E149" s="221" t="s">
        <v>195</v>
      </c>
      <c r="F149" s="222" t="s">
        <v>196</v>
      </c>
      <c r="G149" s="223" t="s">
        <v>141</v>
      </c>
      <c r="H149" s="224">
        <v>70</v>
      </c>
      <c r="I149" s="225"/>
      <c r="J149" s="226">
        <f>ROUND(I149*H149,2)</f>
        <v>0</v>
      </c>
      <c r="K149" s="227"/>
      <c r="L149" s="44"/>
      <c r="M149" s="228" t="s">
        <v>1</v>
      </c>
      <c r="N149" s="229" t="s">
        <v>38</v>
      </c>
      <c r="O149" s="91"/>
      <c r="P149" s="230">
        <f>O149*H149</f>
        <v>0</v>
      </c>
      <c r="Q149" s="230">
        <v>0</v>
      </c>
      <c r="R149" s="230">
        <f>Q149*H149</f>
        <v>0</v>
      </c>
      <c r="S149" s="230">
        <v>0.17000000000000001</v>
      </c>
      <c r="T149" s="231">
        <f>S149*H149</f>
        <v>11.9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2" t="s">
        <v>142</v>
      </c>
      <c r="AT149" s="232" t="s">
        <v>138</v>
      </c>
      <c r="AU149" s="232" t="s">
        <v>83</v>
      </c>
      <c r="AY149" s="17" t="s">
        <v>136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81</v>
      </c>
      <c r="BK149" s="233">
        <f>ROUND(I149*H149,2)</f>
        <v>0</v>
      </c>
      <c r="BL149" s="17" t="s">
        <v>142</v>
      </c>
      <c r="BM149" s="232" t="s">
        <v>197</v>
      </c>
    </row>
    <row r="150" s="2" customFormat="1" ht="24.15" customHeight="1">
      <c r="A150" s="38"/>
      <c r="B150" s="39"/>
      <c r="C150" s="220" t="s">
        <v>198</v>
      </c>
      <c r="D150" s="220" t="s">
        <v>138</v>
      </c>
      <c r="E150" s="221" t="s">
        <v>199</v>
      </c>
      <c r="F150" s="222" t="s">
        <v>200</v>
      </c>
      <c r="G150" s="223" t="s">
        <v>141</v>
      </c>
      <c r="H150" s="224">
        <v>75</v>
      </c>
      <c r="I150" s="225"/>
      <c r="J150" s="226">
        <f>ROUND(I150*H150,2)</f>
        <v>0</v>
      </c>
      <c r="K150" s="227"/>
      <c r="L150" s="44"/>
      <c r="M150" s="228" t="s">
        <v>1</v>
      </c>
      <c r="N150" s="229" t="s">
        <v>38</v>
      </c>
      <c r="O150" s="91"/>
      <c r="P150" s="230">
        <f>O150*H150</f>
        <v>0</v>
      </c>
      <c r="Q150" s="230">
        <v>0</v>
      </c>
      <c r="R150" s="230">
        <f>Q150*H150</f>
        <v>0</v>
      </c>
      <c r="S150" s="230">
        <v>0.44</v>
      </c>
      <c r="T150" s="231">
        <f>S150*H150</f>
        <v>33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2" t="s">
        <v>142</v>
      </c>
      <c r="AT150" s="232" t="s">
        <v>138</v>
      </c>
      <c r="AU150" s="232" t="s">
        <v>83</v>
      </c>
      <c r="AY150" s="17" t="s">
        <v>136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81</v>
      </c>
      <c r="BK150" s="233">
        <f>ROUND(I150*H150,2)</f>
        <v>0</v>
      </c>
      <c r="BL150" s="17" t="s">
        <v>142</v>
      </c>
      <c r="BM150" s="232" t="s">
        <v>201</v>
      </c>
    </row>
    <row r="151" s="13" customFormat="1">
      <c r="A151" s="13"/>
      <c r="B151" s="234"/>
      <c r="C151" s="235"/>
      <c r="D151" s="236" t="s">
        <v>144</v>
      </c>
      <c r="E151" s="237" t="s">
        <v>1</v>
      </c>
      <c r="F151" s="238" t="s">
        <v>202</v>
      </c>
      <c r="G151" s="235"/>
      <c r="H151" s="239">
        <v>75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144</v>
      </c>
      <c r="AU151" s="245" t="s">
        <v>83</v>
      </c>
      <c r="AV151" s="13" t="s">
        <v>83</v>
      </c>
      <c r="AW151" s="13" t="s">
        <v>30</v>
      </c>
      <c r="AX151" s="13" t="s">
        <v>81</v>
      </c>
      <c r="AY151" s="245" t="s">
        <v>136</v>
      </c>
    </row>
    <row r="152" s="2" customFormat="1" ht="24.15" customHeight="1">
      <c r="A152" s="38"/>
      <c r="B152" s="39"/>
      <c r="C152" s="220" t="s">
        <v>203</v>
      </c>
      <c r="D152" s="220" t="s">
        <v>138</v>
      </c>
      <c r="E152" s="221" t="s">
        <v>204</v>
      </c>
      <c r="F152" s="222" t="s">
        <v>205</v>
      </c>
      <c r="G152" s="223" t="s">
        <v>141</v>
      </c>
      <c r="H152" s="224">
        <v>30</v>
      </c>
      <c r="I152" s="225"/>
      <c r="J152" s="226">
        <f>ROUND(I152*H152,2)</f>
        <v>0</v>
      </c>
      <c r="K152" s="227"/>
      <c r="L152" s="44"/>
      <c r="M152" s="228" t="s">
        <v>1</v>
      </c>
      <c r="N152" s="229" t="s">
        <v>38</v>
      </c>
      <c r="O152" s="91"/>
      <c r="P152" s="230">
        <f>O152*H152</f>
        <v>0</v>
      </c>
      <c r="Q152" s="230">
        <v>0</v>
      </c>
      <c r="R152" s="230">
        <f>Q152*H152</f>
        <v>0</v>
      </c>
      <c r="S152" s="230">
        <v>0.32500000000000001</v>
      </c>
      <c r="T152" s="231">
        <f>S152*H152</f>
        <v>9.75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2" t="s">
        <v>142</v>
      </c>
      <c r="AT152" s="232" t="s">
        <v>138</v>
      </c>
      <c r="AU152" s="232" t="s">
        <v>83</v>
      </c>
      <c r="AY152" s="17" t="s">
        <v>136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81</v>
      </c>
      <c r="BK152" s="233">
        <f>ROUND(I152*H152,2)</f>
        <v>0</v>
      </c>
      <c r="BL152" s="17" t="s">
        <v>142</v>
      </c>
      <c r="BM152" s="232" t="s">
        <v>206</v>
      </c>
    </row>
    <row r="153" s="13" customFormat="1">
      <c r="A153" s="13"/>
      <c r="B153" s="234"/>
      <c r="C153" s="235"/>
      <c r="D153" s="236" t="s">
        <v>144</v>
      </c>
      <c r="E153" s="237" t="s">
        <v>1</v>
      </c>
      <c r="F153" s="238" t="s">
        <v>207</v>
      </c>
      <c r="G153" s="235"/>
      <c r="H153" s="239">
        <v>30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144</v>
      </c>
      <c r="AU153" s="245" t="s">
        <v>83</v>
      </c>
      <c r="AV153" s="13" t="s">
        <v>83</v>
      </c>
      <c r="AW153" s="13" t="s">
        <v>30</v>
      </c>
      <c r="AX153" s="13" t="s">
        <v>81</v>
      </c>
      <c r="AY153" s="245" t="s">
        <v>136</v>
      </c>
    </row>
    <row r="154" s="2" customFormat="1" ht="24.15" customHeight="1">
      <c r="A154" s="38"/>
      <c r="B154" s="39"/>
      <c r="C154" s="220" t="s">
        <v>208</v>
      </c>
      <c r="D154" s="220" t="s">
        <v>138</v>
      </c>
      <c r="E154" s="221" t="s">
        <v>209</v>
      </c>
      <c r="F154" s="222" t="s">
        <v>210</v>
      </c>
      <c r="G154" s="223" t="s">
        <v>141</v>
      </c>
      <c r="H154" s="224">
        <v>70</v>
      </c>
      <c r="I154" s="225"/>
      <c r="J154" s="226">
        <f>ROUND(I154*H154,2)</f>
        <v>0</v>
      </c>
      <c r="K154" s="227"/>
      <c r="L154" s="44"/>
      <c r="M154" s="228" t="s">
        <v>1</v>
      </c>
      <c r="N154" s="229" t="s">
        <v>38</v>
      </c>
      <c r="O154" s="91"/>
      <c r="P154" s="230">
        <f>O154*H154</f>
        <v>0</v>
      </c>
      <c r="Q154" s="230">
        <v>0</v>
      </c>
      <c r="R154" s="230">
        <f>Q154*H154</f>
        <v>0</v>
      </c>
      <c r="S154" s="230">
        <v>0.625</v>
      </c>
      <c r="T154" s="231">
        <f>S154*H154</f>
        <v>43.75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2" t="s">
        <v>142</v>
      </c>
      <c r="AT154" s="232" t="s">
        <v>138</v>
      </c>
      <c r="AU154" s="232" t="s">
        <v>83</v>
      </c>
      <c r="AY154" s="17" t="s">
        <v>136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81</v>
      </c>
      <c r="BK154" s="233">
        <f>ROUND(I154*H154,2)</f>
        <v>0</v>
      </c>
      <c r="BL154" s="17" t="s">
        <v>142</v>
      </c>
      <c r="BM154" s="232" t="s">
        <v>211</v>
      </c>
    </row>
    <row r="155" s="13" customFormat="1">
      <c r="A155" s="13"/>
      <c r="B155" s="234"/>
      <c r="C155" s="235"/>
      <c r="D155" s="236" t="s">
        <v>144</v>
      </c>
      <c r="E155" s="237" t="s">
        <v>1</v>
      </c>
      <c r="F155" s="238" t="s">
        <v>212</v>
      </c>
      <c r="G155" s="235"/>
      <c r="H155" s="239">
        <v>70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144</v>
      </c>
      <c r="AU155" s="245" t="s">
        <v>83</v>
      </c>
      <c r="AV155" s="13" t="s">
        <v>83</v>
      </c>
      <c r="AW155" s="13" t="s">
        <v>30</v>
      </c>
      <c r="AX155" s="13" t="s">
        <v>81</v>
      </c>
      <c r="AY155" s="245" t="s">
        <v>136</v>
      </c>
    </row>
    <row r="156" s="2" customFormat="1" ht="16.5" customHeight="1">
      <c r="A156" s="38"/>
      <c r="B156" s="39"/>
      <c r="C156" s="220" t="s">
        <v>213</v>
      </c>
      <c r="D156" s="220" t="s">
        <v>138</v>
      </c>
      <c r="E156" s="221" t="s">
        <v>214</v>
      </c>
      <c r="F156" s="222" t="s">
        <v>215</v>
      </c>
      <c r="G156" s="223" t="s">
        <v>216</v>
      </c>
      <c r="H156" s="224">
        <v>99</v>
      </c>
      <c r="I156" s="225"/>
      <c r="J156" s="226">
        <f>ROUND(I156*H156,2)</f>
        <v>0</v>
      </c>
      <c r="K156" s="227"/>
      <c r="L156" s="44"/>
      <c r="M156" s="228" t="s">
        <v>1</v>
      </c>
      <c r="N156" s="229" t="s">
        <v>38</v>
      </c>
      <c r="O156" s="91"/>
      <c r="P156" s="230">
        <f>O156*H156</f>
        <v>0</v>
      </c>
      <c r="Q156" s="230">
        <v>0</v>
      </c>
      <c r="R156" s="230">
        <f>Q156*H156</f>
        <v>0</v>
      </c>
      <c r="S156" s="230">
        <v>0.28999999999999998</v>
      </c>
      <c r="T156" s="231">
        <f>S156*H156</f>
        <v>28.709999999999997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2" t="s">
        <v>142</v>
      </c>
      <c r="AT156" s="232" t="s">
        <v>138</v>
      </c>
      <c r="AU156" s="232" t="s">
        <v>83</v>
      </c>
      <c r="AY156" s="17" t="s">
        <v>136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81</v>
      </c>
      <c r="BK156" s="233">
        <f>ROUND(I156*H156,2)</f>
        <v>0</v>
      </c>
      <c r="BL156" s="17" t="s">
        <v>142</v>
      </c>
      <c r="BM156" s="232" t="s">
        <v>217</v>
      </c>
    </row>
    <row r="157" s="13" customFormat="1">
      <c r="A157" s="13"/>
      <c r="B157" s="234"/>
      <c r="C157" s="235"/>
      <c r="D157" s="236" t="s">
        <v>144</v>
      </c>
      <c r="E157" s="237" t="s">
        <v>1</v>
      </c>
      <c r="F157" s="238" t="s">
        <v>218</v>
      </c>
      <c r="G157" s="235"/>
      <c r="H157" s="239">
        <v>99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144</v>
      </c>
      <c r="AU157" s="245" t="s">
        <v>83</v>
      </c>
      <c r="AV157" s="13" t="s">
        <v>83</v>
      </c>
      <c r="AW157" s="13" t="s">
        <v>30</v>
      </c>
      <c r="AX157" s="13" t="s">
        <v>81</v>
      </c>
      <c r="AY157" s="245" t="s">
        <v>136</v>
      </c>
    </row>
    <row r="158" s="2" customFormat="1" ht="16.5" customHeight="1">
      <c r="A158" s="38"/>
      <c r="B158" s="39"/>
      <c r="C158" s="220" t="s">
        <v>219</v>
      </c>
      <c r="D158" s="220" t="s">
        <v>138</v>
      </c>
      <c r="E158" s="221" t="s">
        <v>220</v>
      </c>
      <c r="F158" s="222" t="s">
        <v>221</v>
      </c>
      <c r="G158" s="223" t="s">
        <v>216</v>
      </c>
      <c r="H158" s="224">
        <v>74</v>
      </c>
      <c r="I158" s="225"/>
      <c r="J158" s="226">
        <f>ROUND(I158*H158,2)</f>
        <v>0</v>
      </c>
      <c r="K158" s="227"/>
      <c r="L158" s="44"/>
      <c r="M158" s="228" t="s">
        <v>1</v>
      </c>
      <c r="N158" s="229" t="s">
        <v>38</v>
      </c>
      <c r="O158" s="91"/>
      <c r="P158" s="230">
        <f>O158*H158</f>
        <v>0</v>
      </c>
      <c r="Q158" s="230">
        <v>0</v>
      </c>
      <c r="R158" s="230">
        <f>Q158*H158</f>
        <v>0</v>
      </c>
      <c r="S158" s="230">
        <v>0.28999999999999998</v>
      </c>
      <c r="T158" s="231">
        <f>S158*H158</f>
        <v>21.459999999999997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2" t="s">
        <v>142</v>
      </c>
      <c r="AT158" s="232" t="s">
        <v>138</v>
      </c>
      <c r="AU158" s="232" t="s">
        <v>83</v>
      </c>
      <c r="AY158" s="17" t="s">
        <v>136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81</v>
      </c>
      <c r="BK158" s="233">
        <f>ROUND(I158*H158,2)</f>
        <v>0</v>
      </c>
      <c r="BL158" s="17" t="s">
        <v>142</v>
      </c>
      <c r="BM158" s="232" t="s">
        <v>222</v>
      </c>
    </row>
    <row r="159" s="13" customFormat="1">
      <c r="A159" s="13"/>
      <c r="B159" s="234"/>
      <c r="C159" s="235"/>
      <c r="D159" s="236" t="s">
        <v>144</v>
      </c>
      <c r="E159" s="237" t="s">
        <v>1</v>
      </c>
      <c r="F159" s="238" t="s">
        <v>223</v>
      </c>
      <c r="G159" s="235"/>
      <c r="H159" s="239">
        <v>74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144</v>
      </c>
      <c r="AU159" s="245" t="s">
        <v>83</v>
      </c>
      <c r="AV159" s="13" t="s">
        <v>83</v>
      </c>
      <c r="AW159" s="13" t="s">
        <v>30</v>
      </c>
      <c r="AX159" s="13" t="s">
        <v>81</v>
      </c>
      <c r="AY159" s="245" t="s">
        <v>136</v>
      </c>
    </row>
    <row r="160" s="2" customFormat="1" ht="16.5" customHeight="1">
      <c r="A160" s="38"/>
      <c r="B160" s="39"/>
      <c r="C160" s="220" t="s">
        <v>224</v>
      </c>
      <c r="D160" s="220" t="s">
        <v>138</v>
      </c>
      <c r="E160" s="221" t="s">
        <v>225</v>
      </c>
      <c r="F160" s="222" t="s">
        <v>226</v>
      </c>
      <c r="G160" s="223" t="s">
        <v>216</v>
      </c>
      <c r="H160" s="224">
        <v>431</v>
      </c>
      <c r="I160" s="225"/>
      <c r="J160" s="226">
        <f>ROUND(I160*H160,2)</f>
        <v>0</v>
      </c>
      <c r="K160" s="227"/>
      <c r="L160" s="44"/>
      <c r="M160" s="228" t="s">
        <v>1</v>
      </c>
      <c r="N160" s="229" t="s">
        <v>38</v>
      </c>
      <c r="O160" s="91"/>
      <c r="P160" s="230">
        <f>O160*H160</f>
        <v>0</v>
      </c>
      <c r="Q160" s="230">
        <v>0</v>
      </c>
      <c r="R160" s="230">
        <f>Q160*H160</f>
        <v>0</v>
      </c>
      <c r="S160" s="230">
        <v>0.11500000000000001</v>
      </c>
      <c r="T160" s="231">
        <f>S160*H160</f>
        <v>49.565000000000005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2" t="s">
        <v>142</v>
      </c>
      <c r="AT160" s="232" t="s">
        <v>138</v>
      </c>
      <c r="AU160" s="232" t="s">
        <v>83</v>
      </c>
      <c r="AY160" s="17" t="s">
        <v>136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7" t="s">
        <v>81</v>
      </c>
      <c r="BK160" s="233">
        <f>ROUND(I160*H160,2)</f>
        <v>0</v>
      </c>
      <c r="BL160" s="17" t="s">
        <v>142</v>
      </c>
      <c r="BM160" s="232" t="s">
        <v>227</v>
      </c>
    </row>
    <row r="161" s="13" customFormat="1">
      <c r="A161" s="13"/>
      <c r="B161" s="234"/>
      <c r="C161" s="235"/>
      <c r="D161" s="236" t="s">
        <v>144</v>
      </c>
      <c r="E161" s="237" t="s">
        <v>1</v>
      </c>
      <c r="F161" s="238" t="s">
        <v>228</v>
      </c>
      <c r="G161" s="235"/>
      <c r="H161" s="239">
        <v>431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144</v>
      </c>
      <c r="AU161" s="245" t="s">
        <v>83</v>
      </c>
      <c r="AV161" s="13" t="s">
        <v>83</v>
      </c>
      <c r="AW161" s="13" t="s">
        <v>30</v>
      </c>
      <c r="AX161" s="13" t="s">
        <v>81</v>
      </c>
      <c r="AY161" s="245" t="s">
        <v>136</v>
      </c>
    </row>
    <row r="162" s="2" customFormat="1" ht="16.5" customHeight="1">
      <c r="A162" s="38"/>
      <c r="B162" s="39"/>
      <c r="C162" s="220" t="s">
        <v>229</v>
      </c>
      <c r="D162" s="220" t="s">
        <v>138</v>
      </c>
      <c r="E162" s="221" t="s">
        <v>230</v>
      </c>
      <c r="F162" s="222" t="s">
        <v>231</v>
      </c>
      <c r="G162" s="223" t="s">
        <v>216</v>
      </c>
      <c r="H162" s="224">
        <v>104</v>
      </c>
      <c r="I162" s="225"/>
      <c r="J162" s="226">
        <f>ROUND(I162*H162,2)</f>
        <v>0</v>
      </c>
      <c r="K162" s="227"/>
      <c r="L162" s="44"/>
      <c r="M162" s="228" t="s">
        <v>1</v>
      </c>
      <c r="N162" s="229" t="s">
        <v>38</v>
      </c>
      <c r="O162" s="91"/>
      <c r="P162" s="230">
        <f>O162*H162</f>
        <v>0</v>
      </c>
      <c r="Q162" s="230">
        <v>0</v>
      </c>
      <c r="R162" s="230">
        <f>Q162*H162</f>
        <v>0</v>
      </c>
      <c r="S162" s="230">
        <v>0.040000000000000001</v>
      </c>
      <c r="T162" s="231">
        <f>S162*H162</f>
        <v>4.1600000000000001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2" t="s">
        <v>142</v>
      </c>
      <c r="AT162" s="232" t="s">
        <v>138</v>
      </c>
      <c r="AU162" s="232" t="s">
        <v>83</v>
      </c>
      <c r="AY162" s="17" t="s">
        <v>136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7" t="s">
        <v>81</v>
      </c>
      <c r="BK162" s="233">
        <f>ROUND(I162*H162,2)</f>
        <v>0</v>
      </c>
      <c r="BL162" s="17" t="s">
        <v>142</v>
      </c>
      <c r="BM162" s="232" t="s">
        <v>232</v>
      </c>
    </row>
    <row r="163" s="13" customFormat="1">
      <c r="A163" s="13"/>
      <c r="B163" s="234"/>
      <c r="C163" s="235"/>
      <c r="D163" s="236" t="s">
        <v>144</v>
      </c>
      <c r="E163" s="237" t="s">
        <v>1</v>
      </c>
      <c r="F163" s="238" t="s">
        <v>233</v>
      </c>
      <c r="G163" s="235"/>
      <c r="H163" s="239">
        <v>104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144</v>
      </c>
      <c r="AU163" s="245" t="s">
        <v>83</v>
      </c>
      <c r="AV163" s="13" t="s">
        <v>83</v>
      </c>
      <c r="AW163" s="13" t="s">
        <v>30</v>
      </c>
      <c r="AX163" s="13" t="s">
        <v>81</v>
      </c>
      <c r="AY163" s="245" t="s">
        <v>136</v>
      </c>
    </row>
    <row r="164" s="2" customFormat="1" ht="33" customHeight="1">
      <c r="A164" s="38"/>
      <c r="B164" s="39"/>
      <c r="C164" s="220" t="s">
        <v>7</v>
      </c>
      <c r="D164" s="220" t="s">
        <v>138</v>
      </c>
      <c r="E164" s="221" t="s">
        <v>234</v>
      </c>
      <c r="F164" s="222" t="s">
        <v>235</v>
      </c>
      <c r="G164" s="223" t="s">
        <v>236</v>
      </c>
      <c r="H164" s="224">
        <v>246.75</v>
      </c>
      <c r="I164" s="225"/>
      <c r="J164" s="226">
        <f>ROUND(I164*H164,2)</f>
        <v>0</v>
      </c>
      <c r="K164" s="227"/>
      <c r="L164" s="44"/>
      <c r="M164" s="228" t="s">
        <v>1</v>
      </c>
      <c r="N164" s="229" t="s">
        <v>38</v>
      </c>
      <c r="O164" s="91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2" t="s">
        <v>142</v>
      </c>
      <c r="AT164" s="232" t="s">
        <v>138</v>
      </c>
      <c r="AU164" s="232" t="s">
        <v>83</v>
      </c>
      <c r="AY164" s="17" t="s">
        <v>136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81</v>
      </c>
      <c r="BK164" s="233">
        <f>ROUND(I164*H164,2)</f>
        <v>0</v>
      </c>
      <c r="BL164" s="17" t="s">
        <v>142</v>
      </c>
      <c r="BM164" s="232" t="s">
        <v>237</v>
      </c>
    </row>
    <row r="165" s="13" customFormat="1">
      <c r="A165" s="13"/>
      <c r="B165" s="234"/>
      <c r="C165" s="235"/>
      <c r="D165" s="236" t="s">
        <v>144</v>
      </c>
      <c r="E165" s="237" t="s">
        <v>1</v>
      </c>
      <c r="F165" s="238" t="s">
        <v>238</v>
      </c>
      <c r="G165" s="235"/>
      <c r="H165" s="239">
        <v>246.75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144</v>
      </c>
      <c r="AU165" s="245" t="s">
        <v>83</v>
      </c>
      <c r="AV165" s="13" t="s">
        <v>83</v>
      </c>
      <c r="AW165" s="13" t="s">
        <v>30</v>
      </c>
      <c r="AX165" s="13" t="s">
        <v>81</v>
      </c>
      <c r="AY165" s="245" t="s">
        <v>136</v>
      </c>
    </row>
    <row r="166" s="2" customFormat="1" ht="24.15" customHeight="1">
      <c r="A166" s="38"/>
      <c r="B166" s="39"/>
      <c r="C166" s="220" t="s">
        <v>239</v>
      </c>
      <c r="D166" s="220" t="s">
        <v>138</v>
      </c>
      <c r="E166" s="221" t="s">
        <v>240</v>
      </c>
      <c r="F166" s="222" t="s">
        <v>241</v>
      </c>
      <c r="G166" s="223" t="s">
        <v>236</v>
      </c>
      <c r="H166" s="224">
        <v>8</v>
      </c>
      <c r="I166" s="225"/>
      <c r="J166" s="226">
        <f>ROUND(I166*H166,2)</f>
        <v>0</v>
      </c>
      <c r="K166" s="227"/>
      <c r="L166" s="44"/>
      <c r="M166" s="228" t="s">
        <v>1</v>
      </c>
      <c r="N166" s="229" t="s">
        <v>38</v>
      </c>
      <c r="O166" s="91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2" t="s">
        <v>142</v>
      </c>
      <c r="AT166" s="232" t="s">
        <v>138</v>
      </c>
      <c r="AU166" s="232" t="s">
        <v>83</v>
      </c>
      <c r="AY166" s="17" t="s">
        <v>136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81</v>
      </c>
      <c r="BK166" s="233">
        <f>ROUND(I166*H166,2)</f>
        <v>0</v>
      </c>
      <c r="BL166" s="17" t="s">
        <v>142</v>
      </c>
      <c r="BM166" s="232" t="s">
        <v>242</v>
      </c>
    </row>
    <row r="167" s="13" customFormat="1">
      <c r="A167" s="13"/>
      <c r="B167" s="234"/>
      <c r="C167" s="235"/>
      <c r="D167" s="236" t="s">
        <v>144</v>
      </c>
      <c r="E167" s="237" t="s">
        <v>1</v>
      </c>
      <c r="F167" s="238" t="s">
        <v>243</v>
      </c>
      <c r="G167" s="235"/>
      <c r="H167" s="239">
        <v>8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144</v>
      </c>
      <c r="AU167" s="245" t="s">
        <v>83</v>
      </c>
      <c r="AV167" s="13" t="s">
        <v>83</v>
      </c>
      <c r="AW167" s="13" t="s">
        <v>30</v>
      </c>
      <c r="AX167" s="13" t="s">
        <v>81</v>
      </c>
      <c r="AY167" s="245" t="s">
        <v>136</v>
      </c>
    </row>
    <row r="168" s="2" customFormat="1" ht="33" customHeight="1">
      <c r="A168" s="38"/>
      <c r="B168" s="39"/>
      <c r="C168" s="220" t="s">
        <v>244</v>
      </c>
      <c r="D168" s="220" t="s">
        <v>138</v>
      </c>
      <c r="E168" s="221" t="s">
        <v>245</v>
      </c>
      <c r="F168" s="222" t="s">
        <v>246</v>
      </c>
      <c r="G168" s="223" t="s">
        <v>236</v>
      </c>
      <c r="H168" s="224">
        <v>73.799999999999997</v>
      </c>
      <c r="I168" s="225"/>
      <c r="J168" s="226">
        <f>ROUND(I168*H168,2)</f>
        <v>0</v>
      </c>
      <c r="K168" s="227"/>
      <c r="L168" s="44"/>
      <c r="M168" s="228" t="s">
        <v>1</v>
      </c>
      <c r="N168" s="229" t="s">
        <v>38</v>
      </c>
      <c r="O168" s="91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2" t="s">
        <v>142</v>
      </c>
      <c r="AT168" s="232" t="s">
        <v>138</v>
      </c>
      <c r="AU168" s="232" t="s">
        <v>83</v>
      </c>
      <c r="AY168" s="17" t="s">
        <v>136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81</v>
      </c>
      <c r="BK168" s="233">
        <f>ROUND(I168*H168,2)</f>
        <v>0</v>
      </c>
      <c r="BL168" s="17" t="s">
        <v>142</v>
      </c>
      <c r="BM168" s="232" t="s">
        <v>247</v>
      </c>
    </row>
    <row r="169" s="13" customFormat="1">
      <c r="A169" s="13"/>
      <c r="B169" s="234"/>
      <c r="C169" s="235"/>
      <c r="D169" s="236" t="s">
        <v>144</v>
      </c>
      <c r="E169" s="237" t="s">
        <v>1</v>
      </c>
      <c r="F169" s="238" t="s">
        <v>248</v>
      </c>
      <c r="G169" s="235"/>
      <c r="H169" s="239">
        <v>4.2000000000000002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144</v>
      </c>
      <c r="AU169" s="245" t="s">
        <v>83</v>
      </c>
      <c r="AV169" s="13" t="s">
        <v>83</v>
      </c>
      <c r="AW169" s="13" t="s">
        <v>30</v>
      </c>
      <c r="AX169" s="13" t="s">
        <v>73</v>
      </c>
      <c r="AY169" s="245" t="s">
        <v>136</v>
      </c>
    </row>
    <row r="170" s="13" customFormat="1">
      <c r="A170" s="13"/>
      <c r="B170" s="234"/>
      <c r="C170" s="235"/>
      <c r="D170" s="236" t="s">
        <v>144</v>
      </c>
      <c r="E170" s="237" t="s">
        <v>1</v>
      </c>
      <c r="F170" s="238" t="s">
        <v>249</v>
      </c>
      <c r="G170" s="235"/>
      <c r="H170" s="239">
        <v>69.599999999999994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144</v>
      </c>
      <c r="AU170" s="245" t="s">
        <v>83</v>
      </c>
      <c r="AV170" s="13" t="s">
        <v>83</v>
      </c>
      <c r="AW170" s="13" t="s">
        <v>30</v>
      </c>
      <c r="AX170" s="13" t="s">
        <v>73</v>
      </c>
      <c r="AY170" s="245" t="s">
        <v>136</v>
      </c>
    </row>
    <row r="171" s="14" customFormat="1">
      <c r="A171" s="14"/>
      <c r="B171" s="246"/>
      <c r="C171" s="247"/>
      <c r="D171" s="236" t="s">
        <v>144</v>
      </c>
      <c r="E171" s="248" t="s">
        <v>1</v>
      </c>
      <c r="F171" s="249" t="s">
        <v>186</v>
      </c>
      <c r="G171" s="247"/>
      <c r="H171" s="250">
        <v>73.799999999999997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144</v>
      </c>
      <c r="AU171" s="256" t="s">
        <v>83</v>
      </c>
      <c r="AV171" s="14" t="s">
        <v>142</v>
      </c>
      <c r="AW171" s="14" t="s">
        <v>30</v>
      </c>
      <c r="AX171" s="14" t="s">
        <v>81</v>
      </c>
      <c r="AY171" s="256" t="s">
        <v>136</v>
      </c>
    </row>
    <row r="172" s="2" customFormat="1" ht="37.8" customHeight="1">
      <c r="A172" s="38"/>
      <c r="B172" s="39"/>
      <c r="C172" s="220" t="s">
        <v>250</v>
      </c>
      <c r="D172" s="220" t="s">
        <v>138</v>
      </c>
      <c r="E172" s="221" t="s">
        <v>251</v>
      </c>
      <c r="F172" s="222" t="s">
        <v>252</v>
      </c>
      <c r="G172" s="223" t="s">
        <v>236</v>
      </c>
      <c r="H172" s="224">
        <v>328.55000000000001</v>
      </c>
      <c r="I172" s="225"/>
      <c r="J172" s="226">
        <f>ROUND(I172*H172,2)</f>
        <v>0</v>
      </c>
      <c r="K172" s="227"/>
      <c r="L172" s="44"/>
      <c r="M172" s="228" t="s">
        <v>1</v>
      </c>
      <c r="N172" s="229" t="s">
        <v>38</v>
      </c>
      <c r="O172" s="91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2" t="s">
        <v>142</v>
      </c>
      <c r="AT172" s="232" t="s">
        <v>138</v>
      </c>
      <c r="AU172" s="232" t="s">
        <v>83</v>
      </c>
      <c r="AY172" s="17" t="s">
        <v>136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7" t="s">
        <v>81</v>
      </c>
      <c r="BK172" s="233">
        <f>ROUND(I172*H172,2)</f>
        <v>0</v>
      </c>
      <c r="BL172" s="17" t="s">
        <v>142</v>
      </c>
      <c r="BM172" s="232" t="s">
        <v>253</v>
      </c>
    </row>
    <row r="173" s="13" customFormat="1">
      <c r="A173" s="13"/>
      <c r="B173" s="234"/>
      <c r="C173" s="235"/>
      <c r="D173" s="236" t="s">
        <v>144</v>
      </c>
      <c r="E173" s="237" t="s">
        <v>1</v>
      </c>
      <c r="F173" s="238" t="s">
        <v>254</v>
      </c>
      <c r="G173" s="235"/>
      <c r="H173" s="239">
        <v>328.55000000000001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144</v>
      </c>
      <c r="AU173" s="245" t="s">
        <v>83</v>
      </c>
      <c r="AV173" s="13" t="s">
        <v>83</v>
      </c>
      <c r="AW173" s="13" t="s">
        <v>30</v>
      </c>
      <c r="AX173" s="13" t="s">
        <v>81</v>
      </c>
      <c r="AY173" s="245" t="s">
        <v>136</v>
      </c>
    </row>
    <row r="174" s="2" customFormat="1" ht="33" customHeight="1">
      <c r="A174" s="38"/>
      <c r="B174" s="39"/>
      <c r="C174" s="220" t="s">
        <v>255</v>
      </c>
      <c r="D174" s="220" t="s">
        <v>138</v>
      </c>
      <c r="E174" s="221" t="s">
        <v>256</v>
      </c>
      <c r="F174" s="222" t="s">
        <v>257</v>
      </c>
      <c r="G174" s="223" t="s">
        <v>258</v>
      </c>
      <c r="H174" s="224">
        <v>624.245</v>
      </c>
      <c r="I174" s="225"/>
      <c r="J174" s="226">
        <f>ROUND(I174*H174,2)</f>
        <v>0</v>
      </c>
      <c r="K174" s="227"/>
      <c r="L174" s="44"/>
      <c r="M174" s="228" t="s">
        <v>1</v>
      </c>
      <c r="N174" s="229" t="s">
        <v>38</v>
      </c>
      <c r="O174" s="91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2" t="s">
        <v>142</v>
      </c>
      <c r="AT174" s="232" t="s">
        <v>138</v>
      </c>
      <c r="AU174" s="232" t="s">
        <v>83</v>
      </c>
      <c r="AY174" s="17" t="s">
        <v>136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7" t="s">
        <v>81</v>
      </c>
      <c r="BK174" s="233">
        <f>ROUND(I174*H174,2)</f>
        <v>0</v>
      </c>
      <c r="BL174" s="17" t="s">
        <v>142</v>
      </c>
      <c r="BM174" s="232" t="s">
        <v>259</v>
      </c>
    </row>
    <row r="175" s="13" customFormat="1">
      <c r="A175" s="13"/>
      <c r="B175" s="234"/>
      <c r="C175" s="235"/>
      <c r="D175" s="236" t="s">
        <v>144</v>
      </c>
      <c r="E175" s="237" t="s">
        <v>1</v>
      </c>
      <c r="F175" s="238" t="s">
        <v>260</v>
      </c>
      <c r="G175" s="235"/>
      <c r="H175" s="239">
        <v>624.245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144</v>
      </c>
      <c r="AU175" s="245" t="s">
        <v>83</v>
      </c>
      <c r="AV175" s="13" t="s">
        <v>83</v>
      </c>
      <c r="AW175" s="13" t="s">
        <v>30</v>
      </c>
      <c r="AX175" s="13" t="s">
        <v>81</v>
      </c>
      <c r="AY175" s="245" t="s">
        <v>136</v>
      </c>
    </row>
    <row r="176" s="2" customFormat="1" ht="24.15" customHeight="1">
      <c r="A176" s="38"/>
      <c r="B176" s="39"/>
      <c r="C176" s="220" t="s">
        <v>261</v>
      </c>
      <c r="D176" s="220" t="s">
        <v>138</v>
      </c>
      <c r="E176" s="221" t="s">
        <v>262</v>
      </c>
      <c r="F176" s="222" t="s">
        <v>263</v>
      </c>
      <c r="G176" s="223" t="s">
        <v>236</v>
      </c>
      <c r="H176" s="224">
        <v>5.2199999999999998</v>
      </c>
      <c r="I176" s="225"/>
      <c r="J176" s="226">
        <f>ROUND(I176*H176,2)</f>
        <v>0</v>
      </c>
      <c r="K176" s="227"/>
      <c r="L176" s="44"/>
      <c r="M176" s="228" t="s">
        <v>1</v>
      </c>
      <c r="N176" s="229" t="s">
        <v>38</v>
      </c>
      <c r="O176" s="91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2" t="s">
        <v>142</v>
      </c>
      <c r="AT176" s="232" t="s">
        <v>138</v>
      </c>
      <c r="AU176" s="232" t="s">
        <v>83</v>
      </c>
      <c r="AY176" s="17" t="s">
        <v>136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81</v>
      </c>
      <c r="BK176" s="233">
        <f>ROUND(I176*H176,2)</f>
        <v>0</v>
      </c>
      <c r="BL176" s="17" t="s">
        <v>142</v>
      </c>
      <c r="BM176" s="232" t="s">
        <v>264</v>
      </c>
    </row>
    <row r="177" s="13" customFormat="1">
      <c r="A177" s="13"/>
      <c r="B177" s="234"/>
      <c r="C177" s="235"/>
      <c r="D177" s="236" t="s">
        <v>144</v>
      </c>
      <c r="E177" s="237" t="s">
        <v>1</v>
      </c>
      <c r="F177" s="238" t="s">
        <v>265</v>
      </c>
      <c r="G177" s="235"/>
      <c r="H177" s="239">
        <v>5.2199999999999998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144</v>
      </c>
      <c r="AU177" s="245" t="s">
        <v>83</v>
      </c>
      <c r="AV177" s="13" t="s">
        <v>83</v>
      </c>
      <c r="AW177" s="13" t="s">
        <v>30</v>
      </c>
      <c r="AX177" s="13" t="s">
        <v>81</v>
      </c>
      <c r="AY177" s="245" t="s">
        <v>136</v>
      </c>
    </row>
    <row r="178" s="2" customFormat="1" ht="16.5" customHeight="1">
      <c r="A178" s="38"/>
      <c r="B178" s="39"/>
      <c r="C178" s="257" t="s">
        <v>266</v>
      </c>
      <c r="D178" s="257" t="s">
        <v>267</v>
      </c>
      <c r="E178" s="258" t="s">
        <v>268</v>
      </c>
      <c r="F178" s="259" t="s">
        <v>269</v>
      </c>
      <c r="G178" s="260" t="s">
        <v>258</v>
      </c>
      <c r="H178" s="261">
        <v>9.9179999999999993</v>
      </c>
      <c r="I178" s="262"/>
      <c r="J178" s="263">
        <f>ROUND(I178*H178,2)</f>
        <v>0</v>
      </c>
      <c r="K178" s="264"/>
      <c r="L178" s="265"/>
      <c r="M178" s="266" t="s">
        <v>1</v>
      </c>
      <c r="N178" s="267" t="s">
        <v>38</v>
      </c>
      <c r="O178" s="91"/>
      <c r="P178" s="230">
        <f>O178*H178</f>
        <v>0</v>
      </c>
      <c r="Q178" s="230">
        <v>1</v>
      </c>
      <c r="R178" s="230">
        <f>Q178*H178</f>
        <v>9.9179999999999993</v>
      </c>
      <c r="S178" s="230">
        <v>0</v>
      </c>
      <c r="T178" s="231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2" t="s">
        <v>171</v>
      </c>
      <c r="AT178" s="232" t="s">
        <v>267</v>
      </c>
      <c r="AU178" s="232" t="s">
        <v>83</v>
      </c>
      <c r="AY178" s="17" t="s">
        <v>136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7" t="s">
        <v>81</v>
      </c>
      <c r="BK178" s="233">
        <f>ROUND(I178*H178,2)</f>
        <v>0</v>
      </c>
      <c r="BL178" s="17" t="s">
        <v>142</v>
      </c>
      <c r="BM178" s="232" t="s">
        <v>270</v>
      </c>
    </row>
    <row r="179" s="2" customFormat="1" ht="24.15" customHeight="1">
      <c r="A179" s="38"/>
      <c r="B179" s="39"/>
      <c r="C179" s="220" t="s">
        <v>271</v>
      </c>
      <c r="D179" s="220" t="s">
        <v>138</v>
      </c>
      <c r="E179" s="221" t="s">
        <v>272</v>
      </c>
      <c r="F179" s="222" t="s">
        <v>273</v>
      </c>
      <c r="G179" s="223" t="s">
        <v>141</v>
      </c>
      <c r="H179" s="224">
        <v>2136</v>
      </c>
      <c r="I179" s="225"/>
      <c r="J179" s="226">
        <f>ROUND(I179*H179,2)</f>
        <v>0</v>
      </c>
      <c r="K179" s="227"/>
      <c r="L179" s="44"/>
      <c r="M179" s="228" t="s">
        <v>1</v>
      </c>
      <c r="N179" s="229" t="s">
        <v>38</v>
      </c>
      <c r="O179" s="91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2" t="s">
        <v>142</v>
      </c>
      <c r="AT179" s="232" t="s">
        <v>138</v>
      </c>
      <c r="AU179" s="232" t="s">
        <v>83</v>
      </c>
      <c r="AY179" s="17" t="s">
        <v>136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7" t="s">
        <v>81</v>
      </c>
      <c r="BK179" s="233">
        <f>ROUND(I179*H179,2)</f>
        <v>0</v>
      </c>
      <c r="BL179" s="17" t="s">
        <v>142</v>
      </c>
      <c r="BM179" s="232" t="s">
        <v>274</v>
      </c>
    </row>
    <row r="180" s="13" customFormat="1">
      <c r="A180" s="13"/>
      <c r="B180" s="234"/>
      <c r="C180" s="235"/>
      <c r="D180" s="236" t="s">
        <v>144</v>
      </c>
      <c r="E180" s="237" t="s">
        <v>1</v>
      </c>
      <c r="F180" s="238" t="s">
        <v>275</v>
      </c>
      <c r="G180" s="235"/>
      <c r="H180" s="239">
        <v>2136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144</v>
      </c>
      <c r="AU180" s="245" t="s">
        <v>83</v>
      </c>
      <c r="AV180" s="13" t="s">
        <v>83</v>
      </c>
      <c r="AW180" s="13" t="s">
        <v>30</v>
      </c>
      <c r="AX180" s="13" t="s">
        <v>81</v>
      </c>
      <c r="AY180" s="245" t="s">
        <v>136</v>
      </c>
    </row>
    <row r="181" s="12" customFormat="1" ht="22.8" customHeight="1">
      <c r="A181" s="12"/>
      <c r="B181" s="204"/>
      <c r="C181" s="205"/>
      <c r="D181" s="206" t="s">
        <v>72</v>
      </c>
      <c r="E181" s="218" t="s">
        <v>276</v>
      </c>
      <c r="F181" s="218" t="s">
        <v>277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SUM(P182:P193)</f>
        <v>0</v>
      </c>
      <c r="Q181" s="212"/>
      <c r="R181" s="213">
        <f>SUM(R182:R193)</f>
        <v>0.71172000000000002</v>
      </c>
      <c r="S181" s="212"/>
      <c r="T181" s="214">
        <f>SUM(T182:T193)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81</v>
      </c>
      <c r="AT181" s="216" t="s">
        <v>72</v>
      </c>
      <c r="AU181" s="216" t="s">
        <v>81</v>
      </c>
      <c r="AY181" s="215" t="s">
        <v>136</v>
      </c>
      <c r="BK181" s="217">
        <f>SUM(BK182:BK193)</f>
        <v>0</v>
      </c>
    </row>
    <row r="182" s="2" customFormat="1" ht="33" customHeight="1">
      <c r="A182" s="38"/>
      <c r="B182" s="39"/>
      <c r="C182" s="220" t="s">
        <v>278</v>
      </c>
      <c r="D182" s="220" t="s">
        <v>138</v>
      </c>
      <c r="E182" s="221" t="s">
        <v>279</v>
      </c>
      <c r="F182" s="222" t="s">
        <v>280</v>
      </c>
      <c r="G182" s="223" t="s">
        <v>236</v>
      </c>
      <c r="H182" s="224">
        <v>395.39999999999998</v>
      </c>
      <c r="I182" s="225"/>
      <c r="J182" s="226">
        <f>ROUND(I182*H182,2)</f>
        <v>0</v>
      </c>
      <c r="K182" s="227"/>
      <c r="L182" s="44"/>
      <c r="M182" s="228" t="s">
        <v>1</v>
      </c>
      <c r="N182" s="229" t="s">
        <v>38</v>
      </c>
      <c r="O182" s="91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2" t="s">
        <v>142</v>
      </c>
      <c r="AT182" s="232" t="s">
        <v>138</v>
      </c>
      <c r="AU182" s="232" t="s">
        <v>83</v>
      </c>
      <c r="AY182" s="17" t="s">
        <v>136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81</v>
      </c>
      <c r="BK182" s="233">
        <f>ROUND(I182*H182,2)</f>
        <v>0</v>
      </c>
      <c r="BL182" s="17" t="s">
        <v>142</v>
      </c>
      <c r="BM182" s="232" t="s">
        <v>281</v>
      </c>
    </row>
    <row r="183" s="13" customFormat="1">
      <c r="A183" s="13"/>
      <c r="B183" s="234"/>
      <c r="C183" s="235"/>
      <c r="D183" s="236" t="s">
        <v>144</v>
      </c>
      <c r="E183" s="237" t="s">
        <v>1</v>
      </c>
      <c r="F183" s="238" t="s">
        <v>282</v>
      </c>
      <c r="G183" s="235"/>
      <c r="H183" s="239">
        <v>395.39999999999998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144</v>
      </c>
      <c r="AU183" s="245" t="s">
        <v>83</v>
      </c>
      <c r="AV183" s="13" t="s">
        <v>83</v>
      </c>
      <c r="AW183" s="13" t="s">
        <v>30</v>
      </c>
      <c r="AX183" s="13" t="s">
        <v>81</v>
      </c>
      <c r="AY183" s="245" t="s">
        <v>136</v>
      </c>
    </row>
    <row r="184" s="2" customFormat="1" ht="37.8" customHeight="1">
      <c r="A184" s="38"/>
      <c r="B184" s="39"/>
      <c r="C184" s="220" t="s">
        <v>207</v>
      </c>
      <c r="D184" s="220" t="s">
        <v>138</v>
      </c>
      <c r="E184" s="221" t="s">
        <v>251</v>
      </c>
      <c r="F184" s="222" t="s">
        <v>252</v>
      </c>
      <c r="G184" s="223" t="s">
        <v>236</v>
      </c>
      <c r="H184" s="224">
        <v>593.10000000000002</v>
      </c>
      <c r="I184" s="225"/>
      <c r="J184" s="226">
        <f>ROUND(I184*H184,2)</f>
        <v>0</v>
      </c>
      <c r="K184" s="227"/>
      <c r="L184" s="44"/>
      <c r="M184" s="228" t="s">
        <v>1</v>
      </c>
      <c r="N184" s="229" t="s">
        <v>38</v>
      </c>
      <c r="O184" s="91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2" t="s">
        <v>142</v>
      </c>
      <c r="AT184" s="232" t="s">
        <v>138</v>
      </c>
      <c r="AU184" s="232" t="s">
        <v>83</v>
      </c>
      <c r="AY184" s="17" t="s">
        <v>136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81</v>
      </c>
      <c r="BK184" s="233">
        <f>ROUND(I184*H184,2)</f>
        <v>0</v>
      </c>
      <c r="BL184" s="17" t="s">
        <v>142</v>
      </c>
      <c r="BM184" s="232" t="s">
        <v>283</v>
      </c>
    </row>
    <row r="185" s="13" customFormat="1">
      <c r="A185" s="13"/>
      <c r="B185" s="234"/>
      <c r="C185" s="235"/>
      <c r="D185" s="236" t="s">
        <v>144</v>
      </c>
      <c r="E185" s="237" t="s">
        <v>1</v>
      </c>
      <c r="F185" s="238" t="s">
        <v>284</v>
      </c>
      <c r="G185" s="235"/>
      <c r="H185" s="239">
        <v>593.10000000000002</v>
      </c>
      <c r="I185" s="240"/>
      <c r="J185" s="235"/>
      <c r="K185" s="235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144</v>
      </c>
      <c r="AU185" s="245" t="s">
        <v>83</v>
      </c>
      <c r="AV185" s="13" t="s">
        <v>83</v>
      </c>
      <c r="AW185" s="13" t="s">
        <v>30</v>
      </c>
      <c r="AX185" s="13" t="s">
        <v>81</v>
      </c>
      <c r="AY185" s="245" t="s">
        <v>136</v>
      </c>
    </row>
    <row r="186" s="2" customFormat="1" ht="33" customHeight="1">
      <c r="A186" s="38"/>
      <c r="B186" s="39"/>
      <c r="C186" s="220" t="s">
        <v>285</v>
      </c>
      <c r="D186" s="220" t="s">
        <v>138</v>
      </c>
      <c r="E186" s="221" t="s">
        <v>256</v>
      </c>
      <c r="F186" s="222" t="s">
        <v>257</v>
      </c>
      <c r="G186" s="223" t="s">
        <v>258</v>
      </c>
      <c r="H186" s="224">
        <v>1126.8900000000001</v>
      </c>
      <c r="I186" s="225"/>
      <c r="J186" s="226">
        <f>ROUND(I186*H186,2)</f>
        <v>0</v>
      </c>
      <c r="K186" s="227"/>
      <c r="L186" s="44"/>
      <c r="M186" s="228" t="s">
        <v>1</v>
      </c>
      <c r="N186" s="229" t="s">
        <v>38</v>
      </c>
      <c r="O186" s="91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2" t="s">
        <v>142</v>
      </c>
      <c r="AT186" s="232" t="s">
        <v>138</v>
      </c>
      <c r="AU186" s="232" t="s">
        <v>83</v>
      </c>
      <c r="AY186" s="17" t="s">
        <v>136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7" t="s">
        <v>81</v>
      </c>
      <c r="BK186" s="233">
        <f>ROUND(I186*H186,2)</f>
        <v>0</v>
      </c>
      <c r="BL186" s="17" t="s">
        <v>142</v>
      </c>
      <c r="BM186" s="232" t="s">
        <v>286</v>
      </c>
    </row>
    <row r="187" s="13" customFormat="1">
      <c r="A187" s="13"/>
      <c r="B187" s="234"/>
      <c r="C187" s="235"/>
      <c r="D187" s="236" t="s">
        <v>144</v>
      </c>
      <c r="E187" s="237" t="s">
        <v>1</v>
      </c>
      <c r="F187" s="238" t="s">
        <v>287</v>
      </c>
      <c r="G187" s="235"/>
      <c r="H187" s="239">
        <v>1126.8900000000001</v>
      </c>
      <c r="I187" s="240"/>
      <c r="J187" s="235"/>
      <c r="K187" s="235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144</v>
      </c>
      <c r="AU187" s="245" t="s">
        <v>83</v>
      </c>
      <c r="AV187" s="13" t="s">
        <v>83</v>
      </c>
      <c r="AW187" s="13" t="s">
        <v>30</v>
      </c>
      <c r="AX187" s="13" t="s">
        <v>81</v>
      </c>
      <c r="AY187" s="245" t="s">
        <v>136</v>
      </c>
    </row>
    <row r="188" s="2" customFormat="1" ht="24.15" customHeight="1">
      <c r="A188" s="38"/>
      <c r="B188" s="39"/>
      <c r="C188" s="220" t="s">
        <v>288</v>
      </c>
      <c r="D188" s="220" t="s">
        <v>138</v>
      </c>
      <c r="E188" s="221" t="s">
        <v>272</v>
      </c>
      <c r="F188" s="222" t="s">
        <v>273</v>
      </c>
      <c r="G188" s="223" t="s">
        <v>141</v>
      </c>
      <c r="H188" s="224">
        <v>1977</v>
      </c>
      <c r="I188" s="225"/>
      <c r="J188" s="226">
        <f>ROUND(I188*H188,2)</f>
        <v>0</v>
      </c>
      <c r="K188" s="227"/>
      <c r="L188" s="44"/>
      <c r="M188" s="228" t="s">
        <v>1</v>
      </c>
      <c r="N188" s="229" t="s">
        <v>38</v>
      </c>
      <c r="O188" s="91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2" t="s">
        <v>142</v>
      </c>
      <c r="AT188" s="232" t="s">
        <v>138</v>
      </c>
      <c r="AU188" s="232" t="s">
        <v>83</v>
      </c>
      <c r="AY188" s="17" t="s">
        <v>136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7" t="s">
        <v>81</v>
      </c>
      <c r="BK188" s="233">
        <f>ROUND(I188*H188,2)</f>
        <v>0</v>
      </c>
      <c r="BL188" s="17" t="s">
        <v>142</v>
      </c>
      <c r="BM188" s="232" t="s">
        <v>289</v>
      </c>
    </row>
    <row r="189" s="13" customFormat="1">
      <c r="A189" s="13"/>
      <c r="B189" s="234"/>
      <c r="C189" s="235"/>
      <c r="D189" s="236" t="s">
        <v>144</v>
      </c>
      <c r="E189" s="237" t="s">
        <v>1</v>
      </c>
      <c r="F189" s="238" t="s">
        <v>93</v>
      </c>
      <c r="G189" s="235"/>
      <c r="H189" s="239">
        <v>1977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144</v>
      </c>
      <c r="AU189" s="245" t="s">
        <v>83</v>
      </c>
      <c r="AV189" s="13" t="s">
        <v>83</v>
      </c>
      <c r="AW189" s="13" t="s">
        <v>30</v>
      </c>
      <c r="AX189" s="13" t="s">
        <v>81</v>
      </c>
      <c r="AY189" s="245" t="s">
        <v>136</v>
      </c>
    </row>
    <row r="190" s="2" customFormat="1" ht="21.75" customHeight="1">
      <c r="A190" s="38"/>
      <c r="B190" s="39"/>
      <c r="C190" s="220" t="s">
        <v>290</v>
      </c>
      <c r="D190" s="220" t="s">
        <v>138</v>
      </c>
      <c r="E190" s="221" t="s">
        <v>291</v>
      </c>
      <c r="F190" s="222" t="s">
        <v>292</v>
      </c>
      <c r="G190" s="223" t="s">
        <v>141</v>
      </c>
      <c r="H190" s="224">
        <v>1977</v>
      </c>
      <c r="I190" s="225"/>
      <c r="J190" s="226">
        <f>ROUND(I190*H190,2)</f>
        <v>0</v>
      </c>
      <c r="K190" s="227"/>
      <c r="L190" s="44"/>
      <c r="M190" s="228" t="s">
        <v>1</v>
      </c>
      <c r="N190" s="229" t="s">
        <v>38</v>
      </c>
      <c r="O190" s="91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2" t="s">
        <v>142</v>
      </c>
      <c r="AT190" s="232" t="s">
        <v>138</v>
      </c>
      <c r="AU190" s="232" t="s">
        <v>83</v>
      </c>
      <c r="AY190" s="17" t="s">
        <v>136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7" t="s">
        <v>81</v>
      </c>
      <c r="BK190" s="233">
        <f>ROUND(I190*H190,2)</f>
        <v>0</v>
      </c>
      <c r="BL190" s="17" t="s">
        <v>142</v>
      </c>
      <c r="BM190" s="232" t="s">
        <v>293</v>
      </c>
    </row>
    <row r="191" s="13" customFormat="1">
      <c r="A191" s="13"/>
      <c r="B191" s="234"/>
      <c r="C191" s="235"/>
      <c r="D191" s="236" t="s">
        <v>144</v>
      </c>
      <c r="E191" s="237" t="s">
        <v>93</v>
      </c>
      <c r="F191" s="238" t="s">
        <v>294</v>
      </c>
      <c r="G191" s="235"/>
      <c r="H191" s="239">
        <v>1977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144</v>
      </c>
      <c r="AU191" s="245" t="s">
        <v>83</v>
      </c>
      <c r="AV191" s="13" t="s">
        <v>83</v>
      </c>
      <c r="AW191" s="13" t="s">
        <v>30</v>
      </c>
      <c r="AX191" s="13" t="s">
        <v>81</v>
      </c>
      <c r="AY191" s="245" t="s">
        <v>136</v>
      </c>
    </row>
    <row r="192" s="2" customFormat="1" ht="24.15" customHeight="1">
      <c r="A192" s="38"/>
      <c r="B192" s="39"/>
      <c r="C192" s="220" t="s">
        <v>295</v>
      </c>
      <c r="D192" s="220" t="s">
        <v>138</v>
      </c>
      <c r="E192" s="221" t="s">
        <v>296</v>
      </c>
      <c r="F192" s="222" t="s">
        <v>297</v>
      </c>
      <c r="G192" s="223" t="s">
        <v>141</v>
      </c>
      <c r="H192" s="224">
        <v>1977</v>
      </c>
      <c r="I192" s="225"/>
      <c r="J192" s="226">
        <f>ROUND(I192*H192,2)</f>
        <v>0</v>
      </c>
      <c r="K192" s="227"/>
      <c r="L192" s="44"/>
      <c r="M192" s="228" t="s">
        <v>1</v>
      </c>
      <c r="N192" s="229" t="s">
        <v>38</v>
      </c>
      <c r="O192" s="91"/>
      <c r="P192" s="230">
        <f>O192*H192</f>
        <v>0</v>
      </c>
      <c r="Q192" s="230">
        <v>0.00036000000000000002</v>
      </c>
      <c r="R192" s="230">
        <f>Q192*H192</f>
        <v>0.71172000000000002</v>
      </c>
      <c r="S192" s="230">
        <v>0</v>
      </c>
      <c r="T192" s="231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2" t="s">
        <v>142</v>
      </c>
      <c r="AT192" s="232" t="s">
        <v>138</v>
      </c>
      <c r="AU192" s="232" t="s">
        <v>83</v>
      </c>
      <c r="AY192" s="17" t="s">
        <v>136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7" t="s">
        <v>81</v>
      </c>
      <c r="BK192" s="233">
        <f>ROUND(I192*H192,2)</f>
        <v>0</v>
      </c>
      <c r="BL192" s="17" t="s">
        <v>142</v>
      </c>
      <c r="BM192" s="232" t="s">
        <v>298</v>
      </c>
    </row>
    <row r="193" s="13" customFormat="1">
      <c r="A193" s="13"/>
      <c r="B193" s="234"/>
      <c r="C193" s="235"/>
      <c r="D193" s="236" t="s">
        <v>144</v>
      </c>
      <c r="E193" s="237" t="s">
        <v>1</v>
      </c>
      <c r="F193" s="238" t="s">
        <v>93</v>
      </c>
      <c r="G193" s="235"/>
      <c r="H193" s="239">
        <v>1977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144</v>
      </c>
      <c r="AU193" s="245" t="s">
        <v>83</v>
      </c>
      <c r="AV193" s="13" t="s">
        <v>83</v>
      </c>
      <c r="AW193" s="13" t="s">
        <v>30</v>
      </c>
      <c r="AX193" s="13" t="s">
        <v>81</v>
      </c>
      <c r="AY193" s="245" t="s">
        <v>136</v>
      </c>
    </row>
    <row r="194" s="12" customFormat="1" ht="22.8" customHeight="1">
      <c r="A194" s="12"/>
      <c r="B194" s="204"/>
      <c r="C194" s="205"/>
      <c r="D194" s="206" t="s">
        <v>72</v>
      </c>
      <c r="E194" s="218" t="s">
        <v>157</v>
      </c>
      <c r="F194" s="218" t="s">
        <v>299</v>
      </c>
      <c r="G194" s="205"/>
      <c r="H194" s="205"/>
      <c r="I194" s="208"/>
      <c r="J194" s="219">
        <f>BK194</f>
        <v>0</v>
      </c>
      <c r="K194" s="205"/>
      <c r="L194" s="210"/>
      <c r="M194" s="211"/>
      <c r="N194" s="212"/>
      <c r="O194" s="212"/>
      <c r="P194" s="213">
        <f>SUM(P195:P264)</f>
        <v>0</v>
      </c>
      <c r="Q194" s="212"/>
      <c r="R194" s="213">
        <f>SUM(R195:R264)</f>
        <v>502.4585909999999</v>
      </c>
      <c r="S194" s="212"/>
      <c r="T194" s="214">
        <f>SUM(T195:T264)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5" t="s">
        <v>81</v>
      </c>
      <c r="AT194" s="216" t="s">
        <v>72</v>
      </c>
      <c r="AU194" s="216" t="s">
        <v>81</v>
      </c>
      <c r="AY194" s="215" t="s">
        <v>136</v>
      </c>
      <c r="BK194" s="217">
        <f>SUM(BK195:BK264)</f>
        <v>0</v>
      </c>
    </row>
    <row r="195" s="2" customFormat="1" ht="21.75" customHeight="1">
      <c r="A195" s="38"/>
      <c r="B195" s="39"/>
      <c r="C195" s="220" t="s">
        <v>300</v>
      </c>
      <c r="D195" s="220" t="s">
        <v>138</v>
      </c>
      <c r="E195" s="221" t="s">
        <v>301</v>
      </c>
      <c r="F195" s="222" t="s">
        <v>302</v>
      </c>
      <c r="G195" s="223" t="s">
        <v>141</v>
      </c>
      <c r="H195" s="224">
        <v>379</v>
      </c>
      <c r="I195" s="225"/>
      <c r="J195" s="226">
        <f>ROUND(I195*H195,2)</f>
        <v>0</v>
      </c>
      <c r="K195" s="227"/>
      <c r="L195" s="44"/>
      <c r="M195" s="228" t="s">
        <v>1</v>
      </c>
      <c r="N195" s="229" t="s">
        <v>38</v>
      </c>
      <c r="O195" s="91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2" t="s">
        <v>142</v>
      </c>
      <c r="AT195" s="232" t="s">
        <v>138</v>
      </c>
      <c r="AU195" s="232" t="s">
        <v>83</v>
      </c>
      <c r="AY195" s="17" t="s">
        <v>136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7" t="s">
        <v>81</v>
      </c>
      <c r="BK195" s="233">
        <f>ROUND(I195*H195,2)</f>
        <v>0</v>
      </c>
      <c r="BL195" s="17" t="s">
        <v>142</v>
      </c>
      <c r="BM195" s="232" t="s">
        <v>303</v>
      </c>
    </row>
    <row r="196" s="2" customFormat="1" ht="21.75" customHeight="1">
      <c r="A196" s="38"/>
      <c r="B196" s="39"/>
      <c r="C196" s="220" t="s">
        <v>304</v>
      </c>
      <c r="D196" s="220" t="s">
        <v>138</v>
      </c>
      <c r="E196" s="221" t="s">
        <v>291</v>
      </c>
      <c r="F196" s="222" t="s">
        <v>292</v>
      </c>
      <c r="G196" s="223" t="s">
        <v>141</v>
      </c>
      <c r="H196" s="224">
        <v>158.5</v>
      </c>
      <c r="I196" s="225"/>
      <c r="J196" s="226">
        <f>ROUND(I196*H196,2)</f>
        <v>0</v>
      </c>
      <c r="K196" s="227"/>
      <c r="L196" s="44"/>
      <c r="M196" s="228" t="s">
        <v>1</v>
      </c>
      <c r="N196" s="229" t="s">
        <v>38</v>
      </c>
      <c r="O196" s="91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2" t="s">
        <v>142</v>
      </c>
      <c r="AT196" s="232" t="s">
        <v>138</v>
      </c>
      <c r="AU196" s="232" t="s">
        <v>83</v>
      </c>
      <c r="AY196" s="17" t="s">
        <v>136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7" t="s">
        <v>81</v>
      </c>
      <c r="BK196" s="233">
        <f>ROUND(I196*H196,2)</f>
        <v>0</v>
      </c>
      <c r="BL196" s="17" t="s">
        <v>142</v>
      </c>
      <c r="BM196" s="232" t="s">
        <v>305</v>
      </c>
    </row>
    <row r="197" s="2" customFormat="1" ht="24.15" customHeight="1">
      <c r="A197" s="38"/>
      <c r="B197" s="39"/>
      <c r="C197" s="220" t="s">
        <v>306</v>
      </c>
      <c r="D197" s="220" t="s">
        <v>138</v>
      </c>
      <c r="E197" s="221" t="s">
        <v>307</v>
      </c>
      <c r="F197" s="222" t="s">
        <v>308</v>
      </c>
      <c r="G197" s="223" t="s">
        <v>141</v>
      </c>
      <c r="H197" s="224">
        <v>1598</v>
      </c>
      <c r="I197" s="225"/>
      <c r="J197" s="226">
        <f>ROUND(I197*H197,2)</f>
        <v>0</v>
      </c>
      <c r="K197" s="227"/>
      <c r="L197" s="44"/>
      <c r="M197" s="228" t="s">
        <v>1</v>
      </c>
      <c r="N197" s="229" t="s">
        <v>38</v>
      </c>
      <c r="O197" s="91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2" t="s">
        <v>142</v>
      </c>
      <c r="AT197" s="232" t="s">
        <v>138</v>
      </c>
      <c r="AU197" s="232" t="s">
        <v>83</v>
      </c>
      <c r="AY197" s="17" t="s">
        <v>136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7" t="s">
        <v>81</v>
      </c>
      <c r="BK197" s="233">
        <f>ROUND(I197*H197,2)</f>
        <v>0</v>
      </c>
      <c r="BL197" s="17" t="s">
        <v>142</v>
      </c>
      <c r="BM197" s="232" t="s">
        <v>309</v>
      </c>
    </row>
    <row r="198" s="2" customFormat="1" ht="24.15" customHeight="1">
      <c r="A198" s="38"/>
      <c r="B198" s="39"/>
      <c r="C198" s="220" t="s">
        <v>310</v>
      </c>
      <c r="D198" s="220" t="s">
        <v>138</v>
      </c>
      <c r="E198" s="221" t="s">
        <v>311</v>
      </c>
      <c r="F198" s="222" t="s">
        <v>312</v>
      </c>
      <c r="G198" s="223" t="s">
        <v>141</v>
      </c>
      <c r="H198" s="224">
        <v>357</v>
      </c>
      <c r="I198" s="225"/>
      <c r="J198" s="226">
        <f>ROUND(I198*H198,2)</f>
        <v>0</v>
      </c>
      <c r="K198" s="227"/>
      <c r="L198" s="44"/>
      <c r="M198" s="228" t="s">
        <v>1</v>
      </c>
      <c r="N198" s="229" t="s">
        <v>38</v>
      </c>
      <c r="O198" s="91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2" t="s">
        <v>142</v>
      </c>
      <c r="AT198" s="232" t="s">
        <v>138</v>
      </c>
      <c r="AU198" s="232" t="s">
        <v>83</v>
      </c>
      <c r="AY198" s="17" t="s">
        <v>136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7" t="s">
        <v>81</v>
      </c>
      <c r="BK198" s="233">
        <f>ROUND(I198*H198,2)</f>
        <v>0</v>
      </c>
      <c r="BL198" s="17" t="s">
        <v>142</v>
      </c>
      <c r="BM198" s="232" t="s">
        <v>313</v>
      </c>
    </row>
    <row r="199" s="13" customFormat="1">
      <c r="A199" s="13"/>
      <c r="B199" s="234"/>
      <c r="C199" s="235"/>
      <c r="D199" s="236" t="s">
        <v>144</v>
      </c>
      <c r="E199" s="237" t="s">
        <v>1</v>
      </c>
      <c r="F199" s="238" t="s">
        <v>314</v>
      </c>
      <c r="G199" s="235"/>
      <c r="H199" s="239">
        <v>357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144</v>
      </c>
      <c r="AU199" s="245" t="s">
        <v>83</v>
      </c>
      <c r="AV199" s="13" t="s">
        <v>83</v>
      </c>
      <c r="AW199" s="13" t="s">
        <v>30</v>
      </c>
      <c r="AX199" s="13" t="s">
        <v>81</v>
      </c>
      <c r="AY199" s="245" t="s">
        <v>136</v>
      </c>
    </row>
    <row r="200" s="2" customFormat="1" ht="24.15" customHeight="1">
      <c r="A200" s="38"/>
      <c r="B200" s="39"/>
      <c r="C200" s="220" t="s">
        <v>315</v>
      </c>
      <c r="D200" s="220" t="s">
        <v>138</v>
      </c>
      <c r="E200" s="221" t="s">
        <v>316</v>
      </c>
      <c r="F200" s="222" t="s">
        <v>317</v>
      </c>
      <c r="G200" s="223" t="s">
        <v>141</v>
      </c>
      <c r="H200" s="224">
        <v>192.5</v>
      </c>
      <c r="I200" s="225"/>
      <c r="J200" s="226">
        <f>ROUND(I200*H200,2)</f>
        <v>0</v>
      </c>
      <c r="K200" s="227"/>
      <c r="L200" s="44"/>
      <c r="M200" s="228" t="s">
        <v>1</v>
      </c>
      <c r="N200" s="229" t="s">
        <v>38</v>
      </c>
      <c r="O200" s="91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2" t="s">
        <v>142</v>
      </c>
      <c r="AT200" s="232" t="s">
        <v>138</v>
      </c>
      <c r="AU200" s="232" t="s">
        <v>83</v>
      </c>
      <c r="AY200" s="17" t="s">
        <v>136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7" t="s">
        <v>81</v>
      </c>
      <c r="BK200" s="233">
        <f>ROUND(I200*H200,2)</f>
        <v>0</v>
      </c>
      <c r="BL200" s="17" t="s">
        <v>142</v>
      </c>
      <c r="BM200" s="232" t="s">
        <v>318</v>
      </c>
    </row>
    <row r="201" s="13" customFormat="1">
      <c r="A201" s="13"/>
      <c r="B201" s="234"/>
      <c r="C201" s="235"/>
      <c r="D201" s="236" t="s">
        <v>144</v>
      </c>
      <c r="E201" s="237" t="s">
        <v>1</v>
      </c>
      <c r="F201" s="238" t="s">
        <v>319</v>
      </c>
      <c r="G201" s="235"/>
      <c r="H201" s="239">
        <v>192.5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144</v>
      </c>
      <c r="AU201" s="245" t="s">
        <v>83</v>
      </c>
      <c r="AV201" s="13" t="s">
        <v>83</v>
      </c>
      <c r="AW201" s="13" t="s">
        <v>30</v>
      </c>
      <c r="AX201" s="13" t="s">
        <v>81</v>
      </c>
      <c r="AY201" s="245" t="s">
        <v>136</v>
      </c>
    </row>
    <row r="202" s="2" customFormat="1" ht="24.15" customHeight="1">
      <c r="A202" s="38"/>
      <c r="B202" s="39"/>
      <c r="C202" s="220" t="s">
        <v>320</v>
      </c>
      <c r="D202" s="220" t="s">
        <v>138</v>
      </c>
      <c r="E202" s="221" t="s">
        <v>321</v>
      </c>
      <c r="F202" s="222" t="s">
        <v>322</v>
      </c>
      <c r="G202" s="223" t="s">
        <v>141</v>
      </c>
      <c r="H202" s="224">
        <v>16</v>
      </c>
      <c r="I202" s="225"/>
      <c r="J202" s="226">
        <f>ROUND(I202*H202,2)</f>
        <v>0</v>
      </c>
      <c r="K202" s="227"/>
      <c r="L202" s="44"/>
      <c r="M202" s="228" t="s">
        <v>1</v>
      </c>
      <c r="N202" s="229" t="s">
        <v>38</v>
      </c>
      <c r="O202" s="91"/>
      <c r="P202" s="230">
        <f>O202*H202</f>
        <v>0</v>
      </c>
      <c r="Q202" s="230">
        <v>0.1837</v>
      </c>
      <c r="R202" s="230">
        <f>Q202*H202</f>
        <v>2.9392</v>
      </c>
      <c r="S202" s="230">
        <v>0</v>
      </c>
      <c r="T202" s="231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2" t="s">
        <v>142</v>
      </c>
      <c r="AT202" s="232" t="s">
        <v>138</v>
      </c>
      <c r="AU202" s="232" t="s">
        <v>83</v>
      </c>
      <c r="AY202" s="17" t="s">
        <v>136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7" t="s">
        <v>81</v>
      </c>
      <c r="BK202" s="233">
        <f>ROUND(I202*H202,2)</f>
        <v>0</v>
      </c>
      <c r="BL202" s="17" t="s">
        <v>142</v>
      </c>
      <c r="BM202" s="232" t="s">
        <v>323</v>
      </c>
    </row>
    <row r="203" s="13" customFormat="1">
      <c r="A203" s="13"/>
      <c r="B203" s="234"/>
      <c r="C203" s="235"/>
      <c r="D203" s="236" t="s">
        <v>144</v>
      </c>
      <c r="E203" s="237" t="s">
        <v>1</v>
      </c>
      <c r="F203" s="238" t="s">
        <v>324</v>
      </c>
      <c r="G203" s="235"/>
      <c r="H203" s="239">
        <v>16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144</v>
      </c>
      <c r="AU203" s="245" t="s">
        <v>83</v>
      </c>
      <c r="AV203" s="13" t="s">
        <v>83</v>
      </c>
      <c r="AW203" s="13" t="s">
        <v>30</v>
      </c>
      <c r="AX203" s="13" t="s">
        <v>81</v>
      </c>
      <c r="AY203" s="245" t="s">
        <v>136</v>
      </c>
    </row>
    <row r="204" s="2" customFormat="1" ht="24.15" customHeight="1">
      <c r="A204" s="38"/>
      <c r="B204" s="39"/>
      <c r="C204" s="220" t="s">
        <v>325</v>
      </c>
      <c r="D204" s="220" t="s">
        <v>138</v>
      </c>
      <c r="E204" s="221" t="s">
        <v>326</v>
      </c>
      <c r="F204" s="222" t="s">
        <v>327</v>
      </c>
      <c r="G204" s="223" t="s">
        <v>141</v>
      </c>
      <c r="H204" s="224">
        <v>1597.3</v>
      </c>
      <c r="I204" s="225"/>
      <c r="J204" s="226">
        <f>ROUND(I204*H204,2)</f>
        <v>0</v>
      </c>
      <c r="K204" s="227"/>
      <c r="L204" s="44"/>
      <c r="M204" s="228" t="s">
        <v>1</v>
      </c>
      <c r="N204" s="229" t="s">
        <v>38</v>
      </c>
      <c r="O204" s="91"/>
      <c r="P204" s="230">
        <f>O204*H204</f>
        <v>0</v>
      </c>
      <c r="Q204" s="230">
        <v>0.089219999999999994</v>
      </c>
      <c r="R204" s="230">
        <f>Q204*H204</f>
        <v>142.51110599999998</v>
      </c>
      <c r="S204" s="230">
        <v>0</v>
      </c>
      <c r="T204" s="23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2" t="s">
        <v>142</v>
      </c>
      <c r="AT204" s="232" t="s">
        <v>138</v>
      </c>
      <c r="AU204" s="232" t="s">
        <v>83</v>
      </c>
      <c r="AY204" s="17" t="s">
        <v>136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7" t="s">
        <v>81</v>
      </c>
      <c r="BK204" s="233">
        <f>ROUND(I204*H204,2)</f>
        <v>0</v>
      </c>
      <c r="BL204" s="17" t="s">
        <v>142</v>
      </c>
      <c r="BM204" s="232" t="s">
        <v>328</v>
      </c>
    </row>
    <row r="205" s="13" customFormat="1">
      <c r="A205" s="13"/>
      <c r="B205" s="234"/>
      <c r="C205" s="235"/>
      <c r="D205" s="236" t="s">
        <v>144</v>
      </c>
      <c r="E205" s="237" t="s">
        <v>1</v>
      </c>
      <c r="F205" s="238" t="s">
        <v>329</v>
      </c>
      <c r="G205" s="235"/>
      <c r="H205" s="239">
        <v>11.1</v>
      </c>
      <c r="I205" s="240"/>
      <c r="J205" s="235"/>
      <c r="K205" s="235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144</v>
      </c>
      <c r="AU205" s="245" t="s">
        <v>83</v>
      </c>
      <c r="AV205" s="13" t="s">
        <v>83</v>
      </c>
      <c r="AW205" s="13" t="s">
        <v>30</v>
      </c>
      <c r="AX205" s="13" t="s">
        <v>73</v>
      </c>
      <c r="AY205" s="245" t="s">
        <v>136</v>
      </c>
    </row>
    <row r="206" s="13" customFormat="1">
      <c r="A206" s="13"/>
      <c r="B206" s="234"/>
      <c r="C206" s="235"/>
      <c r="D206" s="236" t="s">
        <v>144</v>
      </c>
      <c r="E206" s="237" t="s">
        <v>1</v>
      </c>
      <c r="F206" s="238" t="s">
        <v>330</v>
      </c>
      <c r="G206" s="235"/>
      <c r="H206" s="239">
        <v>52.200000000000003</v>
      </c>
      <c r="I206" s="240"/>
      <c r="J206" s="235"/>
      <c r="K206" s="235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144</v>
      </c>
      <c r="AU206" s="245" t="s">
        <v>83</v>
      </c>
      <c r="AV206" s="13" t="s">
        <v>83</v>
      </c>
      <c r="AW206" s="13" t="s">
        <v>30</v>
      </c>
      <c r="AX206" s="13" t="s">
        <v>73</v>
      </c>
      <c r="AY206" s="245" t="s">
        <v>136</v>
      </c>
    </row>
    <row r="207" s="13" customFormat="1">
      <c r="A207" s="13"/>
      <c r="B207" s="234"/>
      <c r="C207" s="235"/>
      <c r="D207" s="236" t="s">
        <v>144</v>
      </c>
      <c r="E207" s="237" t="s">
        <v>1</v>
      </c>
      <c r="F207" s="238" t="s">
        <v>331</v>
      </c>
      <c r="G207" s="235"/>
      <c r="H207" s="239">
        <v>1122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144</v>
      </c>
      <c r="AU207" s="245" t="s">
        <v>83</v>
      </c>
      <c r="AV207" s="13" t="s">
        <v>83</v>
      </c>
      <c r="AW207" s="13" t="s">
        <v>30</v>
      </c>
      <c r="AX207" s="13" t="s">
        <v>73</v>
      </c>
      <c r="AY207" s="245" t="s">
        <v>136</v>
      </c>
    </row>
    <row r="208" s="13" customFormat="1">
      <c r="A208" s="13"/>
      <c r="B208" s="234"/>
      <c r="C208" s="235"/>
      <c r="D208" s="236" t="s">
        <v>144</v>
      </c>
      <c r="E208" s="237" t="s">
        <v>1</v>
      </c>
      <c r="F208" s="238" t="s">
        <v>332</v>
      </c>
      <c r="G208" s="235"/>
      <c r="H208" s="239">
        <v>407</v>
      </c>
      <c r="I208" s="240"/>
      <c r="J208" s="235"/>
      <c r="K208" s="235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144</v>
      </c>
      <c r="AU208" s="245" t="s">
        <v>83</v>
      </c>
      <c r="AV208" s="13" t="s">
        <v>83</v>
      </c>
      <c r="AW208" s="13" t="s">
        <v>30</v>
      </c>
      <c r="AX208" s="13" t="s">
        <v>73</v>
      </c>
      <c r="AY208" s="245" t="s">
        <v>136</v>
      </c>
    </row>
    <row r="209" s="13" customFormat="1">
      <c r="A209" s="13"/>
      <c r="B209" s="234"/>
      <c r="C209" s="235"/>
      <c r="D209" s="236" t="s">
        <v>144</v>
      </c>
      <c r="E209" s="237" t="s">
        <v>1</v>
      </c>
      <c r="F209" s="238" t="s">
        <v>333</v>
      </c>
      <c r="G209" s="235"/>
      <c r="H209" s="239">
        <v>5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144</v>
      </c>
      <c r="AU209" s="245" t="s">
        <v>83</v>
      </c>
      <c r="AV209" s="13" t="s">
        <v>83</v>
      </c>
      <c r="AW209" s="13" t="s">
        <v>30</v>
      </c>
      <c r="AX209" s="13" t="s">
        <v>73</v>
      </c>
      <c r="AY209" s="245" t="s">
        <v>136</v>
      </c>
    </row>
    <row r="210" s="14" customFormat="1">
      <c r="A210" s="14"/>
      <c r="B210" s="246"/>
      <c r="C210" s="247"/>
      <c r="D210" s="236" t="s">
        <v>144</v>
      </c>
      <c r="E210" s="248" t="s">
        <v>1</v>
      </c>
      <c r="F210" s="249" t="s">
        <v>186</v>
      </c>
      <c r="G210" s="247"/>
      <c r="H210" s="250">
        <v>1597.3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144</v>
      </c>
      <c r="AU210" s="256" t="s">
        <v>83</v>
      </c>
      <c r="AV210" s="14" t="s">
        <v>142</v>
      </c>
      <c r="AW210" s="14" t="s">
        <v>30</v>
      </c>
      <c r="AX210" s="14" t="s">
        <v>81</v>
      </c>
      <c r="AY210" s="256" t="s">
        <v>136</v>
      </c>
    </row>
    <row r="211" s="2" customFormat="1" ht="24.15" customHeight="1">
      <c r="A211" s="38"/>
      <c r="B211" s="39"/>
      <c r="C211" s="257" t="s">
        <v>334</v>
      </c>
      <c r="D211" s="257" t="s">
        <v>267</v>
      </c>
      <c r="E211" s="258" t="s">
        <v>335</v>
      </c>
      <c r="F211" s="259" t="s">
        <v>336</v>
      </c>
      <c r="G211" s="260" t="s">
        <v>141</v>
      </c>
      <c r="H211" s="261">
        <v>65.198999999999998</v>
      </c>
      <c r="I211" s="262"/>
      <c r="J211" s="263">
        <f>ROUND(I211*H211,2)</f>
        <v>0</v>
      </c>
      <c r="K211" s="264"/>
      <c r="L211" s="265"/>
      <c r="M211" s="266" t="s">
        <v>1</v>
      </c>
      <c r="N211" s="267" t="s">
        <v>38</v>
      </c>
      <c r="O211" s="91"/>
      <c r="P211" s="230">
        <f>O211*H211</f>
        <v>0</v>
      </c>
      <c r="Q211" s="230">
        <v>0.13100000000000001</v>
      </c>
      <c r="R211" s="230">
        <f>Q211*H211</f>
        <v>8.5410690000000002</v>
      </c>
      <c r="S211" s="230">
        <v>0</v>
      </c>
      <c r="T211" s="231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2" t="s">
        <v>171</v>
      </c>
      <c r="AT211" s="232" t="s">
        <v>267</v>
      </c>
      <c r="AU211" s="232" t="s">
        <v>83</v>
      </c>
      <c r="AY211" s="17" t="s">
        <v>136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7" t="s">
        <v>81</v>
      </c>
      <c r="BK211" s="233">
        <f>ROUND(I211*H211,2)</f>
        <v>0</v>
      </c>
      <c r="BL211" s="17" t="s">
        <v>142</v>
      </c>
      <c r="BM211" s="232" t="s">
        <v>337</v>
      </c>
    </row>
    <row r="212" s="13" customFormat="1">
      <c r="A212" s="13"/>
      <c r="B212" s="234"/>
      <c r="C212" s="235"/>
      <c r="D212" s="236" t="s">
        <v>144</v>
      </c>
      <c r="E212" s="237" t="s">
        <v>1</v>
      </c>
      <c r="F212" s="238" t="s">
        <v>338</v>
      </c>
      <c r="G212" s="235"/>
      <c r="H212" s="239">
        <v>63.299999999999997</v>
      </c>
      <c r="I212" s="240"/>
      <c r="J212" s="235"/>
      <c r="K212" s="235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144</v>
      </c>
      <c r="AU212" s="245" t="s">
        <v>83</v>
      </c>
      <c r="AV212" s="13" t="s">
        <v>83</v>
      </c>
      <c r="AW212" s="13" t="s">
        <v>30</v>
      </c>
      <c r="AX212" s="13" t="s">
        <v>81</v>
      </c>
      <c r="AY212" s="245" t="s">
        <v>136</v>
      </c>
    </row>
    <row r="213" s="13" customFormat="1">
      <c r="A213" s="13"/>
      <c r="B213" s="234"/>
      <c r="C213" s="235"/>
      <c r="D213" s="236" t="s">
        <v>144</v>
      </c>
      <c r="E213" s="235"/>
      <c r="F213" s="238" t="s">
        <v>339</v>
      </c>
      <c r="G213" s="235"/>
      <c r="H213" s="239">
        <v>65.198999999999998</v>
      </c>
      <c r="I213" s="240"/>
      <c r="J213" s="235"/>
      <c r="K213" s="235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144</v>
      </c>
      <c r="AU213" s="245" t="s">
        <v>83</v>
      </c>
      <c r="AV213" s="13" t="s">
        <v>83</v>
      </c>
      <c r="AW213" s="13" t="s">
        <v>4</v>
      </c>
      <c r="AX213" s="13" t="s">
        <v>81</v>
      </c>
      <c r="AY213" s="245" t="s">
        <v>136</v>
      </c>
    </row>
    <row r="214" s="2" customFormat="1" ht="24.15" customHeight="1">
      <c r="A214" s="38"/>
      <c r="B214" s="39"/>
      <c r="C214" s="257" t="s">
        <v>340</v>
      </c>
      <c r="D214" s="257" t="s">
        <v>267</v>
      </c>
      <c r="E214" s="258" t="s">
        <v>341</v>
      </c>
      <c r="F214" s="259" t="s">
        <v>342</v>
      </c>
      <c r="G214" s="260" t="s">
        <v>141</v>
      </c>
      <c r="H214" s="261">
        <v>142.53100000000001</v>
      </c>
      <c r="I214" s="262"/>
      <c r="J214" s="263">
        <f>ROUND(I214*H214,2)</f>
        <v>0</v>
      </c>
      <c r="K214" s="264"/>
      <c r="L214" s="265"/>
      <c r="M214" s="266" t="s">
        <v>1</v>
      </c>
      <c r="N214" s="267" t="s">
        <v>38</v>
      </c>
      <c r="O214" s="91"/>
      <c r="P214" s="230">
        <f>O214*H214</f>
        <v>0</v>
      </c>
      <c r="Q214" s="230">
        <v>0.12</v>
      </c>
      <c r="R214" s="230">
        <f>Q214*H214</f>
        <v>17.103719999999999</v>
      </c>
      <c r="S214" s="230">
        <v>0</v>
      </c>
      <c r="T214" s="231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2" t="s">
        <v>171</v>
      </c>
      <c r="AT214" s="232" t="s">
        <v>267</v>
      </c>
      <c r="AU214" s="232" t="s">
        <v>83</v>
      </c>
      <c r="AY214" s="17" t="s">
        <v>136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7" t="s">
        <v>81</v>
      </c>
      <c r="BK214" s="233">
        <f>ROUND(I214*H214,2)</f>
        <v>0</v>
      </c>
      <c r="BL214" s="17" t="s">
        <v>142</v>
      </c>
      <c r="BM214" s="232" t="s">
        <v>343</v>
      </c>
    </row>
    <row r="215" s="13" customFormat="1">
      <c r="A215" s="13"/>
      <c r="B215" s="234"/>
      <c r="C215" s="235"/>
      <c r="D215" s="236" t="s">
        <v>144</v>
      </c>
      <c r="E215" s="237" t="s">
        <v>1</v>
      </c>
      <c r="F215" s="238" t="s">
        <v>344</v>
      </c>
      <c r="G215" s="235"/>
      <c r="H215" s="239">
        <v>138.38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144</v>
      </c>
      <c r="AU215" s="245" t="s">
        <v>83</v>
      </c>
      <c r="AV215" s="13" t="s">
        <v>83</v>
      </c>
      <c r="AW215" s="13" t="s">
        <v>30</v>
      </c>
      <c r="AX215" s="13" t="s">
        <v>81</v>
      </c>
      <c r="AY215" s="245" t="s">
        <v>136</v>
      </c>
    </row>
    <row r="216" s="13" customFormat="1">
      <c r="A216" s="13"/>
      <c r="B216" s="234"/>
      <c r="C216" s="235"/>
      <c r="D216" s="236" t="s">
        <v>144</v>
      </c>
      <c r="E216" s="235"/>
      <c r="F216" s="238" t="s">
        <v>345</v>
      </c>
      <c r="G216" s="235"/>
      <c r="H216" s="239">
        <v>142.53100000000001</v>
      </c>
      <c r="I216" s="240"/>
      <c r="J216" s="235"/>
      <c r="K216" s="235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144</v>
      </c>
      <c r="AU216" s="245" t="s">
        <v>83</v>
      </c>
      <c r="AV216" s="13" t="s">
        <v>83</v>
      </c>
      <c r="AW216" s="13" t="s">
        <v>4</v>
      </c>
      <c r="AX216" s="13" t="s">
        <v>81</v>
      </c>
      <c r="AY216" s="245" t="s">
        <v>136</v>
      </c>
    </row>
    <row r="217" s="2" customFormat="1" ht="24.15" customHeight="1">
      <c r="A217" s="38"/>
      <c r="B217" s="39"/>
      <c r="C217" s="257" t="s">
        <v>346</v>
      </c>
      <c r="D217" s="257" t="s">
        <v>267</v>
      </c>
      <c r="E217" s="258" t="s">
        <v>347</v>
      </c>
      <c r="F217" s="259" t="s">
        <v>348</v>
      </c>
      <c r="G217" s="260" t="s">
        <v>141</v>
      </c>
      <c r="H217" s="261">
        <v>276.67899999999997</v>
      </c>
      <c r="I217" s="262"/>
      <c r="J217" s="263">
        <f>ROUND(I217*H217,2)</f>
        <v>0</v>
      </c>
      <c r="K217" s="264"/>
      <c r="L217" s="265"/>
      <c r="M217" s="266" t="s">
        <v>1</v>
      </c>
      <c r="N217" s="267" t="s">
        <v>38</v>
      </c>
      <c r="O217" s="91"/>
      <c r="P217" s="230">
        <f>O217*H217</f>
        <v>0</v>
      </c>
      <c r="Q217" s="230">
        <v>0.13100000000000001</v>
      </c>
      <c r="R217" s="230">
        <f>Q217*H217</f>
        <v>36.244948999999998</v>
      </c>
      <c r="S217" s="230">
        <v>0</v>
      </c>
      <c r="T217" s="231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2" t="s">
        <v>171</v>
      </c>
      <c r="AT217" s="232" t="s">
        <v>267</v>
      </c>
      <c r="AU217" s="232" t="s">
        <v>83</v>
      </c>
      <c r="AY217" s="17" t="s">
        <v>136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7" t="s">
        <v>81</v>
      </c>
      <c r="BK217" s="233">
        <f>ROUND(I217*H217,2)</f>
        <v>0</v>
      </c>
      <c r="BL217" s="17" t="s">
        <v>142</v>
      </c>
      <c r="BM217" s="232" t="s">
        <v>349</v>
      </c>
    </row>
    <row r="218" s="13" customFormat="1">
      <c r="A218" s="13"/>
      <c r="B218" s="234"/>
      <c r="C218" s="235"/>
      <c r="D218" s="236" t="s">
        <v>144</v>
      </c>
      <c r="E218" s="237" t="s">
        <v>1</v>
      </c>
      <c r="F218" s="238" t="s">
        <v>350</v>
      </c>
      <c r="G218" s="235"/>
      <c r="H218" s="239">
        <v>268.62</v>
      </c>
      <c r="I218" s="240"/>
      <c r="J218" s="235"/>
      <c r="K218" s="235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144</v>
      </c>
      <c r="AU218" s="245" t="s">
        <v>83</v>
      </c>
      <c r="AV218" s="13" t="s">
        <v>83</v>
      </c>
      <c r="AW218" s="13" t="s">
        <v>30</v>
      </c>
      <c r="AX218" s="13" t="s">
        <v>81</v>
      </c>
      <c r="AY218" s="245" t="s">
        <v>136</v>
      </c>
    </row>
    <row r="219" s="13" customFormat="1">
      <c r="A219" s="13"/>
      <c r="B219" s="234"/>
      <c r="C219" s="235"/>
      <c r="D219" s="236" t="s">
        <v>144</v>
      </c>
      <c r="E219" s="235"/>
      <c r="F219" s="238" t="s">
        <v>351</v>
      </c>
      <c r="G219" s="235"/>
      <c r="H219" s="239">
        <v>276.67899999999997</v>
      </c>
      <c r="I219" s="240"/>
      <c r="J219" s="235"/>
      <c r="K219" s="235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144</v>
      </c>
      <c r="AU219" s="245" t="s">
        <v>83</v>
      </c>
      <c r="AV219" s="13" t="s">
        <v>83</v>
      </c>
      <c r="AW219" s="13" t="s">
        <v>4</v>
      </c>
      <c r="AX219" s="13" t="s">
        <v>81</v>
      </c>
      <c r="AY219" s="245" t="s">
        <v>136</v>
      </c>
    </row>
    <row r="220" s="2" customFormat="1" ht="24.15" customHeight="1">
      <c r="A220" s="38"/>
      <c r="B220" s="39"/>
      <c r="C220" s="257" t="s">
        <v>352</v>
      </c>
      <c r="D220" s="257" t="s">
        <v>267</v>
      </c>
      <c r="E220" s="258" t="s">
        <v>353</v>
      </c>
      <c r="F220" s="259" t="s">
        <v>354</v>
      </c>
      <c r="G220" s="260" t="s">
        <v>141</v>
      </c>
      <c r="H220" s="261">
        <v>5</v>
      </c>
      <c r="I220" s="262"/>
      <c r="J220" s="263">
        <f>ROUND(I220*H220,2)</f>
        <v>0</v>
      </c>
      <c r="K220" s="264"/>
      <c r="L220" s="265"/>
      <c r="M220" s="266" t="s">
        <v>1</v>
      </c>
      <c r="N220" s="267" t="s">
        <v>38</v>
      </c>
      <c r="O220" s="91"/>
      <c r="P220" s="230">
        <f>O220*H220</f>
        <v>0</v>
      </c>
      <c r="Q220" s="230">
        <v>0.13100000000000001</v>
      </c>
      <c r="R220" s="230">
        <f>Q220*H220</f>
        <v>0.65500000000000003</v>
      </c>
      <c r="S220" s="230">
        <v>0</v>
      </c>
      <c r="T220" s="231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2" t="s">
        <v>171</v>
      </c>
      <c r="AT220" s="232" t="s">
        <v>267</v>
      </c>
      <c r="AU220" s="232" t="s">
        <v>83</v>
      </c>
      <c r="AY220" s="17" t="s">
        <v>136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7" t="s">
        <v>81</v>
      </c>
      <c r="BK220" s="233">
        <f>ROUND(I220*H220,2)</f>
        <v>0</v>
      </c>
      <c r="BL220" s="17" t="s">
        <v>142</v>
      </c>
      <c r="BM220" s="232" t="s">
        <v>355</v>
      </c>
    </row>
    <row r="221" s="2" customFormat="1" ht="24.15" customHeight="1">
      <c r="A221" s="38"/>
      <c r="B221" s="39"/>
      <c r="C221" s="257" t="s">
        <v>356</v>
      </c>
      <c r="D221" s="257" t="s">
        <v>267</v>
      </c>
      <c r="E221" s="258" t="s">
        <v>357</v>
      </c>
      <c r="F221" s="259" t="s">
        <v>358</v>
      </c>
      <c r="G221" s="260" t="s">
        <v>141</v>
      </c>
      <c r="H221" s="261">
        <v>265.80200000000002</v>
      </c>
      <c r="I221" s="262"/>
      <c r="J221" s="263">
        <f>ROUND(I221*H221,2)</f>
        <v>0</v>
      </c>
      <c r="K221" s="264"/>
      <c r="L221" s="265"/>
      <c r="M221" s="266" t="s">
        <v>1</v>
      </c>
      <c r="N221" s="267" t="s">
        <v>38</v>
      </c>
      <c r="O221" s="91"/>
      <c r="P221" s="230">
        <f>O221*H221</f>
        <v>0</v>
      </c>
      <c r="Q221" s="230">
        <v>0.13100000000000001</v>
      </c>
      <c r="R221" s="230">
        <f>Q221*H221</f>
        <v>34.820062000000007</v>
      </c>
      <c r="S221" s="230">
        <v>0</v>
      </c>
      <c r="T221" s="231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2" t="s">
        <v>171</v>
      </c>
      <c r="AT221" s="232" t="s">
        <v>267</v>
      </c>
      <c r="AU221" s="232" t="s">
        <v>83</v>
      </c>
      <c r="AY221" s="17" t="s">
        <v>136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7" t="s">
        <v>81</v>
      </c>
      <c r="BK221" s="233">
        <f>ROUND(I221*H221,2)</f>
        <v>0</v>
      </c>
      <c r="BL221" s="17" t="s">
        <v>142</v>
      </c>
      <c r="BM221" s="232" t="s">
        <v>359</v>
      </c>
    </row>
    <row r="222" s="13" customFormat="1">
      <c r="A222" s="13"/>
      <c r="B222" s="234"/>
      <c r="C222" s="235"/>
      <c r="D222" s="236" t="s">
        <v>144</v>
      </c>
      <c r="E222" s="237" t="s">
        <v>1</v>
      </c>
      <c r="F222" s="238" t="s">
        <v>360</v>
      </c>
      <c r="G222" s="235"/>
      <c r="H222" s="239">
        <v>258.06</v>
      </c>
      <c r="I222" s="240"/>
      <c r="J222" s="235"/>
      <c r="K222" s="235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144</v>
      </c>
      <c r="AU222" s="245" t="s">
        <v>83</v>
      </c>
      <c r="AV222" s="13" t="s">
        <v>83</v>
      </c>
      <c r="AW222" s="13" t="s">
        <v>30</v>
      </c>
      <c r="AX222" s="13" t="s">
        <v>81</v>
      </c>
      <c r="AY222" s="245" t="s">
        <v>136</v>
      </c>
    </row>
    <row r="223" s="13" customFormat="1">
      <c r="A223" s="13"/>
      <c r="B223" s="234"/>
      <c r="C223" s="235"/>
      <c r="D223" s="236" t="s">
        <v>144</v>
      </c>
      <c r="E223" s="235"/>
      <c r="F223" s="238" t="s">
        <v>361</v>
      </c>
      <c r="G223" s="235"/>
      <c r="H223" s="239">
        <v>265.80200000000002</v>
      </c>
      <c r="I223" s="240"/>
      <c r="J223" s="235"/>
      <c r="K223" s="235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144</v>
      </c>
      <c r="AU223" s="245" t="s">
        <v>83</v>
      </c>
      <c r="AV223" s="13" t="s">
        <v>83</v>
      </c>
      <c r="AW223" s="13" t="s">
        <v>4</v>
      </c>
      <c r="AX223" s="13" t="s">
        <v>81</v>
      </c>
      <c r="AY223" s="245" t="s">
        <v>136</v>
      </c>
    </row>
    <row r="224" s="2" customFormat="1" ht="24.15" customHeight="1">
      <c r="A224" s="38"/>
      <c r="B224" s="39"/>
      <c r="C224" s="257" t="s">
        <v>362</v>
      </c>
      <c r="D224" s="257" t="s">
        <v>267</v>
      </c>
      <c r="E224" s="258" t="s">
        <v>363</v>
      </c>
      <c r="F224" s="259" t="s">
        <v>364</v>
      </c>
      <c r="G224" s="260" t="s">
        <v>141</v>
      </c>
      <c r="H224" s="261">
        <v>889.85799999999995</v>
      </c>
      <c r="I224" s="262"/>
      <c r="J224" s="263">
        <f>ROUND(I224*H224,2)</f>
        <v>0</v>
      </c>
      <c r="K224" s="264"/>
      <c r="L224" s="265"/>
      <c r="M224" s="266" t="s">
        <v>1</v>
      </c>
      <c r="N224" s="267" t="s">
        <v>38</v>
      </c>
      <c r="O224" s="91"/>
      <c r="P224" s="230">
        <f>O224*H224</f>
        <v>0</v>
      </c>
      <c r="Q224" s="230">
        <v>0.13100000000000001</v>
      </c>
      <c r="R224" s="230">
        <f>Q224*H224</f>
        <v>116.571398</v>
      </c>
      <c r="S224" s="230">
        <v>0</v>
      </c>
      <c r="T224" s="231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2" t="s">
        <v>171</v>
      </c>
      <c r="AT224" s="232" t="s">
        <v>267</v>
      </c>
      <c r="AU224" s="232" t="s">
        <v>83</v>
      </c>
      <c r="AY224" s="17" t="s">
        <v>136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7" t="s">
        <v>81</v>
      </c>
      <c r="BK224" s="233">
        <f>ROUND(I224*H224,2)</f>
        <v>0</v>
      </c>
      <c r="BL224" s="17" t="s">
        <v>142</v>
      </c>
      <c r="BM224" s="232" t="s">
        <v>365</v>
      </c>
    </row>
    <row r="225" s="13" customFormat="1">
      <c r="A225" s="13"/>
      <c r="B225" s="234"/>
      <c r="C225" s="235"/>
      <c r="D225" s="236" t="s">
        <v>144</v>
      </c>
      <c r="E225" s="237" t="s">
        <v>1</v>
      </c>
      <c r="F225" s="238" t="s">
        <v>366</v>
      </c>
      <c r="G225" s="235"/>
      <c r="H225" s="239">
        <v>863.94000000000005</v>
      </c>
      <c r="I225" s="240"/>
      <c r="J225" s="235"/>
      <c r="K225" s="235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144</v>
      </c>
      <c r="AU225" s="245" t="s">
        <v>83</v>
      </c>
      <c r="AV225" s="13" t="s">
        <v>83</v>
      </c>
      <c r="AW225" s="13" t="s">
        <v>30</v>
      </c>
      <c r="AX225" s="13" t="s">
        <v>81</v>
      </c>
      <c r="AY225" s="245" t="s">
        <v>136</v>
      </c>
    </row>
    <row r="226" s="13" customFormat="1">
      <c r="A226" s="13"/>
      <c r="B226" s="234"/>
      <c r="C226" s="235"/>
      <c r="D226" s="236" t="s">
        <v>144</v>
      </c>
      <c r="E226" s="235"/>
      <c r="F226" s="238" t="s">
        <v>367</v>
      </c>
      <c r="G226" s="235"/>
      <c r="H226" s="239">
        <v>889.85799999999995</v>
      </c>
      <c r="I226" s="240"/>
      <c r="J226" s="235"/>
      <c r="K226" s="235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144</v>
      </c>
      <c r="AU226" s="245" t="s">
        <v>83</v>
      </c>
      <c r="AV226" s="13" t="s">
        <v>83</v>
      </c>
      <c r="AW226" s="13" t="s">
        <v>4</v>
      </c>
      <c r="AX226" s="13" t="s">
        <v>81</v>
      </c>
      <c r="AY226" s="245" t="s">
        <v>136</v>
      </c>
    </row>
    <row r="227" s="2" customFormat="1" ht="24.15" customHeight="1">
      <c r="A227" s="38"/>
      <c r="B227" s="39"/>
      <c r="C227" s="220" t="s">
        <v>368</v>
      </c>
      <c r="D227" s="220" t="s">
        <v>138</v>
      </c>
      <c r="E227" s="221" t="s">
        <v>369</v>
      </c>
      <c r="F227" s="222" t="s">
        <v>370</v>
      </c>
      <c r="G227" s="223" t="s">
        <v>141</v>
      </c>
      <c r="H227" s="224">
        <v>379</v>
      </c>
      <c r="I227" s="225"/>
      <c r="J227" s="226">
        <f>ROUND(I227*H227,2)</f>
        <v>0</v>
      </c>
      <c r="K227" s="227"/>
      <c r="L227" s="44"/>
      <c r="M227" s="228" t="s">
        <v>1</v>
      </c>
      <c r="N227" s="229" t="s">
        <v>38</v>
      </c>
      <c r="O227" s="91"/>
      <c r="P227" s="230">
        <f>O227*H227</f>
        <v>0</v>
      </c>
      <c r="Q227" s="230">
        <v>0.090620000000000006</v>
      </c>
      <c r="R227" s="230">
        <f>Q227*H227</f>
        <v>34.34498</v>
      </c>
      <c r="S227" s="230">
        <v>0</v>
      </c>
      <c r="T227" s="23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2" t="s">
        <v>142</v>
      </c>
      <c r="AT227" s="232" t="s">
        <v>138</v>
      </c>
      <c r="AU227" s="232" t="s">
        <v>83</v>
      </c>
      <c r="AY227" s="17" t="s">
        <v>136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7" t="s">
        <v>81</v>
      </c>
      <c r="BK227" s="233">
        <f>ROUND(I227*H227,2)</f>
        <v>0</v>
      </c>
      <c r="BL227" s="17" t="s">
        <v>142</v>
      </c>
      <c r="BM227" s="232" t="s">
        <v>371</v>
      </c>
    </row>
    <row r="228" s="13" customFormat="1">
      <c r="A228" s="13"/>
      <c r="B228" s="234"/>
      <c r="C228" s="235"/>
      <c r="D228" s="236" t="s">
        <v>144</v>
      </c>
      <c r="E228" s="237" t="s">
        <v>1</v>
      </c>
      <c r="F228" s="238" t="s">
        <v>372</v>
      </c>
      <c r="G228" s="235"/>
      <c r="H228" s="239">
        <v>32.5</v>
      </c>
      <c r="I228" s="240"/>
      <c r="J228" s="235"/>
      <c r="K228" s="235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144</v>
      </c>
      <c r="AU228" s="245" t="s">
        <v>83</v>
      </c>
      <c r="AV228" s="13" t="s">
        <v>83</v>
      </c>
      <c r="AW228" s="13" t="s">
        <v>30</v>
      </c>
      <c r="AX228" s="13" t="s">
        <v>73</v>
      </c>
      <c r="AY228" s="245" t="s">
        <v>136</v>
      </c>
    </row>
    <row r="229" s="13" customFormat="1">
      <c r="A229" s="13"/>
      <c r="B229" s="234"/>
      <c r="C229" s="235"/>
      <c r="D229" s="236" t="s">
        <v>144</v>
      </c>
      <c r="E229" s="237" t="s">
        <v>1</v>
      </c>
      <c r="F229" s="238" t="s">
        <v>373</v>
      </c>
      <c r="G229" s="235"/>
      <c r="H229" s="239">
        <v>77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144</v>
      </c>
      <c r="AU229" s="245" t="s">
        <v>83</v>
      </c>
      <c r="AV229" s="13" t="s">
        <v>83</v>
      </c>
      <c r="AW229" s="13" t="s">
        <v>30</v>
      </c>
      <c r="AX229" s="13" t="s">
        <v>73</v>
      </c>
      <c r="AY229" s="245" t="s">
        <v>136</v>
      </c>
    </row>
    <row r="230" s="13" customFormat="1">
      <c r="A230" s="13"/>
      <c r="B230" s="234"/>
      <c r="C230" s="235"/>
      <c r="D230" s="236" t="s">
        <v>144</v>
      </c>
      <c r="E230" s="237" t="s">
        <v>1</v>
      </c>
      <c r="F230" s="238" t="s">
        <v>374</v>
      </c>
      <c r="G230" s="235"/>
      <c r="H230" s="239">
        <v>190.5</v>
      </c>
      <c r="I230" s="240"/>
      <c r="J230" s="235"/>
      <c r="K230" s="235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144</v>
      </c>
      <c r="AU230" s="245" t="s">
        <v>83</v>
      </c>
      <c r="AV230" s="13" t="s">
        <v>83</v>
      </c>
      <c r="AW230" s="13" t="s">
        <v>30</v>
      </c>
      <c r="AX230" s="13" t="s">
        <v>73</v>
      </c>
      <c r="AY230" s="245" t="s">
        <v>136</v>
      </c>
    </row>
    <row r="231" s="13" customFormat="1">
      <c r="A231" s="13"/>
      <c r="B231" s="234"/>
      <c r="C231" s="235"/>
      <c r="D231" s="236" t="s">
        <v>144</v>
      </c>
      <c r="E231" s="237" t="s">
        <v>1</v>
      </c>
      <c r="F231" s="238" t="s">
        <v>375</v>
      </c>
      <c r="G231" s="235"/>
      <c r="H231" s="239">
        <v>79</v>
      </c>
      <c r="I231" s="240"/>
      <c r="J231" s="235"/>
      <c r="K231" s="235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144</v>
      </c>
      <c r="AU231" s="245" t="s">
        <v>83</v>
      </c>
      <c r="AV231" s="13" t="s">
        <v>83</v>
      </c>
      <c r="AW231" s="13" t="s">
        <v>30</v>
      </c>
      <c r="AX231" s="13" t="s">
        <v>73</v>
      </c>
      <c r="AY231" s="245" t="s">
        <v>136</v>
      </c>
    </row>
    <row r="232" s="14" customFormat="1">
      <c r="A232" s="14"/>
      <c r="B232" s="246"/>
      <c r="C232" s="247"/>
      <c r="D232" s="236" t="s">
        <v>144</v>
      </c>
      <c r="E232" s="248" t="s">
        <v>1</v>
      </c>
      <c r="F232" s="249" t="s">
        <v>186</v>
      </c>
      <c r="G232" s="247"/>
      <c r="H232" s="250">
        <v>379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144</v>
      </c>
      <c r="AU232" s="256" t="s">
        <v>83</v>
      </c>
      <c r="AV232" s="14" t="s">
        <v>142</v>
      </c>
      <c r="AW232" s="14" t="s">
        <v>30</v>
      </c>
      <c r="AX232" s="14" t="s">
        <v>81</v>
      </c>
      <c r="AY232" s="256" t="s">
        <v>136</v>
      </c>
    </row>
    <row r="233" s="2" customFormat="1" ht="24.15" customHeight="1">
      <c r="A233" s="38"/>
      <c r="B233" s="39"/>
      <c r="C233" s="257" t="s">
        <v>376</v>
      </c>
      <c r="D233" s="257" t="s">
        <v>267</v>
      </c>
      <c r="E233" s="258" t="s">
        <v>377</v>
      </c>
      <c r="F233" s="259" t="s">
        <v>378</v>
      </c>
      <c r="G233" s="260" t="s">
        <v>141</v>
      </c>
      <c r="H233" s="261">
        <v>33.475000000000001</v>
      </c>
      <c r="I233" s="262"/>
      <c r="J233" s="263">
        <f>ROUND(I233*H233,2)</f>
        <v>0</v>
      </c>
      <c r="K233" s="264"/>
      <c r="L233" s="265"/>
      <c r="M233" s="266" t="s">
        <v>1</v>
      </c>
      <c r="N233" s="267" t="s">
        <v>38</v>
      </c>
      <c r="O233" s="91"/>
      <c r="P233" s="230">
        <f>O233*H233</f>
        <v>0</v>
      </c>
      <c r="Q233" s="230">
        <v>0.17499999999999999</v>
      </c>
      <c r="R233" s="230">
        <f>Q233*H233</f>
        <v>5.8581250000000002</v>
      </c>
      <c r="S233" s="230">
        <v>0</v>
      </c>
      <c r="T233" s="231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2" t="s">
        <v>171</v>
      </c>
      <c r="AT233" s="232" t="s">
        <v>267</v>
      </c>
      <c r="AU233" s="232" t="s">
        <v>83</v>
      </c>
      <c r="AY233" s="17" t="s">
        <v>136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7" t="s">
        <v>81</v>
      </c>
      <c r="BK233" s="233">
        <f>ROUND(I233*H233,2)</f>
        <v>0</v>
      </c>
      <c r="BL233" s="17" t="s">
        <v>142</v>
      </c>
      <c r="BM233" s="232" t="s">
        <v>379</v>
      </c>
    </row>
    <row r="234" s="13" customFormat="1">
      <c r="A234" s="13"/>
      <c r="B234" s="234"/>
      <c r="C234" s="235"/>
      <c r="D234" s="236" t="s">
        <v>144</v>
      </c>
      <c r="E234" s="235"/>
      <c r="F234" s="238" t="s">
        <v>380</v>
      </c>
      <c r="G234" s="235"/>
      <c r="H234" s="239">
        <v>33.475000000000001</v>
      </c>
      <c r="I234" s="240"/>
      <c r="J234" s="235"/>
      <c r="K234" s="235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144</v>
      </c>
      <c r="AU234" s="245" t="s">
        <v>83</v>
      </c>
      <c r="AV234" s="13" t="s">
        <v>83</v>
      </c>
      <c r="AW234" s="13" t="s">
        <v>4</v>
      </c>
      <c r="AX234" s="13" t="s">
        <v>81</v>
      </c>
      <c r="AY234" s="245" t="s">
        <v>136</v>
      </c>
    </row>
    <row r="235" s="2" customFormat="1" ht="24.15" customHeight="1">
      <c r="A235" s="38"/>
      <c r="B235" s="39"/>
      <c r="C235" s="257" t="s">
        <v>381</v>
      </c>
      <c r="D235" s="257" t="s">
        <v>267</v>
      </c>
      <c r="E235" s="258" t="s">
        <v>382</v>
      </c>
      <c r="F235" s="259" t="s">
        <v>383</v>
      </c>
      <c r="G235" s="260" t="s">
        <v>141</v>
      </c>
      <c r="H235" s="261">
        <v>79.310000000000002</v>
      </c>
      <c r="I235" s="262"/>
      <c r="J235" s="263">
        <f>ROUND(I235*H235,2)</f>
        <v>0</v>
      </c>
      <c r="K235" s="264"/>
      <c r="L235" s="265"/>
      <c r="M235" s="266" t="s">
        <v>1</v>
      </c>
      <c r="N235" s="267" t="s">
        <v>38</v>
      </c>
      <c r="O235" s="91"/>
      <c r="P235" s="230">
        <f>O235*H235</f>
        <v>0</v>
      </c>
      <c r="Q235" s="230">
        <v>0.17599999999999999</v>
      </c>
      <c r="R235" s="230">
        <f>Q235*H235</f>
        <v>13.95856</v>
      </c>
      <c r="S235" s="230">
        <v>0</v>
      </c>
      <c r="T235" s="231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2" t="s">
        <v>171</v>
      </c>
      <c r="AT235" s="232" t="s">
        <v>267</v>
      </c>
      <c r="AU235" s="232" t="s">
        <v>83</v>
      </c>
      <c r="AY235" s="17" t="s">
        <v>136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7" t="s">
        <v>81</v>
      </c>
      <c r="BK235" s="233">
        <f>ROUND(I235*H235,2)</f>
        <v>0</v>
      </c>
      <c r="BL235" s="17" t="s">
        <v>142</v>
      </c>
      <c r="BM235" s="232" t="s">
        <v>384</v>
      </c>
    </row>
    <row r="236" s="13" customFormat="1">
      <c r="A236" s="13"/>
      <c r="B236" s="234"/>
      <c r="C236" s="235"/>
      <c r="D236" s="236" t="s">
        <v>144</v>
      </c>
      <c r="E236" s="235"/>
      <c r="F236" s="238" t="s">
        <v>385</v>
      </c>
      <c r="G236" s="235"/>
      <c r="H236" s="239">
        <v>79.310000000000002</v>
      </c>
      <c r="I236" s="240"/>
      <c r="J236" s="235"/>
      <c r="K236" s="235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144</v>
      </c>
      <c r="AU236" s="245" t="s">
        <v>83</v>
      </c>
      <c r="AV236" s="13" t="s">
        <v>83</v>
      </c>
      <c r="AW236" s="13" t="s">
        <v>4</v>
      </c>
      <c r="AX236" s="13" t="s">
        <v>81</v>
      </c>
      <c r="AY236" s="245" t="s">
        <v>136</v>
      </c>
    </row>
    <row r="237" s="2" customFormat="1" ht="24.15" customHeight="1">
      <c r="A237" s="38"/>
      <c r="B237" s="39"/>
      <c r="C237" s="257" t="s">
        <v>386</v>
      </c>
      <c r="D237" s="257" t="s">
        <v>267</v>
      </c>
      <c r="E237" s="258" t="s">
        <v>387</v>
      </c>
      <c r="F237" s="259" t="s">
        <v>388</v>
      </c>
      <c r="G237" s="260" t="s">
        <v>141</v>
      </c>
      <c r="H237" s="261">
        <v>45.128999999999998</v>
      </c>
      <c r="I237" s="262"/>
      <c r="J237" s="263">
        <f>ROUND(I237*H237,2)</f>
        <v>0</v>
      </c>
      <c r="K237" s="264"/>
      <c r="L237" s="265"/>
      <c r="M237" s="266" t="s">
        <v>1</v>
      </c>
      <c r="N237" s="267" t="s">
        <v>38</v>
      </c>
      <c r="O237" s="91"/>
      <c r="P237" s="230">
        <f>O237*H237</f>
        <v>0</v>
      </c>
      <c r="Q237" s="230">
        <v>0.17599999999999999</v>
      </c>
      <c r="R237" s="230">
        <f>Q237*H237</f>
        <v>7.9427039999999991</v>
      </c>
      <c r="S237" s="230">
        <v>0</v>
      </c>
      <c r="T237" s="231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2" t="s">
        <v>171</v>
      </c>
      <c r="AT237" s="232" t="s">
        <v>267</v>
      </c>
      <c r="AU237" s="232" t="s">
        <v>83</v>
      </c>
      <c r="AY237" s="17" t="s">
        <v>136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7" t="s">
        <v>81</v>
      </c>
      <c r="BK237" s="233">
        <f>ROUND(I237*H237,2)</f>
        <v>0</v>
      </c>
      <c r="BL237" s="17" t="s">
        <v>142</v>
      </c>
      <c r="BM237" s="232" t="s">
        <v>389</v>
      </c>
    </row>
    <row r="238" s="13" customFormat="1">
      <c r="A238" s="13"/>
      <c r="B238" s="234"/>
      <c r="C238" s="235"/>
      <c r="D238" s="236" t="s">
        <v>144</v>
      </c>
      <c r="E238" s="237" t="s">
        <v>1</v>
      </c>
      <c r="F238" s="238" t="s">
        <v>390</v>
      </c>
      <c r="G238" s="235"/>
      <c r="H238" s="239">
        <v>43.814999999999998</v>
      </c>
      <c r="I238" s="240"/>
      <c r="J238" s="235"/>
      <c r="K238" s="235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144</v>
      </c>
      <c r="AU238" s="245" t="s">
        <v>83</v>
      </c>
      <c r="AV238" s="13" t="s">
        <v>83</v>
      </c>
      <c r="AW238" s="13" t="s">
        <v>30</v>
      </c>
      <c r="AX238" s="13" t="s">
        <v>81</v>
      </c>
      <c r="AY238" s="245" t="s">
        <v>136</v>
      </c>
    </row>
    <row r="239" s="13" customFormat="1">
      <c r="A239" s="13"/>
      <c r="B239" s="234"/>
      <c r="C239" s="235"/>
      <c r="D239" s="236" t="s">
        <v>144</v>
      </c>
      <c r="E239" s="235"/>
      <c r="F239" s="238" t="s">
        <v>391</v>
      </c>
      <c r="G239" s="235"/>
      <c r="H239" s="239">
        <v>45.128999999999998</v>
      </c>
      <c r="I239" s="240"/>
      <c r="J239" s="235"/>
      <c r="K239" s="235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144</v>
      </c>
      <c r="AU239" s="245" t="s">
        <v>83</v>
      </c>
      <c r="AV239" s="13" t="s">
        <v>83</v>
      </c>
      <c r="AW239" s="13" t="s">
        <v>4</v>
      </c>
      <c r="AX239" s="13" t="s">
        <v>81</v>
      </c>
      <c r="AY239" s="245" t="s">
        <v>136</v>
      </c>
    </row>
    <row r="240" s="2" customFormat="1" ht="24.15" customHeight="1">
      <c r="A240" s="38"/>
      <c r="B240" s="39"/>
      <c r="C240" s="257" t="s">
        <v>392</v>
      </c>
      <c r="D240" s="257" t="s">
        <v>267</v>
      </c>
      <c r="E240" s="258" t="s">
        <v>393</v>
      </c>
      <c r="F240" s="259" t="s">
        <v>394</v>
      </c>
      <c r="G240" s="260" t="s">
        <v>141</v>
      </c>
      <c r="H240" s="261">
        <v>151.08600000000001</v>
      </c>
      <c r="I240" s="262"/>
      <c r="J240" s="263">
        <f>ROUND(I240*H240,2)</f>
        <v>0</v>
      </c>
      <c r="K240" s="264"/>
      <c r="L240" s="265"/>
      <c r="M240" s="266" t="s">
        <v>1</v>
      </c>
      <c r="N240" s="267" t="s">
        <v>38</v>
      </c>
      <c r="O240" s="91"/>
      <c r="P240" s="230">
        <f>O240*H240</f>
        <v>0</v>
      </c>
      <c r="Q240" s="230">
        <v>0.14999999999999999</v>
      </c>
      <c r="R240" s="230">
        <f>Q240*H240</f>
        <v>22.6629</v>
      </c>
      <c r="S240" s="230">
        <v>0</v>
      </c>
      <c r="T240" s="23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2" t="s">
        <v>171</v>
      </c>
      <c r="AT240" s="232" t="s">
        <v>267</v>
      </c>
      <c r="AU240" s="232" t="s">
        <v>83</v>
      </c>
      <c r="AY240" s="17" t="s">
        <v>136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7" t="s">
        <v>81</v>
      </c>
      <c r="BK240" s="233">
        <f>ROUND(I240*H240,2)</f>
        <v>0</v>
      </c>
      <c r="BL240" s="17" t="s">
        <v>142</v>
      </c>
      <c r="BM240" s="232" t="s">
        <v>395</v>
      </c>
    </row>
    <row r="241" s="13" customFormat="1">
      <c r="A241" s="13"/>
      <c r="B241" s="234"/>
      <c r="C241" s="235"/>
      <c r="D241" s="236" t="s">
        <v>144</v>
      </c>
      <c r="E241" s="237" t="s">
        <v>1</v>
      </c>
      <c r="F241" s="238" t="s">
        <v>396</v>
      </c>
      <c r="G241" s="235"/>
      <c r="H241" s="239">
        <v>146.685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144</v>
      </c>
      <c r="AU241" s="245" t="s">
        <v>83</v>
      </c>
      <c r="AV241" s="13" t="s">
        <v>83</v>
      </c>
      <c r="AW241" s="13" t="s">
        <v>30</v>
      </c>
      <c r="AX241" s="13" t="s">
        <v>81</v>
      </c>
      <c r="AY241" s="245" t="s">
        <v>136</v>
      </c>
    </row>
    <row r="242" s="13" customFormat="1">
      <c r="A242" s="13"/>
      <c r="B242" s="234"/>
      <c r="C242" s="235"/>
      <c r="D242" s="236" t="s">
        <v>144</v>
      </c>
      <c r="E242" s="235"/>
      <c r="F242" s="238" t="s">
        <v>397</v>
      </c>
      <c r="G242" s="235"/>
      <c r="H242" s="239">
        <v>151.08600000000001</v>
      </c>
      <c r="I242" s="240"/>
      <c r="J242" s="235"/>
      <c r="K242" s="235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144</v>
      </c>
      <c r="AU242" s="245" t="s">
        <v>83</v>
      </c>
      <c r="AV242" s="13" t="s">
        <v>83</v>
      </c>
      <c r="AW242" s="13" t="s">
        <v>4</v>
      </c>
      <c r="AX242" s="13" t="s">
        <v>81</v>
      </c>
      <c r="AY242" s="245" t="s">
        <v>136</v>
      </c>
    </row>
    <row r="243" s="2" customFormat="1" ht="24.15" customHeight="1">
      <c r="A243" s="38"/>
      <c r="B243" s="39"/>
      <c r="C243" s="257" t="s">
        <v>398</v>
      </c>
      <c r="D243" s="257" t="s">
        <v>267</v>
      </c>
      <c r="E243" s="258" t="s">
        <v>399</v>
      </c>
      <c r="F243" s="259" t="s">
        <v>400</v>
      </c>
      <c r="G243" s="260" t="s">
        <v>141</v>
      </c>
      <c r="H243" s="261">
        <v>53.704000000000001</v>
      </c>
      <c r="I243" s="262"/>
      <c r="J243" s="263">
        <f>ROUND(I243*H243,2)</f>
        <v>0</v>
      </c>
      <c r="K243" s="264"/>
      <c r="L243" s="265"/>
      <c r="M243" s="266" t="s">
        <v>1</v>
      </c>
      <c r="N243" s="267" t="s">
        <v>38</v>
      </c>
      <c r="O243" s="91"/>
      <c r="P243" s="230">
        <f>O243*H243</f>
        <v>0</v>
      </c>
      <c r="Q243" s="230">
        <v>0.17599999999999999</v>
      </c>
      <c r="R243" s="230">
        <f>Q243*H243</f>
        <v>9.451903999999999</v>
      </c>
      <c r="S243" s="230">
        <v>0</v>
      </c>
      <c r="T243" s="231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2" t="s">
        <v>171</v>
      </c>
      <c r="AT243" s="232" t="s">
        <v>267</v>
      </c>
      <c r="AU243" s="232" t="s">
        <v>83</v>
      </c>
      <c r="AY243" s="17" t="s">
        <v>136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7" t="s">
        <v>81</v>
      </c>
      <c r="BK243" s="233">
        <f>ROUND(I243*H243,2)</f>
        <v>0</v>
      </c>
      <c r="BL243" s="17" t="s">
        <v>142</v>
      </c>
      <c r="BM243" s="232" t="s">
        <v>401</v>
      </c>
    </row>
    <row r="244" s="13" customFormat="1">
      <c r="A244" s="13"/>
      <c r="B244" s="234"/>
      <c r="C244" s="235"/>
      <c r="D244" s="236" t="s">
        <v>144</v>
      </c>
      <c r="E244" s="237" t="s">
        <v>1</v>
      </c>
      <c r="F244" s="238" t="s">
        <v>402</v>
      </c>
      <c r="G244" s="235"/>
      <c r="H244" s="239">
        <v>52.140000000000001</v>
      </c>
      <c r="I244" s="240"/>
      <c r="J244" s="235"/>
      <c r="K244" s="235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144</v>
      </c>
      <c r="AU244" s="245" t="s">
        <v>83</v>
      </c>
      <c r="AV244" s="13" t="s">
        <v>83</v>
      </c>
      <c r="AW244" s="13" t="s">
        <v>30</v>
      </c>
      <c r="AX244" s="13" t="s">
        <v>81</v>
      </c>
      <c r="AY244" s="245" t="s">
        <v>136</v>
      </c>
    </row>
    <row r="245" s="13" customFormat="1">
      <c r="A245" s="13"/>
      <c r="B245" s="234"/>
      <c r="C245" s="235"/>
      <c r="D245" s="236" t="s">
        <v>144</v>
      </c>
      <c r="E245" s="235"/>
      <c r="F245" s="238" t="s">
        <v>403</v>
      </c>
      <c r="G245" s="235"/>
      <c r="H245" s="239">
        <v>53.704000000000001</v>
      </c>
      <c r="I245" s="240"/>
      <c r="J245" s="235"/>
      <c r="K245" s="235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144</v>
      </c>
      <c r="AU245" s="245" t="s">
        <v>83</v>
      </c>
      <c r="AV245" s="13" t="s">
        <v>83</v>
      </c>
      <c r="AW245" s="13" t="s">
        <v>4</v>
      </c>
      <c r="AX245" s="13" t="s">
        <v>81</v>
      </c>
      <c r="AY245" s="245" t="s">
        <v>136</v>
      </c>
    </row>
    <row r="246" s="2" customFormat="1" ht="24.15" customHeight="1">
      <c r="A246" s="38"/>
      <c r="B246" s="39"/>
      <c r="C246" s="257" t="s">
        <v>404</v>
      </c>
      <c r="D246" s="257" t="s">
        <v>267</v>
      </c>
      <c r="E246" s="258" t="s">
        <v>405</v>
      </c>
      <c r="F246" s="259" t="s">
        <v>406</v>
      </c>
      <c r="G246" s="260" t="s">
        <v>141</v>
      </c>
      <c r="H246" s="261">
        <v>27.666</v>
      </c>
      <c r="I246" s="262"/>
      <c r="J246" s="263">
        <f>ROUND(I246*H246,2)</f>
        <v>0</v>
      </c>
      <c r="K246" s="264"/>
      <c r="L246" s="265"/>
      <c r="M246" s="266" t="s">
        <v>1</v>
      </c>
      <c r="N246" s="267" t="s">
        <v>38</v>
      </c>
      <c r="O246" s="91"/>
      <c r="P246" s="230">
        <f>O246*H246</f>
        <v>0</v>
      </c>
      <c r="Q246" s="230">
        <v>0.153</v>
      </c>
      <c r="R246" s="230">
        <f>Q246*H246</f>
        <v>4.2328979999999996</v>
      </c>
      <c r="S246" s="230">
        <v>0</v>
      </c>
      <c r="T246" s="231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2" t="s">
        <v>171</v>
      </c>
      <c r="AT246" s="232" t="s">
        <v>267</v>
      </c>
      <c r="AU246" s="232" t="s">
        <v>83</v>
      </c>
      <c r="AY246" s="17" t="s">
        <v>136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7" t="s">
        <v>81</v>
      </c>
      <c r="BK246" s="233">
        <f>ROUND(I246*H246,2)</f>
        <v>0</v>
      </c>
      <c r="BL246" s="17" t="s">
        <v>142</v>
      </c>
      <c r="BM246" s="232" t="s">
        <v>407</v>
      </c>
    </row>
    <row r="247" s="13" customFormat="1">
      <c r="A247" s="13"/>
      <c r="B247" s="234"/>
      <c r="C247" s="235"/>
      <c r="D247" s="236" t="s">
        <v>144</v>
      </c>
      <c r="E247" s="237" t="s">
        <v>1</v>
      </c>
      <c r="F247" s="238" t="s">
        <v>408</v>
      </c>
      <c r="G247" s="235"/>
      <c r="H247" s="239">
        <v>26.859999999999999</v>
      </c>
      <c r="I247" s="240"/>
      <c r="J247" s="235"/>
      <c r="K247" s="235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144</v>
      </c>
      <c r="AU247" s="245" t="s">
        <v>83</v>
      </c>
      <c r="AV247" s="13" t="s">
        <v>83</v>
      </c>
      <c r="AW247" s="13" t="s">
        <v>30</v>
      </c>
      <c r="AX247" s="13" t="s">
        <v>81</v>
      </c>
      <c r="AY247" s="245" t="s">
        <v>136</v>
      </c>
    </row>
    <row r="248" s="13" customFormat="1">
      <c r="A248" s="13"/>
      <c r="B248" s="234"/>
      <c r="C248" s="235"/>
      <c r="D248" s="236" t="s">
        <v>144</v>
      </c>
      <c r="E248" s="235"/>
      <c r="F248" s="238" t="s">
        <v>409</v>
      </c>
      <c r="G248" s="235"/>
      <c r="H248" s="239">
        <v>27.666</v>
      </c>
      <c r="I248" s="240"/>
      <c r="J248" s="235"/>
      <c r="K248" s="235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144</v>
      </c>
      <c r="AU248" s="245" t="s">
        <v>83</v>
      </c>
      <c r="AV248" s="13" t="s">
        <v>83</v>
      </c>
      <c r="AW248" s="13" t="s">
        <v>4</v>
      </c>
      <c r="AX248" s="13" t="s">
        <v>81</v>
      </c>
      <c r="AY248" s="245" t="s">
        <v>136</v>
      </c>
    </row>
    <row r="249" s="2" customFormat="1" ht="24.15" customHeight="1">
      <c r="A249" s="38"/>
      <c r="B249" s="39"/>
      <c r="C249" s="220" t="s">
        <v>410</v>
      </c>
      <c r="D249" s="220" t="s">
        <v>138</v>
      </c>
      <c r="E249" s="221" t="s">
        <v>411</v>
      </c>
      <c r="F249" s="222" t="s">
        <v>412</v>
      </c>
      <c r="G249" s="223" t="s">
        <v>141</v>
      </c>
      <c r="H249" s="224">
        <v>158.5</v>
      </c>
      <c r="I249" s="225"/>
      <c r="J249" s="226">
        <f>ROUND(I249*H249,2)</f>
        <v>0</v>
      </c>
      <c r="K249" s="227"/>
      <c r="L249" s="44"/>
      <c r="M249" s="228" t="s">
        <v>1</v>
      </c>
      <c r="N249" s="229" t="s">
        <v>38</v>
      </c>
      <c r="O249" s="91"/>
      <c r="P249" s="230">
        <f>O249*H249</f>
        <v>0</v>
      </c>
      <c r="Q249" s="230">
        <v>0.11162</v>
      </c>
      <c r="R249" s="230">
        <f>Q249*H249</f>
        <v>17.691769999999998</v>
      </c>
      <c r="S249" s="230">
        <v>0</v>
      </c>
      <c r="T249" s="231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2" t="s">
        <v>142</v>
      </c>
      <c r="AT249" s="232" t="s">
        <v>138</v>
      </c>
      <c r="AU249" s="232" t="s">
        <v>83</v>
      </c>
      <c r="AY249" s="17" t="s">
        <v>136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7" t="s">
        <v>81</v>
      </c>
      <c r="BK249" s="233">
        <f>ROUND(I249*H249,2)</f>
        <v>0</v>
      </c>
      <c r="BL249" s="17" t="s">
        <v>142</v>
      </c>
      <c r="BM249" s="232" t="s">
        <v>413</v>
      </c>
    </row>
    <row r="250" s="13" customFormat="1">
      <c r="A250" s="13"/>
      <c r="B250" s="234"/>
      <c r="C250" s="235"/>
      <c r="D250" s="236" t="s">
        <v>144</v>
      </c>
      <c r="E250" s="237" t="s">
        <v>1</v>
      </c>
      <c r="F250" s="238" t="s">
        <v>414</v>
      </c>
      <c r="G250" s="235"/>
      <c r="H250" s="239">
        <v>84</v>
      </c>
      <c r="I250" s="240"/>
      <c r="J250" s="235"/>
      <c r="K250" s="235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144</v>
      </c>
      <c r="AU250" s="245" t="s">
        <v>83</v>
      </c>
      <c r="AV250" s="13" t="s">
        <v>83</v>
      </c>
      <c r="AW250" s="13" t="s">
        <v>30</v>
      </c>
      <c r="AX250" s="13" t="s">
        <v>73</v>
      </c>
      <c r="AY250" s="245" t="s">
        <v>136</v>
      </c>
    </row>
    <row r="251" s="13" customFormat="1">
      <c r="A251" s="13"/>
      <c r="B251" s="234"/>
      <c r="C251" s="235"/>
      <c r="D251" s="236" t="s">
        <v>144</v>
      </c>
      <c r="E251" s="237" t="s">
        <v>1</v>
      </c>
      <c r="F251" s="238" t="s">
        <v>415</v>
      </c>
      <c r="G251" s="235"/>
      <c r="H251" s="239">
        <v>74.5</v>
      </c>
      <c r="I251" s="240"/>
      <c r="J251" s="235"/>
      <c r="K251" s="235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144</v>
      </c>
      <c r="AU251" s="245" t="s">
        <v>83</v>
      </c>
      <c r="AV251" s="13" t="s">
        <v>83</v>
      </c>
      <c r="AW251" s="13" t="s">
        <v>30</v>
      </c>
      <c r="AX251" s="13" t="s">
        <v>73</v>
      </c>
      <c r="AY251" s="245" t="s">
        <v>136</v>
      </c>
    </row>
    <row r="252" s="14" customFormat="1">
      <c r="A252" s="14"/>
      <c r="B252" s="246"/>
      <c r="C252" s="247"/>
      <c r="D252" s="236" t="s">
        <v>144</v>
      </c>
      <c r="E252" s="248" t="s">
        <v>1</v>
      </c>
      <c r="F252" s="249" t="s">
        <v>186</v>
      </c>
      <c r="G252" s="247"/>
      <c r="H252" s="250">
        <v>158.5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144</v>
      </c>
      <c r="AU252" s="256" t="s">
        <v>83</v>
      </c>
      <c r="AV252" s="14" t="s">
        <v>142</v>
      </c>
      <c r="AW252" s="14" t="s">
        <v>30</v>
      </c>
      <c r="AX252" s="14" t="s">
        <v>81</v>
      </c>
      <c r="AY252" s="256" t="s">
        <v>136</v>
      </c>
    </row>
    <row r="253" s="2" customFormat="1" ht="24.15" customHeight="1">
      <c r="A253" s="38"/>
      <c r="B253" s="39"/>
      <c r="C253" s="257" t="s">
        <v>416</v>
      </c>
      <c r="D253" s="257" t="s">
        <v>267</v>
      </c>
      <c r="E253" s="258" t="s">
        <v>417</v>
      </c>
      <c r="F253" s="259" t="s">
        <v>418</v>
      </c>
      <c r="G253" s="260" t="s">
        <v>141</v>
      </c>
      <c r="H253" s="261">
        <v>76.734999999999999</v>
      </c>
      <c r="I253" s="262"/>
      <c r="J253" s="263">
        <f>ROUND(I253*H253,2)</f>
        <v>0</v>
      </c>
      <c r="K253" s="264"/>
      <c r="L253" s="265"/>
      <c r="M253" s="266" t="s">
        <v>1</v>
      </c>
      <c r="N253" s="267" t="s">
        <v>38</v>
      </c>
      <c r="O253" s="91"/>
      <c r="P253" s="230">
        <f>O253*H253</f>
        <v>0</v>
      </c>
      <c r="Q253" s="230">
        <v>0.14999999999999999</v>
      </c>
      <c r="R253" s="230">
        <f>Q253*H253</f>
        <v>11.510249999999999</v>
      </c>
      <c r="S253" s="230">
        <v>0</v>
      </c>
      <c r="T253" s="231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2" t="s">
        <v>171</v>
      </c>
      <c r="AT253" s="232" t="s">
        <v>267</v>
      </c>
      <c r="AU253" s="232" t="s">
        <v>83</v>
      </c>
      <c r="AY253" s="17" t="s">
        <v>136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7" t="s">
        <v>81</v>
      </c>
      <c r="BK253" s="233">
        <f>ROUND(I253*H253,2)</f>
        <v>0</v>
      </c>
      <c r="BL253" s="17" t="s">
        <v>142</v>
      </c>
      <c r="BM253" s="232" t="s">
        <v>419</v>
      </c>
    </row>
    <row r="254" s="13" customFormat="1">
      <c r="A254" s="13"/>
      <c r="B254" s="234"/>
      <c r="C254" s="235"/>
      <c r="D254" s="236" t="s">
        <v>144</v>
      </c>
      <c r="E254" s="235"/>
      <c r="F254" s="238" t="s">
        <v>420</v>
      </c>
      <c r="G254" s="235"/>
      <c r="H254" s="239">
        <v>76.734999999999999</v>
      </c>
      <c r="I254" s="240"/>
      <c r="J254" s="235"/>
      <c r="K254" s="235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144</v>
      </c>
      <c r="AU254" s="245" t="s">
        <v>83</v>
      </c>
      <c r="AV254" s="13" t="s">
        <v>83</v>
      </c>
      <c r="AW254" s="13" t="s">
        <v>4</v>
      </c>
      <c r="AX254" s="13" t="s">
        <v>81</v>
      </c>
      <c r="AY254" s="245" t="s">
        <v>136</v>
      </c>
    </row>
    <row r="255" s="2" customFormat="1" ht="24.15" customHeight="1">
      <c r="A255" s="38"/>
      <c r="B255" s="39"/>
      <c r="C255" s="257" t="s">
        <v>421</v>
      </c>
      <c r="D255" s="257" t="s">
        <v>267</v>
      </c>
      <c r="E255" s="258" t="s">
        <v>382</v>
      </c>
      <c r="F255" s="259" t="s">
        <v>383</v>
      </c>
      <c r="G255" s="260" t="s">
        <v>141</v>
      </c>
      <c r="H255" s="261">
        <v>86.519999999999996</v>
      </c>
      <c r="I255" s="262"/>
      <c r="J255" s="263">
        <f>ROUND(I255*H255,2)</f>
        <v>0</v>
      </c>
      <c r="K255" s="264"/>
      <c r="L255" s="265"/>
      <c r="M255" s="266" t="s">
        <v>1</v>
      </c>
      <c r="N255" s="267" t="s">
        <v>38</v>
      </c>
      <c r="O255" s="91"/>
      <c r="P255" s="230">
        <f>O255*H255</f>
        <v>0</v>
      </c>
      <c r="Q255" s="230">
        <v>0.17599999999999999</v>
      </c>
      <c r="R255" s="230">
        <f>Q255*H255</f>
        <v>15.227519999999998</v>
      </c>
      <c r="S255" s="230">
        <v>0</v>
      </c>
      <c r="T255" s="231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2" t="s">
        <v>171</v>
      </c>
      <c r="AT255" s="232" t="s">
        <v>267</v>
      </c>
      <c r="AU255" s="232" t="s">
        <v>83</v>
      </c>
      <c r="AY255" s="17" t="s">
        <v>136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7" t="s">
        <v>81</v>
      </c>
      <c r="BK255" s="233">
        <f>ROUND(I255*H255,2)</f>
        <v>0</v>
      </c>
      <c r="BL255" s="17" t="s">
        <v>142</v>
      </c>
      <c r="BM255" s="232" t="s">
        <v>422</v>
      </c>
    </row>
    <row r="256" s="13" customFormat="1">
      <c r="A256" s="13"/>
      <c r="B256" s="234"/>
      <c r="C256" s="235"/>
      <c r="D256" s="236" t="s">
        <v>144</v>
      </c>
      <c r="E256" s="235"/>
      <c r="F256" s="238" t="s">
        <v>423</v>
      </c>
      <c r="G256" s="235"/>
      <c r="H256" s="239">
        <v>86.519999999999996</v>
      </c>
      <c r="I256" s="240"/>
      <c r="J256" s="235"/>
      <c r="K256" s="235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144</v>
      </c>
      <c r="AU256" s="245" t="s">
        <v>83</v>
      </c>
      <c r="AV256" s="13" t="s">
        <v>83</v>
      </c>
      <c r="AW256" s="13" t="s">
        <v>4</v>
      </c>
      <c r="AX256" s="13" t="s">
        <v>81</v>
      </c>
      <c r="AY256" s="245" t="s">
        <v>136</v>
      </c>
    </row>
    <row r="257" s="2" customFormat="1" ht="16.5" customHeight="1">
      <c r="A257" s="38"/>
      <c r="B257" s="39"/>
      <c r="C257" s="220" t="s">
        <v>424</v>
      </c>
      <c r="D257" s="220" t="s">
        <v>138</v>
      </c>
      <c r="E257" s="221" t="s">
        <v>425</v>
      </c>
      <c r="F257" s="222" t="s">
        <v>426</v>
      </c>
      <c r="G257" s="223" t="s">
        <v>236</v>
      </c>
      <c r="H257" s="224">
        <v>66.900000000000006</v>
      </c>
      <c r="I257" s="225"/>
      <c r="J257" s="226">
        <f>ROUND(I257*H257,2)</f>
        <v>0</v>
      </c>
      <c r="K257" s="227"/>
      <c r="L257" s="44"/>
      <c r="M257" s="228" t="s">
        <v>1</v>
      </c>
      <c r="N257" s="229" t="s">
        <v>38</v>
      </c>
      <c r="O257" s="91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2" t="s">
        <v>142</v>
      </c>
      <c r="AT257" s="232" t="s">
        <v>138</v>
      </c>
      <c r="AU257" s="232" t="s">
        <v>83</v>
      </c>
      <c r="AY257" s="17" t="s">
        <v>136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7" t="s">
        <v>81</v>
      </c>
      <c r="BK257" s="233">
        <f>ROUND(I257*H257,2)</f>
        <v>0</v>
      </c>
      <c r="BL257" s="17" t="s">
        <v>142</v>
      </c>
      <c r="BM257" s="232" t="s">
        <v>427</v>
      </c>
    </row>
    <row r="258" s="13" customFormat="1">
      <c r="A258" s="13"/>
      <c r="B258" s="234"/>
      <c r="C258" s="235"/>
      <c r="D258" s="236" t="s">
        <v>144</v>
      </c>
      <c r="E258" s="237" t="s">
        <v>1</v>
      </c>
      <c r="F258" s="238" t="s">
        <v>428</v>
      </c>
      <c r="G258" s="235"/>
      <c r="H258" s="239">
        <v>6</v>
      </c>
      <c r="I258" s="240"/>
      <c r="J258" s="235"/>
      <c r="K258" s="235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144</v>
      </c>
      <c r="AU258" s="245" t="s">
        <v>83</v>
      </c>
      <c r="AV258" s="13" t="s">
        <v>83</v>
      </c>
      <c r="AW258" s="13" t="s">
        <v>30</v>
      </c>
      <c r="AX258" s="13" t="s">
        <v>73</v>
      </c>
      <c r="AY258" s="245" t="s">
        <v>136</v>
      </c>
    </row>
    <row r="259" s="13" customFormat="1">
      <c r="A259" s="13"/>
      <c r="B259" s="234"/>
      <c r="C259" s="235"/>
      <c r="D259" s="236" t="s">
        <v>144</v>
      </c>
      <c r="E259" s="237" t="s">
        <v>1</v>
      </c>
      <c r="F259" s="238" t="s">
        <v>429</v>
      </c>
      <c r="G259" s="235"/>
      <c r="H259" s="239">
        <v>60.899999999999999</v>
      </c>
      <c r="I259" s="240"/>
      <c r="J259" s="235"/>
      <c r="K259" s="235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144</v>
      </c>
      <c r="AU259" s="245" t="s">
        <v>83</v>
      </c>
      <c r="AV259" s="13" t="s">
        <v>83</v>
      </c>
      <c r="AW259" s="13" t="s">
        <v>30</v>
      </c>
      <c r="AX259" s="13" t="s">
        <v>73</v>
      </c>
      <c r="AY259" s="245" t="s">
        <v>136</v>
      </c>
    </row>
    <row r="260" s="14" customFormat="1">
      <c r="A260" s="14"/>
      <c r="B260" s="246"/>
      <c r="C260" s="247"/>
      <c r="D260" s="236" t="s">
        <v>144</v>
      </c>
      <c r="E260" s="248" t="s">
        <v>1</v>
      </c>
      <c r="F260" s="249" t="s">
        <v>186</v>
      </c>
      <c r="G260" s="247"/>
      <c r="H260" s="250">
        <v>66.900000000000006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6" t="s">
        <v>144</v>
      </c>
      <c r="AU260" s="256" t="s">
        <v>83</v>
      </c>
      <c r="AV260" s="14" t="s">
        <v>142</v>
      </c>
      <c r="AW260" s="14" t="s">
        <v>30</v>
      </c>
      <c r="AX260" s="14" t="s">
        <v>81</v>
      </c>
      <c r="AY260" s="256" t="s">
        <v>136</v>
      </c>
    </row>
    <row r="261" s="2" customFormat="1" ht="24.15" customHeight="1">
      <c r="A261" s="38"/>
      <c r="B261" s="39"/>
      <c r="C261" s="220" t="s">
        <v>430</v>
      </c>
      <c r="D261" s="220" t="s">
        <v>138</v>
      </c>
      <c r="E261" s="221" t="s">
        <v>296</v>
      </c>
      <c r="F261" s="222" t="s">
        <v>297</v>
      </c>
      <c r="G261" s="223" t="s">
        <v>141</v>
      </c>
      <c r="H261" s="224">
        <v>529.10000000000002</v>
      </c>
      <c r="I261" s="225"/>
      <c r="J261" s="226">
        <f>ROUND(I261*H261,2)</f>
        <v>0</v>
      </c>
      <c r="K261" s="227"/>
      <c r="L261" s="44"/>
      <c r="M261" s="228" t="s">
        <v>1</v>
      </c>
      <c r="N261" s="229" t="s">
        <v>38</v>
      </c>
      <c r="O261" s="91"/>
      <c r="P261" s="230">
        <f>O261*H261</f>
        <v>0</v>
      </c>
      <c r="Q261" s="230">
        <v>0.00036000000000000002</v>
      </c>
      <c r="R261" s="230">
        <f>Q261*H261</f>
        <v>0.19047600000000001</v>
      </c>
      <c r="S261" s="230">
        <v>0</v>
      </c>
      <c r="T261" s="231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2" t="s">
        <v>142</v>
      </c>
      <c r="AT261" s="232" t="s">
        <v>138</v>
      </c>
      <c r="AU261" s="232" t="s">
        <v>83</v>
      </c>
      <c r="AY261" s="17" t="s">
        <v>136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7" t="s">
        <v>81</v>
      </c>
      <c r="BK261" s="233">
        <f>ROUND(I261*H261,2)</f>
        <v>0</v>
      </c>
      <c r="BL261" s="17" t="s">
        <v>142</v>
      </c>
      <c r="BM261" s="232" t="s">
        <v>431</v>
      </c>
    </row>
    <row r="262" s="13" customFormat="1">
      <c r="A262" s="13"/>
      <c r="B262" s="234"/>
      <c r="C262" s="235"/>
      <c r="D262" s="236" t="s">
        <v>144</v>
      </c>
      <c r="E262" s="237" t="s">
        <v>1</v>
      </c>
      <c r="F262" s="238" t="s">
        <v>432</v>
      </c>
      <c r="G262" s="235"/>
      <c r="H262" s="239">
        <v>504.60000000000002</v>
      </c>
      <c r="I262" s="240"/>
      <c r="J262" s="235"/>
      <c r="K262" s="235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144</v>
      </c>
      <c r="AU262" s="245" t="s">
        <v>83</v>
      </c>
      <c r="AV262" s="13" t="s">
        <v>83</v>
      </c>
      <c r="AW262" s="13" t="s">
        <v>30</v>
      </c>
      <c r="AX262" s="13" t="s">
        <v>73</v>
      </c>
      <c r="AY262" s="245" t="s">
        <v>136</v>
      </c>
    </row>
    <row r="263" s="13" customFormat="1">
      <c r="A263" s="13"/>
      <c r="B263" s="234"/>
      <c r="C263" s="235"/>
      <c r="D263" s="236" t="s">
        <v>144</v>
      </c>
      <c r="E263" s="237" t="s">
        <v>1</v>
      </c>
      <c r="F263" s="238" t="s">
        <v>433</v>
      </c>
      <c r="G263" s="235"/>
      <c r="H263" s="239">
        <v>24.5</v>
      </c>
      <c r="I263" s="240"/>
      <c r="J263" s="235"/>
      <c r="K263" s="235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144</v>
      </c>
      <c r="AU263" s="245" t="s">
        <v>83</v>
      </c>
      <c r="AV263" s="13" t="s">
        <v>83</v>
      </c>
      <c r="AW263" s="13" t="s">
        <v>30</v>
      </c>
      <c r="AX263" s="13" t="s">
        <v>73</v>
      </c>
      <c r="AY263" s="245" t="s">
        <v>136</v>
      </c>
    </row>
    <row r="264" s="14" customFormat="1">
      <c r="A264" s="14"/>
      <c r="B264" s="246"/>
      <c r="C264" s="247"/>
      <c r="D264" s="236" t="s">
        <v>144</v>
      </c>
      <c r="E264" s="248" t="s">
        <v>1</v>
      </c>
      <c r="F264" s="249" t="s">
        <v>186</v>
      </c>
      <c r="G264" s="247"/>
      <c r="H264" s="250">
        <v>529.10000000000002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144</v>
      </c>
      <c r="AU264" s="256" t="s">
        <v>83</v>
      </c>
      <c r="AV264" s="14" t="s">
        <v>142</v>
      </c>
      <c r="AW264" s="14" t="s">
        <v>30</v>
      </c>
      <c r="AX264" s="14" t="s">
        <v>81</v>
      </c>
      <c r="AY264" s="256" t="s">
        <v>136</v>
      </c>
    </row>
    <row r="265" s="12" customFormat="1" ht="22.8" customHeight="1">
      <c r="A265" s="12"/>
      <c r="B265" s="204"/>
      <c r="C265" s="205"/>
      <c r="D265" s="206" t="s">
        <v>72</v>
      </c>
      <c r="E265" s="218" t="s">
        <v>171</v>
      </c>
      <c r="F265" s="218" t="s">
        <v>434</v>
      </c>
      <c r="G265" s="205"/>
      <c r="H265" s="205"/>
      <c r="I265" s="208"/>
      <c r="J265" s="219">
        <f>BK265</f>
        <v>0</v>
      </c>
      <c r="K265" s="205"/>
      <c r="L265" s="210"/>
      <c r="M265" s="211"/>
      <c r="N265" s="212"/>
      <c r="O265" s="212"/>
      <c r="P265" s="213">
        <f>SUM(P266:P290)</f>
        <v>0</v>
      </c>
      <c r="Q265" s="212"/>
      <c r="R265" s="213">
        <f>SUM(R266:R290)</f>
        <v>26.531714500000003</v>
      </c>
      <c r="S265" s="212"/>
      <c r="T265" s="214">
        <f>SUM(T266:T290)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5" t="s">
        <v>81</v>
      </c>
      <c r="AT265" s="216" t="s">
        <v>72</v>
      </c>
      <c r="AU265" s="216" t="s">
        <v>81</v>
      </c>
      <c r="AY265" s="215" t="s">
        <v>136</v>
      </c>
      <c r="BK265" s="217">
        <f>SUM(BK266:BK290)</f>
        <v>0</v>
      </c>
    </row>
    <row r="266" s="2" customFormat="1" ht="24.15" customHeight="1">
      <c r="A266" s="38"/>
      <c r="B266" s="39"/>
      <c r="C266" s="220" t="s">
        <v>435</v>
      </c>
      <c r="D266" s="220" t="s">
        <v>138</v>
      </c>
      <c r="E266" s="221" t="s">
        <v>436</v>
      </c>
      <c r="F266" s="222" t="s">
        <v>437</v>
      </c>
      <c r="G266" s="223" t="s">
        <v>216</v>
      </c>
      <c r="H266" s="224">
        <v>7</v>
      </c>
      <c r="I266" s="225"/>
      <c r="J266" s="226">
        <f>ROUND(I266*H266,2)</f>
        <v>0</v>
      </c>
      <c r="K266" s="227"/>
      <c r="L266" s="44"/>
      <c r="M266" s="228" t="s">
        <v>1</v>
      </c>
      <c r="N266" s="229" t="s">
        <v>38</v>
      </c>
      <c r="O266" s="91"/>
      <c r="P266" s="230">
        <f>O266*H266</f>
        <v>0</v>
      </c>
      <c r="Q266" s="230">
        <v>1.0000000000000001E-05</v>
      </c>
      <c r="R266" s="230">
        <f>Q266*H266</f>
        <v>7.0000000000000007E-05</v>
      </c>
      <c r="S266" s="230">
        <v>0</v>
      </c>
      <c r="T266" s="231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2" t="s">
        <v>142</v>
      </c>
      <c r="AT266" s="232" t="s">
        <v>138</v>
      </c>
      <c r="AU266" s="232" t="s">
        <v>83</v>
      </c>
      <c r="AY266" s="17" t="s">
        <v>136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7" t="s">
        <v>81</v>
      </c>
      <c r="BK266" s="233">
        <f>ROUND(I266*H266,2)</f>
        <v>0</v>
      </c>
      <c r="BL266" s="17" t="s">
        <v>142</v>
      </c>
      <c r="BM266" s="232" t="s">
        <v>438</v>
      </c>
    </row>
    <row r="267" s="13" customFormat="1">
      <c r="A267" s="13"/>
      <c r="B267" s="234"/>
      <c r="C267" s="235"/>
      <c r="D267" s="236" t="s">
        <v>144</v>
      </c>
      <c r="E267" s="237" t="s">
        <v>1</v>
      </c>
      <c r="F267" s="238" t="s">
        <v>439</v>
      </c>
      <c r="G267" s="235"/>
      <c r="H267" s="239">
        <v>7</v>
      </c>
      <c r="I267" s="240"/>
      <c r="J267" s="235"/>
      <c r="K267" s="235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144</v>
      </c>
      <c r="AU267" s="245" t="s">
        <v>83</v>
      </c>
      <c r="AV267" s="13" t="s">
        <v>83</v>
      </c>
      <c r="AW267" s="13" t="s">
        <v>30</v>
      </c>
      <c r="AX267" s="13" t="s">
        <v>81</v>
      </c>
      <c r="AY267" s="245" t="s">
        <v>136</v>
      </c>
    </row>
    <row r="268" s="2" customFormat="1" ht="24.15" customHeight="1">
      <c r="A268" s="38"/>
      <c r="B268" s="39"/>
      <c r="C268" s="257" t="s">
        <v>440</v>
      </c>
      <c r="D268" s="257" t="s">
        <v>267</v>
      </c>
      <c r="E268" s="258" t="s">
        <v>441</v>
      </c>
      <c r="F268" s="259" t="s">
        <v>442</v>
      </c>
      <c r="G268" s="260" t="s">
        <v>216</v>
      </c>
      <c r="H268" s="261">
        <v>7.1050000000000004</v>
      </c>
      <c r="I268" s="262"/>
      <c r="J268" s="263">
        <f>ROUND(I268*H268,2)</f>
        <v>0</v>
      </c>
      <c r="K268" s="264"/>
      <c r="L268" s="265"/>
      <c r="M268" s="266" t="s">
        <v>1</v>
      </c>
      <c r="N268" s="267" t="s">
        <v>38</v>
      </c>
      <c r="O268" s="91"/>
      <c r="P268" s="230">
        <f>O268*H268</f>
        <v>0</v>
      </c>
      <c r="Q268" s="230">
        <v>0.0028999999999999998</v>
      </c>
      <c r="R268" s="230">
        <f>Q268*H268</f>
        <v>0.020604500000000001</v>
      </c>
      <c r="S268" s="230">
        <v>0</v>
      </c>
      <c r="T268" s="231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2" t="s">
        <v>171</v>
      </c>
      <c r="AT268" s="232" t="s">
        <v>267</v>
      </c>
      <c r="AU268" s="232" t="s">
        <v>83</v>
      </c>
      <c r="AY268" s="17" t="s">
        <v>136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7" t="s">
        <v>81</v>
      </c>
      <c r="BK268" s="233">
        <f>ROUND(I268*H268,2)</f>
        <v>0</v>
      </c>
      <c r="BL268" s="17" t="s">
        <v>142</v>
      </c>
      <c r="BM268" s="232" t="s">
        <v>443</v>
      </c>
    </row>
    <row r="269" s="13" customFormat="1">
      <c r="A269" s="13"/>
      <c r="B269" s="234"/>
      <c r="C269" s="235"/>
      <c r="D269" s="236" t="s">
        <v>144</v>
      </c>
      <c r="E269" s="235"/>
      <c r="F269" s="238" t="s">
        <v>444</v>
      </c>
      <c r="G269" s="235"/>
      <c r="H269" s="239">
        <v>7.1050000000000004</v>
      </c>
      <c r="I269" s="240"/>
      <c r="J269" s="235"/>
      <c r="K269" s="235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144</v>
      </c>
      <c r="AU269" s="245" t="s">
        <v>83</v>
      </c>
      <c r="AV269" s="13" t="s">
        <v>83</v>
      </c>
      <c r="AW269" s="13" t="s">
        <v>4</v>
      </c>
      <c r="AX269" s="13" t="s">
        <v>81</v>
      </c>
      <c r="AY269" s="245" t="s">
        <v>136</v>
      </c>
    </row>
    <row r="270" s="2" customFormat="1" ht="16.5" customHeight="1">
      <c r="A270" s="38"/>
      <c r="B270" s="39"/>
      <c r="C270" s="220" t="s">
        <v>445</v>
      </c>
      <c r="D270" s="220" t="s">
        <v>138</v>
      </c>
      <c r="E270" s="221" t="s">
        <v>446</v>
      </c>
      <c r="F270" s="222" t="s">
        <v>447</v>
      </c>
      <c r="G270" s="223" t="s">
        <v>448</v>
      </c>
      <c r="H270" s="224">
        <v>6</v>
      </c>
      <c r="I270" s="225"/>
      <c r="J270" s="226">
        <f>ROUND(I270*H270,2)</f>
        <v>0</v>
      </c>
      <c r="K270" s="227"/>
      <c r="L270" s="44"/>
      <c r="M270" s="228" t="s">
        <v>1</v>
      </c>
      <c r="N270" s="229" t="s">
        <v>38</v>
      </c>
      <c r="O270" s="91"/>
      <c r="P270" s="230">
        <f>O270*H270</f>
        <v>0</v>
      </c>
      <c r="Q270" s="230">
        <v>0</v>
      </c>
      <c r="R270" s="230">
        <f>Q270*H270</f>
        <v>0</v>
      </c>
      <c r="S270" s="230">
        <v>0</v>
      </c>
      <c r="T270" s="231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2" t="s">
        <v>142</v>
      </c>
      <c r="AT270" s="232" t="s">
        <v>138</v>
      </c>
      <c r="AU270" s="232" t="s">
        <v>83</v>
      </c>
      <c r="AY270" s="17" t="s">
        <v>136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7" t="s">
        <v>81</v>
      </c>
      <c r="BK270" s="233">
        <f>ROUND(I270*H270,2)</f>
        <v>0</v>
      </c>
      <c r="BL270" s="17" t="s">
        <v>142</v>
      </c>
      <c r="BM270" s="232" t="s">
        <v>449</v>
      </c>
    </row>
    <row r="271" s="13" customFormat="1">
      <c r="A271" s="13"/>
      <c r="B271" s="234"/>
      <c r="C271" s="235"/>
      <c r="D271" s="236" t="s">
        <v>144</v>
      </c>
      <c r="E271" s="237" t="s">
        <v>1</v>
      </c>
      <c r="F271" s="238" t="s">
        <v>450</v>
      </c>
      <c r="G271" s="235"/>
      <c r="H271" s="239">
        <v>6</v>
      </c>
      <c r="I271" s="240"/>
      <c r="J271" s="235"/>
      <c r="K271" s="235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144</v>
      </c>
      <c r="AU271" s="245" t="s">
        <v>83</v>
      </c>
      <c r="AV271" s="13" t="s">
        <v>83</v>
      </c>
      <c r="AW271" s="13" t="s">
        <v>30</v>
      </c>
      <c r="AX271" s="13" t="s">
        <v>81</v>
      </c>
      <c r="AY271" s="245" t="s">
        <v>136</v>
      </c>
    </row>
    <row r="272" s="2" customFormat="1" ht="16.5" customHeight="1">
      <c r="A272" s="38"/>
      <c r="B272" s="39"/>
      <c r="C272" s="220" t="s">
        <v>451</v>
      </c>
      <c r="D272" s="220" t="s">
        <v>138</v>
      </c>
      <c r="E272" s="221" t="s">
        <v>452</v>
      </c>
      <c r="F272" s="222" t="s">
        <v>453</v>
      </c>
      <c r="G272" s="223" t="s">
        <v>454</v>
      </c>
      <c r="H272" s="224">
        <v>1</v>
      </c>
      <c r="I272" s="225"/>
      <c r="J272" s="226">
        <f>ROUND(I272*H272,2)</f>
        <v>0</v>
      </c>
      <c r="K272" s="227"/>
      <c r="L272" s="44"/>
      <c r="M272" s="228" t="s">
        <v>1</v>
      </c>
      <c r="N272" s="229" t="s">
        <v>38</v>
      </c>
      <c r="O272" s="91"/>
      <c r="P272" s="230">
        <f>O272*H272</f>
        <v>0</v>
      </c>
      <c r="Q272" s="230">
        <v>0.12422</v>
      </c>
      <c r="R272" s="230">
        <f>Q272*H272</f>
        <v>0.12422</v>
      </c>
      <c r="S272" s="230">
        <v>0</v>
      </c>
      <c r="T272" s="231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2" t="s">
        <v>142</v>
      </c>
      <c r="AT272" s="232" t="s">
        <v>138</v>
      </c>
      <c r="AU272" s="232" t="s">
        <v>83</v>
      </c>
      <c r="AY272" s="17" t="s">
        <v>136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7" t="s">
        <v>81</v>
      </c>
      <c r="BK272" s="233">
        <f>ROUND(I272*H272,2)</f>
        <v>0</v>
      </c>
      <c r="BL272" s="17" t="s">
        <v>142</v>
      </c>
      <c r="BM272" s="232" t="s">
        <v>455</v>
      </c>
    </row>
    <row r="273" s="2" customFormat="1" ht="21.75" customHeight="1">
      <c r="A273" s="38"/>
      <c r="B273" s="39"/>
      <c r="C273" s="257" t="s">
        <v>456</v>
      </c>
      <c r="D273" s="257" t="s">
        <v>267</v>
      </c>
      <c r="E273" s="258" t="s">
        <v>457</v>
      </c>
      <c r="F273" s="259" t="s">
        <v>458</v>
      </c>
      <c r="G273" s="260" t="s">
        <v>448</v>
      </c>
      <c r="H273" s="261">
        <v>1</v>
      </c>
      <c r="I273" s="262"/>
      <c r="J273" s="263">
        <f>ROUND(I273*H273,2)</f>
        <v>0</v>
      </c>
      <c r="K273" s="264"/>
      <c r="L273" s="265"/>
      <c r="M273" s="266" t="s">
        <v>1</v>
      </c>
      <c r="N273" s="267" t="s">
        <v>38</v>
      </c>
      <c r="O273" s="91"/>
      <c r="P273" s="230">
        <f>O273*H273</f>
        <v>0</v>
      </c>
      <c r="Q273" s="230">
        <v>0.0050000000000000001</v>
      </c>
      <c r="R273" s="230">
        <f>Q273*H273</f>
        <v>0.0050000000000000001</v>
      </c>
      <c r="S273" s="230">
        <v>0</v>
      </c>
      <c r="T273" s="231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2" t="s">
        <v>171</v>
      </c>
      <c r="AT273" s="232" t="s">
        <v>267</v>
      </c>
      <c r="AU273" s="232" t="s">
        <v>83</v>
      </c>
      <c r="AY273" s="17" t="s">
        <v>136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7" t="s">
        <v>81</v>
      </c>
      <c r="BK273" s="233">
        <f>ROUND(I273*H273,2)</f>
        <v>0</v>
      </c>
      <c r="BL273" s="17" t="s">
        <v>142</v>
      </c>
      <c r="BM273" s="232" t="s">
        <v>459</v>
      </c>
    </row>
    <row r="274" s="2" customFormat="1" ht="33" customHeight="1">
      <c r="A274" s="38"/>
      <c r="B274" s="39"/>
      <c r="C274" s="220" t="s">
        <v>460</v>
      </c>
      <c r="D274" s="220" t="s">
        <v>138</v>
      </c>
      <c r="E274" s="221" t="s">
        <v>461</v>
      </c>
      <c r="F274" s="222" t="s">
        <v>462</v>
      </c>
      <c r="G274" s="223" t="s">
        <v>448</v>
      </c>
      <c r="H274" s="224">
        <v>30</v>
      </c>
      <c r="I274" s="225"/>
      <c r="J274" s="226">
        <f>ROUND(I274*H274,2)</f>
        <v>0</v>
      </c>
      <c r="K274" s="227"/>
      <c r="L274" s="44"/>
      <c r="M274" s="228" t="s">
        <v>1</v>
      </c>
      <c r="N274" s="229" t="s">
        <v>38</v>
      </c>
      <c r="O274" s="91"/>
      <c r="P274" s="230">
        <f>O274*H274</f>
        <v>0</v>
      </c>
      <c r="Q274" s="230">
        <v>0.31108000000000002</v>
      </c>
      <c r="R274" s="230">
        <f>Q274*H274</f>
        <v>9.3323999999999998</v>
      </c>
      <c r="S274" s="230">
        <v>0</v>
      </c>
      <c r="T274" s="231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2" t="s">
        <v>142</v>
      </c>
      <c r="AT274" s="232" t="s">
        <v>138</v>
      </c>
      <c r="AU274" s="232" t="s">
        <v>83</v>
      </c>
      <c r="AY274" s="17" t="s">
        <v>136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7" t="s">
        <v>81</v>
      </c>
      <c r="BK274" s="233">
        <f>ROUND(I274*H274,2)</f>
        <v>0</v>
      </c>
      <c r="BL274" s="17" t="s">
        <v>142</v>
      </c>
      <c r="BM274" s="232" t="s">
        <v>463</v>
      </c>
    </row>
    <row r="275" s="2" customFormat="1" ht="24.15" customHeight="1">
      <c r="A275" s="38"/>
      <c r="B275" s="39"/>
      <c r="C275" s="220" t="s">
        <v>464</v>
      </c>
      <c r="D275" s="220" t="s">
        <v>138</v>
      </c>
      <c r="E275" s="221" t="s">
        <v>465</v>
      </c>
      <c r="F275" s="222" t="s">
        <v>466</v>
      </c>
      <c r="G275" s="223" t="s">
        <v>236</v>
      </c>
      <c r="H275" s="224">
        <v>1.8899999999999999</v>
      </c>
      <c r="I275" s="225"/>
      <c r="J275" s="226">
        <f>ROUND(I275*H275,2)</f>
        <v>0</v>
      </c>
      <c r="K275" s="227"/>
      <c r="L275" s="44"/>
      <c r="M275" s="228" t="s">
        <v>1</v>
      </c>
      <c r="N275" s="229" t="s">
        <v>38</v>
      </c>
      <c r="O275" s="91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2" t="s">
        <v>142</v>
      </c>
      <c r="AT275" s="232" t="s">
        <v>138</v>
      </c>
      <c r="AU275" s="232" t="s">
        <v>83</v>
      </c>
      <c r="AY275" s="17" t="s">
        <v>136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7" t="s">
        <v>81</v>
      </c>
      <c r="BK275" s="233">
        <f>ROUND(I275*H275,2)</f>
        <v>0</v>
      </c>
      <c r="BL275" s="17" t="s">
        <v>142</v>
      </c>
      <c r="BM275" s="232" t="s">
        <v>467</v>
      </c>
    </row>
    <row r="276" s="13" customFormat="1">
      <c r="A276" s="13"/>
      <c r="B276" s="234"/>
      <c r="C276" s="235"/>
      <c r="D276" s="236" t="s">
        <v>144</v>
      </c>
      <c r="E276" s="237" t="s">
        <v>1</v>
      </c>
      <c r="F276" s="238" t="s">
        <v>468</v>
      </c>
      <c r="G276" s="235"/>
      <c r="H276" s="239">
        <v>1.8899999999999999</v>
      </c>
      <c r="I276" s="240"/>
      <c r="J276" s="235"/>
      <c r="K276" s="235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144</v>
      </c>
      <c r="AU276" s="245" t="s">
        <v>83</v>
      </c>
      <c r="AV276" s="13" t="s">
        <v>83</v>
      </c>
      <c r="AW276" s="13" t="s">
        <v>30</v>
      </c>
      <c r="AX276" s="13" t="s">
        <v>81</v>
      </c>
      <c r="AY276" s="245" t="s">
        <v>136</v>
      </c>
    </row>
    <row r="277" s="2" customFormat="1" ht="24.15" customHeight="1">
      <c r="A277" s="38"/>
      <c r="B277" s="39"/>
      <c r="C277" s="220" t="s">
        <v>469</v>
      </c>
      <c r="D277" s="220" t="s">
        <v>138</v>
      </c>
      <c r="E277" s="221" t="s">
        <v>470</v>
      </c>
      <c r="F277" s="222" t="s">
        <v>471</v>
      </c>
      <c r="G277" s="223" t="s">
        <v>236</v>
      </c>
      <c r="H277" s="224">
        <v>1.8899999999999999</v>
      </c>
      <c r="I277" s="225"/>
      <c r="J277" s="226">
        <f>ROUND(I277*H277,2)</f>
        <v>0</v>
      </c>
      <c r="K277" s="227"/>
      <c r="L277" s="44"/>
      <c r="M277" s="228" t="s">
        <v>1</v>
      </c>
      <c r="N277" s="229" t="s">
        <v>38</v>
      </c>
      <c r="O277" s="91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2" t="s">
        <v>142</v>
      </c>
      <c r="AT277" s="232" t="s">
        <v>138</v>
      </c>
      <c r="AU277" s="232" t="s">
        <v>83</v>
      </c>
      <c r="AY277" s="17" t="s">
        <v>136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7" t="s">
        <v>81</v>
      </c>
      <c r="BK277" s="233">
        <f>ROUND(I277*H277,2)</f>
        <v>0</v>
      </c>
      <c r="BL277" s="17" t="s">
        <v>142</v>
      </c>
      <c r="BM277" s="232" t="s">
        <v>472</v>
      </c>
    </row>
    <row r="278" s="13" customFormat="1">
      <c r="A278" s="13"/>
      <c r="B278" s="234"/>
      <c r="C278" s="235"/>
      <c r="D278" s="236" t="s">
        <v>144</v>
      </c>
      <c r="E278" s="237" t="s">
        <v>1</v>
      </c>
      <c r="F278" s="238" t="s">
        <v>468</v>
      </c>
      <c r="G278" s="235"/>
      <c r="H278" s="239">
        <v>1.8899999999999999</v>
      </c>
      <c r="I278" s="240"/>
      <c r="J278" s="235"/>
      <c r="K278" s="235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144</v>
      </c>
      <c r="AU278" s="245" t="s">
        <v>83</v>
      </c>
      <c r="AV278" s="13" t="s">
        <v>83</v>
      </c>
      <c r="AW278" s="13" t="s">
        <v>30</v>
      </c>
      <c r="AX278" s="13" t="s">
        <v>81</v>
      </c>
      <c r="AY278" s="245" t="s">
        <v>136</v>
      </c>
    </row>
    <row r="279" s="2" customFormat="1" ht="16.5" customHeight="1">
      <c r="A279" s="38"/>
      <c r="B279" s="39"/>
      <c r="C279" s="257" t="s">
        <v>473</v>
      </c>
      <c r="D279" s="257" t="s">
        <v>267</v>
      </c>
      <c r="E279" s="258" t="s">
        <v>474</v>
      </c>
      <c r="F279" s="259" t="s">
        <v>475</v>
      </c>
      <c r="G279" s="260" t="s">
        <v>258</v>
      </c>
      <c r="H279" s="261">
        <v>3.7799999999999998</v>
      </c>
      <c r="I279" s="262"/>
      <c r="J279" s="263">
        <f>ROUND(I279*H279,2)</f>
        <v>0</v>
      </c>
      <c r="K279" s="264"/>
      <c r="L279" s="265"/>
      <c r="M279" s="266" t="s">
        <v>1</v>
      </c>
      <c r="N279" s="267" t="s">
        <v>38</v>
      </c>
      <c r="O279" s="91"/>
      <c r="P279" s="230">
        <f>O279*H279</f>
        <v>0</v>
      </c>
      <c r="Q279" s="230">
        <v>1</v>
      </c>
      <c r="R279" s="230">
        <f>Q279*H279</f>
        <v>3.7799999999999998</v>
      </c>
      <c r="S279" s="230">
        <v>0</v>
      </c>
      <c r="T279" s="231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2" t="s">
        <v>171</v>
      </c>
      <c r="AT279" s="232" t="s">
        <v>267</v>
      </c>
      <c r="AU279" s="232" t="s">
        <v>83</v>
      </c>
      <c r="AY279" s="17" t="s">
        <v>136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7" t="s">
        <v>81</v>
      </c>
      <c r="BK279" s="233">
        <f>ROUND(I279*H279,2)</f>
        <v>0</v>
      </c>
      <c r="BL279" s="17" t="s">
        <v>142</v>
      </c>
      <c r="BM279" s="232" t="s">
        <v>476</v>
      </c>
    </row>
    <row r="280" s="13" customFormat="1">
      <c r="A280" s="13"/>
      <c r="B280" s="234"/>
      <c r="C280" s="235"/>
      <c r="D280" s="236" t="s">
        <v>144</v>
      </c>
      <c r="E280" s="235"/>
      <c r="F280" s="238" t="s">
        <v>477</v>
      </c>
      <c r="G280" s="235"/>
      <c r="H280" s="239">
        <v>3.7799999999999998</v>
      </c>
      <c r="I280" s="240"/>
      <c r="J280" s="235"/>
      <c r="K280" s="235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144</v>
      </c>
      <c r="AU280" s="245" t="s">
        <v>83</v>
      </c>
      <c r="AV280" s="13" t="s">
        <v>83</v>
      </c>
      <c r="AW280" s="13" t="s">
        <v>4</v>
      </c>
      <c r="AX280" s="13" t="s">
        <v>81</v>
      </c>
      <c r="AY280" s="245" t="s">
        <v>136</v>
      </c>
    </row>
    <row r="281" s="2" customFormat="1" ht="16.5" customHeight="1">
      <c r="A281" s="38"/>
      <c r="B281" s="39"/>
      <c r="C281" s="220" t="s">
        <v>478</v>
      </c>
      <c r="D281" s="220" t="s">
        <v>138</v>
      </c>
      <c r="E281" s="221" t="s">
        <v>479</v>
      </c>
      <c r="F281" s="222" t="s">
        <v>480</v>
      </c>
      <c r="G281" s="223" t="s">
        <v>236</v>
      </c>
      <c r="H281" s="224">
        <v>0.41999999999999998</v>
      </c>
      <c r="I281" s="225"/>
      <c r="J281" s="226">
        <f>ROUND(I281*H281,2)</f>
        <v>0</v>
      </c>
      <c r="K281" s="227"/>
      <c r="L281" s="44"/>
      <c r="M281" s="228" t="s">
        <v>1</v>
      </c>
      <c r="N281" s="229" t="s">
        <v>38</v>
      </c>
      <c r="O281" s="91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2" t="s">
        <v>142</v>
      </c>
      <c r="AT281" s="232" t="s">
        <v>138</v>
      </c>
      <c r="AU281" s="232" t="s">
        <v>83</v>
      </c>
      <c r="AY281" s="17" t="s">
        <v>136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7" t="s">
        <v>81</v>
      </c>
      <c r="BK281" s="233">
        <f>ROUND(I281*H281,2)</f>
        <v>0</v>
      </c>
      <c r="BL281" s="17" t="s">
        <v>142</v>
      </c>
      <c r="BM281" s="232" t="s">
        <v>481</v>
      </c>
    </row>
    <row r="282" s="13" customFormat="1">
      <c r="A282" s="13"/>
      <c r="B282" s="234"/>
      <c r="C282" s="235"/>
      <c r="D282" s="236" t="s">
        <v>144</v>
      </c>
      <c r="E282" s="237" t="s">
        <v>1</v>
      </c>
      <c r="F282" s="238" t="s">
        <v>482</v>
      </c>
      <c r="G282" s="235"/>
      <c r="H282" s="239">
        <v>0.41999999999999998</v>
      </c>
      <c r="I282" s="240"/>
      <c r="J282" s="235"/>
      <c r="K282" s="235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144</v>
      </c>
      <c r="AU282" s="245" t="s">
        <v>83</v>
      </c>
      <c r="AV282" s="13" t="s">
        <v>83</v>
      </c>
      <c r="AW282" s="13" t="s">
        <v>30</v>
      </c>
      <c r="AX282" s="13" t="s">
        <v>81</v>
      </c>
      <c r="AY282" s="245" t="s">
        <v>136</v>
      </c>
    </row>
    <row r="283" s="2" customFormat="1" ht="37.8" customHeight="1">
      <c r="A283" s="38"/>
      <c r="B283" s="39"/>
      <c r="C283" s="220" t="s">
        <v>483</v>
      </c>
      <c r="D283" s="220" t="s">
        <v>138</v>
      </c>
      <c r="E283" s="221" t="s">
        <v>484</v>
      </c>
      <c r="F283" s="222" t="s">
        <v>485</v>
      </c>
      <c r="G283" s="223" t="s">
        <v>216</v>
      </c>
      <c r="H283" s="224">
        <v>7</v>
      </c>
      <c r="I283" s="225"/>
      <c r="J283" s="226">
        <f>ROUND(I283*H283,2)</f>
        <v>0</v>
      </c>
      <c r="K283" s="227"/>
      <c r="L283" s="44"/>
      <c r="M283" s="228" t="s">
        <v>1</v>
      </c>
      <c r="N283" s="229" t="s">
        <v>38</v>
      </c>
      <c r="O283" s="91"/>
      <c r="P283" s="230">
        <f>O283*H283</f>
        <v>0</v>
      </c>
      <c r="Q283" s="230">
        <v>0.27378000000000002</v>
      </c>
      <c r="R283" s="230">
        <f>Q283*H283</f>
        <v>1.9164600000000003</v>
      </c>
      <c r="S283" s="230">
        <v>0</v>
      </c>
      <c r="T283" s="231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2" t="s">
        <v>142</v>
      </c>
      <c r="AT283" s="232" t="s">
        <v>138</v>
      </c>
      <c r="AU283" s="232" t="s">
        <v>83</v>
      </c>
      <c r="AY283" s="17" t="s">
        <v>136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7" t="s">
        <v>81</v>
      </c>
      <c r="BK283" s="233">
        <f>ROUND(I283*H283,2)</f>
        <v>0</v>
      </c>
      <c r="BL283" s="17" t="s">
        <v>142</v>
      </c>
      <c r="BM283" s="232" t="s">
        <v>486</v>
      </c>
    </row>
    <row r="284" s="13" customFormat="1">
      <c r="A284" s="13"/>
      <c r="B284" s="234"/>
      <c r="C284" s="235"/>
      <c r="D284" s="236" t="s">
        <v>144</v>
      </c>
      <c r="E284" s="237" t="s">
        <v>1</v>
      </c>
      <c r="F284" s="238" t="s">
        <v>487</v>
      </c>
      <c r="G284" s="235"/>
      <c r="H284" s="239">
        <v>7</v>
      </c>
      <c r="I284" s="240"/>
      <c r="J284" s="235"/>
      <c r="K284" s="235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144</v>
      </c>
      <c r="AU284" s="245" t="s">
        <v>83</v>
      </c>
      <c r="AV284" s="13" t="s">
        <v>83</v>
      </c>
      <c r="AW284" s="13" t="s">
        <v>30</v>
      </c>
      <c r="AX284" s="13" t="s">
        <v>81</v>
      </c>
      <c r="AY284" s="245" t="s">
        <v>136</v>
      </c>
    </row>
    <row r="285" s="2" customFormat="1" ht="33" customHeight="1">
      <c r="A285" s="38"/>
      <c r="B285" s="39"/>
      <c r="C285" s="220" t="s">
        <v>488</v>
      </c>
      <c r="D285" s="220" t="s">
        <v>138</v>
      </c>
      <c r="E285" s="221" t="s">
        <v>489</v>
      </c>
      <c r="F285" s="222" t="s">
        <v>490</v>
      </c>
      <c r="G285" s="223" t="s">
        <v>216</v>
      </c>
      <c r="H285" s="224">
        <v>21</v>
      </c>
      <c r="I285" s="225"/>
      <c r="J285" s="226">
        <f>ROUND(I285*H285,2)</f>
        <v>0</v>
      </c>
      <c r="K285" s="227"/>
      <c r="L285" s="44"/>
      <c r="M285" s="228" t="s">
        <v>1</v>
      </c>
      <c r="N285" s="229" t="s">
        <v>38</v>
      </c>
      <c r="O285" s="91"/>
      <c r="P285" s="230">
        <f>O285*H285</f>
        <v>0</v>
      </c>
      <c r="Q285" s="230">
        <v>0.45529999999999998</v>
      </c>
      <c r="R285" s="230">
        <f>Q285*H285</f>
        <v>9.5612999999999992</v>
      </c>
      <c r="S285" s="230">
        <v>0</v>
      </c>
      <c r="T285" s="231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2" t="s">
        <v>142</v>
      </c>
      <c r="AT285" s="232" t="s">
        <v>138</v>
      </c>
      <c r="AU285" s="232" t="s">
        <v>83</v>
      </c>
      <c r="AY285" s="17" t="s">
        <v>136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7" t="s">
        <v>81</v>
      </c>
      <c r="BK285" s="233">
        <f>ROUND(I285*H285,2)</f>
        <v>0</v>
      </c>
      <c r="BL285" s="17" t="s">
        <v>142</v>
      </c>
      <c r="BM285" s="232" t="s">
        <v>491</v>
      </c>
    </row>
    <row r="286" s="13" customFormat="1">
      <c r="A286" s="13"/>
      <c r="B286" s="234"/>
      <c r="C286" s="235"/>
      <c r="D286" s="236" t="s">
        <v>144</v>
      </c>
      <c r="E286" s="237" t="s">
        <v>1</v>
      </c>
      <c r="F286" s="238" t="s">
        <v>492</v>
      </c>
      <c r="G286" s="235"/>
      <c r="H286" s="239">
        <v>21</v>
      </c>
      <c r="I286" s="240"/>
      <c r="J286" s="235"/>
      <c r="K286" s="235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144</v>
      </c>
      <c r="AU286" s="245" t="s">
        <v>83</v>
      </c>
      <c r="AV286" s="13" t="s">
        <v>83</v>
      </c>
      <c r="AW286" s="13" t="s">
        <v>30</v>
      </c>
      <c r="AX286" s="13" t="s">
        <v>81</v>
      </c>
      <c r="AY286" s="245" t="s">
        <v>136</v>
      </c>
    </row>
    <row r="287" s="2" customFormat="1" ht="33" customHeight="1">
      <c r="A287" s="38"/>
      <c r="B287" s="39"/>
      <c r="C287" s="220" t="s">
        <v>493</v>
      </c>
      <c r="D287" s="220" t="s">
        <v>138</v>
      </c>
      <c r="E287" s="221" t="s">
        <v>494</v>
      </c>
      <c r="F287" s="222" t="s">
        <v>495</v>
      </c>
      <c r="G287" s="223" t="s">
        <v>216</v>
      </c>
      <c r="H287" s="224">
        <v>3</v>
      </c>
      <c r="I287" s="225"/>
      <c r="J287" s="226">
        <f>ROUND(I287*H287,2)</f>
        <v>0</v>
      </c>
      <c r="K287" s="227"/>
      <c r="L287" s="44"/>
      <c r="M287" s="228" t="s">
        <v>1</v>
      </c>
      <c r="N287" s="229" t="s">
        <v>38</v>
      </c>
      <c r="O287" s="91"/>
      <c r="P287" s="230">
        <f>O287*H287</f>
        <v>0</v>
      </c>
      <c r="Q287" s="230">
        <v>0.46082000000000001</v>
      </c>
      <c r="R287" s="230">
        <f>Q287*H287</f>
        <v>1.38246</v>
      </c>
      <c r="S287" s="230">
        <v>0</v>
      </c>
      <c r="T287" s="231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2" t="s">
        <v>142</v>
      </c>
      <c r="AT287" s="232" t="s">
        <v>138</v>
      </c>
      <c r="AU287" s="232" t="s">
        <v>83</v>
      </c>
      <c r="AY287" s="17" t="s">
        <v>136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7" t="s">
        <v>81</v>
      </c>
      <c r="BK287" s="233">
        <f>ROUND(I287*H287,2)</f>
        <v>0</v>
      </c>
      <c r="BL287" s="17" t="s">
        <v>142</v>
      </c>
      <c r="BM287" s="232" t="s">
        <v>496</v>
      </c>
    </row>
    <row r="288" s="13" customFormat="1">
      <c r="A288" s="13"/>
      <c r="B288" s="234"/>
      <c r="C288" s="235"/>
      <c r="D288" s="236" t="s">
        <v>144</v>
      </c>
      <c r="E288" s="237" t="s">
        <v>1</v>
      </c>
      <c r="F288" s="238" t="s">
        <v>497</v>
      </c>
      <c r="G288" s="235"/>
      <c r="H288" s="239">
        <v>3</v>
      </c>
      <c r="I288" s="240"/>
      <c r="J288" s="235"/>
      <c r="K288" s="235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144</v>
      </c>
      <c r="AU288" s="245" t="s">
        <v>83</v>
      </c>
      <c r="AV288" s="13" t="s">
        <v>83</v>
      </c>
      <c r="AW288" s="13" t="s">
        <v>30</v>
      </c>
      <c r="AX288" s="13" t="s">
        <v>81</v>
      </c>
      <c r="AY288" s="245" t="s">
        <v>136</v>
      </c>
    </row>
    <row r="289" s="2" customFormat="1" ht="37.8" customHeight="1">
      <c r="A289" s="38"/>
      <c r="B289" s="39"/>
      <c r="C289" s="220" t="s">
        <v>498</v>
      </c>
      <c r="D289" s="220" t="s">
        <v>138</v>
      </c>
      <c r="E289" s="221" t="s">
        <v>499</v>
      </c>
      <c r="F289" s="222" t="s">
        <v>500</v>
      </c>
      <c r="G289" s="223" t="s">
        <v>448</v>
      </c>
      <c r="H289" s="224">
        <v>6</v>
      </c>
      <c r="I289" s="225"/>
      <c r="J289" s="226">
        <f>ROUND(I289*H289,2)</f>
        <v>0</v>
      </c>
      <c r="K289" s="227"/>
      <c r="L289" s="44"/>
      <c r="M289" s="228" t="s">
        <v>1</v>
      </c>
      <c r="N289" s="229" t="s">
        <v>38</v>
      </c>
      <c r="O289" s="91"/>
      <c r="P289" s="230">
        <f>O289*H289</f>
        <v>0</v>
      </c>
      <c r="Q289" s="230">
        <v>0.068199999999999997</v>
      </c>
      <c r="R289" s="230">
        <f>Q289*H289</f>
        <v>0.40920000000000001</v>
      </c>
      <c r="S289" s="230">
        <v>0</v>
      </c>
      <c r="T289" s="231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2" t="s">
        <v>142</v>
      </c>
      <c r="AT289" s="232" t="s">
        <v>138</v>
      </c>
      <c r="AU289" s="232" t="s">
        <v>83</v>
      </c>
      <c r="AY289" s="17" t="s">
        <v>136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7" t="s">
        <v>81</v>
      </c>
      <c r="BK289" s="233">
        <f>ROUND(I289*H289,2)</f>
        <v>0</v>
      </c>
      <c r="BL289" s="17" t="s">
        <v>142</v>
      </c>
      <c r="BM289" s="232" t="s">
        <v>501</v>
      </c>
    </row>
    <row r="290" s="13" customFormat="1">
      <c r="A290" s="13"/>
      <c r="B290" s="234"/>
      <c r="C290" s="235"/>
      <c r="D290" s="236" t="s">
        <v>144</v>
      </c>
      <c r="E290" s="237" t="s">
        <v>1</v>
      </c>
      <c r="F290" s="238" t="s">
        <v>502</v>
      </c>
      <c r="G290" s="235"/>
      <c r="H290" s="239">
        <v>6</v>
      </c>
      <c r="I290" s="240"/>
      <c r="J290" s="235"/>
      <c r="K290" s="235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144</v>
      </c>
      <c r="AU290" s="245" t="s">
        <v>83</v>
      </c>
      <c r="AV290" s="13" t="s">
        <v>83</v>
      </c>
      <c r="AW290" s="13" t="s">
        <v>30</v>
      </c>
      <c r="AX290" s="13" t="s">
        <v>81</v>
      </c>
      <c r="AY290" s="245" t="s">
        <v>136</v>
      </c>
    </row>
    <row r="291" s="12" customFormat="1" ht="22.8" customHeight="1">
      <c r="A291" s="12"/>
      <c r="B291" s="204"/>
      <c r="C291" s="205"/>
      <c r="D291" s="206" t="s">
        <v>72</v>
      </c>
      <c r="E291" s="218" t="s">
        <v>176</v>
      </c>
      <c r="F291" s="218" t="s">
        <v>503</v>
      </c>
      <c r="G291" s="205"/>
      <c r="H291" s="205"/>
      <c r="I291" s="208"/>
      <c r="J291" s="219">
        <f>BK291</f>
        <v>0</v>
      </c>
      <c r="K291" s="205"/>
      <c r="L291" s="210"/>
      <c r="M291" s="211"/>
      <c r="N291" s="212"/>
      <c r="O291" s="212"/>
      <c r="P291" s="213">
        <f>SUM(P292:P344)</f>
        <v>0</v>
      </c>
      <c r="Q291" s="212"/>
      <c r="R291" s="213">
        <f>SUM(R292:R344)</f>
        <v>138.84658400000001</v>
      </c>
      <c r="S291" s="212"/>
      <c r="T291" s="214">
        <f>SUM(T292:T344)</f>
        <v>2.2590000000000003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5" t="s">
        <v>81</v>
      </c>
      <c r="AT291" s="216" t="s">
        <v>72</v>
      </c>
      <c r="AU291" s="216" t="s">
        <v>81</v>
      </c>
      <c r="AY291" s="215" t="s">
        <v>136</v>
      </c>
      <c r="BK291" s="217">
        <f>SUM(BK292:BK344)</f>
        <v>0</v>
      </c>
    </row>
    <row r="292" s="2" customFormat="1" ht="24.15" customHeight="1">
      <c r="A292" s="38"/>
      <c r="B292" s="39"/>
      <c r="C292" s="220" t="s">
        <v>504</v>
      </c>
      <c r="D292" s="220" t="s">
        <v>138</v>
      </c>
      <c r="E292" s="221" t="s">
        <v>505</v>
      </c>
      <c r="F292" s="222" t="s">
        <v>506</v>
      </c>
      <c r="G292" s="223" t="s">
        <v>448</v>
      </c>
      <c r="H292" s="224">
        <v>44</v>
      </c>
      <c r="I292" s="225"/>
      <c r="J292" s="226">
        <f>ROUND(I292*H292,2)</f>
        <v>0</v>
      </c>
      <c r="K292" s="227"/>
      <c r="L292" s="44"/>
      <c r="M292" s="228" t="s">
        <v>1</v>
      </c>
      <c r="N292" s="229" t="s">
        <v>38</v>
      </c>
      <c r="O292" s="91"/>
      <c r="P292" s="230">
        <f>O292*H292</f>
        <v>0</v>
      </c>
      <c r="Q292" s="230">
        <v>0.00069999999999999999</v>
      </c>
      <c r="R292" s="230">
        <f>Q292*H292</f>
        <v>0.030800000000000001</v>
      </c>
      <c r="S292" s="230">
        <v>0</v>
      </c>
      <c r="T292" s="231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2" t="s">
        <v>142</v>
      </c>
      <c r="AT292" s="232" t="s">
        <v>138</v>
      </c>
      <c r="AU292" s="232" t="s">
        <v>83</v>
      </c>
      <c r="AY292" s="17" t="s">
        <v>136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7" t="s">
        <v>81</v>
      </c>
      <c r="BK292" s="233">
        <f>ROUND(I292*H292,2)</f>
        <v>0</v>
      </c>
      <c r="BL292" s="17" t="s">
        <v>142</v>
      </c>
      <c r="BM292" s="232" t="s">
        <v>507</v>
      </c>
    </row>
    <row r="293" s="13" customFormat="1">
      <c r="A293" s="13"/>
      <c r="B293" s="234"/>
      <c r="C293" s="235"/>
      <c r="D293" s="236" t="s">
        <v>144</v>
      </c>
      <c r="E293" s="237" t="s">
        <v>1</v>
      </c>
      <c r="F293" s="238" t="s">
        <v>508</v>
      </c>
      <c r="G293" s="235"/>
      <c r="H293" s="239">
        <v>6</v>
      </c>
      <c r="I293" s="240"/>
      <c r="J293" s="235"/>
      <c r="K293" s="235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144</v>
      </c>
      <c r="AU293" s="245" t="s">
        <v>83</v>
      </c>
      <c r="AV293" s="13" t="s">
        <v>83</v>
      </c>
      <c r="AW293" s="13" t="s">
        <v>30</v>
      </c>
      <c r="AX293" s="13" t="s">
        <v>73</v>
      </c>
      <c r="AY293" s="245" t="s">
        <v>136</v>
      </c>
    </row>
    <row r="294" s="13" customFormat="1">
      <c r="A294" s="13"/>
      <c r="B294" s="234"/>
      <c r="C294" s="235"/>
      <c r="D294" s="236" t="s">
        <v>144</v>
      </c>
      <c r="E294" s="237" t="s">
        <v>1</v>
      </c>
      <c r="F294" s="238" t="s">
        <v>509</v>
      </c>
      <c r="G294" s="235"/>
      <c r="H294" s="239">
        <v>18</v>
      </c>
      <c r="I294" s="240"/>
      <c r="J294" s="235"/>
      <c r="K294" s="235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144</v>
      </c>
      <c r="AU294" s="245" t="s">
        <v>83</v>
      </c>
      <c r="AV294" s="13" t="s">
        <v>83</v>
      </c>
      <c r="AW294" s="13" t="s">
        <v>30</v>
      </c>
      <c r="AX294" s="13" t="s">
        <v>73</v>
      </c>
      <c r="AY294" s="245" t="s">
        <v>136</v>
      </c>
    </row>
    <row r="295" s="13" customFormat="1">
      <c r="A295" s="13"/>
      <c r="B295" s="234"/>
      <c r="C295" s="235"/>
      <c r="D295" s="236" t="s">
        <v>144</v>
      </c>
      <c r="E295" s="237" t="s">
        <v>1</v>
      </c>
      <c r="F295" s="238" t="s">
        <v>510</v>
      </c>
      <c r="G295" s="235"/>
      <c r="H295" s="239">
        <v>16</v>
      </c>
      <c r="I295" s="240"/>
      <c r="J295" s="235"/>
      <c r="K295" s="235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144</v>
      </c>
      <c r="AU295" s="245" t="s">
        <v>83</v>
      </c>
      <c r="AV295" s="13" t="s">
        <v>83</v>
      </c>
      <c r="AW295" s="13" t="s">
        <v>30</v>
      </c>
      <c r="AX295" s="13" t="s">
        <v>73</v>
      </c>
      <c r="AY295" s="245" t="s">
        <v>136</v>
      </c>
    </row>
    <row r="296" s="13" customFormat="1">
      <c r="A296" s="13"/>
      <c r="B296" s="234"/>
      <c r="C296" s="235"/>
      <c r="D296" s="236" t="s">
        <v>144</v>
      </c>
      <c r="E296" s="237" t="s">
        <v>1</v>
      </c>
      <c r="F296" s="238" t="s">
        <v>511</v>
      </c>
      <c r="G296" s="235"/>
      <c r="H296" s="239">
        <v>4</v>
      </c>
      <c r="I296" s="240"/>
      <c r="J296" s="235"/>
      <c r="K296" s="235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144</v>
      </c>
      <c r="AU296" s="245" t="s">
        <v>83</v>
      </c>
      <c r="AV296" s="13" t="s">
        <v>83</v>
      </c>
      <c r="AW296" s="13" t="s">
        <v>30</v>
      </c>
      <c r="AX296" s="13" t="s">
        <v>73</v>
      </c>
      <c r="AY296" s="245" t="s">
        <v>136</v>
      </c>
    </row>
    <row r="297" s="14" customFormat="1">
      <c r="A297" s="14"/>
      <c r="B297" s="246"/>
      <c r="C297" s="247"/>
      <c r="D297" s="236" t="s">
        <v>144</v>
      </c>
      <c r="E297" s="248" t="s">
        <v>1</v>
      </c>
      <c r="F297" s="249" t="s">
        <v>186</v>
      </c>
      <c r="G297" s="247"/>
      <c r="H297" s="250">
        <v>44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6" t="s">
        <v>144</v>
      </c>
      <c r="AU297" s="256" t="s">
        <v>83</v>
      </c>
      <c r="AV297" s="14" t="s">
        <v>142</v>
      </c>
      <c r="AW297" s="14" t="s">
        <v>30</v>
      </c>
      <c r="AX297" s="14" t="s">
        <v>81</v>
      </c>
      <c r="AY297" s="256" t="s">
        <v>136</v>
      </c>
    </row>
    <row r="298" s="2" customFormat="1" ht="16.5" customHeight="1">
      <c r="A298" s="38"/>
      <c r="B298" s="39"/>
      <c r="C298" s="257" t="s">
        <v>512</v>
      </c>
      <c r="D298" s="257" t="s">
        <v>267</v>
      </c>
      <c r="E298" s="258" t="s">
        <v>513</v>
      </c>
      <c r="F298" s="259" t="s">
        <v>514</v>
      </c>
      <c r="G298" s="260" t="s">
        <v>448</v>
      </c>
      <c r="H298" s="261">
        <v>4</v>
      </c>
      <c r="I298" s="262"/>
      <c r="J298" s="263">
        <f>ROUND(I298*H298,2)</f>
        <v>0</v>
      </c>
      <c r="K298" s="264"/>
      <c r="L298" s="265"/>
      <c r="M298" s="266" t="s">
        <v>1</v>
      </c>
      <c r="N298" s="267" t="s">
        <v>38</v>
      </c>
      <c r="O298" s="91"/>
      <c r="P298" s="230">
        <f>O298*H298</f>
        <v>0</v>
      </c>
      <c r="Q298" s="230">
        <v>0.0050000000000000001</v>
      </c>
      <c r="R298" s="230">
        <f>Q298*H298</f>
        <v>0.02</v>
      </c>
      <c r="S298" s="230">
        <v>0</v>
      </c>
      <c r="T298" s="231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2" t="s">
        <v>171</v>
      </c>
      <c r="AT298" s="232" t="s">
        <v>267</v>
      </c>
      <c r="AU298" s="232" t="s">
        <v>83</v>
      </c>
      <c r="AY298" s="17" t="s">
        <v>136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7" t="s">
        <v>81</v>
      </c>
      <c r="BK298" s="233">
        <f>ROUND(I298*H298,2)</f>
        <v>0</v>
      </c>
      <c r="BL298" s="17" t="s">
        <v>142</v>
      </c>
      <c r="BM298" s="232" t="s">
        <v>515</v>
      </c>
    </row>
    <row r="299" s="2" customFormat="1" ht="24.15" customHeight="1">
      <c r="A299" s="38"/>
      <c r="B299" s="39"/>
      <c r="C299" s="257" t="s">
        <v>516</v>
      </c>
      <c r="D299" s="257" t="s">
        <v>267</v>
      </c>
      <c r="E299" s="258" t="s">
        <v>517</v>
      </c>
      <c r="F299" s="259" t="s">
        <v>518</v>
      </c>
      <c r="G299" s="260" t="s">
        <v>448</v>
      </c>
      <c r="H299" s="261">
        <v>18</v>
      </c>
      <c r="I299" s="262"/>
      <c r="J299" s="263">
        <f>ROUND(I299*H299,2)</f>
        <v>0</v>
      </c>
      <c r="K299" s="264"/>
      <c r="L299" s="265"/>
      <c r="M299" s="266" t="s">
        <v>1</v>
      </c>
      <c r="N299" s="267" t="s">
        <v>38</v>
      </c>
      <c r="O299" s="91"/>
      <c r="P299" s="230">
        <f>O299*H299</f>
        <v>0</v>
      </c>
      <c r="Q299" s="230">
        <v>0.0025000000000000001</v>
      </c>
      <c r="R299" s="230">
        <f>Q299*H299</f>
        <v>0.044999999999999998</v>
      </c>
      <c r="S299" s="230">
        <v>0</v>
      </c>
      <c r="T299" s="231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2" t="s">
        <v>171</v>
      </c>
      <c r="AT299" s="232" t="s">
        <v>267</v>
      </c>
      <c r="AU299" s="232" t="s">
        <v>83</v>
      </c>
      <c r="AY299" s="17" t="s">
        <v>136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7" t="s">
        <v>81</v>
      </c>
      <c r="BK299" s="233">
        <f>ROUND(I299*H299,2)</f>
        <v>0</v>
      </c>
      <c r="BL299" s="17" t="s">
        <v>142</v>
      </c>
      <c r="BM299" s="232" t="s">
        <v>519</v>
      </c>
    </row>
    <row r="300" s="2" customFormat="1" ht="16.5" customHeight="1">
      <c r="A300" s="38"/>
      <c r="B300" s="39"/>
      <c r="C300" s="257" t="s">
        <v>520</v>
      </c>
      <c r="D300" s="257" t="s">
        <v>267</v>
      </c>
      <c r="E300" s="258" t="s">
        <v>521</v>
      </c>
      <c r="F300" s="259" t="s">
        <v>522</v>
      </c>
      <c r="G300" s="260" t="s">
        <v>448</v>
      </c>
      <c r="H300" s="261">
        <v>16</v>
      </c>
      <c r="I300" s="262"/>
      <c r="J300" s="263">
        <f>ROUND(I300*H300,2)</f>
        <v>0</v>
      </c>
      <c r="K300" s="264"/>
      <c r="L300" s="265"/>
      <c r="M300" s="266" t="s">
        <v>1</v>
      </c>
      <c r="N300" s="267" t="s">
        <v>38</v>
      </c>
      <c r="O300" s="91"/>
      <c r="P300" s="230">
        <f>O300*H300</f>
        <v>0</v>
      </c>
      <c r="Q300" s="230">
        <v>0.0016999999999999999</v>
      </c>
      <c r="R300" s="230">
        <f>Q300*H300</f>
        <v>0.027199999999999998</v>
      </c>
      <c r="S300" s="230">
        <v>0</v>
      </c>
      <c r="T300" s="231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2" t="s">
        <v>171</v>
      </c>
      <c r="AT300" s="232" t="s">
        <v>267</v>
      </c>
      <c r="AU300" s="232" t="s">
        <v>83</v>
      </c>
      <c r="AY300" s="17" t="s">
        <v>136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7" t="s">
        <v>81</v>
      </c>
      <c r="BK300" s="233">
        <f>ROUND(I300*H300,2)</f>
        <v>0</v>
      </c>
      <c r="BL300" s="17" t="s">
        <v>142</v>
      </c>
      <c r="BM300" s="232" t="s">
        <v>523</v>
      </c>
    </row>
    <row r="301" s="2" customFormat="1" ht="21.75" customHeight="1">
      <c r="A301" s="38"/>
      <c r="B301" s="39"/>
      <c r="C301" s="257" t="s">
        <v>524</v>
      </c>
      <c r="D301" s="257" t="s">
        <v>267</v>
      </c>
      <c r="E301" s="258" t="s">
        <v>525</v>
      </c>
      <c r="F301" s="259" t="s">
        <v>526</v>
      </c>
      <c r="G301" s="260" t="s">
        <v>448</v>
      </c>
      <c r="H301" s="261">
        <v>6</v>
      </c>
      <c r="I301" s="262"/>
      <c r="J301" s="263">
        <f>ROUND(I301*H301,2)</f>
        <v>0</v>
      </c>
      <c r="K301" s="264"/>
      <c r="L301" s="265"/>
      <c r="M301" s="266" t="s">
        <v>1</v>
      </c>
      <c r="N301" s="267" t="s">
        <v>38</v>
      </c>
      <c r="O301" s="91"/>
      <c r="P301" s="230">
        <f>O301*H301</f>
        <v>0</v>
      </c>
      <c r="Q301" s="230">
        <v>0.010999999999999999</v>
      </c>
      <c r="R301" s="230">
        <f>Q301*H301</f>
        <v>0.066000000000000003</v>
      </c>
      <c r="S301" s="230">
        <v>0</v>
      </c>
      <c r="T301" s="231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2" t="s">
        <v>171</v>
      </c>
      <c r="AT301" s="232" t="s">
        <v>267</v>
      </c>
      <c r="AU301" s="232" t="s">
        <v>83</v>
      </c>
      <c r="AY301" s="17" t="s">
        <v>136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7" t="s">
        <v>81</v>
      </c>
      <c r="BK301" s="233">
        <f>ROUND(I301*H301,2)</f>
        <v>0</v>
      </c>
      <c r="BL301" s="17" t="s">
        <v>142</v>
      </c>
      <c r="BM301" s="232" t="s">
        <v>527</v>
      </c>
    </row>
    <row r="302" s="2" customFormat="1" ht="24.15" customHeight="1">
      <c r="A302" s="38"/>
      <c r="B302" s="39"/>
      <c r="C302" s="220" t="s">
        <v>528</v>
      </c>
      <c r="D302" s="220" t="s">
        <v>138</v>
      </c>
      <c r="E302" s="221" t="s">
        <v>529</v>
      </c>
      <c r="F302" s="222" t="s">
        <v>530</v>
      </c>
      <c r="G302" s="223" t="s">
        <v>448</v>
      </c>
      <c r="H302" s="224">
        <v>15</v>
      </c>
      <c r="I302" s="225"/>
      <c r="J302" s="226">
        <f>ROUND(I302*H302,2)</f>
        <v>0</v>
      </c>
      <c r="K302" s="227"/>
      <c r="L302" s="44"/>
      <c r="M302" s="228" t="s">
        <v>1</v>
      </c>
      <c r="N302" s="229" t="s">
        <v>38</v>
      </c>
      <c r="O302" s="91"/>
      <c r="P302" s="230">
        <f>O302*H302</f>
        <v>0</v>
      </c>
      <c r="Q302" s="230">
        <v>0.11241</v>
      </c>
      <c r="R302" s="230">
        <f>Q302*H302</f>
        <v>1.68615</v>
      </c>
      <c r="S302" s="230">
        <v>0</v>
      </c>
      <c r="T302" s="231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2" t="s">
        <v>142</v>
      </c>
      <c r="AT302" s="232" t="s">
        <v>138</v>
      </c>
      <c r="AU302" s="232" t="s">
        <v>83</v>
      </c>
      <c r="AY302" s="17" t="s">
        <v>136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7" t="s">
        <v>81</v>
      </c>
      <c r="BK302" s="233">
        <f>ROUND(I302*H302,2)</f>
        <v>0</v>
      </c>
      <c r="BL302" s="17" t="s">
        <v>142</v>
      </c>
      <c r="BM302" s="232" t="s">
        <v>531</v>
      </c>
    </row>
    <row r="303" s="13" customFormat="1">
      <c r="A303" s="13"/>
      <c r="B303" s="234"/>
      <c r="C303" s="235"/>
      <c r="D303" s="236" t="s">
        <v>144</v>
      </c>
      <c r="E303" s="237" t="s">
        <v>1</v>
      </c>
      <c r="F303" s="238" t="s">
        <v>532</v>
      </c>
      <c r="G303" s="235"/>
      <c r="H303" s="239">
        <v>15</v>
      </c>
      <c r="I303" s="240"/>
      <c r="J303" s="235"/>
      <c r="K303" s="235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144</v>
      </c>
      <c r="AU303" s="245" t="s">
        <v>83</v>
      </c>
      <c r="AV303" s="13" t="s">
        <v>83</v>
      </c>
      <c r="AW303" s="13" t="s">
        <v>30</v>
      </c>
      <c r="AX303" s="13" t="s">
        <v>81</v>
      </c>
      <c r="AY303" s="245" t="s">
        <v>136</v>
      </c>
    </row>
    <row r="304" s="2" customFormat="1" ht="21.75" customHeight="1">
      <c r="A304" s="38"/>
      <c r="B304" s="39"/>
      <c r="C304" s="257" t="s">
        <v>533</v>
      </c>
      <c r="D304" s="257" t="s">
        <v>267</v>
      </c>
      <c r="E304" s="258" t="s">
        <v>534</v>
      </c>
      <c r="F304" s="259" t="s">
        <v>535</v>
      </c>
      <c r="G304" s="260" t="s">
        <v>448</v>
      </c>
      <c r="H304" s="261">
        <v>15</v>
      </c>
      <c r="I304" s="262"/>
      <c r="J304" s="263">
        <f>ROUND(I304*H304,2)</f>
        <v>0</v>
      </c>
      <c r="K304" s="264"/>
      <c r="L304" s="265"/>
      <c r="M304" s="266" t="s">
        <v>1</v>
      </c>
      <c r="N304" s="267" t="s">
        <v>38</v>
      </c>
      <c r="O304" s="91"/>
      <c r="P304" s="230">
        <f>O304*H304</f>
        <v>0</v>
      </c>
      <c r="Q304" s="230">
        <v>0.0025000000000000001</v>
      </c>
      <c r="R304" s="230">
        <f>Q304*H304</f>
        <v>0.037499999999999999</v>
      </c>
      <c r="S304" s="230">
        <v>0</v>
      </c>
      <c r="T304" s="231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2" t="s">
        <v>171</v>
      </c>
      <c r="AT304" s="232" t="s">
        <v>267</v>
      </c>
      <c r="AU304" s="232" t="s">
        <v>83</v>
      </c>
      <c r="AY304" s="17" t="s">
        <v>136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7" t="s">
        <v>81</v>
      </c>
      <c r="BK304" s="233">
        <f>ROUND(I304*H304,2)</f>
        <v>0</v>
      </c>
      <c r="BL304" s="17" t="s">
        <v>142</v>
      </c>
      <c r="BM304" s="232" t="s">
        <v>536</v>
      </c>
    </row>
    <row r="305" s="2" customFormat="1" ht="24.15" customHeight="1">
      <c r="A305" s="38"/>
      <c r="B305" s="39"/>
      <c r="C305" s="220" t="s">
        <v>537</v>
      </c>
      <c r="D305" s="220" t="s">
        <v>138</v>
      </c>
      <c r="E305" s="221" t="s">
        <v>538</v>
      </c>
      <c r="F305" s="222" t="s">
        <v>539</v>
      </c>
      <c r="G305" s="223" t="s">
        <v>216</v>
      </c>
      <c r="H305" s="224">
        <v>820</v>
      </c>
      <c r="I305" s="225"/>
      <c r="J305" s="226">
        <f>ROUND(I305*H305,2)</f>
        <v>0</v>
      </c>
      <c r="K305" s="227"/>
      <c r="L305" s="44"/>
      <c r="M305" s="228" t="s">
        <v>1</v>
      </c>
      <c r="N305" s="229" t="s">
        <v>38</v>
      </c>
      <c r="O305" s="91"/>
      <c r="P305" s="230">
        <f>O305*H305</f>
        <v>0</v>
      </c>
      <c r="Q305" s="230">
        <v>5.0000000000000002E-05</v>
      </c>
      <c r="R305" s="230">
        <f>Q305*H305</f>
        <v>0.041000000000000002</v>
      </c>
      <c r="S305" s="230">
        <v>0</v>
      </c>
      <c r="T305" s="231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2" t="s">
        <v>142</v>
      </c>
      <c r="AT305" s="232" t="s">
        <v>138</v>
      </c>
      <c r="AU305" s="232" t="s">
        <v>83</v>
      </c>
      <c r="AY305" s="17" t="s">
        <v>136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7" t="s">
        <v>81</v>
      </c>
      <c r="BK305" s="233">
        <f>ROUND(I305*H305,2)</f>
        <v>0</v>
      </c>
      <c r="BL305" s="17" t="s">
        <v>142</v>
      </c>
      <c r="BM305" s="232" t="s">
        <v>540</v>
      </c>
    </row>
    <row r="306" s="13" customFormat="1">
      <c r="A306" s="13"/>
      <c r="B306" s="234"/>
      <c r="C306" s="235"/>
      <c r="D306" s="236" t="s">
        <v>144</v>
      </c>
      <c r="E306" s="237" t="s">
        <v>1</v>
      </c>
      <c r="F306" s="238" t="s">
        <v>541</v>
      </c>
      <c r="G306" s="235"/>
      <c r="H306" s="239">
        <v>820</v>
      </c>
      <c r="I306" s="240"/>
      <c r="J306" s="235"/>
      <c r="K306" s="235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144</v>
      </c>
      <c r="AU306" s="245" t="s">
        <v>83</v>
      </c>
      <c r="AV306" s="13" t="s">
        <v>83</v>
      </c>
      <c r="AW306" s="13" t="s">
        <v>30</v>
      </c>
      <c r="AX306" s="13" t="s">
        <v>81</v>
      </c>
      <c r="AY306" s="245" t="s">
        <v>136</v>
      </c>
    </row>
    <row r="307" s="2" customFormat="1" ht="24.15" customHeight="1">
      <c r="A307" s="38"/>
      <c r="B307" s="39"/>
      <c r="C307" s="220" t="s">
        <v>542</v>
      </c>
      <c r="D307" s="220" t="s">
        <v>138</v>
      </c>
      <c r="E307" s="221" t="s">
        <v>543</v>
      </c>
      <c r="F307" s="222" t="s">
        <v>544</v>
      </c>
      <c r="G307" s="223" t="s">
        <v>141</v>
      </c>
      <c r="H307" s="224">
        <v>49</v>
      </c>
      <c r="I307" s="225"/>
      <c r="J307" s="226">
        <f>ROUND(I307*H307,2)</f>
        <v>0</v>
      </c>
      <c r="K307" s="227"/>
      <c r="L307" s="44"/>
      <c r="M307" s="228" t="s">
        <v>1</v>
      </c>
      <c r="N307" s="229" t="s">
        <v>38</v>
      </c>
      <c r="O307" s="91"/>
      <c r="P307" s="230">
        <f>O307*H307</f>
        <v>0</v>
      </c>
      <c r="Q307" s="230">
        <v>0.0011999999999999999</v>
      </c>
      <c r="R307" s="230">
        <f>Q307*H307</f>
        <v>0.058799999999999998</v>
      </c>
      <c r="S307" s="230">
        <v>0</v>
      </c>
      <c r="T307" s="231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2" t="s">
        <v>142</v>
      </c>
      <c r="AT307" s="232" t="s">
        <v>138</v>
      </c>
      <c r="AU307" s="232" t="s">
        <v>83</v>
      </c>
      <c r="AY307" s="17" t="s">
        <v>136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7" t="s">
        <v>81</v>
      </c>
      <c r="BK307" s="233">
        <f>ROUND(I307*H307,2)</f>
        <v>0</v>
      </c>
      <c r="BL307" s="17" t="s">
        <v>142</v>
      </c>
      <c r="BM307" s="232" t="s">
        <v>545</v>
      </c>
    </row>
    <row r="308" s="13" customFormat="1">
      <c r="A308" s="13"/>
      <c r="B308" s="234"/>
      <c r="C308" s="235"/>
      <c r="D308" s="236" t="s">
        <v>144</v>
      </c>
      <c r="E308" s="237" t="s">
        <v>1</v>
      </c>
      <c r="F308" s="238" t="s">
        <v>546</v>
      </c>
      <c r="G308" s="235"/>
      <c r="H308" s="239">
        <v>49</v>
      </c>
      <c r="I308" s="240"/>
      <c r="J308" s="235"/>
      <c r="K308" s="235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144</v>
      </c>
      <c r="AU308" s="245" t="s">
        <v>83</v>
      </c>
      <c r="AV308" s="13" t="s">
        <v>83</v>
      </c>
      <c r="AW308" s="13" t="s">
        <v>30</v>
      </c>
      <c r="AX308" s="13" t="s">
        <v>81</v>
      </c>
      <c r="AY308" s="245" t="s">
        <v>136</v>
      </c>
    </row>
    <row r="309" s="2" customFormat="1" ht="16.5" customHeight="1">
      <c r="A309" s="38"/>
      <c r="B309" s="39"/>
      <c r="C309" s="220" t="s">
        <v>547</v>
      </c>
      <c r="D309" s="220" t="s">
        <v>138</v>
      </c>
      <c r="E309" s="221" t="s">
        <v>548</v>
      </c>
      <c r="F309" s="222" t="s">
        <v>549</v>
      </c>
      <c r="G309" s="223" t="s">
        <v>141</v>
      </c>
      <c r="H309" s="224">
        <v>138</v>
      </c>
      <c r="I309" s="225"/>
      <c r="J309" s="226">
        <f>ROUND(I309*H309,2)</f>
        <v>0</v>
      </c>
      <c r="K309" s="227"/>
      <c r="L309" s="44"/>
      <c r="M309" s="228" t="s">
        <v>1</v>
      </c>
      <c r="N309" s="229" t="s">
        <v>38</v>
      </c>
      <c r="O309" s="91"/>
      <c r="P309" s="230">
        <f>O309*H309</f>
        <v>0</v>
      </c>
      <c r="Q309" s="230">
        <v>0.0011999999999999999</v>
      </c>
      <c r="R309" s="230">
        <f>Q309*H309</f>
        <v>0.1656</v>
      </c>
      <c r="S309" s="230">
        <v>0</v>
      </c>
      <c r="T309" s="231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2" t="s">
        <v>142</v>
      </c>
      <c r="AT309" s="232" t="s">
        <v>138</v>
      </c>
      <c r="AU309" s="232" t="s">
        <v>83</v>
      </c>
      <c r="AY309" s="17" t="s">
        <v>136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7" t="s">
        <v>81</v>
      </c>
      <c r="BK309" s="233">
        <f>ROUND(I309*H309,2)</f>
        <v>0</v>
      </c>
      <c r="BL309" s="17" t="s">
        <v>142</v>
      </c>
      <c r="BM309" s="232" t="s">
        <v>550</v>
      </c>
    </row>
    <row r="310" s="13" customFormat="1">
      <c r="A310" s="13"/>
      <c r="B310" s="234"/>
      <c r="C310" s="235"/>
      <c r="D310" s="236" t="s">
        <v>144</v>
      </c>
      <c r="E310" s="237" t="s">
        <v>1</v>
      </c>
      <c r="F310" s="238" t="s">
        <v>551</v>
      </c>
      <c r="G310" s="235"/>
      <c r="H310" s="239">
        <v>138</v>
      </c>
      <c r="I310" s="240"/>
      <c r="J310" s="235"/>
      <c r="K310" s="235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144</v>
      </c>
      <c r="AU310" s="245" t="s">
        <v>83</v>
      </c>
      <c r="AV310" s="13" t="s">
        <v>83</v>
      </c>
      <c r="AW310" s="13" t="s">
        <v>30</v>
      </c>
      <c r="AX310" s="13" t="s">
        <v>81</v>
      </c>
      <c r="AY310" s="245" t="s">
        <v>136</v>
      </c>
    </row>
    <row r="311" s="2" customFormat="1" ht="24.15" customHeight="1">
      <c r="A311" s="38"/>
      <c r="B311" s="39"/>
      <c r="C311" s="220" t="s">
        <v>552</v>
      </c>
      <c r="D311" s="220" t="s">
        <v>138</v>
      </c>
      <c r="E311" s="221" t="s">
        <v>553</v>
      </c>
      <c r="F311" s="222" t="s">
        <v>554</v>
      </c>
      <c r="G311" s="223" t="s">
        <v>216</v>
      </c>
      <c r="H311" s="224">
        <v>820</v>
      </c>
      <c r="I311" s="225"/>
      <c r="J311" s="226">
        <f>ROUND(I311*H311,2)</f>
        <v>0</v>
      </c>
      <c r="K311" s="227"/>
      <c r="L311" s="44"/>
      <c r="M311" s="228" t="s">
        <v>1</v>
      </c>
      <c r="N311" s="229" t="s">
        <v>38</v>
      </c>
      <c r="O311" s="91"/>
      <c r="P311" s="230">
        <f>O311*H311</f>
        <v>0</v>
      </c>
      <c r="Q311" s="230">
        <v>0.00011</v>
      </c>
      <c r="R311" s="230">
        <f>Q311*H311</f>
        <v>0.090200000000000002</v>
      </c>
      <c r="S311" s="230">
        <v>0</v>
      </c>
      <c r="T311" s="231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2" t="s">
        <v>142</v>
      </c>
      <c r="AT311" s="232" t="s">
        <v>138</v>
      </c>
      <c r="AU311" s="232" t="s">
        <v>83</v>
      </c>
      <c r="AY311" s="17" t="s">
        <v>136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7" t="s">
        <v>81</v>
      </c>
      <c r="BK311" s="233">
        <f>ROUND(I311*H311,2)</f>
        <v>0</v>
      </c>
      <c r="BL311" s="17" t="s">
        <v>142</v>
      </c>
      <c r="BM311" s="232" t="s">
        <v>555</v>
      </c>
    </row>
    <row r="312" s="2" customFormat="1" ht="24.15" customHeight="1">
      <c r="A312" s="38"/>
      <c r="B312" s="39"/>
      <c r="C312" s="220" t="s">
        <v>556</v>
      </c>
      <c r="D312" s="220" t="s">
        <v>138</v>
      </c>
      <c r="E312" s="221" t="s">
        <v>557</v>
      </c>
      <c r="F312" s="222" t="s">
        <v>558</v>
      </c>
      <c r="G312" s="223" t="s">
        <v>141</v>
      </c>
      <c r="H312" s="224">
        <v>49</v>
      </c>
      <c r="I312" s="225"/>
      <c r="J312" s="226">
        <f>ROUND(I312*H312,2)</f>
        <v>0</v>
      </c>
      <c r="K312" s="227"/>
      <c r="L312" s="44"/>
      <c r="M312" s="228" t="s">
        <v>1</v>
      </c>
      <c r="N312" s="229" t="s">
        <v>38</v>
      </c>
      <c r="O312" s="91"/>
      <c r="P312" s="230">
        <f>O312*H312</f>
        <v>0</v>
      </c>
      <c r="Q312" s="230">
        <v>0.0016000000000000001</v>
      </c>
      <c r="R312" s="230">
        <f>Q312*H312</f>
        <v>0.078399999999999997</v>
      </c>
      <c r="S312" s="230">
        <v>0</v>
      </c>
      <c r="T312" s="231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2" t="s">
        <v>142</v>
      </c>
      <c r="AT312" s="232" t="s">
        <v>138</v>
      </c>
      <c r="AU312" s="232" t="s">
        <v>83</v>
      </c>
      <c r="AY312" s="17" t="s">
        <v>136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7" t="s">
        <v>81</v>
      </c>
      <c r="BK312" s="233">
        <f>ROUND(I312*H312,2)</f>
        <v>0</v>
      </c>
      <c r="BL312" s="17" t="s">
        <v>142</v>
      </c>
      <c r="BM312" s="232" t="s">
        <v>559</v>
      </c>
    </row>
    <row r="313" s="2" customFormat="1" ht="16.5" customHeight="1">
      <c r="A313" s="38"/>
      <c r="B313" s="39"/>
      <c r="C313" s="220" t="s">
        <v>560</v>
      </c>
      <c r="D313" s="220" t="s">
        <v>138</v>
      </c>
      <c r="E313" s="221" t="s">
        <v>561</v>
      </c>
      <c r="F313" s="222" t="s">
        <v>562</v>
      </c>
      <c r="G313" s="223" t="s">
        <v>141</v>
      </c>
      <c r="H313" s="224">
        <v>138</v>
      </c>
      <c r="I313" s="225"/>
      <c r="J313" s="226">
        <f>ROUND(I313*H313,2)</f>
        <v>0</v>
      </c>
      <c r="K313" s="227"/>
      <c r="L313" s="44"/>
      <c r="M313" s="228" t="s">
        <v>1</v>
      </c>
      <c r="N313" s="229" t="s">
        <v>38</v>
      </c>
      <c r="O313" s="91"/>
      <c r="P313" s="230">
        <f>O313*H313</f>
        <v>0</v>
      </c>
      <c r="Q313" s="230">
        <v>0.0016000000000000001</v>
      </c>
      <c r="R313" s="230">
        <f>Q313*H313</f>
        <v>0.22080000000000002</v>
      </c>
      <c r="S313" s="230">
        <v>0</v>
      </c>
      <c r="T313" s="231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2" t="s">
        <v>142</v>
      </c>
      <c r="AT313" s="232" t="s">
        <v>138</v>
      </c>
      <c r="AU313" s="232" t="s">
        <v>83</v>
      </c>
      <c r="AY313" s="17" t="s">
        <v>136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7" t="s">
        <v>81</v>
      </c>
      <c r="BK313" s="233">
        <f>ROUND(I313*H313,2)</f>
        <v>0</v>
      </c>
      <c r="BL313" s="17" t="s">
        <v>142</v>
      </c>
      <c r="BM313" s="232" t="s">
        <v>563</v>
      </c>
    </row>
    <row r="314" s="2" customFormat="1" ht="33" customHeight="1">
      <c r="A314" s="38"/>
      <c r="B314" s="39"/>
      <c r="C314" s="220" t="s">
        <v>564</v>
      </c>
      <c r="D314" s="220" t="s">
        <v>138</v>
      </c>
      <c r="E314" s="221" t="s">
        <v>565</v>
      </c>
      <c r="F314" s="222" t="s">
        <v>566</v>
      </c>
      <c r="G314" s="223" t="s">
        <v>216</v>
      </c>
      <c r="H314" s="224">
        <v>531</v>
      </c>
      <c r="I314" s="225"/>
      <c r="J314" s="226">
        <f>ROUND(I314*H314,2)</f>
        <v>0</v>
      </c>
      <c r="K314" s="227"/>
      <c r="L314" s="44"/>
      <c r="M314" s="228" t="s">
        <v>1</v>
      </c>
      <c r="N314" s="229" t="s">
        <v>38</v>
      </c>
      <c r="O314" s="91"/>
      <c r="P314" s="230">
        <f>O314*H314</f>
        <v>0</v>
      </c>
      <c r="Q314" s="230">
        <v>0.1295</v>
      </c>
      <c r="R314" s="230">
        <f>Q314*H314</f>
        <v>68.764499999999998</v>
      </c>
      <c r="S314" s="230">
        <v>0</v>
      </c>
      <c r="T314" s="231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2" t="s">
        <v>142</v>
      </c>
      <c r="AT314" s="232" t="s">
        <v>138</v>
      </c>
      <c r="AU314" s="232" t="s">
        <v>83</v>
      </c>
      <c r="AY314" s="17" t="s">
        <v>136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7" t="s">
        <v>81</v>
      </c>
      <c r="BK314" s="233">
        <f>ROUND(I314*H314,2)</f>
        <v>0</v>
      </c>
      <c r="BL314" s="17" t="s">
        <v>142</v>
      </c>
      <c r="BM314" s="232" t="s">
        <v>567</v>
      </c>
    </row>
    <row r="315" s="13" customFormat="1">
      <c r="A315" s="13"/>
      <c r="B315" s="234"/>
      <c r="C315" s="235"/>
      <c r="D315" s="236" t="s">
        <v>144</v>
      </c>
      <c r="E315" s="237" t="s">
        <v>1</v>
      </c>
      <c r="F315" s="238" t="s">
        <v>568</v>
      </c>
      <c r="G315" s="235"/>
      <c r="H315" s="239">
        <v>531</v>
      </c>
      <c r="I315" s="240"/>
      <c r="J315" s="235"/>
      <c r="K315" s="235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144</v>
      </c>
      <c r="AU315" s="245" t="s">
        <v>83</v>
      </c>
      <c r="AV315" s="13" t="s">
        <v>83</v>
      </c>
      <c r="AW315" s="13" t="s">
        <v>30</v>
      </c>
      <c r="AX315" s="13" t="s">
        <v>81</v>
      </c>
      <c r="AY315" s="245" t="s">
        <v>136</v>
      </c>
    </row>
    <row r="316" s="2" customFormat="1" ht="21.75" customHeight="1">
      <c r="A316" s="38"/>
      <c r="B316" s="39"/>
      <c r="C316" s="257" t="s">
        <v>569</v>
      </c>
      <c r="D316" s="257" t="s">
        <v>267</v>
      </c>
      <c r="E316" s="258" t="s">
        <v>570</v>
      </c>
      <c r="F316" s="259" t="s">
        <v>571</v>
      </c>
      <c r="G316" s="260" t="s">
        <v>216</v>
      </c>
      <c r="H316" s="261">
        <v>541.62</v>
      </c>
      <c r="I316" s="262"/>
      <c r="J316" s="263">
        <f>ROUND(I316*H316,2)</f>
        <v>0</v>
      </c>
      <c r="K316" s="264"/>
      <c r="L316" s="265"/>
      <c r="M316" s="266" t="s">
        <v>1</v>
      </c>
      <c r="N316" s="267" t="s">
        <v>38</v>
      </c>
      <c r="O316" s="91"/>
      <c r="P316" s="230">
        <f>O316*H316</f>
        <v>0</v>
      </c>
      <c r="Q316" s="230">
        <v>0.0263</v>
      </c>
      <c r="R316" s="230">
        <f>Q316*H316</f>
        <v>14.244606000000001</v>
      </c>
      <c r="S316" s="230">
        <v>0</v>
      </c>
      <c r="T316" s="231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2" t="s">
        <v>171</v>
      </c>
      <c r="AT316" s="232" t="s">
        <v>267</v>
      </c>
      <c r="AU316" s="232" t="s">
        <v>83</v>
      </c>
      <c r="AY316" s="17" t="s">
        <v>136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7" t="s">
        <v>81</v>
      </c>
      <c r="BK316" s="233">
        <f>ROUND(I316*H316,2)</f>
        <v>0</v>
      </c>
      <c r="BL316" s="17" t="s">
        <v>142</v>
      </c>
      <c r="BM316" s="232" t="s">
        <v>572</v>
      </c>
    </row>
    <row r="317" s="13" customFormat="1">
      <c r="A317" s="13"/>
      <c r="B317" s="234"/>
      <c r="C317" s="235"/>
      <c r="D317" s="236" t="s">
        <v>144</v>
      </c>
      <c r="E317" s="235"/>
      <c r="F317" s="238" t="s">
        <v>573</v>
      </c>
      <c r="G317" s="235"/>
      <c r="H317" s="239">
        <v>541.62</v>
      </c>
      <c r="I317" s="240"/>
      <c r="J317" s="235"/>
      <c r="K317" s="235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144</v>
      </c>
      <c r="AU317" s="245" t="s">
        <v>83</v>
      </c>
      <c r="AV317" s="13" t="s">
        <v>83</v>
      </c>
      <c r="AW317" s="13" t="s">
        <v>4</v>
      </c>
      <c r="AX317" s="13" t="s">
        <v>81</v>
      </c>
      <c r="AY317" s="245" t="s">
        <v>136</v>
      </c>
    </row>
    <row r="318" s="2" customFormat="1" ht="24.15" customHeight="1">
      <c r="A318" s="38"/>
      <c r="B318" s="39"/>
      <c r="C318" s="220" t="s">
        <v>574</v>
      </c>
      <c r="D318" s="220" t="s">
        <v>138</v>
      </c>
      <c r="E318" s="221" t="s">
        <v>575</v>
      </c>
      <c r="F318" s="222" t="s">
        <v>576</v>
      </c>
      <c r="G318" s="223" t="s">
        <v>216</v>
      </c>
      <c r="H318" s="224">
        <v>178.19999999999999</v>
      </c>
      <c r="I318" s="225"/>
      <c r="J318" s="226">
        <f>ROUND(I318*H318,2)</f>
        <v>0</v>
      </c>
      <c r="K318" s="227"/>
      <c r="L318" s="44"/>
      <c r="M318" s="228" t="s">
        <v>1</v>
      </c>
      <c r="N318" s="229" t="s">
        <v>38</v>
      </c>
      <c r="O318" s="91"/>
      <c r="P318" s="230">
        <f>O318*H318</f>
        <v>0</v>
      </c>
      <c r="Q318" s="230">
        <v>0.16849</v>
      </c>
      <c r="R318" s="230">
        <f>Q318*H318</f>
        <v>30.024918</v>
      </c>
      <c r="S318" s="230">
        <v>0</v>
      </c>
      <c r="T318" s="231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2" t="s">
        <v>142</v>
      </c>
      <c r="AT318" s="232" t="s">
        <v>138</v>
      </c>
      <c r="AU318" s="232" t="s">
        <v>83</v>
      </c>
      <c r="AY318" s="17" t="s">
        <v>136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7" t="s">
        <v>81</v>
      </c>
      <c r="BK318" s="233">
        <f>ROUND(I318*H318,2)</f>
        <v>0</v>
      </c>
      <c r="BL318" s="17" t="s">
        <v>142</v>
      </c>
      <c r="BM318" s="232" t="s">
        <v>577</v>
      </c>
    </row>
    <row r="319" s="13" customFormat="1">
      <c r="A319" s="13"/>
      <c r="B319" s="234"/>
      <c r="C319" s="235"/>
      <c r="D319" s="236" t="s">
        <v>144</v>
      </c>
      <c r="E319" s="237" t="s">
        <v>1</v>
      </c>
      <c r="F319" s="238" t="s">
        <v>578</v>
      </c>
      <c r="G319" s="235"/>
      <c r="H319" s="239">
        <v>152</v>
      </c>
      <c r="I319" s="240"/>
      <c r="J319" s="235"/>
      <c r="K319" s="235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144</v>
      </c>
      <c r="AU319" s="245" t="s">
        <v>83</v>
      </c>
      <c r="AV319" s="13" t="s">
        <v>83</v>
      </c>
      <c r="AW319" s="13" t="s">
        <v>30</v>
      </c>
      <c r="AX319" s="13" t="s">
        <v>73</v>
      </c>
      <c r="AY319" s="245" t="s">
        <v>136</v>
      </c>
    </row>
    <row r="320" s="13" customFormat="1">
      <c r="A320" s="13"/>
      <c r="B320" s="234"/>
      <c r="C320" s="235"/>
      <c r="D320" s="236" t="s">
        <v>144</v>
      </c>
      <c r="E320" s="237" t="s">
        <v>1</v>
      </c>
      <c r="F320" s="238" t="s">
        <v>579</v>
      </c>
      <c r="G320" s="235"/>
      <c r="H320" s="239">
        <v>3.5</v>
      </c>
      <c r="I320" s="240"/>
      <c r="J320" s="235"/>
      <c r="K320" s="235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144</v>
      </c>
      <c r="AU320" s="245" t="s">
        <v>83</v>
      </c>
      <c r="AV320" s="13" t="s">
        <v>83</v>
      </c>
      <c r="AW320" s="13" t="s">
        <v>30</v>
      </c>
      <c r="AX320" s="13" t="s">
        <v>73</v>
      </c>
      <c r="AY320" s="245" t="s">
        <v>136</v>
      </c>
    </row>
    <row r="321" s="13" customFormat="1">
      <c r="A321" s="13"/>
      <c r="B321" s="234"/>
      <c r="C321" s="235"/>
      <c r="D321" s="236" t="s">
        <v>144</v>
      </c>
      <c r="E321" s="237" t="s">
        <v>1</v>
      </c>
      <c r="F321" s="238" t="s">
        <v>580</v>
      </c>
      <c r="G321" s="235"/>
      <c r="H321" s="239">
        <v>12.5</v>
      </c>
      <c r="I321" s="240"/>
      <c r="J321" s="235"/>
      <c r="K321" s="235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144</v>
      </c>
      <c r="AU321" s="245" t="s">
        <v>83</v>
      </c>
      <c r="AV321" s="13" t="s">
        <v>83</v>
      </c>
      <c r="AW321" s="13" t="s">
        <v>30</v>
      </c>
      <c r="AX321" s="13" t="s">
        <v>73</v>
      </c>
      <c r="AY321" s="245" t="s">
        <v>136</v>
      </c>
    </row>
    <row r="322" s="13" customFormat="1">
      <c r="A322" s="13"/>
      <c r="B322" s="234"/>
      <c r="C322" s="235"/>
      <c r="D322" s="236" t="s">
        <v>144</v>
      </c>
      <c r="E322" s="237" t="s">
        <v>1</v>
      </c>
      <c r="F322" s="238" t="s">
        <v>581</v>
      </c>
      <c r="G322" s="235"/>
      <c r="H322" s="239">
        <v>7</v>
      </c>
      <c r="I322" s="240"/>
      <c r="J322" s="235"/>
      <c r="K322" s="235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144</v>
      </c>
      <c r="AU322" s="245" t="s">
        <v>83</v>
      </c>
      <c r="AV322" s="13" t="s">
        <v>83</v>
      </c>
      <c r="AW322" s="13" t="s">
        <v>30</v>
      </c>
      <c r="AX322" s="13" t="s">
        <v>73</v>
      </c>
      <c r="AY322" s="245" t="s">
        <v>136</v>
      </c>
    </row>
    <row r="323" s="13" customFormat="1">
      <c r="A323" s="13"/>
      <c r="B323" s="234"/>
      <c r="C323" s="235"/>
      <c r="D323" s="236" t="s">
        <v>144</v>
      </c>
      <c r="E323" s="237" t="s">
        <v>1</v>
      </c>
      <c r="F323" s="238" t="s">
        <v>582</v>
      </c>
      <c r="G323" s="235"/>
      <c r="H323" s="239">
        <v>3.2000000000000002</v>
      </c>
      <c r="I323" s="240"/>
      <c r="J323" s="235"/>
      <c r="K323" s="235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144</v>
      </c>
      <c r="AU323" s="245" t="s">
        <v>83</v>
      </c>
      <c r="AV323" s="13" t="s">
        <v>83</v>
      </c>
      <c r="AW323" s="13" t="s">
        <v>30</v>
      </c>
      <c r="AX323" s="13" t="s">
        <v>73</v>
      </c>
      <c r="AY323" s="245" t="s">
        <v>136</v>
      </c>
    </row>
    <row r="324" s="14" customFormat="1">
      <c r="A324" s="14"/>
      <c r="B324" s="246"/>
      <c r="C324" s="247"/>
      <c r="D324" s="236" t="s">
        <v>144</v>
      </c>
      <c r="E324" s="248" t="s">
        <v>1</v>
      </c>
      <c r="F324" s="249" t="s">
        <v>186</v>
      </c>
      <c r="G324" s="247"/>
      <c r="H324" s="250">
        <v>178.19999999999999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144</v>
      </c>
      <c r="AU324" s="256" t="s">
        <v>83</v>
      </c>
      <c r="AV324" s="14" t="s">
        <v>142</v>
      </c>
      <c r="AW324" s="14" t="s">
        <v>30</v>
      </c>
      <c r="AX324" s="14" t="s">
        <v>81</v>
      </c>
      <c r="AY324" s="256" t="s">
        <v>136</v>
      </c>
    </row>
    <row r="325" s="2" customFormat="1" ht="16.5" customHeight="1">
      <c r="A325" s="38"/>
      <c r="B325" s="39"/>
      <c r="C325" s="257" t="s">
        <v>583</v>
      </c>
      <c r="D325" s="257" t="s">
        <v>267</v>
      </c>
      <c r="E325" s="258" t="s">
        <v>584</v>
      </c>
      <c r="F325" s="259" t="s">
        <v>585</v>
      </c>
      <c r="G325" s="260" t="s">
        <v>216</v>
      </c>
      <c r="H325" s="261">
        <v>155.03999999999999</v>
      </c>
      <c r="I325" s="262"/>
      <c r="J325" s="263">
        <f>ROUND(I325*H325,2)</f>
        <v>0</v>
      </c>
      <c r="K325" s="264"/>
      <c r="L325" s="265"/>
      <c r="M325" s="266" t="s">
        <v>1</v>
      </c>
      <c r="N325" s="267" t="s">
        <v>38</v>
      </c>
      <c r="O325" s="91"/>
      <c r="P325" s="230">
        <f>O325*H325</f>
        <v>0</v>
      </c>
      <c r="Q325" s="230">
        <v>0.125</v>
      </c>
      <c r="R325" s="230">
        <f>Q325*H325</f>
        <v>19.379999999999999</v>
      </c>
      <c r="S325" s="230">
        <v>0</v>
      </c>
      <c r="T325" s="231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2" t="s">
        <v>171</v>
      </c>
      <c r="AT325" s="232" t="s">
        <v>267</v>
      </c>
      <c r="AU325" s="232" t="s">
        <v>83</v>
      </c>
      <c r="AY325" s="17" t="s">
        <v>136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7" t="s">
        <v>81</v>
      </c>
      <c r="BK325" s="233">
        <f>ROUND(I325*H325,2)</f>
        <v>0</v>
      </c>
      <c r="BL325" s="17" t="s">
        <v>142</v>
      </c>
      <c r="BM325" s="232" t="s">
        <v>586</v>
      </c>
    </row>
    <row r="326" s="13" customFormat="1">
      <c r="A326" s="13"/>
      <c r="B326" s="234"/>
      <c r="C326" s="235"/>
      <c r="D326" s="236" t="s">
        <v>144</v>
      </c>
      <c r="E326" s="235"/>
      <c r="F326" s="238" t="s">
        <v>587</v>
      </c>
      <c r="G326" s="235"/>
      <c r="H326" s="239">
        <v>155.03999999999999</v>
      </c>
      <c r="I326" s="240"/>
      <c r="J326" s="235"/>
      <c r="K326" s="235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144</v>
      </c>
      <c r="AU326" s="245" t="s">
        <v>83</v>
      </c>
      <c r="AV326" s="13" t="s">
        <v>83</v>
      </c>
      <c r="AW326" s="13" t="s">
        <v>4</v>
      </c>
      <c r="AX326" s="13" t="s">
        <v>81</v>
      </c>
      <c r="AY326" s="245" t="s">
        <v>136</v>
      </c>
    </row>
    <row r="327" s="2" customFormat="1" ht="24.15" customHeight="1">
      <c r="A327" s="38"/>
      <c r="B327" s="39"/>
      <c r="C327" s="257" t="s">
        <v>588</v>
      </c>
      <c r="D327" s="257" t="s">
        <v>267</v>
      </c>
      <c r="E327" s="258" t="s">
        <v>589</v>
      </c>
      <c r="F327" s="259" t="s">
        <v>590</v>
      </c>
      <c r="G327" s="260" t="s">
        <v>216</v>
      </c>
      <c r="H327" s="261">
        <v>3.2639999999999998</v>
      </c>
      <c r="I327" s="262"/>
      <c r="J327" s="263">
        <f>ROUND(I327*H327,2)</f>
        <v>0</v>
      </c>
      <c r="K327" s="264"/>
      <c r="L327" s="265"/>
      <c r="M327" s="266" t="s">
        <v>1</v>
      </c>
      <c r="N327" s="267" t="s">
        <v>38</v>
      </c>
      <c r="O327" s="91"/>
      <c r="P327" s="230">
        <f>O327*H327</f>
        <v>0</v>
      </c>
      <c r="Q327" s="230">
        <v>0.125</v>
      </c>
      <c r="R327" s="230">
        <f>Q327*H327</f>
        <v>0.40799999999999997</v>
      </c>
      <c r="S327" s="230">
        <v>0</v>
      </c>
      <c r="T327" s="231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2" t="s">
        <v>171</v>
      </c>
      <c r="AT327" s="232" t="s">
        <v>267</v>
      </c>
      <c r="AU327" s="232" t="s">
        <v>83</v>
      </c>
      <c r="AY327" s="17" t="s">
        <v>136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7" t="s">
        <v>81</v>
      </c>
      <c r="BK327" s="233">
        <f>ROUND(I327*H327,2)</f>
        <v>0</v>
      </c>
      <c r="BL327" s="17" t="s">
        <v>142</v>
      </c>
      <c r="BM327" s="232" t="s">
        <v>591</v>
      </c>
    </row>
    <row r="328" s="13" customFormat="1">
      <c r="A328" s="13"/>
      <c r="B328" s="234"/>
      <c r="C328" s="235"/>
      <c r="D328" s="236" t="s">
        <v>144</v>
      </c>
      <c r="E328" s="235"/>
      <c r="F328" s="238" t="s">
        <v>592</v>
      </c>
      <c r="G328" s="235"/>
      <c r="H328" s="239">
        <v>3.2639999999999998</v>
      </c>
      <c r="I328" s="240"/>
      <c r="J328" s="235"/>
      <c r="K328" s="235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144</v>
      </c>
      <c r="AU328" s="245" t="s">
        <v>83</v>
      </c>
      <c r="AV328" s="13" t="s">
        <v>83</v>
      </c>
      <c r="AW328" s="13" t="s">
        <v>4</v>
      </c>
      <c r="AX328" s="13" t="s">
        <v>81</v>
      </c>
      <c r="AY328" s="245" t="s">
        <v>136</v>
      </c>
    </row>
    <row r="329" s="2" customFormat="1" ht="24.15" customHeight="1">
      <c r="A329" s="38"/>
      <c r="B329" s="39"/>
      <c r="C329" s="257" t="s">
        <v>593</v>
      </c>
      <c r="D329" s="257" t="s">
        <v>267</v>
      </c>
      <c r="E329" s="258" t="s">
        <v>594</v>
      </c>
      <c r="F329" s="259" t="s">
        <v>595</v>
      </c>
      <c r="G329" s="260" t="s">
        <v>216</v>
      </c>
      <c r="H329" s="261">
        <v>12.75</v>
      </c>
      <c r="I329" s="262"/>
      <c r="J329" s="263">
        <f>ROUND(I329*H329,2)</f>
        <v>0</v>
      </c>
      <c r="K329" s="264"/>
      <c r="L329" s="265"/>
      <c r="M329" s="266" t="s">
        <v>1</v>
      </c>
      <c r="N329" s="267" t="s">
        <v>38</v>
      </c>
      <c r="O329" s="91"/>
      <c r="P329" s="230">
        <f>O329*H329</f>
        <v>0</v>
      </c>
      <c r="Q329" s="230">
        <v>0.125</v>
      </c>
      <c r="R329" s="230">
        <f>Q329*H329</f>
        <v>1.59375</v>
      </c>
      <c r="S329" s="230">
        <v>0</v>
      </c>
      <c r="T329" s="231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2" t="s">
        <v>171</v>
      </c>
      <c r="AT329" s="232" t="s">
        <v>267</v>
      </c>
      <c r="AU329" s="232" t="s">
        <v>83</v>
      </c>
      <c r="AY329" s="17" t="s">
        <v>136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7" t="s">
        <v>81</v>
      </c>
      <c r="BK329" s="233">
        <f>ROUND(I329*H329,2)</f>
        <v>0</v>
      </c>
      <c r="BL329" s="17" t="s">
        <v>142</v>
      </c>
      <c r="BM329" s="232" t="s">
        <v>596</v>
      </c>
    </row>
    <row r="330" s="13" customFormat="1">
      <c r="A330" s="13"/>
      <c r="B330" s="234"/>
      <c r="C330" s="235"/>
      <c r="D330" s="236" t="s">
        <v>144</v>
      </c>
      <c r="E330" s="235"/>
      <c r="F330" s="238" t="s">
        <v>597</v>
      </c>
      <c r="G330" s="235"/>
      <c r="H330" s="239">
        <v>12.75</v>
      </c>
      <c r="I330" s="240"/>
      <c r="J330" s="235"/>
      <c r="K330" s="235"/>
      <c r="L330" s="241"/>
      <c r="M330" s="242"/>
      <c r="N330" s="243"/>
      <c r="O330" s="243"/>
      <c r="P330" s="243"/>
      <c r="Q330" s="243"/>
      <c r="R330" s="243"/>
      <c r="S330" s="243"/>
      <c r="T330" s="24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5" t="s">
        <v>144</v>
      </c>
      <c r="AU330" s="245" t="s">
        <v>83</v>
      </c>
      <c r="AV330" s="13" t="s">
        <v>83</v>
      </c>
      <c r="AW330" s="13" t="s">
        <v>4</v>
      </c>
      <c r="AX330" s="13" t="s">
        <v>81</v>
      </c>
      <c r="AY330" s="245" t="s">
        <v>136</v>
      </c>
    </row>
    <row r="331" s="2" customFormat="1" ht="24.15" customHeight="1">
      <c r="A331" s="38"/>
      <c r="B331" s="39"/>
      <c r="C331" s="257" t="s">
        <v>598</v>
      </c>
      <c r="D331" s="257" t="s">
        <v>267</v>
      </c>
      <c r="E331" s="258" t="s">
        <v>599</v>
      </c>
      <c r="F331" s="259" t="s">
        <v>600</v>
      </c>
      <c r="G331" s="260" t="s">
        <v>216</v>
      </c>
      <c r="H331" s="261">
        <v>10.710000000000001</v>
      </c>
      <c r="I331" s="262"/>
      <c r="J331" s="263">
        <f>ROUND(I331*H331,2)</f>
        <v>0</v>
      </c>
      <c r="K331" s="264"/>
      <c r="L331" s="265"/>
      <c r="M331" s="266" t="s">
        <v>1</v>
      </c>
      <c r="N331" s="267" t="s">
        <v>38</v>
      </c>
      <c r="O331" s="91"/>
      <c r="P331" s="230">
        <f>O331*H331</f>
        <v>0</v>
      </c>
      <c r="Q331" s="230">
        <v>0.125</v>
      </c>
      <c r="R331" s="230">
        <f>Q331*H331</f>
        <v>1.3387500000000001</v>
      </c>
      <c r="S331" s="230">
        <v>0</v>
      </c>
      <c r="T331" s="231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2" t="s">
        <v>171</v>
      </c>
      <c r="AT331" s="232" t="s">
        <v>267</v>
      </c>
      <c r="AU331" s="232" t="s">
        <v>83</v>
      </c>
      <c r="AY331" s="17" t="s">
        <v>136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7" t="s">
        <v>81</v>
      </c>
      <c r="BK331" s="233">
        <f>ROUND(I331*H331,2)</f>
        <v>0</v>
      </c>
      <c r="BL331" s="17" t="s">
        <v>142</v>
      </c>
      <c r="BM331" s="232" t="s">
        <v>601</v>
      </c>
    </row>
    <row r="332" s="13" customFormat="1">
      <c r="A332" s="13"/>
      <c r="B332" s="234"/>
      <c r="C332" s="235"/>
      <c r="D332" s="236" t="s">
        <v>144</v>
      </c>
      <c r="E332" s="235"/>
      <c r="F332" s="238" t="s">
        <v>602</v>
      </c>
      <c r="G332" s="235"/>
      <c r="H332" s="239">
        <v>10.710000000000001</v>
      </c>
      <c r="I332" s="240"/>
      <c r="J332" s="235"/>
      <c r="K332" s="235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144</v>
      </c>
      <c r="AU332" s="245" t="s">
        <v>83</v>
      </c>
      <c r="AV332" s="13" t="s">
        <v>83</v>
      </c>
      <c r="AW332" s="13" t="s">
        <v>4</v>
      </c>
      <c r="AX332" s="13" t="s">
        <v>81</v>
      </c>
      <c r="AY332" s="245" t="s">
        <v>136</v>
      </c>
    </row>
    <row r="333" s="2" customFormat="1" ht="24.15" customHeight="1">
      <c r="A333" s="38"/>
      <c r="B333" s="39"/>
      <c r="C333" s="220" t="s">
        <v>603</v>
      </c>
      <c r="D333" s="220" t="s">
        <v>138</v>
      </c>
      <c r="E333" s="221" t="s">
        <v>604</v>
      </c>
      <c r="F333" s="222" t="s">
        <v>605</v>
      </c>
      <c r="G333" s="223" t="s">
        <v>216</v>
      </c>
      <c r="H333" s="224">
        <v>42</v>
      </c>
      <c r="I333" s="225"/>
      <c r="J333" s="226">
        <f>ROUND(I333*H333,2)</f>
        <v>0</v>
      </c>
      <c r="K333" s="227"/>
      <c r="L333" s="44"/>
      <c r="M333" s="228" t="s">
        <v>1</v>
      </c>
      <c r="N333" s="229" t="s">
        <v>38</v>
      </c>
      <c r="O333" s="91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2" t="s">
        <v>142</v>
      </c>
      <c r="AT333" s="232" t="s">
        <v>138</v>
      </c>
      <c r="AU333" s="232" t="s">
        <v>83</v>
      </c>
      <c r="AY333" s="17" t="s">
        <v>136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7" t="s">
        <v>81</v>
      </c>
      <c r="BK333" s="233">
        <f>ROUND(I333*H333,2)</f>
        <v>0</v>
      </c>
      <c r="BL333" s="17" t="s">
        <v>142</v>
      </c>
      <c r="BM333" s="232" t="s">
        <v>606</v>
      </c>
    </row>
    <row r="334" s="13" customFormat="1">
      <c r="A334" s="13"/>
      <c r="B334" s="234"/>
      <c r="C334" s="235"/>
      <c r="D334" s="236" t="s">
        <v>144</v>
      </c>
      <c r="E334" s="237" t="s">
        <v>1</v>
      </c>
      <c r="F334" s="238" t="s">
        <v>607</v>
      </c>
      <c r="G334" s="235"/>
      <c r="H334" s="239">
        <v>42</v>
      </c>
      <c r="I334" s="240"/>
      <c r="J334" s="235"/>
      <c r="K334" s="235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144</v>
      </c>
      <c r="AU334" s="245" t="s">
        <v>83</v>
      </c>
      <c r="AV334" s="13" t="s">
        <v>83</v>
      </c>
      <c r="AW334" s="13" t="s">
        <v>30</v>
      </c>
      <c r="AX334" s="13" t="s">
        <v>81</v>
      </c>
      <c r="AY334" s="245" t="s">
        <v>136</v>
      </c>
    </row>
    <row r="335" s="2" customFormat="1" ht="16.5" customHeight="1">
      <c r="A335" s="38"/>
      <c r="B335" s="39"/>
      <c r="C335" s="220" t="s">
        <v>608</v>
      </c>
      <c r="D335" s="220" t="s">
        <v>138</v>
      </c>
      <c r="E335" s="221" t="s">
        <v>609</v>
      </c>
      <c r="F335" s="222" t="s">
        <v>610</v>
      </c>
      <c r="G335" s="223" t="s">
        <v>611</v>
      </c>
      <c r="H335" s="224">
        <v>6</v>
      </c>
      <c r="I335" s="225"/>
      <c r="J335" s="226">
        <f>ROUND(I335*H335,2)</f>
        <v>0</v>
      </c>
      <c r="K335" s="227"/>
      <c r="L335" s="44"/>
      <c r="M335" s="228" t="s">
        <v>1</v>
      </c>
      <c r="N335" s="229" t="s">
        <v>38</v>
      </c>
      <c r="O335" s="91"/>
      <c r="P335" s="230">
        <f>O335*H335</f>
        <v>0</v>
      </c>
      <c r="Q335" s="230">
        <v>0.050000000000000003</v>
      </c>
      <c r="R335" s="230">
        <f>Q335*H335</f>
        <v>0.30000000000000004</v>
      </c>
      <c r="S335" s="230">
        <v>0</v>
      </c>
      <c r="T335" s="231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2" t="s">
        <v>142</v>
      </c>
      <c r="AT335" s="232" t="s">
        <v>138</v>
      </c>
      <c r="AU335" s="232" t="s">
        <v>83</v>
      </c>
      <c r="AY335" s="17" t="s">
        <v>136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7" t="s">
        <v>81</v>
      </c>
      <c r="BK335" s="233">
        <f>ROUND(I335*H335,2)</f>
        <v>0</v>
      </c>
      <c r="BL335" s="17" t="s">
        <v>142</v>
      </c>
      <c r="BM335" s="232" t="s">
        <v>612</v>
      </c>
    </row>
    <row r="336" s="13" customFormat="1">
      <c r="A336" s="13"/>
      <c r="B336" s="234"/>
      <c r="C336" s="235"/>
      <c r="D336" s="236" t="s">
        <v>144</v>
      </c>
      <c r="E336" s="237" t="s">
        <v>1</v>
      </c>
      <c r="F336" s="238" t="s">
        <v>161</v>
      </c>
      <c r="G336" s="235"/>
      <c r="H336" s="239">
        <v>6</v>
      </c>
      <c r="I336" s="240"/>
      <c r="J336" s="235"/>
      <c r="K336" s="235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144</v>
      </c>
      <c r="AU336" s="245" t="s">
        <v>83</v>
      </c>
      <c r="AV336" s="13" t="s">
        <v>83</v>
      </c>
      <c r="AW336" s="13" t="s">
        <v>30</v>
      </c>
      <c r="AX336" s="13" t="s">
        <v>81</v>
      </c>
      <c r="AY336" s="245" t="s">
        <v>136</v>
      </c>
    </row>
    <row r="337" s="2" customFormat="1" ht="24.15" customHeight="1">
      <c r="A337" s="38"/>
      <c r="B337" s="39"/>
      <c r="C337" s="220" t="s">
        <v>613</v>
      </c>
      <c r="D337" s="220" t="s">
        <v>138</v>
      </c>
      <c r="E337" s="221" t="s">
        <v>614</v>
      </c>
      <c r="F337" s="222" t="s">
        <v>615</v>
      </c>
      <c r="G337" s="223" t="s">
        <v>448</v>
      </c>
      <c r="H337" s="224">
        <v>1</v>
      </c>
      <c r="I337" s="225"/>
      <c r="J337" s="226">
        <f>ROUND(I337*H337,2)</f>
        <v>0</v>
      </c>
      <c r="K337" s="227"/>
      <c r="L337" s="44"/>
      <c r="M337" s="228" t="s">
        <v>1</v>
      </c>
      <c r="N337" s="229" t="s">
        <v>38</v>
      </c>
      <c r="O337" s="91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2" t="s">
        <v>142</v>
      </c>
      <c r="AT337" s="232" t="s">
        <v>138</v>
      </c>
      <c r="AU337" s="232" t="s">
        <v>83</v>
      </c>
      <c r="AY337" s="17" t="s">
        <v>136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7" t="s">
        <v>81</v>
      </c>
      <c r="BK337" s="233">
        <f>ROUND(I337*H337,2)</f>
        <v>0</v>
      </c>
      <c r="BL337" s="17" t="s">
        <v>142</v>
      </c>
      <c r="BM337" s="232" t="s">
        <v>616</v>
      </c>
    </row>
    <row r="338" s="2" customFormat="1" ht="37.8" customHeight="1">
      <c r="A338" s="38"/>
      <c r="B338" s="39"/>
      <c r="C338" s="257" t="s">
        <v>617</v>
      </c>
      <c r="D338" s="257" t="s">
        <v>267</v>
      </c>
      <c r="E338" s="258" t="s">
        <v>618</v>
      </c>
      <c r="F338" s="259" t="s">
        <v>619</v>
      </c>
      <c r="G338" s="260" t="s">
        <v>448</v>
      </c>
      <c r="H338" s="261">
        <v>1</v>
      </c>
      <c r="I338" s="262"/>
      <c r="J338" s="263">
        <f>ROUND(I338*H338,2)</f>
        <v>0</v>
      </c>
      <c r="K338" s="264"/>
      <c r="L338" s="265"/>
      <c r="M338" s="266" t="s">
        <v>1</v>
      </c>
      <c r="N338" s="267" t="s">
        <v>38</v>
      </c>
      <c r="O338" s="91"/>
      <c r="P338" s="230">
        <f>O338*H338</f>
        <v>0</v>
      </c>
      <c r="Q338" s="230">
        <v>0.0060000000000000001</v>
      </c>
      <c r="R338" s="230">
        <f>Q338*H338</f>
        <v>0.0060000000000000001</v>
      </c>
      <c r="S338" s="230">
        <v>0</v>
      </c>
      <c r="T338" s="231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2" t="s">
        <v>171</v>
      </c>
      <c r="AT338" s="232" t="s">
        <v>267</v>
      </c>
      <c r="AU338" s="232" t="s">
        <v>83</v>
      </c>
      <c r="AY338" s="17" t="s">
        <v>136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7" t="s">
        <v>81</v>
      </c>
      <c r="BK338" s="233">
        <f>ROUND(I338*H338,2)</f>
        <v>0</v>
      </c>
      <c r="BL338" s="17" t="s">
        <v>142</v>
      </c>
      <c r="BM338" s="232" t="s">
        <v>620</v>
      </c>
    </row>
    <row r="339" s="2" customFormat="1" ht="16.5" customHeight="1">
      <c r="A339" s="38"/>
      <c r="B339" s="39"/>
      <c r="C339" s="220" t="s">
        <v>621</v>
      </c>
      <c r="D339" s="220" t="s">
        <v>138</v>
      </c>
      <c r="E339" s="221" t="s">
        <v>622</v>
      </c>
      <c r="F339" s="222" t="s">
        <v>623</v>
      </c>
      <c r="G339" s="223" t="s">
        <v>448</v>
      </c>
      <c r="H339" s="224">
        <v>3</v>
      </c>
      <c r="I339" s="225"/>
      <c r="J339" s="226">
        <f>ROUND(I339*H339,2)</f>
        <v>0</v>
      </c>
      <c r="K339" s="227"/>
      <c r="L339" s="44"/>
      <c r="M339" s="228" t="s">
        <v>1</v>
      </c>
      <c r="N339" s="229" t="s">
        <v>38</v>
      </c>
      <c r="O339" s="91"/>
      <c r="P339" s="230">
        <f>O339*H339</f>
        <v>0</v>
      </c>
      <c r="Q339" s="230">
        <v>0.072870000000000004</v>
      </c>
      <c r="R339" s="230">
        <f>Q339*H339</f>
        <v>0.21861000000000003</v>
      </c>
      <c r="S339" s="230">
        <v>0</v>
      </c>
      <c r="T339" s="231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2" t="s">
        <v>142</v>
      </c>
      <c r="AT339" s="232" t="s">
        <v>138</v>
      </c>
      <c r="AU339" s="232" t="s">
        <v>83</v>
      </c>
      <c r="AY339" s="17" t="s">
        <v>136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7" t="s">
        <v>81</v>
      </c>
      <c r="BK339" s="233">
        <f>ROUND(I339*H339,2)</f>
        <v>0</v>
      </c>
      <c r="BL339" s="17" t="s">
        <v>142</v>
      </c>
      <c r="BM339" s="232" t="s">
        <v>624</v>
      </c>
    </row>
    <row r="340" s="13" customFormat="1">
      <c r="A340" s="13"/>
      <c r="B340" s="234"/>
      <c r="C340" s="235"/>
      <c r="D340" s="236" t="s">
        <v>144</v>
      </c>
      <c r="E340" s="237" t="s">
        <v>1</v>
      </c>
      <c r="F340" s="238" t="s">
        <v>625</v>
      </c>
      <c r="G340" s="235"/>
      <c r="H340" s="239">
        <v>3</v>
      </c>
      <c r="I340" s="240"/>
      <c r="J340" s="235"/>
      <c r="K340" s="235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144</v>
      </c>
      <c r="AU340" s="245" t="s">
        <v>83</v>
      </c>
      <c r="AV340" s="13" t="s">
        <v>83</v>
      </c>
      <c r="AW340" s="13" t="s">
        <v>30</v>
      </c>
      <c r="AX340" s="13" t="s">
        <v>81</v>
      </c>
      <c r="AY340" s="245" t="s">
        <v>136</v>
      </c>
    </row>
    <row r="341" s="2" customFormat="1" ht="21.75" customHeight="1">
      <c r="A341" s="38"/>
      <c r="B341" s="39"/>
      <c r="C341" s="220" t="s">
        <v>626</v>
      </c>
      <c r="D341" s="220" t="s">
        <v>138</v>
      </c>
      <c r="E341" s="221" t="s">
        <v>627</v>
      </c>
      <c r="F341" s="222" t="s">
        <v>628</v>
      </c>
      <c r="G341" s="223" t="s">
        <v>448</v>
      </c>
      <c r="H341" s="224">
        <v>3</v>
      </c>
      <c r="I341" s="225"/>
      <c r="J341" s="226">
        <f>ROUND(I341*H341,2)</f>
        <v>0</v>
      </c>
      <c r="K341" s="227"/>
      <c r="L341" s="44"/>
      <c r="M341" s="228" t="s">
        <v>1</v>
      </c>
      <c r="N341" s="229" t="s">
        <v>38</v>
      </c>
      <c r="O341" s="91"/>
      <c r="P341" s="230">
        <f>O341*H341</f>
        <v>0</v>
      </c>
      <c r="Q341" s="230">
        <v>0</v>
      </c>
      <c r="R341" s="230">
        <f>Q341*H341</f>
        <v>0</v>
      </c>
      <c r="S341" s="230">
        <v>0.086999999999999994</v>
      </c>
      <c r="T341" s="231">
        <f>S341*H341</f>
        <v>0.26100000000000001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2" t="s">
        <v>142</v>
      </c>
      <c r="AT341" s="232" t="s">
        <v>138</v>
      </c>
      <c r="AU341" s="232" t="s">
        <v>83</v>
      </c>
      <c r="AY341" s="17" t="s">
        <v>136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7" t="s">
        <v>81</v>
      </c>
      <c r="BK341" s="233">
        <f>ROUND(I341*H341,2)</f>
        <v>0</v>
      </c>
      <c r="BL341" s="17" t="s">
        <v>142</v>
      </c>
      <c r="BM341" s="232" t="s">
        <v>629</v>
      </c>
    </row>
    <row r="342" s="2" customFormat="1" ht="24.15" customHeight="1">
      <c r="A342" s="38"/>
      <c r="B342" s="39"/>
      <c r="C342" s="220" t="s">
        <v>630</v>
      </c>
      <c r="D342" s="220" t="s">
        <v>138</v>
      </c>
      <c r="E342" s="221" t="s">
        <v>631</v>
      </c>
      <c r="F342" s="222" t="s">
        <v>632</v>
      </c>
      <c r="G342" s="223" t="s">
        <v>448</v>
      </c>
      <c r="H342" s="224">
        <v>8</v>
      </c>
      <c r="I342" s="225"/>
      <c r="J342" s="226">
        <f>ROUND(I342*H342,2)</f>
        <v>0</v>
      </c>
      <c r="K342" s="227"/>
      <c r="L342" s="44"/>
      <c r="M342" s="228" t="s">
        <v>1</v>
      </c>
      <c r="N342" s="229" t="s">
        <v>38</v>
      </c>
      <c r="O342" s="91"/>
      <c r="P342" s="230">
        <f>O342*H342</f>
        <v>0</v>
      </c>
      <c r="Q342" s="230">
        <v>0</v>
      </c>
      <c r="R342" s="230">
        <f>Q342*H342</f>
        <v>0</v>
      </c>
      <c r="S342" s="230">
        <v>0.082000000000000003</v>
      </c>
      <c r="T342" s="231">
        <f>S342*H342</f>
        <v>0.65600000000000003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2" t="s">
        <v>142</v>
      </c>
      <c r="AT342" s="232" t="s">
        <v>138</v>
      </c>
      <c r="AU342" s="232" t="s">
        <v>83</v>
      </c>
      <c r="AY342" s="17" t="s">
        <v>136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7" t="s">
        <v>81</v>
      </c>
      <c r="BK342" s="233">
        <f>ROUND(I342*H342,2)</f>
        <v>0</v>
      </c>
      <c r="BL342" s="17" t="s">
        <v>142</v>
      </c>
      <c r="BM342" s="232" t="s">
        <v>633</v>
      </c>
    </row>
    <row r="343" s="2" customFormat="1" ht="24.15" customHeight="1">
      <c r="A343" s="38"/>
      <c r="B343" s="39"/>
      <c r="C343" s="220" t="s">
        <v>634</v>
      </c>
      <c r="D343" s="220" t="s">
        <v>138</v>
      </c>
      <c r="E343" s="221" t="s">
        <v>635</v>
      </c>
      <c r="F343" s="222" t="s">
        <v>636</v>
      </c>
      <c r="G343" s="223" t="s">
        <v>448</v>
      </c>
      <c r="H343" s="224">
        <v>8</v>
      </c>
      <c r="I343" s="225"/>
      <c r="J343" s="226">
        <f>ROUND(I343*H343,2)</f>
        <v>0</v>
      </c>
      <c r="K343" s="227"/>
      <c r="L343" s="44"/>
      <c r="M343" s="228" t="s">
        <v>1</v>
      </c>
      <c r="N343" s="229" t="s">
        <v>38</v>
      </c>
      <c r="O343" s="91"/>
      <c r="P343" s="230">
        <f>O343*H343</f>
        <v>0</v>
      </c>
      <c r="Q343" s="230">
        <v>0</v>
      </c>
      <c r="R343" s="230">
        <f>Q343*H343</f>
        <v>0</v>
      </c>
      <c r="S343" s="230">
        <v>0.0040000000000000001</v>
      </c>
      <c r="T343" s="231">
        <f>S343*H343</f>
        <v>0.032000000000000001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2" t="s">
        <v>142</v>
      </c>
      <c r="AT343" s="232" t="s">
        <v>138</v>
      </c>
      <c r="AU343" s="232" t="s">
        <v>83</v>
      </c>
      <c r="AY343" s="17" t="s">
        <v>136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7" t="s">
        <v>81</v>
      </c>
      <c r="BK343" s="233">
        <f>ROUND(I343*H343,2)</f>
        <v>0</v>
      </c>
      <c r="BL343" s="17" t="s">
        <v>142</v>
      </c>
      <c r="BM343" s="232" t="s">
        <v>637</v>
      </c>
    </row>
    <row r="344" s="2" customFormat="1" ht="21.75" customHeight="1">
      <c r="A344" s="38"/>
      <c r="B344" s="39"/>
      <c r="C344" s="220" t="s">
        <v>638</v>
      </c>
      <c r="D344" s="220" t="s">
        <v>138</v>
      </c>
      <c r="E344" s="221" t="s">
        <v>639</v>
      </c>
      <c r="F344" s="222" t="s">
        <v>640</v>
      </c>
      <c r="G344" s="223" t="s">
        <v>448</v>
      </c>
      <c r="H344" s="224">
        <v>1</v>
      </c>
      <c r="I344" s="225"/>
      <c r="J344" s="226">
        <f>ROUND(I344*H344,2)</f>
        <v>0</v>
      </c>
      <c r="K344" s="227"/>
      <c r="L344" s="44"/>
      <c r="M344" s="228" t="s">
        <v>1</v>
      </c>
      <c r="N344" s="229" t="s">
        <v>38</v>
      </c>
      <c r="O344" s="91"/>
      <c r="P344" s="230">
        <f>O344*H344</f>
        <v>0</v>
      </c>
      <c r="Q344" s="230">
        <v>0</v>
      </c>
      <c r="R344" s="230">
        <f>Q344*H344</f>
        <v>0</v>
      </c>
      <c r="S344" s="230">
        <v>1.3100000000000001</v>
      </c>
      <c r="T344" s="231">
        <f>S344*H344</f>
        <v>1.3100000000000001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2" t="s">
        <v>142</v>
      </c>
      <c r="AT344" s="232" t="s">
        <v>138</v>
      </c>
      <c r="AU344" s="232" t="s">
        <v>83</v>
      </c>
      <c r="AY344" s="17" t="s">
        <v>136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7" t="s">
        <v>81</v>
      </c>
      <c r="BK344" s="233">
        <f>ROUND(I344*H344,2)</f>
        <v>0</v>
      </c>
      <c r="BL344" s="17" t="s">
        <v>142</v>
      </c>
      <c r="BM344" s="232" t="s">
        <v>641</v>
      </c>
    </row>
    <row r="345" s="12" customFormat="1" ht="22.8" customHeight="1">
      <c r="A345" s="12"/>
      <c r="B345" s="204"/>
      <c r="C345" s="205"/>
      <c r="D345" s="206" t="s">
        <v>72</v>
      </c>
      <c r="E345" s="218" t="s">
        <v>642</v>
      </c>
      <c r="F345" s="218" t="s">
        <v>643</v>
      </c>
      <c r="G345" s="205"/>
      <c r="H345" s="205"/>
      <c r="I345" s="208"/>
      <c r="J345" s="219">
        <f>BK345</f>
        <v>0</v>
      </c>
      <c r="K345" s="205"/>
      <c r="L345" s="210"/>
      <c r="M345" s="211"/>
      <c r="N345" s="212"/>
      <c r="O345" s="212"/>
      <c r="P345" s="213">
        <f>SUM(P346:P359)</f>
        <v>0</v>
      </c>
      <c r="Q345" s="212"/>
      <c r="R345" s="213">
        <f>SUM(R346:R359)</f>
        <v>0</v>
      </c>
      <c r="S345" s="212"/>
      <c r="T345" s="214">
        <f>SUM(T346:T359)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5" t="s">
        <v>81</v>
      </c>
      <c r="AT345" s="216" t="s">
        <v>72</v>
      </c>
      <c r="AU345" s="216" t="s">
        <v>81</v>
      </c>
      <c r="AY345" s="215" t="s">
        <v>136</v>
      </c>
      <c r="BK345" s="217">
        <f>SUM(BK346:BK359)</f>
        <v>0</v>
      </c>
    </row>
    <row r="346" s="2" customFormat="1" ht="21.75" customHeight="1">
      <c r="A346" s="38"/>
      <c r="B346" s="39"/>
      <c r="C346" s="220" t="s">
        <v>644</v>
      </c>
      <c r="D346" s="220" t="s">
        <v>138</v>
      </c>
      <c r="E346" s="221" t="s">
        <v>645</v>
      </c>
      <c r="F346" s="222" t="s">
        <v>646</v>
      </c>
      <c r="G346" s="223" t="s">
        <v>258</v>
      </c>
      <c r="H346" s="224">
        <v>529.61500000000001</v>
      </c>
      <c r="I346" s="225"/>
      <c r="J346" s="226">
        <f>ROUND(I346*H346,2)</f>
        <v>0</v>
      </c>
      <c r="K346" s="227"/>
      <c r="L346" s="44"/>
      <c r="M346" s="228" t="s">
        <v>1</v>
      </c>
      <c r="N346" s="229" t="s">
        <v>38</v>
      </c>
      <c r="O346" s="91"/>
      <c r="P346" s="230">
        <f>O346*H346</f>
        <v>0</v>
      </c>
      <c r="Q346" s="230">
        <v>0</v>
      </c>
      <c r="R346" s="230">
        <f>Q346*H346</f>
        <v>0</v>
      </c>
      <c r="S346" s="230">
        <v>0</v>
      </c>
      <c r="T346" s="231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2" t="s">
        <v>142</v>
      </c>
      <c r="AT346" s="232" t="s">
        <v>138</v>
      </c>
      <c r="AU346" s="232" t="s">
        <v>83</v>
      </c>
      <c r="AY346" s="17" t="s">
        <v>136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7" t="s">
        <v>81</v>
      </c>
      <c r="BK346" s="233">
        <f>ROUND(I346*H346,2)</f>
        <v>0</v>
      </c>
      <c r="BL346" s="17" t="s">
        <v>142</v>
      </c>
      <c r="BM346" s="232" t="s">
        <v>647</v>
      </c>
    </row>
    <row r="347" s="13" customFormat="1">
      <c r="A347" s="13"/>
      <c r="B347" s="234"/>
      <c r="C347" s="235"/>
      <c r="D347" s="236" t="s">
        <v>144</v>
      </c>
      <c r="E347" s="237" t="s">
        <v>1</v>
      </c>
      <c r="F347" s="238" t="s">
        <v>100</v>
      </c>
      <c r="G347" s="235"/>
      <c r="H347" s="239">
        <v>529.61500000000001</v>
      </c>
      <c r="I347" s="240"/>
      <c r="J347" s="235"/>
      <c r="K347" s="235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144</v>
      </c>
      <c r="AU347" s="245" t="s">
        <v>83</v>
      </c>
      <c r="AV347" s="13" t="s">
        <v>83</v>
      </c>
      <c r="AW347" s="13" t="s">
        <v>30</v>
      </c>
      <c r="AX347" s="13" t="s">
        <v>81</v>
      </c>
      <c r="AY347" s="245" t="s">
        <v>136</v>
      </c>
    </row>
    <row r="348" s="2" customFormat="1" ht="24.15" customHeight="1">
      <c r="A348" s="38"/>
      <c r="B348" s="39"/>
      <c r="C348" s="220" t="s">
        <v>648</v>
      </c>
      <c r="D348" s="220" t="s">
        <v>138</v>
      </c>
      <c r="E348" s="221" t="s">
        <v>649</v>
      </c>
      <c r="F348" s="222" t="s">
        <v>650</v>
      </c>
      <c r="G348" s="223" t="s">
        <v>258</v>
      </c>
      <c r="H348" s="224">
        <v>4766.5349999999999</v>
      </c>
      <c r="I348" s="225"/>
      <c r="J348" s="226">
        <f>ROUND(I348*H348,2)</f>
        <v>0</v>
      </c>
      <c r="K348" s="227"/>
      <c r="L348" s="44"/>
      <c r="M348" s="228" t="s">
        <v>1</v>
      </c>
      <c r="N348" s="229" t="s">
        <v>38</v>
      </c>
      <c r="O348" s="91"/>
      <c r="P348" s="230">
        <f>O348*H348</f>
        <v>0</v>
      </c>
      <c r="Q348" s="230">
        <v>0</v>
      </c>
      <c r="R348" s="230">
        <f>Q348*H348</f>
        <v>0</v>
      </c>
      <c r="S348" s="230">
        <v>0</v>
      </c>
      <c r="T348" s="231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2" t="s">
        <v>142</v>
      </c>
      <c r="AT348" s="232" t="s">
        <v>138</v>
      </c>
      <c r="AU348" s="232" t="s">
        <v>83</v>
      </c>
      <c r="AY348" s="17" t="s">
        <v>136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7" t="s">
        <v>81</v>
      </c>
      <c r="BK348" s="233">
        <f>ROUND(I348*H348,2)</f>
        <v>0</v>
      </c>
      <c r="BL348" s="17" t="s">
        <v>142</v>
      </c>
      <c r="BM348" s="232" t="s">
        <v>651</v>
      </c>
    </row>
    <row r="349" s="13" customFormat="1">
      <c r="A349" s="13"/>
      <c r="B349" s="234"/>
      <c r="C349" s="235"/>
      <c r="D349" s="236" t="s">
        <v>144</v>
      </c>
      <c r="E349" s="237" t="s">
        <v>1</v>
      </c>
      <c r="F349" s="238" t="s">
        <v>652</v>
      </c>
      <c r="G349" s="235"/>
      <c r="H349" s="239">
        <v>4766.5349999999999</v>
      </c>
      <c r="I349" s="240"/>
      <c r="J349" s="235"/>
      <c r="K349" s="235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144</v>
      </c>
      <c r="AU349" s="245" t="s">
        <v>83</v>
      </c>
      <c r="AV349" s="13" t="s">
        <v>83</v>
      </c>
      <c r="AW349" s="13" t="s">
        <v>30</v>
      </c>
      <c r="AX349" s="13" t="s">
        <v>81</v>
      </c>
      <c r="AY349" s="245" t="s">
        <v>136</v>
      </c>
    </row>
    <row r="350" s="2" customFormat="1" ht="21.75" customHeight="1">
      <c r="A350" s="38"/>
      <c r="B350" s="39"/>
      <c r="C350" s="220" t="s">
        <v>653</v>
      </c>
      <c r="D350" s="220" t="s">
        <v>138</v>
      </c>
      <c r="E350" s="221" t="s">
        <v>654</v>
      </c>
      <c r="F350" s="222" t="s">
        <v>655</v>
      </c>
      <c r="G350" s="223" t="s">
        <v>258</v>
      </c>
      <c r="H350" s="224">
        <v>742.57500000000005</v>
      </c>
      <c r="I350" s="225"/>
      <c r="J350" s="226">
        <f>ROUND(I350*H350,2)</f>
        <v>0</v>
      </c>
      <c r="K350" s="227"/>
      <c r="L350" s="44"/>
      <c r="M350" s="228" t="s">
        <v>1</v>
      </c>
      <c r="N350" s="229" t="s">
        <v>38</v>
      </c>
      <c r="O350" s="91"/>
      <c r="P350" s="230">
        <f>O350*H350</f>
        <v>0</v>
      </c>
      <c r="Q350" s="230">
        <v>0</v>
      </c>
      <c r="R350" s="230">
        <f>Q350*H350</f>
        <v>0</v>
      </c>
      <c r="S350" s="230">
        <v>0</v>
      </c>
      <c r="T350" s="231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2" t="s">
        <v>142</v>
      </c>
      <c r="AT350" s="232" t="s">
        <v>138</v>
      </c>
      <c r="AU350" s="232" t="s">
        <v>83</v>
      </c>
      <c r="AY350" s="17" t="s">
        <v>136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7" t="s">
        <v>81</v>
      </c>
      <c r="BK350" s="233">
        <f>ROUND(I350*H350,2)</f>
        <v>0</v>
      </c>
      <c r="BL350" s="17" t="s">
        <v>142</v>
      </c>
      <c r="BM350" s="232" t="s">
        <v>656</v>
      </c>
    </row>
    <row r="351" s="13" customFormat="1">
      <c r="A351" s="13"/>
      <c r="B351" s="234"/>
      <c r="C351" s="235"/>
      <c r="D351" s="236" t="s">
        <v>144</v>
      </c>
      <c r="E351" s="237" t="s">
        <v>1</v>
      </c>
      <c r="F351" s="238" t="s">
        <v>657</v>
      </c>
      <c r="G351" s="235"/>
      <c r="H351" s="239">
        <v>742.57500000000005</v>
      </c>
      <c r="I351" s="240"/>
      <c r="J351" s="235"/>
      <c r="K351" s="235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144</v>
      </c>
      <c r="AU351" s="245" t="s">
        <v>83</v>
      </c>
      <c r="AV351" s="13" t="s">
        <v>83</v>
      </c>
      <c r="AW351" s="13" t="s">
        <v>30</v>
      </c>
      <c r="AX351" s="13" t="s">
        <v>81</v>
      </c>
      <c r="AY351" s="245" t="s">
        <v>136</v>
      </c>
    </row>
    <row r="352" s="2" customFormat="1" ht="24.15" customHeight="1">
      <c r="A352" s="38"/>
      <c r="B352" s="39"/>
      <c r="C352" s="220" t="s">
        <v>658</v>
      </c>
      <c r="D352" s="220" t="s">
        <v>138</v>
      </c>
      <c r="E352" s="221" t="s">
        <v>659</v>
      </c>
      <c r="F352" s="222" t="s">
        <v>660</v>
      </c>
      <c r="G352" s="223" t="s">
        <v>258</v>
      </c>
      <c r="H352" s="224">
        <v>6683.1750000000002</v>
      </c>
      <c r="I352" s="225"/>
      <c r="J352" s="226">
        <f>ROUND(I352*H352,2)</f>
        <v>0</v>
      </c>
      <c r="K352" s="227"/>
      <c r="L352" s="44"/>
      <c r="M352" s="228" t="s">
        <v>1</v>
      </c>
      <c r="N352" s="229" t="s">
        <v>38</v>
      </c>
      <c r="O352" s="91"/>
      <c r="P352" s="230">
        <f>O352*H352</f>
        <v>0</v>
      </c>
      <c r="Q352" s="230">
        <v>0</v>
      </c>
      <c r="R352" s="230">
        <f>Q352*H352</f>
        <v>0</v>
      </c>
      <c r="S352" s="230">
        <v>0</v>
      </c>
      <c r="T352" s="231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2" t="s">
        <v>142</v>
      </c>
      <c r="AT352" s="232" t="s">
        <v>138</v>
      </c>
      <c r="AU352" s="232" t="s">
        <v>83</v>
      </c>
      <c r="AY352" s="17" t="s">
        <v>136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7" t="s">
        <v>81</v>
      </c>
      <c r="BK352" s="233">
        <f>ROUND(I352*H352,2)</f>
        <v>0</v>
      </c>
      <c r="BL352" s="17" t="s">
        <v>142</v>
      </c>
      <c r="BM352" s="232" t="s">
        <v>661</v>
      </c>
    </row>
    <row r="353" s="13" customFormat="1">
      <c r="A353" s="13"/>
      <c r="B353" s="234"/>
      <c r="C353" s="235"/>
      <c r="D353" s="236" t="s">
        <v>144</v>
      </c>
      <c r="E353" s="237" t="s">
        <v>1</v>
      </c>
      <c r="F353" s="238" t="s">
        <v>662</v>
      </c>
      <c r="G353" s="235"/>
      <c r="H353" s="239">
        <v>6683.1750000000002</v>
      </c>
      <c r="I353" s="240"/>
      <c r="J353" s="235"/>
      <c r="K353" s="235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144</v>
      </c>
      <c r="AU353" s="245" t="s">
        <v>83</v>
      </c>
      <c r="AV353" s="13" t="s">
        <v>83</v>
      </c>
      <c r="AW353" s="13" t="s">
        <v>30</v>
      </c>
      <c r="AX353" s="13" t="s">
        <v>81</v>
      </c>
      <c r="AY353" s="245" t="s">
        <v>136</v>
      </c>
    </row>
    <row r="354" s="2" customFormat="1" ht="37.8" customHeight="1">
      <c r="A354" s="38"/>
      <c r="B354" s="39"/>
      <c r="C354" s="220" t="s">
        <v>663</v>
      </c>
      <c r="D354" s="220" t="s">
        <v>138</v>
      </c>
      <c r="E354" s="221" t="s">
        <v>664</v>
      </c>
      <c r="F354" s="222" t="s">
        <v>665</v>
      </c>
      <c r="G354" s="223" t="s">
        <v>258</v>
      </c>
      <c r="H354" s="224">
        <v>519.35500000000002</v>
      </c>
      <c r="I354" s="225"/>
      <c r="J354" s="226">
        <f>ROUND(I354*H354,2)</f>
        <v>0</v>
      </c>
      <c r="K354" s="227"/>
      <c r="L354" s="44"/>
      <c r="M354" s="228" t="s">
        <v>1</v>
      </c>
      <c r="N354" s="229" t="s">
        <v>38</v>
      </c>
      <c r="O354" s="91"/>
      <c r="P354" s="230">
        <f>O354*H354</f>
        <v>0</v>
      </c>
      <c r="Q354" s="230">
        <v>0</v>
      </c>
      <c r="R354" s="230">
        <f>Q354*H354</f>
        <v>0</v>
      </c>
      <c r="S354" s="230">
        <v>0</v>
      </c>
      <c r="T354" s="231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2" t="s">
        <v>142</v>
      </c>
      <c r="AT354" s="232" t="s">
        <v>138</v>
      </c>
      <c r="AU354" s="232" t="s">
        <v>83</v>
      </c>
      <c r="AY354" s="17" t="s">
        <v>136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7" t="s">
        <v>81</v>
      </c>
      <c r="BK354" s="233">
        <f>ROUND(I354*H354,2)</f>
        <v>0</v>
      </c>
      <c r="BL354" s="17" t="s">
        <v>142</v>
      </c>
      <c r="BM354" s="232" t="s">
        <v>666</v>
      </c>
    </row>
    <row r="355" s="13" customFormat="1">
      <c r="A355" s="13"/>
      <c r="B355" s="234"/>
      <c r="C355" s="235"/>
      <c r="D355" s="236" t="s">
        <v>144</v>
      </c>
      <c r="E355" s="237" t="s">
        <v>96</v>
      </c>
      <c r="F355" s="238" t="s">
        <v>667</v>
      </c>
      <c r="G355" s="235"/>
      <c r="H355" s="239">
        <v>519.35500000000002</v>
      </c>
      <c r="I355" s="240"/>
      <c r="J355" s="235"/>
      <c r="K355" s="235"/>
      <c r="L355" s="241"/>
      <c r="M355" s="242"/>
      <c r="N355" s="243"/>
      <c r="O355" s="243"/>
      <c r="P355" s="243"/>
      <c r="Q355" s="243"/>
      <c r="R355" s="243"/>
      <c r="S355" s="243"/>
      <c r="T355" s="24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5" t="s">
        <v>144</v>
      </c>
      <c r="AU355" s="245" t="s">
        <v>83</v>
      </c>
      <c r="AV355" s="13" t="s">
        <v>83</v>
      </c>
      <c r="AW355" s="13" t="s">
        <v>30</v>
      </c>
      <c r="AX355" s="13" t="s">
        <v>81</v>
      </c>
      <c r="AY355" s="245" t="s">
        <v>136</v>
      </c>
    </row>
    <row r="356" s="2" customFormat="1" ht="44.25" customHeight="1">
      <c r="A356" s="38"/>
      <c r="B356" s="39"/>
      <c r="C356" s="220" t="s">
        <v>668</v>
      </c>
      <c r="D356" s="220" t="s">
        <v>138</v>
      </c>
      <c r="E356" s="221" t="s">
        <v>669</v>
      </c>
      <c r="F356" s="222" t="s">
        <v>670</v>
      </c>
      <c r="G356" s="223" t="s">
        <v>258</v>
      </c>
      <c r="H356" s="224">
        <v>529.61500000000001</v>
      </c>
      <c r="I356" s="225"/>
      <c r="J356" s="226">
        <f>ROUND(I356*H356,2)</f>
        <v>0</v>
      </c>
      <c r="K356" s="227"/>
      <c r="L356" s="44"/>
      <c r="M356" s="228" t="s">
        <v>1</v>
      </c>
      <c r="N356" s="229" t="s">
        <v>38</v>
      </c>
      <c r="O356" s="91"/>
      <c r="P356" s="230">
        <f>O356*H356</f>
        <v>0</v>
      </c>
      <c r="Q356" s="230">
        <v>0</v>
      </c>
      <c r="R356" s="230">
        <f>Q356*H356</f>
        <v>0</v>
      </c>
      <c r="S356" s="230">
        <v>0</v>
      </c>
      <c r="T356" s="231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2" t="s">
        <v>142</v>
      </c>
      <c r="AT356" s="232" t="s">
        <v>138</v>
      </c>
      <c r="AU356" s="232" t="s">
        <v>83</v>
      </c>
      <c r="AY356" s="17" t="s">
        <v>136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7" t="s">
        <v>81</v>
      </c>
      <c r="BK356" s="233">
        <f>ROUND(I356*H356,2)</f>
        <v>0</v>
      </c>
      <c r="BL356" s="17" t="s">
        <v>142</v>
      </c>
      <c r="BM356" s="232" t="s">
        <v>671</v>
      </c>
    </row>
    <row r="357" s="13" customFormat="1">
      <c r="A357" s="13"/>
      <c r="B357" s="234"/>
      <c r="C357" s="235"/>
      <c r="D357" s="236" t="s">
        <v>144</v>
      </c>
      <c r="E357" s="237" t="s">
        <v>100</v>
      </c>
      <c r="F357" s="238" t="s">
        <v>672</v>
      </c>
      <c r="G357" s="235"/>
      <c r="H357" s="239">
        <v>529.61500000000001</v>
      </c>
      <c r="I357" s="240"/>
      <c r="J357" s="235"/>
      <c r="K357" s="235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144</v>
      </c>
      <c r="AU357" s="245" t="s">
        <v>83</v>
      </c>
      <c r="AV357" s="13" t="s">
        <v>83</v>
      </c>
      <c r="AW357" s="13" t="s">
        <v>30</v>
      </c>
      <c r="AX357" s="13" t="s">
        <v>81</v>
      </c>
      <c r="AY357" s="245" t="s">
        <v>136</v>
      </c>
    </row>
    <row r="358" s="2" customFormat="1" ht="44.25" customHeight="1">
      <c r="A358" s="38"/>
      <c r="B358" s="39"/>
      <c r="C358" s="220" t="s">
        <v>673</v>
      </c>
      <c r="D358" s="220" t="s">
        <v>138</v>
      </c>
      <c r="E358" s="221" t="s">
        <v>674</v>
      </c>
      <c r="F358" s="222" t="s">
        <v>675</v>
      </c>
      <c r="G358" s="223" t="s">
        <v>258</v>
      </c>
      <c r="H358" s="224">
        <v>223.22</v>
      </c>
      <c r="I358" s="225"/>
      <c r="J358" s="226">
        <f>ROUND(I358*H358,2)</f>
        <v>0</v>
      </c>
      <c r="K358" s="227"/>
      <c r="L358" s="44"/>
      <c r="M358" s="228" t="s">
        <v>1</v>
      </c>
      <c r="N358" s="229" t="s">
        <v>38</v>
      </c>
      <c r="O358" s="91"/>
      <c r="P358" s="230">
        <f>O358*H358</f>
        <v>0</v>
      </c>
      <c r="Q358" s="230">
        <v>0</v>
      </c>
      <c r="R358" s="230">
        <f>Q358*H358</f>
        <v>0</v>
      </c>
      <c r="S358" s="230">
        <v>0</v>
      </c>
      <c r="T358" s="231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2" t="s">
        <v>142</v>
      </c>
      <c r="AT358" s="232" t="s">
        <v>138</v>
      </c>
      <c r="AU358" s="232" t="s">
        <v>83</v>
      </c>
      <c r="AY358" s="17" t="s">
        <v>136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7" t="s">
        <v>81</v>
      </c>
      <c r="BK358" s="233">
        <f>ROUND(I358*H358,2)</f>
        <v>0</v>
      </c>
      <c r="BL358" s="17" t="s">
        <v>142</v>
      </c>
      <c r="BM358" s="232" t="s">
        <v>676</v>
      </c>
    </row>
    <row r="359" s="13" customFormat="1">
      <c r="A359" s="13"/>
      <c r="B359" s="234"/>
      <c r="C359" s="235"/>
      <c r="D359" s="236" t="s">
        <v>144</v>
      </c>
      <c r="E359" s="237" t="s">
        <v>103</v>
      </c>
      <c r="F359" s="238" t="s">
        <v>677</v>
      </c>
      <c r="G359" s="235"/>
      <c r="H359" s="239">
        <v>223.22</v>
      </c>
      <c r="I359" s="240"/>
      <c r="J359" s="235"/>
      <c r="K359" s="235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144</v>
      </c>
      <c r="AU359" s="245" t="s">
        <v>83</v>
      </c>
      <c r="AV359" s="13" t="s">
        <v>83</v>
      </c>
      <c r="AW359" s="13" t="s">
        <v>30</v>
      </c>
      <c r="AX359" s="13" t="s">
        <v>81</v>
      </c>
      <c r="AY359" s="245" t="s">
        <v>136</v>
      </c>
    </row>
    <row r="360" s="12" customFormat="1" ht="22.8" customHeight="1">
      <c r="A360" s="12"/>
      <c r="B360" s="204"/>
      <c r="C360" s="205"/>
      <c r="D360" s="206" t="s">
        <v>72</v>
      </c>
      <c r="E360" s="218" t="s">
        <v>678</v>
      </c>
      <c r="F360" s="218" t="s">
        <v>679</v>
      </c>
      <c r="G360" s="205"/>
      <c r="H360" s="205"/>
      <c r="I360" s="208"/>
      <c r="J360" s="219">
        <f>BK360</f>
        <v>0</v>
      </c>
      <c r="K360" s="205"/>
      <c r="L360" s="210"/>
      <c r="M360" s="211"/>
      <c r="N360" s="212"/>
      <c r="O360" s="212"/>
      <c r="P360" s="213">
        <f>SUM(P361:P362)</f>
        <v>0</v>
      </c>
      <c r="Q360" s="212"/>
      <c r="R360" s="213">
        <f>SUM(R361:R362)</f>
        <v>0</v>
      </c>
      <c r="S360" s="212"/>
      <c r="T360" s="214">
        <f>SUM(T361:T362)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5" t="s">
        <v>81</v>
      </c>
      <c r="AT360" s="216" t="s">
        <v>72</v>
      </c>
      <c r="AU360" s="216" t="s">
        <v>81</v>
      </c>
      <c r="AY360" s="215" t="s">
        <v>136</v>
      </c>
      <c r="BK360" s="217">
        <f>SUM(BK361:BK362)</f>
        <v>0</v>
      </c>
    </row>
    <row r="361" s="2" customFormat="1" ht="24.15" customHeight="1">
      <c r="A361" s="38"/>
      <c r="B361" s="39"/>
      <c r="C361" s="220" t="s">
        <v>680</v>
      </c>
      <c r="D361" s="220" t="s">
        <v>138</v>
      </c>
      <c r="E361" s="221" t="s">
        <v>681</v>
      </c>
      <c r="F361" s="222" t="s">
        <v>682</v>
      </c>
      <c r="G361" s="223" t="s">
        <v>258</v>
      </c>
      <c r="H361" s="224">
        <v>678.46699999999998</v>
      </c>
      <c r="I361" s="225"/>
      <c r="J361" s="226">
        <f>ROUND(I361*H361,2)</f>
        <v>0</v>
      </c>
      <c r="K361" s="227"/>
      <c r="L361" s="44"/>
      <c r="M361" s="228" t="s">
        <v>1</v>
      </c>
      <c r="N361" s="229" t="s">
        <v>38</v>
      </c>
      <c r="O361" s="91"/>
      <c r="P361" s="230">
        <f>O361*H361</f>
        <v>0</v>
      </c>
      <c r="Q361" s="230">
        <v>0</v>
      </c>
      <c r="R361" s="230">
        <f>Q361*H361</f>
        <v>0</v>
      </c>
      <c r="S361" s="230">
        <v>0</v>
      </c>
      <c r="T361" s="231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2" t="s">
        <v>142</v>
      </c>
      <c r="AT361" s="232" t="s">
        <v>138</v>
      </c>
      <c r="AU361" s="232" t="s">
        <v>83</v>
      </c>
      <c r="AY361" s="17" t="s">
        <v>136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7" t="s">
        <v>81</v>
      </c>
      <c r="BK361" s="233">
        <f>ROUND(I361*H361,2)</f>
        <v>0</v>
      </c>
      <c r="BL361" s="17" t="s">
        <v>142</v>
      </c>
      <c r="BM361" s="232" t="s">
        <v>683</v>
      </c>
    </row>
    <row r="362" s="2" customFormat="1" ht="33" customHeight="1">
      <c r="A362" s="38"/>
      <c r="B362" s="39"/>
      <c r="C362" s="220" t="s">
        <v>684</v>
      </c>
      <c r="D362" s="220" t="s">
        <v>138</v>
      </c>
      <c r="E362" s="221" t="s">
        <v>685</v>
      </c>
      <c r="F362" s="222" t="s">
        <v>686</v>
      </c>
      <c r="G362" s="223" t="s">
        <v>258</v>
      </c>
      <c r="H362" s="224">
        <v>678.46699999999998</v>
      </c>
      <c r="I362" s="225"/>
      <c r="J362" s="226">
        <f>ROUND(I362*H362,2)</f>
        <v>0</v>
      </c>
      <c r="K362" s="227"/>
      <c r="L362" s="44"/>
      <c r="M362" s="268" t="s">
        <v>1</v>
      </c>
      <c r="N362" s="269" t="s">
        <v>38</v>
      </c>
      <c r="O362" s="270"/>
      <c r="P362" s="271">
        <f>O362*H362</f>
        <v>0</v>
      </c>
      <c r="Q362" s="271">
        <v>0</v>
      </c>
      <c r="R362" s="271">
        <f>Q362*H362</f>
        <v>0</v>
      </c>
      <c r="S362" s="271">
        <v>0</v>
      </c>
      <c r="T362" s="272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2" t="s">
        <v>142</v>
      </c>
      <c r="AT362" s="232" t="s">
        <v>138</v>
      </c>
      <c r="AU362" s="232" t="s">
        <v>83</v>
      </c>
      <c r="AY362" s="17" t="s">
        <v>136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7" t="s">
        <v>81</v>
      </c>
      <c r="BK362" s="233">
        <f>ROUND(I362*H362,2)</f>
        <v>0</v>
      </c>
      <c r="BL362" s="17" t="s">
        <v>142</v>
      </c>
      <c r="BM362" s="232" t="s">
        <v>687</v>
      </c>
    </row>
    <row r="363" s="2" customFormat="1" ht="6.96" customHeight="1">
      <c r="A363" s="38"/>
      <c r="B363" s="66"/>
      <c r="C363" s="67"/>
      <c r="D363" s="67"/>
      <c r="E363" s="67"/>
      <c r="F363" s="67"/>
      <c r="G363" s="67"/>
      <c r="H363" s="67"/>
      <c r="I363" s="67"/>
      <c r="J363" s="67"/>
      <c r="K363" s="67"/>
      <c r="L363" s="44"/>
      <c r="M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</row>
  </sheetData>
  <sheetProtection sheet="1" autoFilter="0" formatColumns="0" formatRows="0" objects="1" scenarios="1" spinCount="100000" saltValue="/DB0SpKNobRhu+M9PRDHR8XixIzo2+sX9NA44jW92FD3uf4ygJSt5mhF5eaY7C/58AhhIwSZrwKNiEBzW7oqFw==" hashValue="o/zlIH1G79zOUENT9mzCm4/B6RmiSpEL7HP9rBdO3XMBjPq2EIyOrH7ozRgBzvcwy2Jiw1X0fSzqs0+qgpeRhA==" algorithmName="SHA-512" password="CC35"/>
  <autoFilter ref="C123:K36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hidden="1" s="1" customFormat="1" ht="24.96" customHeight="1">
      <c r="B4" s="20"/>
      <c r="D4" s="139" t="s">
        <v>99</v>
      </c>
      <c r="L4" s="20"/>
      <c r="M4" s="140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1" t="s">
        <v>16</v>
      </c>
      <c r="L6" s="20"/>
    </row>
    <row r="7" hidden="1" s="1" customFormat="1" ht="16.5" customHeight="1">
      <c r="B7" s="20"/>
      <c r="E7" s="142" t="str">
        <f>'Rekapitulace stavby'!K6</f>
        <v>Kolín - Cyklostezska Třídvorská</v>
      </c>
      <c r="F7" s="141"/>
      <c r="G7" s="141"/>
      <c r="H7" s="141"/>
      <c r="L7" s="20"/>
    </row>
    <row r="8" hidden="1" s="2" customFormat="1" ht="12" customHeight="1">
      <c r="A8" s="38"/>
      <c r="B8" s="44"/>
      <c r="C8" s="38"/>
      <c r="D8" s="141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3" t="s">
        <v>688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1" t="s">
        <v>20</v>
      </c>
      <c r="E12" s="38"/>
      <c r="F12" s="144" t="s">
        <v>689</v>
      </c>
      <c r="G12" s="38"/>
      <c r="H12" s="38"/>
      <c r="I12" s="141" t="s">
        <v>22</v>
      </c>
      <c r="J12" s="145" t="str">
        <f>'Rekapitulace stavby'!AN8</f>
        <v>19. 3. 2024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4" t="s">
        <v>21</v>
      </c>
      <c r="F15" s="38"/>
      <c r="G15" s="38"/>
      <c r="H15" s="38"/>
      <c r="I15" s="141" t="s">
        <v>26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4" t="s">
        <v>21</v>
      </c>
      <c r="F21" s="38"/>
      <c r="G21" s="38"/>
      <c r="H21" s="38"/>
      <c r="I21" s="141" t="s">
        <v>26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">
        <v>690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4" t="s">
        <v>691</v>
      </c>
      <c r="F24" s="38"/>
      <c r="G24" s="38"/>
      <c r="H24" s="38"/>
      <c r="I24" s="141" t="s">
        <v>26</v>
      </c>
      <c r="J24" s="144" t="s">
        <v>692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ROUND((SUM(BE128:BE212)),  2)</f>
        <v>0</v>
      </c>
      <c r="G33" s="38"/>
      <c r="H33" s="38"/>
      <c r="I33" s="156">
        <v>0.20999999999999999</v>
      </c>
      <c r="J33" s="155">
        <f>ROUND(((SUM(BE128:BE212))*I33),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ROUND((SUM(BF128:BF212)),  2)</f>
        <v>0</v>
      </c>
      <c r="G34" s="38"/>
      <c r="H34" s="38"/>
      <c r="I34" s="156">
        <v>0.12</v>
      </c>
      <c r="J34" s="155">
        <f>ROUND(((SUM(BF128:BF212))*I34),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40</v>
      </c>
      <c r="F35" s="155">
        <f>ROUND((SUM(BG128:BG212)),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41</v>
      </c>
      <c r="F36" s="155">
        <f>ROUND((SUM(BH128:BH212)),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ROUND((SUM(BI128:BI212)),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Kolín - Cyklostezska Třídvorská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401 -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ulice Třídvorská cyklostezka</v>
      </c>
      <c r="G89" s="40"/>
      <c r="H89" s="40"/>
      <c r="I89" s="32" t="s">
        <v>22</v>
      </c>
      <c r="J89" s="79" t="str">
        <f>IF(J12="","",J12)</f>
        <v>19. 3. 2024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Sněhota CC,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114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119</v>
      </c>
      <c r="E99" s="189"/>
      <c r="F99" s="189"/>
      <c r="G99" s="189"/>
      <c r="H99" s="189"/>
      <c r="I99" s="189"/>
      <c r="J99" s="190">
        <f>J139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693</v>
      </c>
      <c r="E100" s="183"/>
      <c r="F100" s="183"/>
      <c r="G100" s="183"/>
      <c r="H100" s="183"/>
      <c r="I100" s="183"/>
      <c r="J100" s="184">
        <f>J146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694</v>
      </c>
      <c r="E101" s="189"/>
      <c r="F101" s="189"/>
      <c r="G101" s="189"/>
      <c r="H101" s="189"/>
      <c r="I101" s="189"/>
      <c r="J101" s="190">
        <f>J147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695</v>
      </c>
      <c r="E102" s="183"/>
      <c r="F102" s="183"/>
      <c r="G102" s="183"/>
      <c r="H102" s="183"/>
      <c r="I102" s="183"/>
      <c r="J102" s="184">
        <f>J150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696</v>
      </c>
      <c r="E103" s="189"/>
      <c r="F103" s="189"/>
      <c r="G103" s="189"/>
      <c r="H103" s="189"/>
      <c r="I103" s="189"/>
      <c r="J103" s="190">
        <f>J151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697</v>
      </c>
      <c r="E104" s="189"/>
      <c r="F104" s="189"/>
      <c r="G104" s="189"/>
      <c r="H104" s="189"/>
      <c r="I104" s="189"/>
      <c r="J104" s="190">
        <f>J171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698</v>
      </c>
      <c r="E105" s="183"/>
      <c r="F105" s="183"/>
      <c r="G105" s="183"/>
      <c r="H105" s="183"/>
      <c r="I105" s="183"/>
      <c r="J105" s="184">
        <f>J203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0"/>
      <c r="C106" s="181"/>
      <c r="D106" s="182" t="s">
        <v>699</v>
      </c>
      <c r="E106" s="183"/>
      <c r="F106" s="183"/>
      <c r="G106" s="183"/>
      <c r="H106" s="183"/>
      <c r="I106" s="183"/>
      <c r="J106" s="184">
        <f>J207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700</v>
      </c>
      <c r="E107" s="189"/>
      <c r="F107" s="189"/>
      <c r="G107" s="189"/>
      <c r="H107" s="189"/>
      <c r="I107" s="189"/>
      <c r="J107" s="190">
        <f>J208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701</v>
      </c>
      <c r="E108" s="189"/>
      <c r="F108" s="189"/>
      <c r="G108" s="189"/>
      <c r="H108" s="189"/>
      <c r="I108" s="189"/>
      <c r="J108" s="190">
        <f>J210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121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5" t="str">
        <f>E7</f>
        <v>Kolín - Cyklostezska Třídvorská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SO 401 - Veřejné osvětlení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ulice Třídvorská cyklostezka</v>
      </c>
      <c r="G122" s="40"/>
      <c r="H122" s="40"/>
      <c r="I122" s="32" t="s">
        <v>22</v>
      </c>
      <c r="J122" s="79" t="str">
        <f>IF(J12="","",J12)</f>
        <v>19. 3. 2024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29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IF(E18="","",E18)</f>
        <v>Vyplň údaj</v>
      </c>
      <c r="G125" s="40"/>
      <c r="H125" s="40"/>
      <c r="I125" s="32" t="s">
        <v>31</v>
      </c>
      <c r="J125" s="36" t="str">
        <f>E24</f>
        <v>Sněhota CC, s.r.o.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2"/>
      <c r="B127" s="193"/>
      <c r="C127" s="194" t="s">
        <v>122</v>
      </c>
      <c r="D127" s="195" t="s">
        <v>58</v>
      </c>
      <c r="E127" s="195" t="s">
        <v>54</v>
      </c>
      <c r="F127" s="195" t="s">
        <v>55</v>
      </c>
      <c r="G127" s="195" t="s">
        <v>123</v>
      </c>
      <c r="H127" s="195" t="s">
        <v>124</v>
      </c>
      <c r="I127" s="195" t="s">
        <v>125</v>
      </c>
      <c r="J127" s="196" t="s">
        <v>110</v>
      </c>
      <c r="K127" s="197" t="s">
        <v>126</v>
      </c>
      <c r="L127" s="198"/>
      <c r="M127" s="100" t="s">
        <v>1</v>
      </c>
      <c r="N127" s="101" t="s">
        <v>37</v>
      </c>
      <c r="O127" s="101" t="s">
        <v>127</v>
      </c>
      <c r="P127" s="101" t="s">
        <v>128</v>
      </c>
      <c r="Q127" s="101" t="s">
        <v>129</v>
      </c>
      <c r="R127" s="101" t="s">
        <v>130</v>
      </c>
      <c r="S127" s="101" t="s">
        <v>131</v>
      </c>
      <c r="T127" s="102" t="s">
        <v>132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8"/>
      <c r="B128" s="39"/>
      <c r="C128" s="107" t="s">
        <v>133</v>
      </c>
      <c r="D128" s="40"/>
      <c r="E128" s="40"/>
      <c r="F128" s="40"/>
      <c r="G128" s="40"/>
      <c r="H128" s="40"/>
      <c r="I128" s="40"/>
      <c r="J128" s="199">
        <f>BK128</f>
        <v>0</v>
      </c>
      <c r="K128" s="40"/>
      <c r="L128" s="44"/>
      <c r="M128" s="103"/>
      <c r="N128" s="200"/>
      <c r="O128" s="104"/>
      <c r="P128" s="201">
        <f>P129+P146+P150+P203+P207</f>
        <v>0</v>
      </c>
      <c r="Q128" s="104"/>
      <c r="R128" s="201">
        <f>R129+R146+R150+R203+R207</f>
        <v>225.00075562699999</v>
      </c>
      <c r="S128" s="104"/>
      <c r="T128" s="202">
        <f>T129+T146+T150+T203+T207</f>
        <v>18.419499999999999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112</v>
      </c>
      <c r="BK128" s="203">
        <f>BK129+BK146+BK150+BK203+BK207</f>
        <v>0</v>
      </c>
    </row>
    <row r="129" s="12" customFormat="1" ht="25.92" customHeight="1">
      <c r="A129" s="12"/>
      <c r="B129" s="204"/>
      <c r="C129" s="205"/>
      <c r="D129" s="206" t="s">
        <v>72</v>
      </c>
      <c r="E129" s="207" t="s">
        <v>134</v>
      </c>
      <c r="F129" s="207" t="s">
        <v>135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P130+P139</f>
        <v>0</v>
      </c>
      <c r="Q129" s="212"/>
      <c r="R129" s="213">
        <f>R130+R139</f>
        <v>6.5459130269999992</v>
      </c>
      <c r="S129" s="212"/>
      <c r="T129" s="214">
        <f>T130+T139</f>
        <v>18.419499999999999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81</v>
      </c>
      <c r="AT129" s="216" t="s">
        <v>72</v>
      </c>
      <c r="AU129" s="216" t="s">
        <v>73</v>
      </c>
      <c r="AY129" s="215" t="s">
        <v>136</v>
      </c>
      <c r="BK129" s="217">
        <f>BK130+BK139</f>
        <v>0</v>
      </c>
    </row>
    <row r="130" s="12" customFormat="1" ht="22.8" customHeight="1">
      <c r="A130" s="12"/>
      <c r="B130" s="204"/>
      <c r="C130" s="205"/>
      <c r="D130" s="206" t="s">
        <v>72</v>
      </c>
      <c r="E130" s="218" t="s">
        <v>81</v>
      </c>
      <c r="F130" s="218" t="s">
        <v>137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SUM(P131:P138)</f>
        <v>0</v>
      </c>
      <c r="Q130" s="212"/>
      <c r="R130" s="213">
        <f>SUM(R131:R138)</f>
        <v>6.5459130269999992</v>
      </c>
      <c r="S130" s="212"/>
      <c r="T130" s="214">
        <f>SUM(T131:T138)</f>
        <v>18.419499999999999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81</v>
      </c>
      <c r="AT130" s="216" t="s">
        <v>72</v>
      </c>
      <c r="AU130" s="216" t="s">
        <v>81</v>
      </c>
      <c r="AY130" s="215" t="s">
        <v>136</v>
      </c>
      <c r="BK130" s="217">
        <f>SUM(BK131:BK138)</f>
        <v>0</v>
      </c>
    </row>
    <row r="131" s="2" customFormat="1" ht="24.15" customHeight="1">
      <c r="A131" s="38"/>
      <c r="B131" s="39"/>
      <c r="C131" s="220" t="s">
        <v>81</v>
      </c>
      <c r="D131" s="220" t="s">
        <v>138</v>
      </c>
      <c r="E131" s="221" t="s">
        <v>702</v>
      </c>
      <c r="F131" s="222" t="s">
        <v>703</v>
      </c>
      <c r="G131" s="223" t="s">
        <v>216</v>
      </c>
      <c r="H131" s="224">
        <v>152.59999999999999</v>
      </c>
      <c r="I131" s="225"/>
      <c r="J131" s="226">
        <f>ROUND(I131*H131,2)</f>
        <v>0</v>
      </c>
      <c r="K131" s="227"/>
      <c r="L131" s="44"/>
      <c r="M131" s="228" t="s">
        <v>1</v>
      </c>
      <c r="N131" s="229" t="s">
        <v>38</v>
      </c>
      <c r="O131" s="91"/>
      <c r="P131" s="230">
        <f>O131*H131</f>
        <v>0</v>
      </c>
      <c r="Q131" s="230">
        <v>1.6449999999999999E-06</v>
      </c>
      <c r="R131" s="230">
        <f>Q131*H131</f>
        <v>0.00025102699999999997</v>
      </c>
      <c r="S131" s="230">
        <v>0</v>
      </c>
      <c r="T131" s="23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2" t="s">
        <v>142</v>
      </c>
      <c r="AT131" s="232" t="s">
        <v>138</v>
      </c>
      <c r="AU131" s="232" t="s">
        <v>83</v>
      </c>
      <c r="AY131" s="17" t="s">
        <v>136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81</v>
      </c>
      <c r="BK131" s="233">
        <f>ROUND(I131*H131,2)</f>
        <v>0</v>
      </c>
      <c r="BL131" s="17" t="s">
        <v>142</v>
      </c>
      <c r="BM131" s="232" t="s">
        <v>704</v>
      </c>
    </row>
    <row r="132" s="2" customFormat="1" ht="24.15" customHeight="1">
      <c r="A132" s="38"/>
      <c r="B132" s="39"/>
      <c r="C132" s="220" t="s">
        <v>83</v>
      </c>
      <c r="D132" s="220" t="s">
        <v>138</v>
      </c>
      <c r="E132" s="221" t="s">
        <v>158</v>
      </c>
      <c r="F132" s="222" t="s">
        <v>159</v>
      </c>
      <c r="G132" s="223" t="s">
        <v>141</v>
      </c>
      <c r="H132" s="224">
        <v>42.299999999999997</v>
      </c>
      <c r="I132" s="225"/>
      <c r="J132" s="226">
        <f>ROUND(I132*H132,2)</f>
        <v>0</v>
      </c>
      <c r="K132" s="227"/>
      <c r="L132" s="44"/>
      <c r="M132" s="228" t="s">
        <v>1</v>
      </c>
      <c r="N132" s="229" t="s">
        <v>38</v>
      </c>
      <c r="O132" s="91"/>
      <c r="P132" s="230">
        <f>O132*H132</f>
        <v>0</v>
      </c>
      <c r="Q132" s="230">
        <v>0</v>
      </c>
      <c r="R132" s="230">
        <f>Q132*H132</f>
        <v>0</v>
      </c>
      <c r="S132" s="230">
        <v>0.32500000000000001</v>
      </c>
      <c r="T132" s="231">
        <f>S132*H132</f>
        <v>13.747499999999999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2" t="s">
        <v>142</v>
      </c>
      <c r="AT132" s="232" t="s">
        <v>138</v>
      </c>
      <c r="AU132" s="232" t="s">
        <v>83</v>
      </c>
      <c r="AY132" s="17" t="s">
        <v>136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81</v>
      </c>
      <c r="BK132" s="233">
        <f>ROUND(I132*H132,2)</f>
        <v>0</v>
      </c>
      <c r="BL132" s="17" t="s">
        <v>142</v>
      </c>
      <c r="BM132" s="232" t="s">
        <v>705</v>
      </c>
    </row>
    <row r="133" s="2" customFormat="1" ht="21.75" customHeight="1">
      <c r="A133" s="38"/>
      <c r="B133" s="39"/>
      <c r="C133" s="220" t="s">
        <v>150</v>
      </c>
      <c r="D133" s="220" t="s">
        <v>138</v>
      </c>
      <c r="E133" s="221" t="s">
        <v>706</v>
      </c>
      <c r="F133" s="222" t="s">
        <v>707</v>
      </c>
      <c r="G133" s="223" t="s">
        <v>141</v>
      </c>
      <c r="H133" s="224">
        <v>23</v>
      </c>
      <c r="I133" s="225"/>
      <c r="J133" s="226">
        <f>ROUND(I133*H133,2)</f>
        <v>0</v>
      </c>
      <c r="K133" s="227"/>
      <c r="L133" s="44"/>
      <c r="M133" s="228" t="s">
        <v>1</v>
      </c>
      <c r="N133" s="229" t="s">
        <v>38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142</v>
      </c>
      <c r="AT133" s="232" t="s">
        <v>138</v>
      </c>
      <c r="AU133" s="232" t="s">
        <v>83</v>
      </c>
      <c r="AY133" s="17" t="s">
        <v>136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81</v>
      </c>
      <c r="BK133" s="233">
        <f>ROUND(I133*H133,2)</f>
        <v>0</v>
      </c>
      <c r="BL133" s="17" t="s">
        <v>142</v>
      </c>
      <c r="BM133" s="232" t="s">
        <v>708</v>
      </c>
    </row>
    <row r="134" s="2" customFormat="1" ht="33" customHeight="1">
      <c r="A134" s="38"/>
      <c r="B134" s="39"/>
      <c r="C134" s="220" t="s">
        <v>142</v>
      </c>
      <c r="D134" s="220" t="s">
        <v>138</v>
      </c>
      <c r="E134" s="221" t="s">
        <v>709</v>
      </c>
      <c r="F134" s="222" t="s">
        <v>710</v>
      </c>
      <c r="G134" s="223" t="s">
        <v>141</v>
      </c>
      <c r="H134" s="224">
        <v>14.199999999999999</v>
      </c>
      <c r="I134" s="225"/>
      <c r="J134" s="226">
        <f>ROUND(I134*H134,2)</f>
        <v>0</v>
      </c>
      <c r="K134" s="227"/>
      <c r="L134" s="44"/>
      <c r="M134" s="228" t="s">
        <v>1</v>
      </c>
      <c r="N134" s="229" t="s">
        <v>38</v>
      </c>
      <c r="O134" s="91"/>
      <c r="P134" s="230">
        <f>O134*H134</f>
        <v>0</v>
      </c>
      <c r="Q134" s="230">
        <v>0.25319999999999998</v>
      </c>
      <c r="R134" s="230">
        <f>Q134*H134</f>
        <v>3.5954399999999995</v>
      </c>
      <c r="S134" s="230">
        <v>0</v>
      </c>
      <c r="T134" s="23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2" t="s">
        <v>142</v>
      </c>
      <c r="AT134" s="232" t="s">
        <v>138</v>
      </c>
      <c r="AU134" s="232" t="s">
        <v>83</v>
      </c>
      <c r="AY134" s="17" t="s">
        <v>136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7" t="s">
        <v>81</v>
      </c>
      <c r="BK134" s="233">
        <f>ROUND(I134*H134,2)</f>
        <v>0</v>
      </c>
      <c r="BL134" s="17" t="s">
        <v>142</v>
      </c>
      <c r="BM134" s="232" t="s">
        <v>711</v>
      </c>
    </row>
    <row r="135" s="2" customFormat="1" ht="24.15" customHeight="1">
      <c r="A135" s="38"/>
      <c r="B135" s="39"/>
      <c r="C135" s="220" t="s">
        <v>157</v>
      </c>
      <c r="D135" s="220" t="s">
        <v>138</v>
      </c>
      <c r="E135" s="221" t="s">
        <v>712</v>
      </c>
      <c r="F135" s="222" t="s">
        <v>713</v>
      </c>
      <c r="G135" s="223" t="s">
        <v>141</v>
      </c>
      <c r="H135" s="224">
        <v>14.6</v>
      </c>
      <c r="I135" s="225"/>
      <c r="J135" s="226">
        <f>ROUND(I135*H135,2)</f>
        <v>0</v>
      </c>
      <c r="K135" s="227"/>
      <c r="L135" s="44"/>
      <c r="M135" s="228" t="s">
        <v>1</v>
      </c>
      <c r="N135" s="229" t="s">
        <v>38</v>
      </c>
      <c r="O135" s="91"/>
      <c r="P135" s="230">
        <f>O135*H135</f>
        <v>0</v>
      </c>
      <c r="Q135" s="230">
        <v>0</v>
      </c>
      <c r="R135" s="230">
        <f>Q135*H135</f>
        <v>0</v>
      </c>
      <c r="S135" s="230">
        <v>0.32000000000000001</v>
      </c>
      <c r="T135" s="231">
        <f>S135*H135</f>
        <v>4.6719999999999997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2" t="s">
        <v>456</v>
      </c>
      <c r="AT135" s="232" t="s">
        <v>138</v>
      </c>
      <c r="AU135" s="232" t="s">
        <v>83</v>
      </c>
      <c r="AY135" s="17" t="s">
        <v>136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81</v>
      </c>
      <c r="BK135" s="233">
        <f>ROUND(I135*H135,2)</f>
        <v>0</v>
      </c>
      <c r="BL135" s="17" t="s">
        <v>456</v>
      </c>
      <c r="BM135" s="232" t="s">
        <v>714</v>
      </c>
    </row>
    <row r="136" s="2" customFormat="1" ht="24.15" customHeight="1">
      <c r="A136" s="38"/>
      <c r="B136" s="39"/>
      <c r="C136" s="220" t="s">
        <v>161</v>
      </c>
      <c r="D136" s="220" t="s">
        <v>138</v>
      </c>
      <c r="E136" s="221" t="s">
        <v>715</v>
      </c>
      <c r="F136" s="222" t="s">
        <v>716</v>
      </c>
      <c r="G136" s="223" t="s">
        <v>141</v>
      </c>
      <c r="H136" s="224">
        <v>14.6</v>
      </c>
      <c r="I136" s="225"/>
      <c r="J136" s="226">
        <f>ROUND(I136*H136,2)</f>
        <v>0</v>
      </c>
      <c r="K136" s="227"/>
      <c r="L136" s="44"/>
      <c r="M136" s="228" t="s">
        <v>1</v>
      </c>
      <c r="N136" s="229" t="s">
        <v>38</v>
      </c>
      <c r="O136" s="91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456</v>
      </c>
      <c r="AT136" s="232" t="s">
        <v>138</v>
      </c>
      <c r="AU136" s="232" t="s">
        <v>83</v>
      </c>
      <c r="AY136" s="17" t="s">
        <v>136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81</v>
      </c>
      <c r="BK136" s="233">
        <f>ROUND(I136*H136,2)</f>
        <v>0</v>
      </c>
      <c r="BL136" s="17" t="s">
        <v>456</v>
      </c>
      <c r="BM136" s="232" t="s">
        <v>717</v>
      </c>
    </row>
    <row r="137" s="2" customFormat="1" ht="37.8" customHeight="1">
      <c r="A137" s="38"/>
      <c r="B137" s="39"/>
      <c r="C137" s="220" t="s">
        <v>166</v>
      </c>
      <c r="D137" s="220" t="s">
        <v>138</v>
      </c>
      <c r="E137" s="221" t="s">
        <v>718</v>
      </c>
      <c r="F137" s="222" t="s">
        <v>719</v>
      </c>
      <c r="G137" s="223" t="s">
        <v>141</v>
      </c>
      <c r="H137" s="224">
        <v>14.6</v>
      </c>
      <c r="I137" s="225"/>
      <c r="J137" s="226">
        <f>ROUND(I137*H137,2)</f>
        <v>0</v>
      </c>
      <c r="K137" s="227"/>
      <c r="L137" s="44"/>
      <c r="M137" s="228" t="s">
        <v>1</v>
      </c>
      <c r="N137" s="229" t="s">
        <v>38</v>
      </c>
      <c r="O137" s="91"/>
      <c r="P137" s="230">
        <f>O137*H137</f>
        <v>0</v>
      </c>
      <c r="Q137" s="230">
        <v>0.20207</v>
      </c>
      <c r="R137" s="230">
        <f>Q137*H137</f>
        <v>2.9502220000000001</v>
      </c>
      <c r="S137" s="230">
        <v>0</v>
      </c>
      <c r="T137" s="23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2" t="s">
        <v>456</v>
      </c>
      <c r="AT137" s="232" t="s">
        <v>138</v>
      </c>
      <c r="AU137" s="232" t="s">
        <v>83</v>
      </c>
      <c r="AY137" s="17" t="s">
        <v>136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81</v>
      </c>
      <c r="BK137" s="233">
        <f>ROUND(I137*H137,2)</f>
        <v>0</v>
      </c>
      <c r="BL137" s="17" t="s">
        <v>456</v>
      </c>
      <c r="BM137" s="232" t="s">
        <v>720</v>
      </c>
    </row>
    <row r="138" s="2" customFormat="1" ht="24.15" customHeight="1">
      <c r="A138" s="38"/>
      <c r="B138" s="39"/>
      <c r="C138" s="220" t="s">
        <v>171</v>
      </c>
      <c r="D138" s="220" t="s">
        <v>138</v>
      </c>
      <c r="E138" s="221" t="s">
        <v>721</v>
      </c>
      <c r="F138" s="222" t="s">
        <v>722</v>
      </c>
      <c r="G138" s="223" t="s">
        <v>141</v>
      </c>
      <c r="H138" s="224">
        <v>42.299999999999997</v>
      </c>
      <c r="I138" s="225"/>
      <c r="J138" s="226">
        <f>ROUND(I138*H138,2)</f>
        <v>0</v>
      </c>
      <c r="K138" s="227"/>
      <c r="L138" s="44"/>
      <c r="M138" s="228" t="s">
        <v>1</v>
      </c>
      <c r="N138" s="229" t="s">
        <v>38</v>
      </c>
      <c r="O138" s="91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2" t="s">
        <v>456</v>
      </c>
      <c r="AT138" s="232" t="s">
        <v>138</v>
      </c>
      <c r="AU138" s="232" t="s">
        <v>83</v>
      </c>
      <c r="AY138" s="17" t="s">
        <v>136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81</v>
      </c>
      <c r="BK138" s="233">
        <f>ROUND(I138*H138,2)</f>
        <v>0</v>
      </c>
      <c r="BL138" s="17" t="s">
        <v>456</v>
      </c>
      <c r="BM138" s="232" t="s">
        <v>723</v>
      </c>
    </row>
    <row r="139" s="12" customFormat="1" ht="22.8" customHeight="1">
      <c r="A139" s="12"/>
      <c r="B139" s="204"/>
      <c r="C139" s="205"/>
      <c r="D139" s="206" t="s">
        <v>72</v>
      </c>
      <c r="E139" s="218" t="s">
        <v>642</v>
      </c>
      <c r="F139" s="218" t="s">
        <v>643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SUM(P140:P145)</f>
        <v>0</v>
      </c>
      <c r="Q139" s="212"/>
      <c r="R139" s="213">
        <f>SUM(R140:R145)</f>
        <v>0</v>
      </c>
      <c r="S139" s="212"/>
      <c r="T139" s="214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81</v>
      </c>
      <c r="AT139" s="216" t="s">
        <v>72</v>
      </c>
      <c r="AU139" s="216" t="s">
        <v>81</v>
      </c>
      <c r="AY139" s="215" t="s">
        <v>136</v>
      </c>
      <c r="BK139" s="217">
        <f>SUM(BK140:BK145)</f>
        <v>0</v>
      </c>
    </row>
    <row r="140" s="2" customFormat="1" ht="24.15" customHeight="1">
      <c r="A140" s="38"/>
      <c r="B140" s="39"/>
      <c r="C140" s="220" t="s">
        <v>176</v>
      </c>
      <c r="D140" s="220" t="s">
        <v>138</v>
      </c>
      <c r="E140" s="221" t="s">
        <v>724</v>
      </c>
      <c r="F140" s="222" t="s">
        <v>725</v>
      </c>
      <c r="G140" s="223" t="s">
        <v>258</v>
      </c>
      <c r="H140" s="224">
        <v>105.81</v>
      </c>
      <c r="I140" s="225"/>
      <c r="J140" s="226">
        <f>ROUND(I140*H140,2)</f>
        <v>0</v>
      </c>
      <c r="K140" s="227"/>
      <c r="L140" s="44"/>
      <c r="M140" s="228" t="s">
        <v>1</v>
      </c>
      <c r="N140" s="229" t="s">
        <v>38</v>
      </c>
      <c r="O140" s="91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2" t="s">
        <v>142</v>
      </c>
      <c r="AT140" s="232" t="s">
        <v>138</v>
      </c>
      <c r="AU140" s="232" t="s">
        <v>83</v>
      </c>
      <c r="AY140" s="17" t="s">
        <v>136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81</v>
      </c>
      <c r="BK140" s="233">
        <f>ROUND(I140*H140,2)</f>
        <v>0</v>
      </c>
      <c r="BL140" s="17" t="s">
        <v>142</v>
      </c>
      <c r="BM140" s="232" t="s">
        <v>726</v>
      </c>
    </row>
    <row r="141" s="2" customFormat="1" ht="24.15" customHeight="1">
      <c r="A141" s="38"/>
      <c r="B141" s="39"/>
      <c r="C141" s="220" t="s">
        <v>180</v>
      </c>
      <c r="D141" s="220" t="s">
        <v>138</v>
      </c>
      <c r="E141" s="221" t="s">
        <v>727</v>
      </c>
      <c r="F141" s="222" t="s">
        <v>728</v>
      </c>
      <c r="G141" s="223" t="s">
        <v>258</v>
      </c>
      <c r="H141" s="224">
        <v>529.04399999999998</v>
      </c>
      <c r="I141" s="225"/>
      <c r="J141" s="226">
        <f>ROUND(I141*H141,2)</f>
        <v>0</v>
      </c>
      <c r="K141" s="227"/>
      <c r="L141" s="44"/>
      <c r="M141" s="228" t="s">
        <v>1</v>
      </c>
      <c r="N141" s="229" t="s">
        <v>38</v>
      </c>
      <c r="O141" s="91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2" t="s">
        <v>142</v>
      </c>
      <c r="AT141" s="232" t="s">
        <v>138</v>
      </c>
      <c r="AU141" s="232" t="s">
        <v>83</v>
      </c>
      <c r="AY141" s="17" t="s">
        <v>136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81</v>
      </c>
      <c r="BK141" s="233">
        <f>ROUND(I141*H141,2)</f>
        <v>0</v>
      </c>
      <c r="BL141" s="17" t="s">
        <v>142</v>
      </c>
      <c r="BM141" s="232" t="s">
        <v>729</v>
      </c>
    </row>
    <row r="142" s="2" customFormat="1" ht="24.15" customHeight="1">
      <c r="A142" s="38"/>
      <c r="B142" s="39"/>
      <c r="C142" s="220" t="s">
        <v>187</v>
      </c>
      <c r="D142" s="220" t="s">
        <v>138</v>
      </c>
      <c r="E142" s="221" t="s">
        <v>730</v>
      </c>
      <c r="F142" s="222" t="s">
        <v>731</v>
      </c>
      <c r="G142" s="223" t="s">
        <v>258</v>
      </c>
      <c r="H142" s="224">
        <v>105.81</v>
      </c>
      <c r="I142" s="225"/>
      <c r="J142" s="226">
        <f>ROUND(I142*H142,2)</f>
        <v>0</v>
      </c>
      <c r="K142" s="227"/>
      <c r="L142" s="44"/>
      <c r="M142" s="228" t="s">
        <v>1</v>
      </c>
      <c r="N142" s="229" t="s">
        <v>38</v>
      </c>
      <c r="O142" s="91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2" t="s">
        <v>142</v>
      </c>
      <c r="AT142" s="232" t="s">
        <v>138</v>
      </c>
      <c r="AU142" s="232" t="s">
        <v>83</v>
      </c>
      <c r="AY142" s="17" t="s">
        <v>136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81</v>
      </c>
      <c r="BK142" s="233">
        <f>ROUND(I142*H142,2)</f>
        <v>0</v>
      </c>
      <c r="BL142" s="17" t="s">
        <v>142</v>
      </c>
      <c r="BM142" s="232" t="s">
        <v>732</v>
      </c>
    </row>
    <row r="143" s="2" customFormat="1" ht="37.8" customHeight="1">
      <c r="A143" s="38"/>
      <c r="B143" s="39"/>
      <c r="C143" s="220" t="s">
        <v>8</v>
      </c>
      <c r="D143" s="220" t="s">
        <v>138</v>
      </c>
      <c r="E143" s="221" t="s">
        <v>664</v>
      </c>
      <c r="F143" s="222" t="s">
        <v>733</v>
      </c>
      <c r="G143" s="223" t="s">
        <v>258</v>
      </c>
      <c r="H143" s="224">
        <v>34.399999999999999</v>
      </c>
      <c r="I143" s="225"/>
      <c r="J143" s="226">
        <f>ROUND(I143*H143,2)</f>
        <v>0</v>
      </c>
      <c r="K143" s="227"/>
      <c r="L143" s="44"/>
      <c r="M143" s="228" t="s">
        <v>1</v>
      </c>
      <c r="N143" s="229" t="s">
        <v>38</v>
      </c>
      <c r="O143" s="91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2" t="s">
        <v>142</v>
      </c>
      <c r="AT143" s="232" t="s">
        <v>138</v>
      </c>
      <c r="AU143" s="232" t="s">
        <v>83</v>
      </c>
      <c r="AY143" s="17" t="s">
        <v>136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81</v>
      </c>
      <c r="BK143" s="233">
        <f>ROUND(I143*H143,2)</f>
        <v>0</v>
      </c>
      <c r="BL143" s="17" t="s">
        <v>142</v>
      </c>
      <c r="BM143" s="232" t="s">
        <v>734</v>
      </c>
    </row>
    <row r="144" s="2" customFormat="1" ht="44.25" customHeight="1">
      <c r="A144" s="38"/>
      <c r="B144" s="39"/>
      <c r="C144" s="220" t="s">
        <v>194</v>
      </c>
      <c r="D144" s="220" t="s">
        <v>138</v>
      </c>
      <c r="E144" s="221" t="s">
        <v>669</v>
      </c>
      <c r="F144" s="222" t="s">
        <v>735</v>
      </c>
      <c r="G144" s="223" t="s">
        <v>258</v>
      </c>
      <c r="H144" s="224">
        <v>55.299999999999997</v>
      </c>
      <c r="I144" s="225"/>
      <c r="J144" s="226">
        <f>ROUND(I144*H144,2)</f>
        <v>0</v>
      </c>
      <c r="K144" s="227"/>
      <c r="L144" s="44"/>
      <c r="M144" s="228" t="s">
        <v>1</v>
      </c>
      <c r="N144" s="229" t="s">
        <v>38</v>
      </c>
      <c r="O144" s="91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2" t="s">
        <v>142</v>
      </c>
      <c r="AT144" s="232" t="s">
        <v>138</v>
      </c>
      <c r="AU144" s="232" t="s">
        <v>83</v>
      </c>
      <c r="AY144" s="17" t="s">
        <v>136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7" t="s">
        <v>81</v>
      </c>
      <c r="BK144" s="233">
        <f>ROUND(I144*H144,2)</f>
        <v>0</v>
      </c>
      <c r="BL144" s="17" t="s">
        <v>142</v>
      </c>
      <c r="BM144" s="232" t="s">
        <v>736</v>
      </c>
    </row>
    <row r="145" s="2" customFormat="1" ht="44.25" customHeight="1">
      <c r="A145" s="38"/>
      <c r="B145" s="39"/>
      <c r="C145" s="220" t="s">
        <v>198</v>
      </c>
      <c r="D145" s="220" t="s">
        <v>138</v>
      </c>
      <c r="E145" s="221" t="s">
        <v>674</v>
      </c>
      <c r="F145" s="222" t="s">
        <v>737</v>
      </c>
      <c r="G145" s="223" t="s">
        <v>258</v>
      </c>
      <c r="H145" s="224">
        <v>16.103999999999999</v>
      </c>
      <c r="I145" s="225"/>
      <c r="J145" s="226">
        <f>ROUND(I145*H145,2)</f>
        <v>0</v>
      </c>
      <c r="K145" s="227"/>
      <c r="L145" s="44"/>
      <c r="M145" s="228" t="s">
        <v>1</v>
      </c>
      <c r="N145" s="229" t="s">
        <v>38</v>
      </c>
      <c r="O145" s="91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2" t="s">
        <v>142</v>
      </c>
      <c r="AT145" s="232" t="s">
        <v>138</v>
      </c>
      <c r="AU145" s="232" t="s">
        <v>83</v>
      </c>
      <c r="AY145" s="17" t="s">
        <v>136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81</v>
      </c>
      <c r="BK145" s="233">
        <f>ROUND(I145*H145,2)</f>
        <v>0</v>
      </c>
      <c r="BL145" s="17" t="s">
        <v>142</v>
      </c>
      <c r="BM145" s="232" t="s">
        <v>738</v>
      </c>
    </row>
    <row r="146" s="12" customFormat="1" ht="25.92" customHeight="1">
      <c r="A146" s="12"/>
      <c r="B146" s="204"/>
      <c r="C146" s="205"/>
      <c r="D146" s="206" t="s">
        <v>72</v>
      </c>
      <c r="E146" s="207" t="s">
        <v>739</v>
      </c>
      <c r="F146" s="207" t="s">
        <v>740</v>
      </c>
      <c r="G146" s="205"/>
      <c r="H146" s="205"/>
      <c r="I146" s="208"/>
      <c r="J146" s="209">
        <f>BK146</f>
        <v>0</v>
      </c>
      <c r="K146" s="205"/>
      <c r="L146" s="210"/>
      <c r="M146" s="211"/>
      <c r="N146" s="212"/>
      <c r="O146" s="212"/>
      <c r="P146" s="213">
        <f>P147</f>
        <v>0</v>
      </c>
      <c r="Q146" s="212"/>
      <c r="R146" s="213">
        <f>R147</f>
        <v>0</v>
      </c>
      <c r="S146" s="212"/>
      <c r="T146" s="214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83</v>
      </c>
      <c r="AT146" s="216" t="s">
        <v>72</v>
      </c>
      <c r="AU146" s="216" t="s">
        <v>73</v>
      </c>
      <c r="AY146" s="215" t="s">
        <v>136</v>
      </c>
      <c r="BK146" s="217">
        <f>BK147</f>
        <v>0</v>
      </c>
    </row>
    <row r="147" s="12" customFormat="1" ht="22.8" customHeight="1">
      <c r="A147" s="12"/>
      <c r="B147" s="204"/>
      <c r="C147" s="205"/>
      <c r="D147" s="206" t="s">
        <v>72</v>
      </c>
      <c r="E147" s="218" t="s">
        <v>741</v>
      </c>
      <c r="F147" s="218" t="s">
        <v>742</v>
      </c>
      <c r="G147" s="205"/>
      <c r="H147" s="205"/>
      <c r="I147" s="208"/>
      <c r="J147" s="219">
        <f>BK147</f>
        <v>0</v>
      </c>
      <c r="K147" s="205"/>
      <c r="L147" s="210"/>
      <c r="M147" s="211"/>
      <c r="N147" s="212"/>
      <c r="O147" s="212"/>
      <c r="P147" s="213">
        <f>SUM(P148:P149)</f>
        <v>0</v>
      </c>
      <c r="Q147" s="212"/>
      <c r="R147" s="213">
        <f>SUM(R148:R149)</f>
        <v>0</v>
      </c>
      <c r="S147" s="212"/>
      <c r="T147" s="214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83</v>
      </c>
      <c r="AT147" s="216" t="s">
        <v>72</v>
      </c>
      <c r="AU147" s="216" t="s">
        <v>81</v>
      </c>
      <c r="AY147" s="215" t="s">
        <v>136</v>
      </c>
      <c r="BK147" s="217">
        <f>SUM(BK148:BK149)</f>
        <v>0</v>
      </c>
    </row>
    <row r="148" s="2" customFormat="1" ht="37.8" customHeight="1">
      <c r="A148" s="38"/>
      <c r="B148" s="39"/>
      <c r="C148" s="220" t="s">
        <v>203</v>
      </c>
      <c r="D148" s="220" t="s">
        <v>138</v>
      </c>
      <c r="E148" s="221" t="s">
        <v>743</v>
      </c>
      <c r="F148" s="222" t="s">
        <v>744</v>
      </c>
      <c r="G148" s="223" t="s">
        <v>448</v>
      </c>
      <c r="H148" s="224">
        <v>1</v>
      </c>
      <c r="I148" s="225"/>
      <c r="J148" s="226">
        <f>ROUND(I148*H148,2)</f>
        <v>0</v>
      </c>
      <c r="K148" s="227"/>
      <c r="L148" s="44"/>
      <c r="M148" s="228" t="s">
        <v>1</v>
      </c>
      <c r="N148" s="229" t="s">
        <v>38</v>
      </c>
      <c r="O148" s="91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2" t="s">
        <v>456</v>
      </c>
      <c r="AT148" s="232" t="s">
        <v>138</v>
      </c>
      <c r="AU148" s="232" t="s">
        <v>83</v>
      </c>
      <c r="AY148" s="17" t="s">
        <v>136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81</v>
      </c>
      <c r="BK148" s="233">
        <f>ROUND(I148*H148,2)</f>
        <v>0</v>
      </c>
      <c r="BL148" s="17" t="s">
        <v>456</v>
      </c>
      <c r="BM148" s="232" t="s">
        <v>745</v>
      </c>
    </row>
    <row r="149" s="2" customFormat="1" ht="24.15" customHeight="1">
      <c r="A149" s="38"/>
      <c r="B149" s="39"/>
      <c r="C149" s="220" t="s">
        <v>208</v>
      </c>
      <c r="D149" s="220" t="s">
        <v>138</v>
      </c>
      <c r="E149" s="221" t="s">
        <v>746</v>
      </c>
      <c r="F149" s="222" t="s">
        <v>747</v>
      </c>
      <c r="G149" s="223" t="s">
        <v>448</v>
      </c>
      <c r="H149" s="224">
        <v>7</v>
      </c>
      <c r="I149" s="225"/>
      <c r="J149" s="226">
        <f>ROUND(I149*H149,2)</f>
        <v>0</v>
      </c>
      <c r="K149" s="227"/>
      <c r="L149" s="44"/>
      <c r="M149" s="228" t="s">
        <v>1</v>
      </c>
      <c r="N149" s="229" t="s">
        <v>38</v>
      </c>
      <c r="O149" s="91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2" t="s">
        <v>456</v>
      </c>
      <c r="AT149" s="232" t="s">
        <v>138</v>
      </c>
      <c r="AU149" s="232" t="s">
        <v>83</v>
      </c>
      <c r="AY149" s="17" t="s">
        <v>136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81</v>
      </c>
      <c r="BK149" s="233">
        <f>ROUND(I149*H149,2)</f>
        <v>0</v>
      </c>
      <c r="BL149" s="17" t="s">
        <v>456</v>
      </c>
      <c r="BM149" s="232" t="s">
        <v>748</v>
      </c>
    </row>
    <row r="150" s="12" customFormat="1" ht="25.92" customHeight="1">
      <c r="A150" s="12"/>
      <c r="B150" s="204"/>
      <c r="C150" s="205"/>
      <c r="D150" s="206" t="s">
        <v>72</v>
      </c>
      <c r="E150" s="207" t="s">
        <v>267</v>
      </c>
      <c r="F150" s="207" t="s">
        <v>749</v>
      </c>
      <c r="G150" s="205"/>
      <c r="H150" s="205"/>
      <c r="I150" s="208"/>
      <c r="J150" s="209">
        <f>BK150</f>
        <v>0</v>
      </c>
      <c r="K150" s="205"/>
      <c r="L150" s="210"/>
      <c r="M150" s="211"/>
      <c r="N150" s="212"/>
      <c r="O150" s="212"/>
      <c r="P150" s="213">
        <f>P151+P171</f>
        <v>0</v>
      </c>
      <c r="Q150" s="212"/>
      <c r="R150" s="213">
        <f>R151+R171</f>
        <v>218.45484259999998</v>
      </c>
      <c r="S150" s="212"/>
      <c r="T150" s="214">
        <f>T151+T171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150</v>
      </c>
      <c r="AT150" s="216" t="s">
        <v>72</v>
      </c>
      <c r="AU150" s="216" t="s">
        <v>73</v>
      </c>
      <c r="AY150" s="215" t="s">
        <v>136</v>
      </c>
      <c r="BK150" s="217">
        <f>BK151+BK171</f>
        <v>0</v>
      </c>
    </row>
    <row r="151" s="12" customFormat="1" ht="22.8" customHeight="1">
      <c r="A151" s="12"/>
      <c r="B151" s="204"/>
      <c r="C151" s="205"/>
      <c r="D151" s="206" t="s">
        <v>72</v>
      </c>
      <c r="E151" s="218" t="s">
        <v>750</v>
      </c>
      <c r="F151" s="218" t="s">
        <v>751</v>
      </c>
      <c r="G151" s="205"/>
      <c r="H151" s="205"/>
      <c r="I151" s="208"/>
      <c r="J151" s="219">
        <f>BK151</f>
        <v>0</v>
      </c>
      <c r="K151" s="205"/>
      <c r="L151" s="210"/>
      <c r="M151" s="211"/>
      <c r="N151" s="212"/>
      <c r="O151" s="212"/>
      <c r="P151" s="213">
        <f>SUM(P152:P170)</f>
        <v>0</v>
      </c>
      <c r="Q151" s="212"/>
      <c r="R151" s="213">
        <f>SUM(R152:R170)</f>
        <v>0.047160000000000007</v>
      </c>
      <c r="S151" s="212"/>
      <c r="T151" s="214">
        <f>SUM(T152:T170)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150</v>
      </c>
      <c r="AT151" s="216" t="s">
        <v>72</v>
      </c>
      <c r="AU151" s="216" t="s">
        <v>81</v>
      </c>
      <c r="AY151" s="215" t="s">
        <v>136</v>
      </c>
      <c r="BK151" s="217">
        <f>SUM(BK152:BK170)</f>
        <v>0</v>
      </c>
    </row>
    <row r="152" s="2" customFormat="1" ht="37.8" customHeight="1">
      <c r="A152" s="38"/>
      <c r="B152" s="39"/>
      <c r="C152" s="220" t="s">
        <v>213</v>
      </c>
      <c r="D152" s="220" t="s">
        <v>138</v>
      </c>
      <c r="E152" s="221" t="s">
        <v>752</v>
      </c>
      <c r="F152" s="222" t="s">
        <v>753</v>
      </c>
      <c r="G152" s="223" t="s">
        <v>448</v>
      </c>
      <c r="H152" s="224">
        <v>13</v>
      </c>
      <c r="I152" s="225"/>
      <c r="J152" s="226">
        <f>ROUND(I152*H152,2)</f>
        <v>0</v>
      </c>
      <c r="K152" s="227"/>
      <c r="L152" s="44"/>
      <c r="M152" s="228" t="s">
        <v>1</v>
      </c>
      <c r="N152" s="229" t="s">
        <v>38</v>
      </c>
      <c r="O152" s="91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2" t="s">
        <v>142</v>
      </c>
      <c r="AT152" s="232" t="s">
        <v>138</v>
      </c>
      <c r="AU152" s="232" t="s">
        <v>83</v>
      </c>
      <c r="AY152" s="17" t="s">
        <v>136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81</v>
      </c>
      <c r="BK152" s="233">
        <f>ROUND(I152*H152,2)</f>
        <v>0</v>
      </c>
      <c r="BL152" s="17" t="s">
        <v>142</v>
      </c>
      <c r="BM152" s="232" t="s">
        <v>754</v>
      </c>
    </row>
    <row r="153" s="2" customFormat="1" ht="16.5" customHeight="1">
      <c r="A153" s="38"/>
      <c r="B153" s="39"/>
      <c r="C153" s="257" t="s">
        <v>219</v>
      </c>
      <c r="D153" s="257" t="s">
        <v>267</v>
      </c>
      <c r="E153" s="258" t="s">
        <v>755</v>
      </c>
      <c r="F153" s="259" t="s">
        <v>756</v>
      </c>
      <c r="G153" s="260" t="s">
        <v>611</v>
      </c>
      <c r="H153" s="261">
        <v>13</v>
      </c>
      <c r="I153" s="262"/>
      <c r="J153" s="263">
        <f>ROUND(I153*H153,2)</f>
        <v>0</v>
      </c>
      <c r="K153" s="264"/>
      <c r="L153" s="265"/>
      <c r="M153" s="266" t="s">
        <v>1</v>
      </c>
      <c r="N153" s="267" t="s">
        <v>38</v>
      </c>
      <c r="O153" s="91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2" t="s">
        <v>757</v>
      </c>
      <c r="AT153" s="232" t="s">
        <v>267</v>
      </c>
      <c r="AU153" s="232" t="s">
        <v>83</v>
      </c>
      <c r="AY153" s="17" t="s">
        <v>136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7" t="s">
        <v>81</v>
      </c>
      <c r="BK153" s="233">
        <f>ROUND(I153*H153,2)</f>
        <v>0</v>
      </c>
      <c r="BL153" s="17" t="s">
        <v>456</v>
      </c>
      <c r="BM153" s="232" t="s">
        <v>758</v>
      </c>
    </row>
    <row r="154" s="2" customFormat="1" ht="24.15" customHeight="1">
      <c r="A154" s="38"/>
      <c r="B154" s="39"/>
      <c r="C154" s="220" t="s">
        <v>224</v>
      </c>
      <c r="D154" s="220" t="s">
        <v>138</v>
      </c>
      <c r="E154" s="221" t="s">
        <v>759</v>
      </c>
      <c r="F154" s="222" t="s">
        <v>760</v>
      </c>
      <c r="G154" s="223" t="s">
        <v>448</v>
      </c>
      <c r="H154" s="224">
        <v>13</v>
      </c>
      <c r="I154" s="225"/>
      <c r="J154" s="226">
        <f>ROUND(I154*H154,2)</f>
        <v>0</v>
      </c>
      <c r="K154" s="227"/>
      <c r="L154" s="44"/>
      <c r="M154" s="228" t="s">
        <v>1</v>
      </c>
      <c r="N154" s="229" t="s">
        <v>38</v>
      </c>
      <c r="O154" s="91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2" t="s">
        <v>456</v>
      </c>
      <c r="AT154" s="232" t="s">
        <v>138</v>
      </c>
      <c r="AU154" s="232" t="s">
        <v>83</v>
      </c>
      <c r="AY154" s="17" t="s">
        <v>136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81</v>
      </c>
      <c r="BK154" s="233">
        <f>ROUND(I154*H154,2)</f>
        <v>0</v>
      </c>
      <c r="BL154" s="17" t="s">
        <v>456</v>
      </c>
      <c r="BM154" s="232" t="s">
        <v>761</v>
      </c>
    </row>
    <row r="155" s="2" customFormat="1" ht="16.5" customHeight="1">
      <c r="A155" s="38"/>
      <c r="B155" s="39"/>
      <c r="C155" s="257" t="s">
        <v>229</v>
      </c>
      <c r="D155" s="257" t="s">
        <v>267</v>
      </c>
      <c r="E155" s="258" t="s">
        <v>762</v>
      </c>
      <c r="F155" s="259" t="s">
        <v>763</v>
      </c>
      <c r="G155" s="260" t="s">
        <v>611</v>
      </c>
      <c r="H155" s="261">
        <v>1</v>
      </c>
      <c r="I155" s="262"/>
      <c r="J155" s="263">
        <f>ROUND(I155*H155,2)</f>
        <v>0</v>
      </c>
      <c r="K155" s="264"/>
      <c r="L155" s="265"/>
      <c r="M155" s="266" t="s">
        <v>1</v>
      </c>
      <c r="N155" s="267" t="s">
        <v>38</v>
      </c>
      <c r="O155" s="91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2" t="s">
        <v>171</v>
      </c>
      <c r="AT155" s="232" t="s">
        <v>267</v>
      </c>
      <c r="AU155" s="232" t="s">
        <v>83</v>
      </c>
      <c r="AY155" s="17" t="s">
        <v>136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7" t="s">
        <v>81</v>
      </c>
      <c r="BK155" s="233">
        <f>ROUND(I155*H155,2)</f>
        <v>0</v>
      </c>
      <c r="BL155" s="17" t="s">
        <v>142</v>
      </c>
      <c r="BM155" s="232" t="s">
        <v>764</v>
      </c>
    </row>
    <row r="156" s="2" customFormat="1" ht="16.5" customHeight="1">
      <c r="A156" s="38"/>
      <c r="B156" s="39"/>
      <c r="C156" s="220" t="s">
        <v>7</v>
      </c>
      <c r="D156" s="220" t="s">
        <v>138</v>
      </c>
      <c r="E156" s="221" t="s">
        <v>765</v>
      </c>
      <c r="F156" s="222" t="s">
        <v>766</v>
      </c>
      <c r="G156" s="223" t="s">
        <v>611</v>
      </c>
      <c r="H156" s="224">
        <v>1</v>
      </c>
      <c r="I156" s="225"/>
      <c r="J156" s="226">
        <f>ROUND(I156*H156,2)</f>
        <v>0</v>
      </c>
      <c r="K156" s="227"/>
      <c r="L156" s="44"/>
      <c r="M156" s="228" t="s">
        <v>1</v>
      </c>
      <c r="N156" s="229" t="s">
        <v>38</v>
      </c>
      <c r="O156" s="91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2" t="s">
        <v>456</v>
      </c>
      <c r="AT156" s="232" t="s">
        <v>138</v>
      </c>
      <c r="AU156" s="232" t="s">
        <v>83</v>
      </c>
      <c r="AY156" s="17" t="s">
        <v>136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81</v>
      </c>
      <c r="BK156" s="233">
        <f>ROUND(I156*H156,2)</f>
        <v>0</v>
      </c>
      <c r="BL156" s="17" t="s">
        <v>456</v>
      </c>
      <c r="BM156" s="232" t="s">
        <v>767</v>
      </c>
    </row>
    <row r="157" s="2" customFormat="1" ht="16.5" customHeight="1">
      <c r="A157" s="38"/>
      <c r="B157" s="39"/>
      <c r="C157" s="257" t="s">
        <v>239</v>
      </c>
      <c r="D157" s="257" t="s">
        <v>267</v>
      </c>
      <c r="E157" s="258" t="s">
        <v>768</v>
      </c>
      <c r="F157" s="259" t="s">
        <v>769</v>
      </c>
      <c r="G157" s="260" t="s">
        <v>448</v>
      </c>
      <c r="H157" s="261">
        <v>18</v>
      </c>
      <c r="I157" s="262"/>
      <c r="J157" s="263">
        <f>ROUND(I157*H157,2)</f>
        <v>0</v>
      </c>
      <c r="K157" s="264"/>
      <c r="L157" s="265"/>
      <c r="M157" s="266" t="s">
        <v>1</v>
      </c>
      <c r="N157" s="267" t="s">
        <v>38</v>
      </c>
      <c r="O157" s="91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2" t="s">
        <v>757</v>
      </c>
      <c r="AT157" s="232" t="s">
        <v>267</v>
      </c>
      <c r="AU157" s="232" t="s">
        <v>83</v>
      </c>
      <c r="AY157" s="17" t="s">
        <v>136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7" t="s">
        <v>81</v>
      </c>
      <c r="BK157" s="233">
        <f>ROUND(I157*H157,2)</f>
        <v>0</v>
      </c>
      <c r="BL157" s="17" t="s">
        <v>456</v>
      </c>
      <c r="BM157" s="232" t="s">
        <v>770</v>
      </c>
    </row>
    <row r="158" s="2" customFormat="1" ht="16.5" customHeight="1">
      <c r="A158" s="38"/>
      <c r="B158" s="39"/>
      <c r="C158" s="220" t="s">
        <v>244</v>
      </c>
      <c r="D158" s="220" t="s">
        <v>138</v>
      </c>
      <c r="E158" s="221" t="s">
        <v>771</v>
      </c>
      <c r="F158" s="222" t="s">
        <v>772</v>
      </c>
      <c r="G158" s="223" t="s">
        <v>448</v>
      </c>
      <c r="H158" s="224">
        <v>18</v>
      </c>
      <c r="I158" s="225"/>
      <c r="J158" s="226">
        <f>ROUND(I158*H158,2)</f>
        <v>0</v>
      </c>
      <c r="K158" s="227"/>
      <c r="L158" s="44"/>
      <c r="M158" s="228" t="s">
        <v>1</v>
      </c>
      <c r="N158" s="229" t="s">
        <v>38</v>
      </c>
      <c r="O158" s="91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2" t="s">
        <v>456</v>
      </c>
      <c r="AT158" s="232" t="s">
        <v>138</v>
      </c>
      <c r="AU158" s="232" t="s">
        <v>83</v>
      </c>
      <c r="AY158" s="17" t="s">
        <v>136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81</v>
      </c>
      <c r="BK158" s="233">
        <f>ROUND(I158*H158,2)</f>
        <v>0</v>
      </c>
      <c r="BL158" s="17" t="s">
        <v>456</v>
      </c>
      <c r="BM158" s="232" t="s">
        <v>773</v>
      </c>
    </row>
    <row r="159" s="2" customFormat="1" ht="16.5" customHeight="1">
      <c r="A159" s="38"/>
      <c r="B159" s="39"/>
      <c r="C159" s="257" t="s">
        <v>250</v>
      </c>
      <c r="D159" s="257" t="s">
        <v>267</v>
      </c>
      <c r="E159" s="258" t="s">
        <v>774</v>
      </c>
      <c r="F159" s="259" t="s">
        <v>775</v>
      </c>
      <c r="G159" s="260" t="s">
        <v>448</v>
      </c>
      <c r="H159" s="261">
        <v>14</v>
      </c>
      <c r="I159" s="262"/>
      <c r="J159" s="263">
        <f>ROUND(I159*H159,2)</f>
        <v>0</v>
      </c>
      <c r="K159" s="264"/>
      <c r="L159" s="265"/>
      <c r="M159" s="266" t="s">
        <v>1</v>
      </c>
      <c r="N159" s="267" t="s">
        <v>38</v>
      </c>
      <c r="O159" s="91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2" t="s">
        <v>776</v>
      </c>
      <c r="AT159" s="232" t="s">
        <v>267</v>
      </c>
      <c r="AU159" s="232" t="s">
        <v>83</v>
      </c>
      <c r="AY159" s="17" t="s">
        <v>136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7" t="s">
        <v>81</v>
      </c>
      <c r="BK159" s="233">
        <f>ROUND(I159*H159,2)</f>
        <v>0</v>
      </c>
      <c r="BL159" s="17" t="s">
        <v>776</v>
      </c>
      <c r="BM159" s="232" t="s">
        <v>777</v>
      </c>
    </row>
    <row r="160" s="2" customFormat="1" ht="16.5" customHeight="1">
      <c r="A160" s="38"/>
      <c r="B160" s="39"/>
      <c r="C160" s="220" t="s">
        <v>255</v>
      </c>
      <c r="D160" s="220" t="s">
        <v>138</v>
      </c>
      <c r="E160" s="221" t="s">
        <v>778</v>
      </c>
      <c r="F160" s="222" t="s">
        <v>779</v>
      </c>
      <c r="G160" s="223" t="s">
        <v>448</v>
      </c>
      <c r="H160" s="224">
        <v>14</v>
      </c>
      <c r="I160" s="225"/>
      <c r="J160" s="226">
        <f>ROUND(I160*H160,2)</f>
        <v>0</v>
      </c>
      <c r="K160" s="227"/>
      <c r="L160" s="44"/>
      <c r="M160" s="228" t="s">
        <v>1</v>
      </c>
      <c r="N160" s="229" t="s">
        <v>38</v>
      </c>
      <c r="O160" s="91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2" t="s">
        <v>456</v>
      </c>
      <c r="AT160" s="232" t="s">
        <v>138</v>
      </c>
      <c r="AU160" s="232" t="s">
        <v>83</v>
      </c>
      <c r="AY160" s="17" t="s">
        <v>136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7" t="s">
        <v>81</v>
      </c>
      <c r="BK160" s="233">
        <f>ROUND(I160*H160,2)</f>
        <v>0</v>
      </c>
      <c r="BL160" s="17" t="s">
        <v>456</v>
      </c>
      <c r="BM160" s="232" t="s">
        <v>780</v>
      </c>
    </row>
    <row r="161" s="2" customFormat="1" ht="24.15" customHeight="1">
      <c r="A161" s="38"/>
      <c r="B161" s="39"/>
      <c r="C161" s="257" t="s">
        <v>261</v>
      </c>
      <c r="D161" s="257" t="s">
        <v>267</v>
      </c>
      <c r="E161" s="258" t="s">
        <v>781</v>
      </c>
      <c r="F161" s="259" t="s">
        <v>782</v>
      </c>
      <c r="G161" s="260" t="s">
        <v>216</v>
      </c>
      <c r="H161" s="261">
        <v>126</v>
      </c>
      <c r="I161" s="262"/>
      <c r="J161" s="263">
        <f>ROUND(I161*H161,2)</f>
        <v>0</v>
      </c>
      <c r="K161" s="264"/>
      <c r="L161" s="265"/>
      <c r="M161" s="266" t="s">
        <v>1</v>
      </c>
      <c r="N161" s="267" t="s">
        <v>38</v>
      </c>
      <c r="O161" s="91"/>
      <c r="P161" s="230">
        <f>O161*H161</f>
        <v>0</v>
      </c>
      <c r="Q161" s="230">
        <v>0.00016000000000000001</v>
      </c>
      <c r="R161" s="230">
        <f>Q161*H161</f>
        <v>0.020160000000000001</v>
      </c>
      <c r="S161" s="230">
        <v>0</v>
      </c>
      <c r="T161" s="23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2" t="s">
        <v>776</v>
      </c>
      <c r="AT161" s="232" t="s">
        <v>267</v>
      </c>
      <c r="AU161" s="232" t="s">
        <v>83</v>
      </c>
      <c r="AY161" s="17" t="s">
        <v>136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81</v>
      </c>
      <c r="BK161" s="233">
        <f>ROUND(I161*H161,2)</f>
        <v>0</v>
      </c>
      <c r="BL161" s="17" t="s">
        <v>776</v>
      </c>
      <c r="BM161" s="232" t="s">
        <v>783</v>
      </c>
    </row>
    <row r="162" s="2" customFormat="1" ht="37.8" customHeight="1">
      <c r="A162" s="38"/>
      <c r="B162" s="39"/>
      <c r="C162" s="220" t="s">
        <v>266</v>
      </c>
      <c r="D162" s="220" t="s">
        <v>138</v>
      </c>
      <c r="E162" s="221" t="s">
        <v>784</v>
      </c>
      <c r="F162" s="222" t="s">
        <v>785</v>
      </c>
      <c r="G162" s="223" t="s">
        <v>216</v>
      </c>
      <c r="H162" s="224">
        <v>126</v>
      </c>
      <c r="I162" s="225"/>
      <c r="J162" s="226">
        <f>ROUND(I162*H162,2)</f>
        <v>0</v>
      </c>
      <c r="K162" s="227"/>
      <c r="L162" s="44"/>
      <c r="M162" s="228" t="s">
        <v>1</v>
      </c>
      <c r="N162" s="229" t="s">
        <v>38</v>
      </c>
      <c r="O162" s="91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2" t="s">
        <v>456</v>
      </c>
      <c r="AT162" s="232" t="s">
        <v>138</v>
      </c>
      <c r="AU162" s="232" t="s">
        <v>83</v>
      </c>
      <c r="AY162" s="17" t="s">
        <v>136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7" t="s">
        <v>81</v>
      </c>
      <c r="BK162" s="233">
        <f>ROUND(I162*H162,2)</f>
        <v>0</v>
      </c>
      <c r="BL162" s="17" t="s">
        <v>456</v>
      </c>
      <c r="BM162" s="232" t="s">
        <v>786</v>
      </c>
    </row>
    <row r="163" s="2" customFormat="1" ht="24.15" customHeight="1">
      <c r="A163" s="38"/>
      <c r="B163" s="39"/>
      <c r="C163" s="220" t="s">
        <v>271</v>
      </c>
      <c r="D163" s="220" t="s">
        <v>138</v>
      </c>
      <c r="E163" s="221" t="s">
        <v>787</v>
      </c>
      <c r="F163" s="222" t="s">
        <v>788</v>
      </c>
      <c r="G163" s="223" t="s">
        <v>448</v>
      </c>
      <c r="H163" s="224">
        <v>28</v>
      </c>
      <c r="I163" s="225"/>
      <c r="J163" s="226">
        <f>ROUND(I163*H163,2)</f>
        <v>0</v>
      </c>
      <c r="K163" s="227"/>
      <c r="L163" s="44"/>
      <c r="M163" s="228" t="s">
        <v>1</v>
      </c>
      <c r="N163" s="229" t="s">
        <v>38</v>
      </c>
      <c r="O163" s="91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2" t="s">
        <v>456</v>
      </c>
      <c r="AT163" s="232" t="s">
        <v>138</v>
      </c>
      <c r="AU163" s="232" t="s">
        <v>83</v>
      </c>
      <c r="AY163" s="17" t="s">
        <v>136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7" t="s">
        <v>81</v>
      </c>
      <c r="BK163" s="233">
        <f>ROUND(I163*H163,2)</f>
        <v>0</v>
      </c>
      <c r="BL163" s="17" t="s">
        <v>456</v>
      </c>
      <c r="BM163" s="232" t="s">
        <v>789</v>
      </c>
    </row>
    <row r="164" s="2" customFormat="1" ht="16.5" customHeight="1">
      <c r="A164" s="38"/>
      <c r="B164" s="39"/>
      <c r="C164" s="220" t="s">
        <v>278</v>
      </c>
      <c r="D164" s="220" t="s">
        <v>138</v>
      </c>
      <c r="E164" s="221" t="s">
        <v>790</v>
      </c>
      <c r="F164" s="222" t="s">
        <v>791</v>
      </c>
      <c r="G164" s="223" t="s">
        <v>448</v>
      </c>
      <c r="H164" s="224">
        <v>13</v>
      </c>
      <c r="I164" s="225"/>
      <c r="J164" s="226">
        <f>ROUND(I164*H164,2)</f>
        <v>0</v>
      </c>
      <c r="K164" s="227"/>
      <c r="L164" s="44"/>
      <c r="M164" s="228" t="s">
        <v>1</v>
      </c>
      <c r="N164" s="229" t="s">
        <v>38</v>
      </c>
      <c r="O164" s="91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2" t="s">
        <v>456</v>
      </c>
      <c r="AT164" s="232" t="s">
        <v>138</v>
      </c>
      <c r="AU164" s="232" t="s">
        <v>83</v>
      </c>
      <c r="AY164" s="17" t="s">
        <v>136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81</v>
      </c>
      <c r="BK164" s="233">
        <f>ROUND(I164*H164,2)</f>
        <v>0</v>
      </c>
      <c r="BL164" s="17" t="s">
        <v>456</v>
      </c>
      <c r="BM164" s="232" t="s">
        <v>792</v>
      </c>
    </row>
    <row r="165" s="2" customFormat="1" ht="16.5" customHeight="1">
      <c r="A165" s="38"/>
      <c r="B165" s="39"/>
      <c r="C165" s="257" t="s">
        <v>207</v>
      </c>
      <c r="D165" s="257" t="s">
        <v>267</v>
      </c>
      <c r="E165" s="258" t="s">
        <v>793</v>
      </c>
      <c r="F165" s="259" t="s">
        <v>794</v>
      </c>
      <c r="G165" s="260" t="s">
        <v>795</v>
      </c>
      <c r="H165" s="261">
        <v>1</v>
      </c>
      <c r="I165" s="262"/>
      <c r="J165" s="263">
        <f>ROUND(I165*H165,2)</f>
        <v>0</v>
      </c>
      <c r="K165" s="264"/>
      <c r="L165" s="265"/>
      <c r="M165" s="266" t="s">
        <v>1</v>
      </c>
      <c r="N165" s="267" t="s">
        <v>38</v>
      </c>
      <c r="O165" s="91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2" t="s">
        <v>171</v>
      </c>
      <c r="AT165" s="232" t="s">
        <v>267</v>
      </c>
      <c r="AU165" s="232" t="s">
        <v>83</v>
      </c>
      <c r="AY165" s="17" t="s">
        <v>136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7" t="s">
        <v>81</v>
      </c>
      <c r="BK165" s="233">
        <f>ROUND(I165*H165,2)</f>
        <v>0</v>
      </c>
      <c r="BL165" s="17" t="s">
        <v>142</v>
      </c>
      <c r="BM165" s="232" t="s">
        <v>796</v>
      </c>
    </row>
    <row r="166" s="2" customFormat="1" ht="44.25" customHeight="1">
      <c r="A166" s="38"/>
      <c r="B166" s="39"/>
      <c r="C166" s="220" t="s">
        <v>285</v>
      </c>
      <c r="D166" s="220" t="s">
        <v>138</v>
      </c>
      <c r="E166" s="221" t="s">
        <v>797</v>
      </c>
      <c r="F166" s="222" t="s">
        <v>798</v>
      </c>
      <c r="G166" s="223" t="s">
        <v>216</v>
      </c>
      <c r="H166" s="224">
        <v>10</v>
      </c>
      <c r="I166" s="225"/>
      <c r="J166" s="226">
        <f>ROUND(I166*H166,2)</f>
        <v>0</v>
      </c>
      <c r="K166" s="227"/>
      <c r="L166" s="44"/>
      <c r="M166" s="228" t="s">
        <v>1</v>
      </c>
      <c r="N166" s="229" t="s">
        <v>38</v>
      </c>
      <c r="O166" s="91"/>
      <c r="P166" s="230">
        <f>O166*H166</f>
        <v>0</v>
      </c>
      <c r="Q166" s="230">
        <v>0.0027000000000000001</v>
      </c>
      <c r="R166" s="230">
        <f>Q166*H166</f>
        <v>0.027000000000000003</v>
      </c>
      <c r="S166" s="230">
        <v>0</v>
      </c>
      <c r="T166" s="23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2" t="s">
        <v>456</v>
      </c>
      <c r="AT166" s="232" t="s">
        <v>138</v>
      </c>
      <c r="AU166" s="232" t="s">
        <v>83</v>
      </c>
      <c r="AY166" s="17" t="s">
        <v>136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81</v>
      </c>
      <c r="BK166" s="233">
        <f>ROUND(I166*H166,2)</f>
        <v>0</v>
      </c>
      <c r="BL166" s="17" t="s">
        <v>456</v>
      </c>
      <c r="BM166" s="232" t="s">
        <v>799</v>
      </c>
    </row>
    <row r="167" s="2" customFormat="1" ht="24.15" customHeight="1">
      <c r="A167" s="38"/>
      <c r="B167" s="39"/>
      <c r="C167" s="220" t="s">
        <v>288</v>
      </c>
      <c r="D167" s="220" t="s">
        <v>138</v>
      </c>
      <c r="E167" s="221" t="s">
        <v>800</v>
      </c>
      <c r="F167" s="222" t="s">
        <v>801</v>
      </c>
      <c r="G167" s="223" t="s">
        <v>448</v>
      </c>
      <c r="H167" s="224">
        <v>2</v>
      </c>
      <c r="I167" s="225"/>
      <c r="J167" s="226">
        <f>ROUND(I167*H167,2)</f>
        <v>0</v>
      </c>
      <c r="K167" s="227"/>
      <c r="L167" s="44"/>
      <c r="M167" s="228" t="s">
        <v>1</v>
      </c>
      <c r="N167" s="229" t="s">
        <v>38</v>
      </c>
      <c r="O167" s="91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2" t="s">
        <v>456</v>
      </c>
      <c r="AT167" s="232" t="s">
        <v>138</v>
      </c>
      <c r="AU167" s="232" t="s">
        <v>83</v>
      </c>
      <c r="AY167" s="17" t="s">
        <v>136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7" t="s">
        <v>81</v>
      </c>
      <c r="BK167" s="233">
        <f>ROUND(I167*H167,2)</f>
        <v>0</v>
      </c>
      <c r="BL167" s="17" t="s">
        <v>456</v>
      </c>
      <c r="BM167" s="232" t="s">
        <v>802</v>
      </c>
    </row>
    <row r="168" s="2" customFormat="1" ht="16.5" customHeight="1">
      <c r="A168" s="38"/>
      <c r="B168" s="39"/>
      <c r="C168" s="220" t="s">
        <v>290</v>
      </c>
      <c r="D168" s="220" t="s">
        <v>138</v>
      </c>
      <c r="E168" s="221" t="s">
        <v>803</v>
      </c>
      <c r="F168" s="222" t="s">
        <v>804</v>
      </c>
      <c r="G168" s="223" t="s">
        <v>448</v>
      </c>
      <c r="H168" s="224">
        <v>1</v>
      </c>
      <c r="I168" s="225"/>
      <c r="J168" s="226">
        <f>ROUND(I168*H168,2)</f>
        <v>0</v>
      </c>
      <c r="K168" s="227"/>
      <c r="L168" s="44"/>
      <c r="M168" s="228" t="s">
        <v>1</v>
      </c>
      <c r="N168" s="229" t="s">
        <v>38</v>
      </c>
      <c r="O168" s="91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2" t="s">
        <v>456</v>
      </c>
      <c r="AT168" s="232" t="s">
        <v>138</v>
      </c>
      <c r="AU168" s="232" t="s">
        <v>83</v>
      </c>
      <c r="AY168" s="17" t="s">
        <v>136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81</v>
      </c>
      <c r="BK168" s="233">
        <f>ROUND(I168*H168,2)</f>
        <v>0</v>
      </c>
      <c r="BL168" s="17" t="s">
        <v>456</v>
      </c>
      <c r="BM168" s="232" t="s">
        <v>805</v>
      </c>
    </row>
    <row r="169" s="2" customFormat="1" ht="24.15" customHeight="1">
      <c r="A169" s="38"/>
      <c r="B169" s="39"/>
      <c r="C169" s="257" t="s">
        <v>295</v>
      </c>
      <c r="D169" s="257" t="s">
        <v>267</v>
      </c>
      <c r="E169" s="258" t="s">
        <v>806</v>
      </c>
      <c r="F169" s="259" t="s">
        <v>807</v>
      </c>
      <c r="G169" s="260" t="s">
        <v>611</v>
      </c>
      <c r="H169" s="261">
        <v>1</v>
      </c>
      <c r="I169" s="262"/>
      <c r="J169" s="263">
        <f>ROUND(I169*H169,2)</f>
        <v>0</v>
      </c>
      <c r="K169" s="264"/>
      <c r="L169" s="265"/>
      <c r="M169" s="266" t="s">
        <v>1</v>
      </c>
      <c r="N169" s="267" t="s">
        <v>38</v>
      </c>
      <c r="O169" s="91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2" t="s">
        <v>757</v>
      </c>
      <c r="AT169" s="232" t="s">
        <v>267</v>
      </c>
      <c r="AU169" s="232" t="s">
        <v>83</v>
      </c>
      <c r="AY169" s="17" t="s">
        <v>136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7" t="s">
        <v>81</v>
      </c>
      <c r="BK169" s="233">
        <f>ROUND(I169*H169,2)</f>
        <v>0</v>
      </c>
      <c r="BL169" s="17" t="s">
        <v>456</v>
      </c>
      <c r="BM169" s="232" t="s">
        <v>808</v>
      </c>
    </row>
    <row r="170" s="2" customFormat="1" ht="16.5" customHeight="1">
      <c r="A170" s="38"/>
      <c r="B170" s="39"/>
      <c r="C170" s="220" t="s">
        <v>300</v>
      </c>
      <c r="D170" s="220" t="s">
        <v>138</v>
      </c>
      <c r="E170" s="221" t="s">
        <v>809</v>
      </c>
      <c r="F170" s="222" t="s">
        <v>810</v>
      </c>
      <c r="G170" s="223" t="s">
        <v>448</v>
      </c>
      <c r="H170" s="224">
        <v>1</v>
      </c>
      <c r="I170" s="225"/>
      <c r="J170" s="226">
        <f>ROUND(I170*H170,2)</f>
        <v>0</v>
      </c>
      <c r="K170" s="227"/>
      <c r="L170" s="44"/>
      <c r="M170" s="228" t="s">
        <v>1</v>
      </c>
      <c r="N170" s="229" t="s">
        <v>38</v>
      </c>
      <c r="O170" s="91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2" t="s">
        <v>456</v>
      </c>
      <c r="AT170" s="232" t="s">
        <v>138</v>
      </c>
      <c r="AU170" s="232" t="s">
        <v>83</v>
      </c>
      <c r="AY170" s="17" t="s">
        <v>136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81</v>
      </c>
      <c r="BK170" s="233">
        <f>ROUND(I170*H170,2)</f>
        <v>0</v>
      </c>
      <c r="BL170" s="17" t="s">
        <v>456</v>
      </c>
      <c r="BM170" s="232" t="s">
        <v>811</v>
      </c>
    </row>
    <row r="171" s="12" customFormat="1" ht="22.8" customHeight="1">
      <c r="A171" s="12"/>
      <c r="B171" s="204"/>
      <c r="C171" s="205"/>
      <c r="D171" s="206" t="s">
        <v>72</v>
      </c>
      <c r="E171" s="218" t="s">
        <v>812</v>
      </c>
      <c r="F171" s="218" t="s">
        <v>813</v>
      </c>
      <c r="G171" s="205"/>
      <c r="H171" s="205"/>
      <c r="I171" s="208"/>
      <c r="J171" s="219">
        <f>BK171</f>
        <v>0</v>
      </c>
      <c r="K171" s="205"/>
      <c r="L171" s="210"/>
      <c r="M171" s="211"/>
      <c r="N171" s="212"/>
      <c r="O171" s="212"/>
      <c r="P171" s="213">
        <f>SUM(P172:P202)</f>
        <v>0</v>
      </c>
      <c r="Q171" s="212"/>
      <c r="R171" s="213">
        <f>SUM(R172:R202)</f>
        <v>218.40768259999999</v>
      </c>
      <c r="S171" s="212"/>
      <c r="T171" s="214">
        <f>SUM(T172:T202)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5" t="s">
        <v>150</v>
      </c>
      <c r="AT171" s="216" t="s">
        <v>72</v>
      </c>
      <c r="AU171" s="216" t="s">
        <v>81</v>
      </c>
      <c r="AY171" s="215" t="s">
        <v>136</v>
      </c>
      <c r="BK171" s="217">
        <f>SUM(BK172:BK202)</f>
        <v>0</v>
      </c>
    </row>
    <row r="172" s="2" customFormat="1" ht="24.15" customHeight="1">
      <c r="A172" s="38"/>
      <c r="B172" s="39"/>
      <c r="C172" s="220" t="s">
        <v>304</v>
      </c>
      <c r="D172" s="220" t="s">
        <v>138</v>
      </c>
      <c r="E172" s="221" t="s">
        <v>814</v>
      </c>
      <c r="F172" s="222" t="s">
        <v>815</v>
      </c>
      <c r="G172" s="223" t="s">
        <v>816</v>
      </c>
      <c r="H172" s="224">
        <v>1.488</v>
      </c>
      <c r="I172" s="225"/>
      <c r="J172" s="226">
        <f>ROUND(I172*H172,2)</f>
        <v>0</v>
      </c>
      <c r="K172" s="227"/>
      <c r="L172" s="44"/>
      <c r="M172" s="228" t="s">
        <v>1</v>
      </c>
      <c r="N172" s="229" t="s">
        <v>38</v>
      </c>
      <c r="O172" s="91"/>
      <c r="P172" s="230">
        <f>O172*H172</f>
        <v>0</v>
      </c>
      <c r="Q172" s="230">
        <v>0.0088000000000000005</v>
      </c>
      <c r="R172" s="230">
        <f>Q172*H172</f>
        <v>0.013094400000000001</v>
      </c>
      <c r="S172" s="230">
        <v>0</v>
      </c>
      <c r="T172" s="23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2" t="s">
        <v>456</v>
      </c>
      <c r="AT172" s="232" t="s">
        <v>138</v>
      </c>
      <c r="AU172" s="232" t="s">
        <v>83</v>
      </c>
      <c r="AY172" s="17" t="s">
        <v>136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7" t="s">
        <v>81</v>
      </c>
      <c r="BK172" s="233">
        <f>ROUND(I172*H172,2)</f>
        <v>0</v>
      </c>
      <c r="BL172" s="17" t="s">
        <v>456</v>
      </c>
      <c r="BM172" s="232" t="s">
        <v>817</v>
      </c>
    </row>
    <row r="173" s="2" customFormat="1" ht="24.15" customHeight="1">
      <c r="A173" s="38"/>
      <c r="B173" s="39"/>
      <c r="C173" s="220" t="s">
        <v>306</v>
      </c>
      <c r="D173" s="220" t="s">
        <v>138</v>
      </c>
      <c r="E173" s="221" t="s">
        <v>818</v>
      </c>
      <c r="F173" s="222" t="s">
        <v>819</v>
      </c>
      <c r="G173" s="223" t="s">
        <v>216</v>
      </c>
      <c r="H173" s="224">
        <v>551</v>
      </c>
      <c r="I173" s="225"/>
      <c r="J173" s="226">
        <f>ROUND(I173*H173,2)</f>
        <v>0</v>
      </c>
      <c r="K173" s="227"/>
      <c r="L173" s="44"/>
      <c r="M173" s="228" t="s">
        <v>1</v>
      </c>
      <c r="N173" s="229" t="s">
        <v>38</v>
      </c>
      <c r="O173" s="91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2" t="s">
        <v>456</v>
      </c>
      <c r="AT173" s="232" t="s">
        <v>138</v>
      </c>
      <c r="AU173" s="232" t="s">
        <v>83</v>
      </c>
      <c r="AY173" s="17" t="s">
        <v>136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7" t="s">
        <v>81</v>
      </c>
      <c r="BK173" s="233">
        <f>ROUND(I173*H173,2)</f>
        <v>0</v>
      </c>
      <c r="BL173" s="17" t="s">
        <v>456</v>
      </c>
      <c r="BM173" s="232" t="s">
        <v>820</v>
      </c>
    </row>
    <row r="174" s="2" customFormat="1" ht="24.15" customHeight="1">
      <c r="A174" s="38"/>
      <c r="B174" s="39"/>
      <c r="C174" s="220" t="s">
        <v>310</v>
      </c>
      <c r="D174" s="220" t="s">
        <v>138</v>
      </c>
      <c r="E174" s="221" t="s">
        <v>821</v>
      </c>
      <c r="F174" s="222" t="s">
        <v>822</v>
      </c>
      <c r="G174" s="223" t="s">
        <v>216</v>
      </c>
      <c r="H174" s="224">
        <v>46</v>
      </c>
      <c r="I174" s="225"/>
      <c r="J174" s="226">
        <f>ROUND(I174*H174,2)</f>
        <v>0</v>
      </c>
      <c r="K174" s="227"/>
      <c r="L174" s="44"/>
      <c r="M174" s="228" t="s">
        <v>1</v>
      </c>
      <c r="N174" s="229" t="s">
        <v>38</v>
      </c>
      <c r="O174" s="91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2" t="s">
        <v>456</v>
      </c>
      <c r="AT174" s="232" t="s">
        <v>138</v>
      </c>
      <c r="AU174" s="232" t="s">
        <v>83</v>
      </c>
      <c r="AY174" s="17" t="s">
        <v>136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7" t="s">
        <v>81</v>
      </c>
      <c r="BK174" s="233">
        <f>ROUND(I174*H174,2)</f>
        <v>0</v>
      </c>
      <c r="BL174" s="17" t="s">
        <v>456</v>
      </c>
      <c r="BM174" s="232" t="s">
        <v>823</v>
      </c>
    </row>
    <row r="175" s="2" customFormat="1" ht="24.15" customHeight="1">
      <c r="A175" s="38"/>
      <c r="B175" s="39"/>
      <c r="C175" s="220" t="s">
        <v>315</v>
      </c>
      <c r="D175" s="220" t="s">
        <v>138</v>
      </c>
      <c r="E175" s="221" t="s">
        <v>824</v>
      </c>
      <c r="F175" s="222" t="s">
        <v>825</v>
      </c>
      <c r="G175" s="223" t="s">
        <v>216</v>
      </c>
      <c r="H175" s="224">
        <v>30.300000000000001</v>
      </c>
      <c r="I175" s="225"/>
      <c r="J175" s="226">
        <f>ROUND(I175*H175,2)</f>
        <v>0</v>
      </c>
      <c r="K175" s="227"/>
      <c r="L175" s="44"/>
      <c r="M175" s="228" t="s">
        <v>1</v>
      </c>
      <c r="N175" s="229" t="s">
        <v>38</v>
      </c>
      <c r="O175" s="91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2" t="s">
        <v>456</v>
      </c>
      <c r="AT175" s="232" t="s">
        <v>138</v>
      </c>
      <c r="AU175" s="232" t="s">
        <v>83</v>
      </c>
      <c r="AY175" s="17" t="s">
        <v>136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7" t="s">
        <v>81</v>
      </c>
      <c r="BK175" s="233">
        <f>ROUND(I175*H175,2)</f>
        <v>0</v>
      </c>
      <c r="BL175" s="17" t="s">
        <v>456</v>
      </c>
      <c r="BM175" s="232" t="s">
        <v>826</v>
      </c>
    </row>
    <row r="176" s="2" customFormat="1" ht="24.15" customHeight="1">
      <c r="A176" s="38"/>
      <c r="B176" s="39"/>
      <c r="C176" s="220" t="s">
        <v>320</v>
      </c>
      <c r="D176" s="220" t="s">
        <v>138</v>
      </c>
      <c r="E176" s="221" t="s">
        <v>827</v>
      </c>
      <c r="F176" s="222" t="s">
        <v>828</v>
      </c>
      <c r="G176" s="223" t="s">
        <v>216</v>
      </c>
      <c r="H176" s="224">
        <v>938.99000000000001</v>
      </c>
      <c r="I176" s="225"/>
      <c r="J176" s="226">
        <f>ROUND(I176*H176,2)</f>
        <v>0</v>
      </c>
      <c r="K176" s="227"/>
      <c r="L176" s="44"/>
      <c r="M176" s="228" t="s">
        <v>1</v>
      </c>
      <c r="N176" s="229" t="s">
        <v>38</v>
      </c>
      <c r="O176" s="91"/>
      <c r="P176" s="230">
        <f>O176*H176</f>
        <v>0</v>
      </c>
      <c r="Q176" s="230">
        <v>0.20000000000000001</v>
      </c>
      <c r="R176" s="230">
        <f>Q176*H176</f>
        <v>187.798</v>
      </c>
      <c r="S176" s="230">
        <v>0</v>
      </c>
      <c r="T176" s="23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2" t="s">
        <v>456</v>
      </c>
      <c r="AT176" s="232" t="s">
        <v>138</v>
      </c>
      <c r="AU176" s="232" t="s">
        <v>83</v>
      </c>
      <c r="AY176" s="17" t="s">
        <v>136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81</v>
      </c>
      <c r="BK176" s="233">
        <f>ROUND(I176*H176,2)</f>
        <v>0</v>
      </c>
      <c r="BL176" s="17" t="s">
        <v>456</v>
      </c>
      <c r="BM176" s="232" t="s">
        <v>829</v>
      </c>
    </row>
    <row r="177" s="2" customFormat="1" ht="16.5" customHeight="1">
      <c r="A177" s="38"/>
      <c r="B177" s="39"/>
      <c r="C177" s="257" t="s">
        <v>325</v>
      </c>
      <c r="D177" s="257" t="s">
        <v>267</v>
      </c>
      <c r="E177" s="258" t="s">
        <v>830</v>
      </c>
      <c r="F177" s="259" t="s">
        <v>831</v>
      </c>
      <c r="G177" s="260" t="s">
        <v>216</v>
      </c>
      <c r="H177" s="261">
        <v>940</v>
      </c>
      <c r="I177" s="262"/>
      <c r="J177" s="263">
        <f>ROUND(I177*H177,2)</f>
        <v>0</v>
      </c>
      <c r="K177" s="264"/>
      <c r="L177" s="265"/>
      <c r="M177" s="266" t="s">
        <v>1</v>
      </c>
      <c r="N177" s="267" t="s">
        <v>38</v>
      </c>
      <c r="O177" s="91"/>
      <c r="P177" s="230">
        <f>O177*H177</f>
        <v>0</v>
      </c>
      <c r="Q177" s="230">
        <v>0.00064999999999999997</v>
      </c>
      <c r="R177" s="230">
        <f>Q177*H177</f>
        <v>0.61099999999999999</v>
      </c>
      <c r="S177" s="230">
        <v>0</v>
      </c>
      <c r="T177" s="231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2" t="s">
        <v>757</v>
      </c>
      <c r="AT177" s="232" t="s">
        <v>267</v>
      </c>
      <c r="AU177" s="232" t="s">
        <v>83</v>
      </c>
      <c r="AY177" s="17" t="s">
        <v>136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7" t="s">
        <v>81</v>
      </c>
      <c r="BK177" s="233">
        <f>ROUND(I177*H177,2)</f>
        <v>0</v>
      </c>
      <c r="BL177" s="17" t="s">
        <v>456</v>
      </c>
      <c r="BM177" s="232" t="s">
        <v>832</v>
      </c>
    </row>
    <row r="178" s="2" customFormat="1" ht="24.15" customHeight="1">
      <c r="A178" s="38"/>
      <c r="B178" s="39"/>
      <c r="C178" s="257" t="s">
        <v>334</v>
      </c>
      <c r="D178" s="257" t="s">
        <v>267</v>
      </c>
      <c r="E178" s="258" t="s">
        <v>833</v>
      </c>
      <c r="F178" s="259" t="s">
        <v>834</v>
      </c>
      <c r="G178" s="260" t="s">
        <v>216</v>
      </c>
      <c r="H178" s="261">
        <v>91</v>
      </c>
      <c r="I178" s="262"/>
      <c r="J178" s="263">
        <f>ROUND(I178*H178,2)</f>
        <v>0</v>
      </c>
      <c r="K178" s="264"/>
      <c r="L178" s="265"/>
      <c r="M178" s="266" t="s">
        <v>1</v>
      </c>
      <c r="N178" s="267" t="s">
        <v>38</v>
      </c>
      <c r="O178" s="91"/>
      <c r="P178" s="230">
        <f>O178*H178</f>
        <v>0</v>
      </c>
      <c r="Q178" s="230">
        <v>0.00064000000000000005</v>
      </c>
      <c r="R178" s="230">
        <f>Q178*H178</f>
        <v>0.058240000000000007</v>
      </c>
      <c r="S178" s="230">
        <v>0</v>
      </c>
      <c r="T178" s="231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2" t="s">
        <v>757</v>
      </c>
      <c r="AT178" s="232" t="s">
        <v>267</v>
      </c>
      <c r="AU178" s="232" t="s">
        <v>83</v>
      </c>
      <c r="AY178" s="17" t="s">
        <v>136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7" t="s">
        <v>81</v>
      </c>
      <c r="BK178" s="233">
        <f>ROUND(I178*H178,2)</f>
        <v>0</v>
      </c>
      <c r="BL178" s="17" t="s">
        <v>456</v>
      </c>
      <c r="BM178" s="232" t="s">
        <v>835</v>
      </c>
    </row>
    <row r="179" s="2" customFormat="1" ht="24.15" customHeight="1">
      <c r="A179" s="38"/>
      <c r="B179" s="39"/>
      <c r="C179" s="257" t="s">
        <v>340</v>
      </c>
      <c r="D179" s="257" t="s">
        <v>267</v>
      </c>
      <c r="E179" s="258" t="s">
        <v>836</v>
      </c>
      <c r="F179" s="259" t="s">
        <v>837</v>
      </c>
      <c r="G179" s="260" t="s">
        <v>216</v>
      </c>
      <c r="H179" s="261">
        <v>686</v>
      </c>
      <c r="I179" s="262"/>
      <c r="J179" s="263">
        <f>ROUND(I179*H179,2)</f>
        <v>0</v>
      </c>
      <c r="K179" s="264"/>
      <c r="L179" s="265"/>
      <c r="M179" s="266" t="s">
        <v>1</v>
      </c>
      <c r="N179" s="267" t="s">
        <v>38</v>
      </c>
      <c r="O179" s="91"/>
      <c r="P179" s="230">
        <f>O179*H179</f>
        <v>0</v>
      </c>
      <c r="Q179" s="230">
        <v>0.00089999999999999998</v>
      </c>
      <c r="R179" s="230">
        <f>Q179*H179</f>
        <v>0.61739999999999995</v>
      </c>
      <c r="S179" s="230">
        <v>0</v>
      </c>
      <c r="T179" s="23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2" t="s">
        <v>757</v>
      </c>
      <c r="AT179" s="232" t="s">
        <v>267</v>
      </c>
      <c r="AU179" s="232" t="s">
        <v>83</v>
      </c>
      <c r="AY179" s="17" t="s">
        <v>136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7" t="s">
        <v>81</v>
      </c>
      <c r="BK179" s="233">
        <f>ROUND(I179*H179,2)</f>
        <v>0</v>
      </c>
      <c r="BL179" s="17" t="s">
        <v>456</v>
      </c>
      <c r="BM179" s="232" t="s">
        <v>838</v>
      </c>
    </row>
    <row r="180" s="2" customFormat="1" ht="24.15" customHeight="1">
      <c r="A180" s="38"/>
      <c r="B180" s="39"/>
      <c r="C180" s="257" t="s">
        <v>346</v>
      </c>
      <c r="D180" s="257" t="s">
        <v>267</v>
      </c>
      <c r="E180" s="258" t="s">
        <v>839</v>
      </c>
      <c r="F180" s="259" t="s">
        <v>840</v>
      </c>
      <c r="G180" s="260" t="s">
        <v>216</v>
      </c>
      <c r="H180" s="261">
        <v>282</v>
      </c>
      <c r="I180" s="262"/>
      <c r="J180" s="263">
        <f>ROUND(I180*H180,2)</f>
        <v>0</v>
      </c>
      <c r="K180" s="264"/>
      <c r="L180" s="265"/>
      <c r="M180" s="266" t="s">
        <v>1</v>
      </c>
      <c r="N180" s="267" t="s">
        <v>38</v>
      </c>
      <c r="O180" s="91"/>
      <c r="P180" s="230">
        <f>O180*H180</f>
        <v>0</v>
      </c>
      <c r="Q180" s="230">
        <v>0.00147</v>
      </c>
      <c r="R180" s="230">
        <f>Q180*H180</f>
        <v>0.41453999999999996</v>
      </c>
      <c r="S180" s="230">
        <v>0</v>
      </c>
      <c r="T180" s="23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2" t="s">
        <v>757</v>
      </c>
      <c r="AT180" s="232" t="s">
        <v>267</v>
      </c>
      <c r="AU180" s="232" t="s">
        <v>83</v>
      </c>
      <c r="AY180" s="17" t="s">
        <v>136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7" t="s">
        <v>81</v>
      </c>
      <c r="BK180" s="233">
        <f>ROUND(I180*H180,2)</f>
        <v>0</v>
      </c>
      <c r="BL180" s="17" t="s">
        <v>456</v>
      </c>
      <c r="BM180" s="232" t="s">
        <v>841</v>
      </c>
    </row>
    <row r="181" s="2" customFormat="1" ht="21.75" customHeight="1">
      <c r="A181" s="38"/>
      <c r="B181" s="39"/>
      <c r="C181" s="257" t="s">
        <v>352</v>
      </c>
      <c r="D181" s="257" t="s">
        <v>267</v>
      </c>
      <c r="E181" s="258" t="s">
        <v>842</v>
      </c>
      <c r="F181" s="259" t="s">
        <v>843</v>
      </c>
      <c r="G181" s="260" t="s">
        <v>448</v>
      </c>
      <c r="H181" s="261">
        <v>1</v>
      </c>
      <c r="I181" s="262"/>
      <c r="J181" s="263">
        <f>ROUND(I181*H181,2)</f>
        <v>0</v>
      </c>
      <c r="K181" s="264"/>
      <c r="L181" s="265"/>
      <c r="M181" s="266" t="s">
        <v>1</v>
      </c>
      <c r="N181" s="267" t="s">
        <v>38</v>
      </c>
      <c r="O181" s="91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2" t="s">
        <v>757</v>
      </c>
      <c r="AT181" s="232" t="s">
        <v>267</v>
      </c>
      <c r="AU181" s="232" t="s">
        <v>83</v>
      </c>
      <c r="AY181" s="17" t="s">
        <v>136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7" t="s">
        <v>81</v>
      </c>
      <c r="BK181" s="233">
        <f>ROUND(I181*H181,2)</f>
        <v>0</v>
      </c>
      <c r="BL181" s="17" t="s">
        <v>456</v>
      </c>
      <c r="BM181" s="232" t="s">
        <v>844</v>
      </c>
    </row>
    <row r="182" s="2" customFormat="1" ht="24.15" customHeight="1">
      <c r="A182" s="38"/>
      <c r="B182" s="39"/>
      <c r="C182" s="220" t="s">
        <v>356</v>
      </c>
      <c r="D182" s="220" t="s">
        <v>138</v>
      </c>
      <c r="E182" s="221" t="s">
        <v>845</v>
      </c>
      <c r="F182" s="222" t="s">
        <v>846</v>
      </c>
      <c r="G182" s="223" t="s">
        <v>448</v>
      </c>
      <c r="H182" s="224">
        <v>1</v>
      </c>
      <c r="I182" s="225"/>
      <c r="J182" s="226">
        <f>ROUND(I182*H182,2)</f>
        <v>0</v>
      </c>
      <c r="K182" s="227"/>
      <c r="L182" s="44"/>
      <c r="M182" s="228" t="s">
        <v>1</v>
      </c>
      <c r="N182" s="229" t="s">
        <v>38</v>
      </c>
      <c r="O182" s="91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2" t="s">
        <v>208</v>
      </c>
      <c r="AT182" s="232" t="s">
        <v>138</v>
      </c>
      <c r="AU182" s="232" t="s">
        <v>83</v>
      </c>
      <c r="AY182" s="17" t="s">
        <v>136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81</v>
      </c>
      <c r="BK182" s="233">
        <f>ROUND(I182*H182,2)</f>
        <v>0</v>
      </c>
      <c r="BL182" s="17" t="s">
        <v>208</v>
      </c>
      <c r="BM182" s="232" t="s">
        <v>847</v>
      </c>
    </row>
    <row r="183" s="2" customFormat="1" ht="24.15" customHeight="1">
      <c r="A183" s="38"/>
      <c r="B183" s="39"/>
      <c r="C183" s="220" t="s">
        <v>362</v>
      </c>
      <c r="D183" s="220" t="s">
        <v>138</v>
      </c>
      <c r="E183" s="221" t="s">
        <v>848</v>
      </c>
      <c r="F183" s="222" t="s">
        <v>849</v>
      </c>
      <c r="G183" s="223" t="s">
        <v>216</v>
      </c>
      <c r="H183" s="224">
        <v>84</v>
      </c>
      <c r="I183" s="225"/>
      <c r="J183" s="226">
        <f>ROUND(I183*H183,2)</f>
        <v>0</v>
      </c>
      <c r="K183" s="227"/>
      <c r="L183" s="44"/>
      <c r="M183" s="228" t="s">
        <v>1</v>
      </c>
      <c r="N183" s="229" t="s">
        <v>38</v>
      </c>
      <c r="O183" s="91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2" t="s">
        <v>208</v>
      </c>
      <c r="AT183" s="232" t="s">
        <v>138</v>
      </c>
      <c r="AU183" s="232" t="s">
        <v>83</v>
      </c>
      <c r="AY183" s="17" t="s">
        <v>136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7" t="s">
        <v>81</v>
      </c>
      <c r="BK183" s="233">
        <f>ROUND(I183*H183,2)</f>
        <v>0</v>
      </c>
      <c r="BL183" s="17" t="s">
        <v>208</v>
      </c>
      <c r="BM183" s="232" t="s">
        <v>850</v>
      </c>
    </row>
    <row r="184" s="2" customFormat="1" ht="24.15" customHeight="1">
      <c r="A184" s="38"/>
      <c r="B184" s="39"/>
      <c r="C184" s="220" t="s">
        <v>368</v>
      </c>
      <c r="D184" s="220" t="s">
        <v>138</v>
      </c>
      <c r="E184" s="221" t="s">
        <v>851</v>
      </c>
      <c r="F184" s="222" t="s">
        <v>852</v>
      </c>
      <c r="G184" s="223" t="s">
        <v>216</v>
      </c>
      <c r="H184" s="224">
        <v>968</v>
      </c>
      <c r="I184" s="225"/>
      <c r="J184" s="226">
        <f>ROUND(I184*H184,2)</f>
        <v>0</v>
      </c>
      <c r="K184" s="227"/>
      <c r="L184" s="44"/>
      <c r="M184" s="228" t="s">
        <v>1</v>
      </c>
      <c r="N184" s="229" t="s">
        <v>38</v>
      </c>
      <c r="O184" s="91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2" t="s">
        <v>208</v>
      </c>
      <c r="AT184" s="232" t="s">
        <v>138</v>
      </c>
      <c r="AU184" s="232" t="s">
        <v>83</v>
      </c>
      <c r="AY184" s="17" t="s">
        <v>136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81</v>
      </c>
      <c r="BK184" s="233">
        <f>ROUND(I184*H184,2)</f>
        <v>0</v>
      </c>
      <c r="BL184" s="17" t="s">
        <v>208</v>
      </c>
      <c r="BM184" s="232" t="s">
        <v>853</v>
      </c>
    </row>
    <row r="185" s="2" customFormat="1" ht="24.15" customHeight="1">
      <c r="A185" s="38"/>
      <c r="B185" s="39"/>
      <c r="C185" s="257" t="s">
        <v>376</v>
      </c>
      <c r="D185" s="257" t="s">
        <v>267</v>
      </c>
      <c r="E185" s="258" t="s">
        <v>854</v>
      </c>
      <c r="F185" s="259" t="s">
        <v>855</v>
      </c>
      <c r="G185" s="260" t="s">
        <v>216</v>
      </c>
      <c r="H185" s="261">
        <v>1052</v>
      </c>
      <c r="I185" s="262"/>
      <c r="J185" s="263">
        <f>ROUND(I185*H185,2)</f>
        <v>0</v>
      </c>
      <c r="K185" s="264"/>
      <c r="L185" s="265"/>
      <c r="M185" s="266" t="s">
        <v>1</v>
      </c>
      <c r="N185" s="267" t="s">
        <v>38</v>
      </c>
      <c r="O185" s="91"/>
      <c r="P185" s="230">
        <f>O185*H185</f>
        <v>0</v>
      </c>
      <c r="Q185" s="230">
        <v>0.00025999999999999998</v>
      </c>
      <c r="R185" s="230">
        <f>Q185*H185</f>
        <v>0.27351999999999999</v>
      </c>
      <c r="S185" s="230">
        <v>0</v>
      </c>
      <c r="T185" s="23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2" t="s">
        <v>757</v>
      </c>
      <c r="AT185" s="232" t="s">
        <v>267</v>
      </c>
      <c r="AU185" s="232" t="s">
        <v>83</v>
      </c>
      <c r="AY185" s="17" t="s">
        <v>136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7" t="s">
        <v>81</v>
      </c>
      <c r="BK185" s="233">
        <f>ROUND(I185*H185,2)</f>
        <v>0</v>
      </c>
      <c r="BL185" s="17" t="s">
        <v>456</v>
      </c>
      <c r="BM185" s="232" t="s">
        <v>856</v>
      </c>
    </row>
    <row r="186" s="2" customFormat="1" ht="24.15" customHeight="1">
      <c r="A186" s="38"/>
      <c r="B186" s="39"/>
      <c r="C186" s="220" t="s">
        <v>381</v>
      </c>
      <c r="D186" s="220" t="s">
        <v>138</v>
      </c>
      <c r="E186" s="221" t="s">
        <v>857</v>
      </c>
      <c r="F186" s="222" t="s">
        <v>858</v>
      </c>
      <c r="G186" s="223" t="s">
        <v>448</v>
      </c>
      <c r="H186" s="224">
        <v>42</v>
      </c>
      <c r="I186" s="225"/>
      <c r="J186" s="226">
        <f>ROUND(I186*H186,2)</f>
        <v>0</v>
      </c>
      <c r="K186" s="227"/>
      <c r="L186" s="44"/>
      <c r="M186" s="228" t="s">
        <v>1</v>
      </c>
      <c r="N186" s="229" t="s">
        <v>38</v>
      </c>
      <c r="O186" s="91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2" t="s">
        <v>456</v>
      </c>
      <c r="AT186" s="232" t="s">
        <v>138</v>
      </c>
      <c r="AU186" s="232" t="s">
        <v>83</v>
      </c>
      <c r="AY186" s="17" t="s">
        <v>136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7" t="s">
        <v>81</v>
      </c>
      <c r="BK186" s="233">
        <f>ROUND(I186*H186,2)</f>
        <v>0</v>
      </c>
      <c r="BL186" s="17" t="s">
        <v>456</v>
      </c>
      <c r="BM186" s="232" t="s">
        <v>859</v>
      </c>
    </row>
    <row r="187" s="2" customFormat="1" ht="24.15" customHeight="1">
      <c r="A187" s="38"/>
      <c r="B187" s="39"/>
      <c r="C187" s="220" t="s">
        <v>386</v>
      </c>
      <c r="D187" s="220" t="s">
        <v>138</v>
      </c>
      <c r="E187" s="221" t="s">
        <v>860</v>
      </c>
      <c r="F187" s="222" t="s">
        <v>861</v>
      </c>
      <c r="G187" s="223" t="s">
        <v>448</v>
      </c>
      <c r="H187" s="224">
        <v>2</v>
      </c>
      <c r="I187" s="225"/>
      <c r="J187" s="226">
        <f>ROUND(I187*H187,2)</f>
        <v>0</v>
      </c>
      <c r="K187" s="227"/>
      <c r="L187" s="44"/>
      <c r="M187" s="228" t="s">
        <v>1</v>
      </c>
      <c r="N187" s="229" t="s">
        <v>38</v>
      </c>
      <c r="O187" s="91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2" t="s">
        <v>456</v>
      </c>
      <c r="AT187" s="232" t="s">
        <v>138</v>
      </c>
      <c r="AU187" s="232" t="s">
        <v>83</v>
      </c>
      <c r="AY187" s="17" t="s">
        <v>136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7" t="s">
        <v>81</v>
      </c>
      <c r="BK187" s="233">
        <f>ROUND(I187*H187,2)</f>
        <v>0</v>
      </c>
      <c r="BL187" s="17" t="s">
        <v>456</v>
      </c>
      <c r="BM187" s="232" t="s">
        <v>862</v>
      </c>
    </row>
    <row r="188" s="2" customFormat="1" ht="33" customHeight="1">
      <c r="A188" s="38"/>
      <c r="B188" s="39"/>
      <c r="C188" s="220" t="s">
        <v>392</v>
      </c>
      <c r="D188" s="220" t="s">
        <v>138</v>
      </c>
      <c r="E188" s="221" t="s">
        <v>863</v>
      </c>
      <c r="F188" s="222" t="s">
        <v>864</v>
      </c>
      <c r="G188" s="223" t="s">
        <v>448</v>
      </c>
      <c r="H188" s="224">
        <v>40</v>
      </c>
      <c r="I188" s="225"/>
      <c r="J188" s="226">
        <f>ROUND(I188*H188,2)</f>
        <v>0</v>
      </c>
      <c r="K188" s="227"/>
      <c r="L188" s="44"/>
      <c r="M188" s="228" t="s">
        <v>1</v>
      </c>
      <c r="N188" s="229" t="s">
        <v>38</v>
      </c>
      <c r="O188" s="91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2" t="s">
        <v>456</v>
      </c>
      <c r="AT188" s="232" t="s">
        <v>138</v>
      </c>
      <c r="AU188" s="232" t="s">
        <v>83</v>
      </c>
      <c r="AY188" s="17" t="s">
        <v>136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7" t="s">
        <v>81</v>
      </c>
      <c r="BK188" s="233">
        <f>ROUND(I188*H188,2)</f>
        <v>0</v>
      </c>
      <c r="BL188" s="17" t="s">
        <v>456</v>
      </c>
      <c r="BM188" s="232" t="s">
        <v>865</v>
      </c>
    </row>
    <row r="189" s="2" customFormat="1" ht="33" customHeight="1">
      <c r="A189" s="38"/>
      <c r="B189" s="39"/>
      <c r="C189" s="220" t="s">
        <v>398</v>
      </c>
      <c r="D189" s="220" t="s">
        <v>138</v>
      </c>
      <c r="E189" s="221" t="s">
        <v>866</v>
      </c>
      <c r="F189" s="222" t="s">
        <v>867</v>
      </c>
      <c r="G189" s="223" t="s">
        <v>448</v>
      </c>
      <c r="H189" s="224">
        <v>2</v>
      </c>
      <c r="I189" s="225"/>
      <c r="J189" s="226">
        <f>ROUND(I189*H189,2)</f>
        <v>0</v>
      </c>
      <c r="K189" s="227"/>
      <c r="L189" s="44"/>
      <c r="M189" s="228" t="s">
        <v>1</v>
      </c>
      <c r="N189" s="229" t="s">
        <v>38</v>
      </c>
      <c r="O189" s="91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2" t="s">
        <v>456</v>
      </c>
      <c r="AT189" s="232" t="s">
        <v>138</v>
      </c>
      <c r="AU189" s="232" t="s">
        <v>83</v>
      </c>
      <c r="AY189" s="17" t="s">
        <v>136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7" t="s">
        <v>81</v>
      </c>
      <c r="BK189" s="233">
        <f>ROUND(I189*H189,2)</f>
        <v>0</v>
      </c>
      <c r="BL189" s="17" t="s">
        <v>456</v>
      </c>
      <c r="BM189" s="232" t="s">
        <v>868</v>
      </c>
    </row>
    <row r="190" s="2" customFormat="1" ht="16.5" customHeight="1">
      <c r="A190" s="38"/>
      <c r="B190" s="39"/>
      <c r="C190" s="257" t="s">
        <v>404</v>
      </c>
      <c r="D190" s="257" t="s">
        <v>267</v>
      </c>
      <c r="E190" s="258" t="s">
        <v>869</v>
      </c>
      <c r="F190" s="259" t="s">
        <v>870</v>
      </c>
      <c r="G190" s="260" t="s">
        <v>871</v>
      </c>
      <c r="H190" s="261">
        <v>454</v>
      </c>
      <c r="I190" s="262"/>
      <c r="J190" s="263">
        <f>ROUND(I190*H190,2)</f>
        <v>0</v>
      </c>
      <c r="K190" s="264"/>
      <c r="L190" s="265"/>
      <c r="M190" s="266" t="s">
        <v>1</v>
      </c>
      <c r="N190" s="267" t="s">
        <v>38</v>
      </c>
      <c r="O190" s="91"/>
      <c r="P190" s="230">
        <f>O190*H190</f>
        <v>0</v>
      </c>
      <c r="Q190" s="230">
        <v>0.001</v>
      </c>
      <c r="R190" s="230">
        <f>Q190*H190</f>
        <v>0.45400000000000001</v>
      </c>
      <c r="S190" s="230">
        <v>0</v>
      </c>
      <c r="T190" s="231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2" t="s">
        <v>776</v>
      </c>
      <c r="AT190" s="232" t="s">
        <v>267</v>
      </c>
      <c r="AU190" s="232" t="s">
        <v>83</v>
      </c>
      <c r="AY190" s="17" t="s">
        <v>136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7" t="s">
        <v>81</v>
      </c>
      <c r="BK190" s="233">
        <f>ROUND(I190*H190,2)</f>
        <v>0</v>
      </c>
      <c r="BL190" s="17" t="s">
        <v>776</v>
      </c>
      <c r="BM190" s="232" t="s">
        <v>872</v>
      </c>
    </row>
    <row r="191" s="2" customFormat="1" ht="16.5" customHeight="1">
      <c r="A191" s="38"/>
      <c r="B191" s="39"/>
      <c r="C191" s="257" t="s">
        <v>410</v>
      </c>
      <c r="D191" s="257" t="s">
        <v>267</v>
      </c>
      <c r="E191" s="258" t="s">
        <v>873</v>
      </c>
      <c r="F191" s="259" t="s">
        <v>874</v>
      </c>
      <c r="G191" s="260" t="s">
        <v>448</v>
      </c>
      <c r="H191" s="261">
        <v>21</v>
      </c>
      <c r="I191" s="262"/>
      <c r="J191" s="263">
        <f>ROUND(I191*H191,2)</f>
        <v>0</v>
      </c>
      <c r="K191" s="264"/>
      <c r="L191" s="265"/>
      <c r="M191" s="266" t="s">
        <v>1</v>
      </c>
      <c r="N191" s="267" t="s">
        <v>38</v>
      </c>
      <c r="O191" s="91"/>
      <c r="P191" s="230">
        <f>O191*H191</f>
        <v>0</v>
      </c>
      <c r="Q191" s="230">
        <v>0.00016000000000000001</v>
      </c>
      <c r="R191" s="230">
        <f>Q191*H191</f>
        <v>0.0033600000000000001</v>
      </c>
      <c r="S191" s="230">
        <v>0</v>
      </c>
      <c r="T191" s="23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2" t="s">
        <v>776</v>
      </c>
      <c r="AT191" s="232" t="s">
        <v>267</v>
      </c>
      <c r="AU191" s="232" t="s">
        <v>83</v>
      </c>
      <c r="AY191" s="17" t="s">
        <v>136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7" t="s">
        <v>81</v>
      </c>
      <c r="BK191" s="233">
        <f>ROUND(I191*H191,2)</f>
        <v>0</v>
      </c>
      <c r="BL191" s="17" t="s">
        <v>776</v>
      </c>
      <c r="BM191" s="232" t="s">
        <v>875</v>
      </c>
    </row>
    <row r="192" s="2" customFormat="1" ht="16.5" customHeight="1">
      <c r="A192" s="38"/>
      <c r="B192" s="39"/>
      <c r="C192" s="257" t="s">
        <v>416</v>
      </c>
      <c r="D192" s="257" t="s">
        <v>267</v>
      </c>
      <c r="E192" s="258" t="s">
        <v>876</v>
      </c>
      <c r="F192" s="259" t="s">
        <v>877</v>
      </c>
      <c r="G192" s="260" t="s">
        <v>448</v>
      </c>
      <c r="H192" s="261">
        <v>21</v>
      </c>
      <c r="I192" s="262"/>
      <c r="J192" s="263">
        <f>ROUND(I192*H192,2)</f>
        <v>0</v>
      </c>
      <c r="K192" s="264"/>
      <c r="L192" s="265"/>
      <c r="M192" s="266" t="s">
        <v>1</v>
      </c>
      <c r="N192" s="267" t="s">
        <v>38</v>
      </c>
      <c r="O192" s="91"/>
      <c r="P192" s="230">
        <f>O192*H192</f>
        <v>0</v>
      </c>
      <c r="Q192" s="230">
        <v>0.00023000000000000001</v>
      </c>
      <c r="R192" s="230">
        <f>Q192*H192</f>
        <v>0.0048300000000000001</v>
      </c>
      <c r="S192" s="230">
        <v>0</v>
      </c>
      <c r="T192" s="231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2" t="s">
        <v>776</v>
      </c>
      <c r="AT192" s="232" t="s">
        <v>267</v>
      </c>
      <c r="AU192" s="232" t="s">
        <v>83</v>
      </c>
      <c r="AY192" s="17" t="s">
        <v>136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7" t="s">
        <v>81</v>
      </c>
      <c r="BK192" s="233">
        <f>ROUND(I192*H192,2)</f>
        <v>0</v>
      </c>
      <c r="BL192" s="17" t="s">
        <v>776</v>
      </c>
      <c r="BM192" s="232" t="s">
        <v>878</v>
      </c>
    </row>
    <row r="193" s="2" customFormat="1" ht="37.8" customHeight="1">
      <c r="A193" s="38"/>
      <c r="B193" s="39"/>
      <c r="C193" s="220" t="s">
        <v>421</v>
      </c>
      <c r="D193" s="220" t="s">
        <v>138</v>
      </c>
      <c r="E193" s="221" t="s">
        <v>879</v>
      </c>
      <c r="F193" s="222" t="s">
        <v>880</v>
      </c>
      <c r="G193" s="223" t="s">
        <v>216</v>
      </c>
      <c r="H193" s="224">
        <v>731</v>
      </c>
      <c r="I193" s="225"/>
      <c r="J193" s="226">
        <f>ROUND(I193*H193,2)</f>
        <v>0</v>
      </c>
      <c r="K193" s="227"/>
      <c r="L193" s="44"/>
      <c r="M193" s="228" t="s">
        <v>1</v>
      </c>
      <c r="N193" s="229" t="s">
        <v>38</v>
      </c>
      <c r="O193" s="91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2" t="s">
        <v>456</v>
      </c>
      <c r="AT193" s="232" t="s">
        <v>138</v>
      </c>
      <c r="AU193" s="232" t="s">
        <v>83</v>
      </c>
      <c r="AY193" s="17" t="s">
        <v>136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7" t="s">
        <v>81</v>
      </c>
      <c r="BK193" s="233">
        <f>ROUND(I193*H193,2)</f>
        <v>0</v>
      </c>
      <c r="BL193" s="17" t="s">
        <v>456</v>
      </c>
      <c r="BM193" s="232" t="s">
        <v>881</v>
      </c>
    </row>
    <row r="194" s="2" customFormat="1" ht="24.15" customHeight="1">
      <c r="A194" s="38"/>
      <c r="B194" s="39"/>
      <c r="C194" s="220" t="s">
        <v>424</v>
      </c>
      <c r="D194" s="220" t="s">
        <v>138</v>
      </c>
      <c r="E194" s="221" t="s">
        <v>882</v>
      </c>
      <c r="F194" s="222" t="s">
        <v>883</v>
      </c>
      <c r="G194" s="223" t="s">
        <v>216</v>
      </c>
      <c r="H194" s="224">
        <v>551</v>
      </c>
      <c r="I194" s="225"/>
      <c r="J194" s="226">
        <f>ROUND(I194*H194,2)</f>
        <v>0</v>
      </c>
      <c r="K194" s="227"/>
      <c r="L194" s="44"/>
      <c r="M194" s="228" t="s">
        <v>1</v>
      </c>
      <c r="N194" s="229" t="s">
        <v>38</v>
      </c>
      <c r="O194" s="91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2" t="s">
        <v>456</v>
      </c>
      <c r="AT194" s="232" t="s">
        <v>138</v>
      </c>
      <c r="AU194" s="232" t="s">
        <v>83</v>
      </c>
      <c r="AY194" s="17" t="s">
        <v>136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7" t="s">
        <v>81</v>
      </c>
      <c r="BK194" s="233">
        <f>ROUND(I194*H194,2)</f>
        <v>0</v>
      </c>
      <c r="BL194" s="17" t="s">
        <v>456</v>
      </c>
      <c r="BM194" s="232" t="s">
        <v>884</v>
      </c>
    </row>
    <row r="195" s="2" customFormat="1" ht="24.15" customHeight="1">
      <c r="A195" s="38"/>
      <c r="B195" s="39"/>
      <c r="C195" s="220" t="s">
        <v>430</v>
      </c>
      <c r="D195" s="220" t="s">
        <v>138</v>
      </c>
      <c r="E195" s="221" t="s">
        <v>885</v>
      </c>
      <c r="F195" s="222" t="s">
        <v>886</v>
      </c>
      <c r="G195" s="223" t="s">
        <v>216</v>
      </c>
      <c r="H195" s="224">
        <v>46</v>
      </c>
      <c r="I195" s="225"/>
      <c r="J195" s="226">
        <f>ROUND(I195*H195,2)</f>
        <v>0</v>
      </c>
      <c r="K195" s="227"/>
      <c r="L195" s="44"/>
      <c r="M195" s="228" t="s">
        <v>1</v>
      </c>
      <c r="N195" s="229" t="s">
        <v>38</v>
      </c>
      <c r="O195" s="91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2" t="s">
        <v>456</v>
      </c>
      <c r="AT195" s="232" t="s">
        <v>138</v>
      </c>
      <c r="AU195" s="232" t="s">
        <v>83</v>
      </c>
      <c r="AY195" s="17" t="s">
        <v>136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7" t="s">
        <v>81</v>
      </c>
      <c r="BK195" s="233">
        <f>ROUND(I195*H195,2)</f>
        <v>0</v>
      </c>
      <c r="BL195" s="17" t="s">
        <v>456</v>
      </c>
      <c r="BM195" s="232" t="s">
        <v>887</v>
      </c>
    </row>
    <row r="196" s="2" customFormat="1" ht="24.15" customHeight="1">
      <c r="A196" s="38"/>
      <c r="B196" s="39"/>
      <c r="C196" s="220" t="s">
        <v>435</v>
      </c>
      <c r="D196" s="220" t="s">
        <v>138</v>
      </c>
      <c r="E196" s="221" t="s">
        <v>888</v>
      </c>
      <c r="F196" s="222" t="s">
        <v>889</v>
      </c>
      <c r="G196" s="223" t="s">
        <v>216</v>
      </c>
      <c r="H196" s="224">
        <v>30.300000000000001</v>
      </c>
      <c r="I196" s="225"/>
      <c r="J196" s="226">
        <f>ROUND(I196*H196,2)</f>
        <v>0</v>
      </c>
      <c r="K196" s="227"/>
      <c r="L196" s="44"/>
      <c r="M196" s="228" t="s">
        <v>1</v>
      </c>
      <c r="N196" s="229" t="s">
        <v>38</v>
      </c>
      <c r="O196" s="91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2" t="s">
        <v>456</v>
      </c>
      <c r="AT196" s="232" t="s">
        <v>138</v>
      </c>
      <c r="AU196" s="232" t="s">
        <v>83</v>
      </c>
      <c r="AY196" s="17" t="s">
        <v>136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7" t="s">
        <v>81</v>
      </c>
      <c r="BK196" s="233">
        <f>ROUND(I196*H196,2)</f>
        <v>0</v>
      </c>
      <c r="BL196" s="17" t="s">
        <v>456</v>
      </c>
      <c r="BM196" s="232" t="s">
        <v>890</v>
      </c>
    </row>
    <row r="197" s="2" customFormat="1" ht="16.5" customHeight="1">
      <c r="A197" s="38"/>
      <c r="B197" s="39"/>
      <c r="C197" s="220" t="s">
        <v>440</v>
      </c>
      <c r="D197" s="220" t="s">
        <v>138</v>
      </c>
      <c r="E197" s="221" t="s">
        <v>891</v>
      </c>
      <c r="F197" s="222" t="s">
        <v>892</v>
      </c>
      <c r="G197" s="223" t="s">
        <v>141</v>
      </c>
      <c r="H197" s="224">
        <v>23</v>
      </c>
      <c r="I197" s="225"/>
      <c r="J197" s="226">
        <f>ROUND(I197*H197,2)</f>
        <v>0</v>
      </c>
      <c r="K197" s="227"/>
      <c r="L197" s="44"/>
      <c r="M197" s="228" t="s">
        <v>1</v>
      </c>
      <c r="N197" s="229" t="s">
        <v>38</v>
      </c>
      <c r="O197" s="91"/>
      <c r="P197" s="230">
        <f>O197*H197</f>
        <v>0</v>
      </c>
      <c r="Q197" s="230">
        <v>2.5000000000000001E-05</v>
      </c>
      <c r="R197" s="230">
        <f>Q197*H197</f>
        <v>0.00057499999999999999</v>
      </c>
      <c r="S197" s="230">
        <v>0</v>
      </c>
      <c r="T197" s="23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2" t="s">
        <v>456</v>
      </c>
      <c r="AT197" s="232" t="s">
        <v>138</v>
      </c>
      <c r="AU197" s="232" t="s">
        <v>83</v>
      </c>
      <c r="AY197" s="17" t="s">
        <v>136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7" t="s">
        <v>81</v>
      </c>
      <c r="BK197" s="233">
        <f>ROUND(I197*H197,2)</f>
        <v>0</v>
      </c>
      <c r="BL197" s="17" t="s">
        <v>456</v>
      </c>
      <c r="BM197" s="232" t="s">
        <v>893</v>
      </c>
    </row>
    <row r="198" s="2" customFormat="1" ht="24.15" customHeight="1">
      <c r="A198" s="38"/>
      <c r="B198" s="39"/>
      <c r="C198" s="220" t="s">
        <v>445</v>
      </c>
      <c r="D198" s="220" t="s">
        <v>138</v>
      </c>
      <c r="E198" s="221" t="s">
        <v>894</v>
      </c>
      <c r="F198" s="222" t="s">
        <v>895</v>
      </c>
      <c r="G198" s="223" t="s">
        <v>236</v>
      </c>
      <c r="H198" s="224">
        <v>12.48</v>
      </c>
      <c r="I198" s="225"/>
      <c r="J198" s="226">
        <f>ROUND(I198*H198,2)</f>
        <v>0</v>
      </c>
      <c r="K198" s="227"/>
      <c r="L198" s="44"/>
      <c r="M198" s="228" t="s">
        <v>1</v>
      </c>
      <c r="N198" s="229" t="s">
        <v>38</v>
      </c>
      <c r="O198" s="91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2" t="s">
        <v>456</v>
      </c>
      <c r="AT198" s="232" t="s">
        <v>138</v>
      </c>
      <c r="AU198" s="232" t="s">
        <v>83</v>
      </c>
      <c r="AY198" s="17" t="s">
        <v>136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7" t="s">
        <v>81</v>
      </c>
      <c r="BK198" s="233">
        <f>ROUND(I198*H198,2)</f>
        <v>0</v>
      </c>
      <c r="BL198" s="17" t="s">
        <v>456</v>
      </c>
      <c r="BM198" s="232" t="s">
        <v>896</v>
      </c>
    </row>
    <row r="199" s="2" customFormat="1" ht="24.15" customHeight="1">
      <c r="A199" s="38"/>
      <c r="B199" s="39"/>
      <c r="C199" s="220" t="s">
        <v>451</v>
      </c>
      <c r="D199" s="220" t="s">
        <v>138</v>
      </c>
      <c r="E199" s="221" t="s">
        <v>897</v>
      </c>
      <c r="F199" s="222" t="s">
        <v>898</v>
      </c>
      <c r="G199" s="223" t="s">
        <v>236</v>
      </c>
      <c r="H199" s="224">
        <v>12.48</v>
      </c>
      <c r="I199" s="225"/>
      <c r="J199" s="226">
        <f>ROUND(I199*H199,2)</f>
        <v>0</v>
      </c>
      <c r="K199" s="227"/>
      <c r="L199" s="44"/>
      <c r="M199" s="228" t="s">
        <v>1</v>
      </c>
      <c r="N199" s="229" t="s">
        <v>38</v>
      </c>
      <c r="O199" s="91"/>
      <c r="P199" s="230">
        <f>O199*H199</f>
        <v>0</v>
      </c>
      <c r="Q199" s="230">
        <v>2.2563399999999998</v>
      </c>
      <c r="R199" s="230">
        <f>Q199*H199</f>
        <v>28.1591232</v>
      </c>
      <c r="S199" s="230">
        <v>0</v>
      </c>
      <c r="T199" s="23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2" t="s">
        <v>456</v>
      </c>
      <c r="AT199" s="232" t="s">
        <v>138</v>
      </c>
      <c r="AU199" s="232" t="s">
        <v>83</v>
      </c>
      <c r="AY199" s="17" t="s">
        <v>136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7" t="s">
        <v>81</v>
      </c>
      <c r="BK199" s="233">
        <f>ROUND(I199*H199,2)</f>
        <v>0</v>
      </c>
      <c r="BL199" s="17" t="s">
        <v>456</v>
      </c>
      <c r="BM199" s="232" t="s">
        <v>899</v>
      </c>
    </row>
    <row r="200" s="2" customFormat="1" ht="16.5" customHeight="1">
      <c r="A200" s="38"/>
      <c r="B200" s="39"/>
      <c r="C200" s="257" t="s">
        <v>456</v>
      </c>
      <c r="D200" s="257" t="s">
        <v>267</v>
      </c>
      <c r="E200" s="258" t="s">
        <v>900</v>
      </c>
      <c r="F200" s="259" t="s">
        <v>901</v>
      </c>
      <c r="G200" s="260" t="s">
        <v>448</v>
      </c>
      <c r="H200" s="261">
        <v>12.48</v>
      </c>
      <c r="I200" s="262"/>
      <c r="J200" s="263">
        <f>ROUND(I200*H200,2)</f>
        <v>0</v>
      </c>
      <c r="K200" s="264"/>
      <c r="L200" s="265"/>
      <c r="M200" s="266" t="s">
        <v>1</v>
      </c>
      <c r="N200" s="267" t="s">
        <v>38</v>
      </c>
      <c r="O200" s="91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2" t="s">
        <v>757</v>
      </c>
      <c r="AT200" s="232" t="s">
        <v>267</v>
      </c>
      <c r="AU200" s="232" t="s">
        <v>83</v>
      </c>
      <c r="AY200" s="17" t="s">
        <v>136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7" t="s">
        <v>81</v>
      </c>
      <c r="BK200" s="233">
        <f>ROUND(I200*H200,2)</f>
        <v>0</v>
      </c>
      <c r="BL200" s="17" t="s">
        <v>456</v>
      </c>
      <c r="BM200" s="232" t="s">
        <v>902</v>
      </c>
    </row>
    <row r="201" s="2" customFormat="1" ht="16.5" customHeight="1">
      <c r="A201" s="38"/>
      <c r="B201" s="39"/>
      <c r="C201" s="257" t="s">
        <v>460</v>
      </c>
      <c r="D201" s="257" t="s">
        <v>267</v>
      </c>
      <c r="E201" s="258" t="s">
        <v>903</v>
      </c>
      <c r="F201" s="259" t="s">
        <v>904</v>
      </c>
      <c r="G201" s="260" t="s">
        <v>448</v>
      </c>
      <c r="H201" s="261">
        <v>13</v>
      </c>
      <c r="I201" s="262"/>
      <c r="J201" s="263">
        <f>ROUND(I201*H201,2)</f>
        <v>0</v>
      </c>
      <c r="K201" s="264"/>
      <c r="L201" s="265"/>
      <c r="M201" s="266" t="s">
        <v>1</v>
      </c>
      <c r="N201" s="267" t="s">
        <v>38</v>
      </c>
      <c r="O201" s="91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2" t="s">
        <v>757</v>
      </c>
      <c r="AT201" s="232" t="s">
        <v>267</v>
      </c>
      <c r="AU201" s="232" t="s">
        <v>83</v>
      </c>
      <c r="AY201" s="17" t="s">
        <v>136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7" t="s">
        <v>81</v>
      </c>
      <c r="BK201" s="233">
        <f>ROUND(I201*H201,2)</f>
        <v>0</v>
      </c>
      <c r="BL201" s="17" t="s">
        <v>456</v>
      </c>
      <c r="BM201" s="232" t="s">
        <v>905</v>
      </c>
    </row>
    <row r="202" s="2" customFormat="1" ht="16.5" customHeight="1">
      <c r="A202" s="38"/>
      <c r="B202" s="39"/>
      <c r="C202" s="220" t="s">
        <v>464</v>
      </c>
      <c r="D202" s="220" t="s">
        <v>138</v>
      </c>
      <c r="E202" s="221" t="s">
        <v>906</v>
      </c>
      <c r="F202" s="222" t="s">
        <v>907</v>
      </c>
      <c r="G202" s="223" t="s">
        <v>611</v>
      </c>
      <c r="H202" s="224">
        <v>4</v>
      </c>
      <c r="I202" s="225"/>
      <c r="J202" s="226">
        <f>ROUND(I202*H202,2)</f>
        <v>0</v>
      </c>
      <c r="K202" s="227"/>
      <c r="L202" s="44"/>
      <c r="M202" s="228" t="s">
        <v>1</v>
      </c>
      <c r="N202" s="229" t="s">
        <v>38</v>
      </c>
      <c r="O202" s="91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2" t="s">
        <v>456</v>
      </c>
      <c r="AT202" s="232" t="s">
        <v>138</v>
      </c>
      <c r="AU202" s="232" t="s">
        <v>83</v>
      </c>
      <c r="AY202" s="17" t="s">
        <v>136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7" t="s">
        <v>81</v>
      </c>
      <c r="BK202" s="233">
        <f>ROUND(I202*H202,2)</f>
        <v>0</v>
      </c>
      <c r="BL202" s="17" t="s">
        <v>456</v>
      </c>
      <c r="BM202" s="232" t="s">
        <v>908</v>
      </c>
    </row>
    <row r="203" s="12" customFormat="1" ht="25.92" customHeight="1">
      <c r="A203" s="12"/>
      <c r="B203" s="204"/>
      <c r="C203" s="205"/>
      <c r="D203" s="206" t="s">
        <v>72</v>
      </c>
      <c r="E203" s="207" t="s">
        <v>909</v>
      </c>
      <c r="F203" s="207" t="s">
        <v>910</v>
      </c>
      <c r="G203" s="205"/>
      <c r="H203" s="205"/>
      <c r="I203" s="208"/>
      <c r="J203" s="209">
        <f>BK203</f>
        <v>0</v>
      </c>
      <c r="K203" s="205"/>
      <c r="L203" s="210"/>
      <c r="M203" s="211"/>
      <c r="N203" s="212"/>
      <c r="O203" s="212"/>
      <c r="P203" s="213">
        <f>SUM(P204:P206)</f>
        <v>0</v>
      </c>
      <c r="Q203" s="212"/>
      <c r="R203" s="213">
        <f>SUM(R204:R206)</f>
        <v>0</v>
      </c>
      <c r="S203" s="212"/>
      <c r="T203" s="214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5" t="s">
        <v>142</v>
      </c>
      <c r="AT203" s="216" t="s">
        <v>72</v>
      </c>
      <c r="AU203" s="216" t="s">
        <v>73</v>
      </c>
      <c r="AY203" s="215" t="s">
        <v>136</v>
      </c>
      <c r="BK203" s="217">
        <f>SUM(BK204:BK206)</f>
        <v>0</v>
      </c>
    </row>
    <row r="204" s="2" customFormat="1" ht="16.5" customHeight="1">
      <c r="A204" s="38"/>
      <c r="B204" s="39"/>
      <c r="C204" s="220" t="s">
        <v>469</v>
      </c>
      <c r="D204" s="220" t="s">
        <v>138</v>
      </c>
      <c r="E204" s="221" t="s">
        <v>909</v>
      </c>
      <c r="F204" s="222" t="s">
        <v>911</v>
      </c>
      <c r="G204" s="223" t="s">
        <v>795</v>
      </c>
      <c r="H204" s="224">
        <v>1</v>
      </c>
      <c r="I204" s="225"/>
      <c r="J204" s="226">
        <f>ROUND(I204*H204,2)</f>
        <v>0</v>
      </c>
      <c r="K204" s="227"/>
      <c r="L204" s="44"/>
      <c r="M204" s="228" t="s">
        <v>1</v>
      </c>
      <c r="N204" s="229" t="s">
        <v>38</v>
      </c>
      <c r="O204" s="91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2" t="s">
        <v>912</v>
      </c>
      <c r="AT204" s="232" t="s">
        <v>138</v>
      </c>
      <c r="AU204" s="232" t="s">
        <v>81</v>
      </c>
      <c r="AY204" s="17" t="s">
        <v>136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7" t="s">
        <v>81</v>
      </c>
      <c r="BK204" s="233">
        <f>ROUND(I204*H204,2)</f>
        <v>0</v>
      </c>
      <c r="BL204" s="17" t="s">
        <v>912</v>
      </c>
      <c r="BM204" s="232" t="s">
        <v>913</v>
      </c>
    </row>
    <row r="205" s="2" customFormat="1" ht="16.5" customHeight="1">
      <c r="A205" s="38"/>
      <c r="B205" s="39"/>
      <c r="C205" s="220" t="s">
        <v>473</v>
      </c>
      <c r="D205" s="220" t="s">
        <v>138</v>
      </c>
      <c r="E205" s="221" t="s">
        <v>914</v>
      </c>
      <c r="F205" s="222" t="s">
        <v>915</v>
      </c>
      <c r="G205" s="223" t="s">
        <v>916</v>
      </c>
      <c r="H205" s="224">
        <v>13</v>
      </c>
      <c r="I205" s="225"/>
      <c r="J205" s="226">
        <f>ROUND(I205*H205,2)</f>
        <v>0</v>
      </c>
      <c r="K205" s="227"/>
      <c r="L205" s="44"/>
      <c r="M205" s="228" t="s">
        <v>1</v>
      </c>
      <c r="N205" s="229" t="s">
        <v>38</v>
      </c>
      <c r="O205" s="91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2" t="s">
        <v>912</v>
      </c>
      <c r="AT205" s="232" t="s">
        <v>138</v>
      </c>
      <c r="AU205" s="232" t="s">
        <v>81</v>
      </c>
      <c r="AY205" s="17" t="s">
        <v>136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7" t="s">
        <v>81</v>
      </c>
      <c r="BK205" s="233">
        <f>ROUND(I205*H205,2)</f>
        <v>0</v>
      </c>
      <c r="BL205" s="17" t="s">
        <v>912</v>
      </c>
      <c r="BM205" s="232" t="s">
        <v>917</v>
      </c>
    </row>
    <row r="206" s="2" customFormat="1" ht="16.5" customHeight="1">
      <c r="A206" s="38"/>
      <c r="B206" s="39"/>
      <c r="C206" s="220" t="s">
        <v>478</v>
      </c>
      <c r="D206" s="220" t="s">
        <v>138</v>
      </c>
      <c r="E206" s="221" t="s">
        <v>918</v>
      </c>
      <c r="F206" s="222" t="s">
        <v>919</v>
      </c>
      <c r="G206" s="223" t="s">
        <v>920</v>
      </c>
      <c r="H206" s="224">
        <v>13</v>
      </c>
      <c r="I206" s="225"/>
      <c r="J206" s="226">
        <f>ROUND(I206*H206,2)</f>
        <v>0</v>
      </c>
      <c r="K206" s="227"/>
      <c r="L206" s="44"/>
      <c r="M206" s="228" t="s">
        <v>1</v>
      </c>
      <c r="N206" s="229" t="s">
        <v>38</v>
      </c>
      <c r="O206" s="91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2" t="s">
        <v>912</v>
      </c>
      <c r="AT206" s="232" t="s">
        <v>138</v>
      </c>
      <c r="AU206" s="232" t="s">
        <v>81</v>
      </c>
      <c r="AY206" s="17" t="s">
        <v>136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7" t="s">
        <v>81</v>
      </c>
      <c r="BK206" s="233">
        <f>ROUND(I206*H206,2)</f>
        <v>0</v>
      </c>
      <c r="BL206" s="17" t="s">
        <v>912</v>
      </c>
      <c r="BM206" s="232" t="s">
        <v>921</v>
      </c>
    </row>
    <row r="207" s="12" customFormat="1" ht="25.92" customHeight="1">
      <c r="A207" s="12"/>
      <c r="B207" s="204"/>
      <c r="C207" s="205"/>
      <c r="D207" s="206" t="s">
        <v>72</v>
      </c>
      <c r="E207" s="207" t="s">
        <v>90</v>
      </c>
      <c r="F207" s="207" t="s">
        <v>91</v>
      </c>
      <c r="G207" s="205"/>
      <c r="H207" s="205"/>
      <c r="I207" s="208"/>
      <c r="J207" s="209">
        <f>BK207</f>
        <v>0</v>
      </c>
      <c r="K207" s="205"/>
      <c r="L207" s="210"/>
      <c r="M207" s="211"/>
      <c r="N207" s="212"/>
      <c r="O207" s="212"/>
      <c r="P207" s="213">
        <f>P208+P210</f>
        <v>0</v>
      </c>
      <c r="Q207" s="212"/>
      <c r="R207" s="213">
        <f>R208+R210</f>
        <v>0</v>
      </c>
      <c r="S207" s="212"/>
      <c r="T207" s="214">
        <f>T208+T210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5" t="s">
        <v>157</v>
      </c>
      <c r="AT207" s="216" t="s">
        <v>72</v>
      </c>
      <c r="AU207" s="216" t="s">
        <v>73</v>
      </c>
      <c r="AY207" s="215" t="s">
        <v>136</v>
      </c>
      <c r="BK207" s="217">
        <f>BK208+BK210</f>
        <v>0</v>
      </c>
    </row>
    <row r="208" s="12" customFormat="1" ht="22.8" customHeight="1">
      <c r="A208" s="12"/>
      <c r="B208" s="204"/>
      <c r="C208" s="205"/>
      <c r="D208" s="206" t="s">
        <v>72</v>
      </c>
      <c r="E208" s="218" t="s">
        <v>922</v>
      </c>
      <c r="F208" s="218" t="s">
        <v>923</v>
      </c>
      <c r="G208" s="205"/>
      <c r="H208" s="205"/>
      <c r="I208" s="208"/>
      <c r="J208" s="219">
        <f>BK208</f>
        <v>0</v>
      </c>
      <c r="K208" s="205"/>
      <c r="L208" s="210"/>
      <c r="M208" s="211"/>
      <c r="N208" s="212"/>
      <c r="O208" s="212"/>
      <c r="P208" s="213">
        <f>P209</f>
        <v>0</v>
      </c>
      <c r="Q208" s="212"/>
      <c r="R208" s="213">
        <f>R209</f>
        <v>0</v>
      </c>
      <c r="S208" s="212"/>
      <c r="T208" s="214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5" t="s">
        <v>157</v>
      </c>
      <c r="AT208" s="216" t="s">
        <v>72</v>
      </c>
      <c r="AU208" s="216" t="s">
        <v>81</v>
      </c>
      <c r="AY208" s="215" t="s">
        <v>136</v>
      </c>
      <c r="BK208" s="217">
        <f>BK209</f>
        <v>0</v>
      </c>
    </row>
    <row r="209" s="2" customFormat="1" ht="16.5" customHeight="1">
      <c r="A209" s="38"/>
      <c r="B209" s="39"/>
      <c r="C209" s="220" t="s">
        <v>483</v>
      </c>
      <c r="D209" s="220" t="s">
        <v>138</v>
      </c>
      <c r="E209" s="221" t="s">
        <v>924</v>
      </c>
      <c r="F209" s="222" t="s">
        <v>923</v>
      </c>
      <c r="G209" s="223" t="s">
        <v>925</v>
      </c>
      <c r="H209" s="224">
        <v>1</v>
      </c>
      <c r="I209" s="225"/>
      <c r="J209" s="226">
        <f>ROUND(I209*H209,2)</f>
        <v>0</v>
      </c>
      <c r="K209" s="227"/>
      <c r="L209" s="44"/>
      <c r="M209" s="228" t="s">
        <v>1</v>
      </c>
      <c r="N209" s="229" t="s">
        <v>38</v>
      </c>
      <c r="O209" s="91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2" t="s">
        <v>926</v>
      </c>
      <c r="AT209" s="232" t="s">
        <v>138</v>
      </c>
      <c r="AU209" s="232" t="s">
        <v>83</v>
      </c>
      <c r="AY209" s="17" t="s">
        <v>136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7" t="s">
        <v>81</v>
      </c>
      <c r="BK209" s="233">
        <f>ROUND(I209*H209,2)</f>
        <v>0</v>
      </c>
      <c r="BL209" s="17" t="s">
        <v>926</v>
      </c>
      <c r="BM209" s="232" t="s">
        <v>927</v>
      </c>
    </row>
    <row r="210" s="12" customFormat="1" ht="22.8" customHeight="1">
      <c r="A210" s="12"/>
      <c r="B210" s="204"/>
      <c r="C210" s="205"/>
      <c r="D210" s="206" t="s">
        <v>72</v>
      </c>
      <c r="E210" s="218" t="s">
        <v>928</v>
      </c>
      <c r="F210" s="218" t="s">
        <v>929</v>
      </c>
      <c r="G210" s="205"/>
      <c r="H210" s="205"/>
      <c r="I210" s="208"/>
      <c r="J210" s="219">
        <f>BK210</f>
        <v>0</v>
      </c>
      <c r="K210" s="205"/>
      <c r="L210" s="210"/>
      <c r="M210" s="211"/>
      <c r="N210" s="212"/>
      <c r="O210" s="212"/>
      <c r="P210" s="213">
        <f>SUM(P211:P212)</f>
        <v>0</v>
      </c>
      <c r="Q210" s="212"/>
      <c r="R210" s="213">
        <f>SUM(R211:R212)</f>
        <v>0</v>
      </c>
      <c r="S210" s="212"/>
      <c r="T210" s="214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5" t="s">
        <v>157</v>
      </c>
      <c r="AT210" s="216" t="s">
        <v>72</v>
      </c>
      <c r="AU210" s="216" t="s">
        <v>81</v>
      </c>
      <c r="AY210" s="215" t="s">
        <v>136</v>
      </c>
      <c r="BK210" s="217">
        <f>SUM(BK211:BK212)</f>
        <v>0</v>
      </c>
    </row>
    <row r="211" s="2" customFormat="1" ht="16.5" customHeight="1">
      <c r="A211" s="38"/>
      <c r="B211" s="39"/>
      <c r="C211" s="220" t="s">
        <v>488</v>
      </c>
      <c r="D211" s="220" t="s">
        <v>138</v>
      </c>
      <c r="E211" s="221" t="s">
        <v>930</v>
      </c>
      <c r="F211" s="222" t="s">
        <v>931</v>
      </c>
      <c r="G211" s="223" t="s">
        <v>925</v>
      </c>
      <c r="H211" s="224">
        <v>1</v>
      </c>
      <c r="I211" s="225"/>
      <c r="J211" s="226">
        <f>ROUND(I211*H211,2)</f>
        <v>0</v>
      </c>
      <c r="K211" s="227"/>
      <c r="L211" s="44"/>
      <c r="M211" s="228" t="s">
        <v>1</v>
      </c>
      <c r="N211" s="229" t="s">
        <v>38</v>
      </c>
      <c r="O211" s="91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2" t="s">
        <v>926</v>
      </c>
      <c r="AT211" s="232" t="s">
        <v>138</v>
      </c>
      <c r="AU211" s="232" t="s">
        <v>83</v>
      </c>
      <c r="AY211" s="17" t="s">
        <v>136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7" t="s">
        <v>81</v>
      </c>
      <c r="BK211" s="233">
        <f>ROUND(I211*H211,2)</f>
        <v>0</v>
      </c>
      <c r="BL211" s="17" t="s">
        <v>926</v>
      </c>
      <c r="BM211" s="232" t="s">
        <v>932</v>
      </c>
    </row>
    <row r="212" s="2" customFormat="1" ht="16.5" customHeight="1">
      <c r="A212" s="38"/>
      <c r="B212" s="39"/>
      <c r="C212" s="220" t="s">
        <v>493</v>
      </c>
      <c r="D212" s="220" t="s">
        <v>138</v>
      </c>
      <c r="E212" s="221" t="s">
        <v>933</v>
      </c>
      <c r="F212" s="222" t="s">
        <v>934</v>
      </c>
      <c r="G212" s="223" t="s">
        <v>795</v>
      </c>
      <c r="H212" s="224">
        <v>1</v>
      </c>
      <c r="I212" s="225"/>
      <c r="J212" s="226">
        <f>ROUND(I212*H212,2)</f>
        <v>0</v>
      </c>
      <c r="K212" s="227"/>
      <c r="L212" s="44"/>
      <c r="M212" s="268" t="s">
        <v>1</v>
      </c>
      <c r="N212" s="269" t="s">
        <v>38</v>
      </c>
      <c r="O212" s="270"/>
      <c r="P212" s="271">
        <f>O212*H212</f>
        <v>0</v>
      </c>
      <c r="Q212" s="271">
        <v>0</v>
      </c>
      <c r="R212" s="271">
        <f>Q212*H212</f>
        <v>0</v>
      </c>
      <c r="S212" s="271">
        <v>0</v>
      </c>
      <c r="T212" s="27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2" t="s">
        <v>926</v>
      </c>
      <c r="AT212" s="232" t="s">
        <v>138</v>
      </c>
      <c r="AU212" s="232" t="s">
        <v>83</v>
      </c>
      <c r="AY212" s="17" t="s">
        <v>136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7" t="s">
        <v>81</v>
      </c>
      <c r="BK212" s="233">
        <f>ROUND(I212*H212,2)</f>
        <v>0</v>
      </c>
      <c r="BL212" s="17" t="s">
        <v>926</v>
      </c>
      <c r="BM212" s="232" t="s">
        <v>935</v>
      </c>
    </row>
    <row r="213" s="2" customFormat="1" ht="6.96" customHeight="1">
      <c r="A213" s="38"/>
      <c r="B213" s="66"/>
      <c r="C213" s="67"/>
      <c r="D213" s="67"/>
      <c r="E213" s="67"/>
      <c r="F213" s="67"/>
      <c r="G213" s="67"/>
      <c r="H213" s="67"/>
      <c r="I213" s="67"/>
      <c r="J213" s="67"/>
      <c r="K213" s="67"/>
      <c r="L213" s="44"/>
      <c r="M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</sheetData>
  <sheetProtection sheet="1" autoFilter="0" formatColumns="0" formatRows="0" objects="1" scenarios="1" spinCount="100000" saltValue="J/S3f5vVQ138Zv8HmKuZuI5Yd210lRMMWzDflQ39eoeLyLNg4kUaMCkl8Cb3bckOvW2ZJjJrIORwSuG+9uutLA==" hashValue="vEdeGTnRGnMIrzCMNb7Tx5+DYvHCBphDMRW9+bHpqDu5If6vFSSO9ncCdm2LPlK7VWnCajgilGeiyH5TBfm64Q==" algorithmName="SHA-512" password="CC35"/>
  <autoFilter ref="C127:K212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hidden="1" s="1" customFormat="1" ht="24.96" customHeight="1">
      <c r="B4" s="20"/>
      <c r="D4" s="139" t="s">
        <v>99</v>
      </c>
      <c r="L4" s="20"/>
      <c r="M4" s="140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1" t="s">
        <v>16</v>
      </c>
      <c r="L6" s="20"/>
    </row>
    <row r="7" hidden="1" s="1" customFormat="1" ht="16.5" customHeight="1">
      <c r="B7" s="20"/>
      <c r="E7" s="142" t="str">
        <f>'Rekapitulace stavby'!K6</f>
        <v>Kolín - Cyklostezska Třídvorská</v>
      </c>
      <c r="F7" s="141"/>
      <c r="G7" s="141"/>
      <c r="H7" s="141"/>
      <c r="L7" s="20"/>
    </row>
    <row r="8" hidden="1" s="2" customFormat="1" ht="12" customHeight="1">
      <c r="A8" s="38"/>
      <c r="B8" s="44"/>
      <c r="C8" s="38"/>
      <c r="D8" s="141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3" t="s">
        <v>936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19. 3. 2024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ROUND((SUM(BE124:BE210)),  2)</f>
        <v>0</v>
      </c>
      <c r="G33" s="38"/>
      <c r="H33" s="38"/>
      <c r="I33" s="156">
        <v>0.20999999999999999</v>
      </c>
      <c r="J33" s="155">
        <f>ROUND(((SUM(BE124:BE210))*I33),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ROUND((SUM(BF124:BF210)),  2)</f>
        <v>0</v>
      </c>
      <c r="G34" s="38"/>
      <c r="H34" s="38"/>
      <c r="I34" s="156">
        <v>0.12</v>
      </c>
      <c r="J34" s="155">
        <f>ROUND(((SUM(BF124:BF210))*I34),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40</v>
      </c>
      <c r="F35" s="155">
        <f>ROUND((SUM(BG124:BG210)),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41</v>
      </c>
      <c r="F36" s="155">
        <f>ROUND((SUM(BH124:BH210)),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ROUND((SUM(BI124:BI210)),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Kolín - Cyklostezska Třídvorská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801 - Sadové úpravy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937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938</v>
      </c>
      <c r="E99" s="189"/>
      <c r="F99" s="189"/>
      <c r="G99" s="189"/>
      <c r="H99" s="189"/>
      <c r="I99" s="189"/>
      <c r="J99" s="190">
        <f>J139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939</v>
      </c>
      <c r="E100" s="189"/>
      <c r="F100" s="189"/>
      <c r="G100" s="189"/>
      <c r="H100" s="189"/>
      <c r="I100" s="189"/>
      <c r="J100" s="190">
        <f>J178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940</v>
      </c>
      <c r="E101" s="183"/>
      <c r="F101" s="183"/>
      <c r="G101" s="183"/>
      <c r="H101" s="183"/>
      <c r="I101" s="183"/>
      <c r="J101" s="184">
        <f>J188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941</v>
      </c>
      <c r="E102" s="189"/>
      <c r="F102" s="189"/>
      <c r="G102" s="189"/>
      <c r="H102" s="189"/>
      <c r="I102" s="189"/>
      <c r="J102" s="190">
        <f>J193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942</v>
      </c>
      <c r="E103" s="189"/>
      <c r="F103" s="189"/>
      <c r="G103" s="189"/>
      <c r="H103" s="189"/>
      <c r="I103" s="189"/>
      <c r="J103" s="190">
        <f>J199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943</v>
      </c>
      <c r="E104" s="189"/>
      <c r="F104" s="189"/>
      <c r="G104" s="189"/>
      <c r="H104" s="189"/>
      <c r="I104" s="189"/>
      <c r="J104" s="190">
        <f>J205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5" t="str">
        <f>E7</f>
        <v>Kolín - Cyklostezska Třídvorská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801 - Sadové úpravy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19. 3. 2024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31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2"/>
      <c r="B123" s="193"/>
      <c r="C123" s="194" t="s">
        <v>122</v>
      </c>
      <c r="D123" s="195" t="s">
        <v>58</v>
      </c>
      <c r="E123" s="195" t="s">
        <v>54</v>
      </c>
      <c r="F123" s="195" t="s">
        <v>55</v>
      </c>
      <c r="G123" s="195" t="s">
        <v>123</v>
      </c>
      <c r="H123" s="195" t="s">
        <v>124</v>
      </c>
      <c r="I123" s="195" t="s">
        <v>125</v>
      </c>
      <c r="J123" s="196" t="s">
        <v>110</v>
      </c>
      <c r="K123" s="197" t="s">
        <v>126</v>
      </c>
      <c r="L123" s="198"/>
      <c r="M123" s="100" t="s">
        <v>1</v>
      </c>
      <c r="N123" s="101" t="s">
        <v>37</v>
      </c>
      <c r="O123" s="101" t="s">
        <v>127</v>
      </c>
      <c r="P123" s="101" t="s">
        <v>128</v>
      </c>
      <c r="Q123" s="101" t="s">
        <v>129</v>
      </c>
      <c r="R123" s="101" t="s">
        <v>130</v>
      </c>
      <c r="S123" s="101" t="s">
        <v>131</v>
      </c>
      <c r="T123" s="102" t="s">
        <v>132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8"/>
      <c r="B124" s="39"/>
      <c r="C124" s="107" t="s">
        <v>133</v>
      </c>
      <c r="D124" s="40"/>
      <c r="E124" s="40"/>
      <c r="F124" s="40"/>
      <c r="G124" s="40"/>
      <c r="H124" s="40"/>
      <c r="I124" s="40"/>
      <c r="J124" s="199">
        <f>BK124</f>
        <v>0</v>
      </c>
      <c r="K124" s="40"/>
      <c r="L124" s="44"/>
      <c r="M124" s="103"/>
      <c r="N124" s="200"/>
      <c r="O124" s="104"/>
      <c r="P124" s="201">
        <f>P125+P188</f>
        <v>0</v>
      </c>
      <c r="Q124" s="104"/>
      <c r="R124" s="201">
        <f>R125+R188</f>
        <v>0.78269300000000008</v>
      </c>
      <c r="S124" s="104"/>
      <c r="T124" s="202">
        <f>T125+T188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112</v>
      </c>
      <c r="BK124" s="203">
        <f>BK125+BK188</f>
        <v>0</v>
      </c>
    </row>
    <row r="125" s="12" customFormat="1" ht="25.92" customHeight="1">
      <c r="A125" s="12"/>
      <c r="B125" s="204"/>
      <c r="C125" s="205"/>
      <c r="D125" s="206" t="s">
        <v>72</v>
      </c>
      <c r="E125" s="207" t="s">
        <v>134</v>
      </c>
      <c r="F125" s="207" t="s">
        <v>135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P126+P139+P178</f>
        <v>0</v>
      </c>
      <c r="Q125" s="212"/>
      <c r="R125" s="213">
        <f>R126+R139+R178</f>
        <v>0.78269300000000008</v>
      </c>
      <c r="S125" s="212"/>
      <c r="T125" s="214">
        <f>T126+T139+T178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81</v>
      </c>
      <c r="AT125" s="216" t="s">
        <v>72</v>
      </c>
      <c r="AU125" s="216" t="s">
        <v>73</v>
      </c>
      <c r="AY125" s="215" t="s">
        <v>136</v>
      </c>
      <c r="BK125" s="217">
        <f>BK126+BK139+BK178</f>
        <v>0</v>
      </c>
    </row>
    <row r="126" s="12" customFormat="1" ht="22.8" customHeight="1">
      <c r="A126" s="12"/>
      <c r="B126" s="204"/>
      <c r="C126" s="205"/>
      <c r="D126" s="206" t="s">
        <v>72</v>
      </c>
      <c r="E126" s="218" t="s">
        <v>276</v>
      </c>
      <c r="F126" s="218" t="s">
        <v>944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SUM(P127:P138)</f>
        <v>0</v>
      </c>
      <c r="Q126" s="212"/>
      <c r="R126" s="213">
        <f>SUM(R127:R138)</f>
        <v>0</v>
      </c>
      <c r="S126" s="212"/>
      <c r="T126" s="214">
        <f>SUM(T127:T138)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81</v>
      </c>
      <c r="AT126" s="216" t="s">
        <v>72</v>
      </c>
      <c r="AU126" s="216" t="s">
        <v>81</v>
      </c>
      <c r="AY126" s="215" t="s">
        <v>136</v>
      </c>
      <c r="BK126" s="217">
        <f>SUM(BK127:BK138)</f>
        <v>0</v>
      </c>
    </row>
    <row r="127" s="2" customFormat="1" ht="24.15" customHeight="1">
      <c r="A127" s="38"/>
      <c r="B127" s="39"/>
      <c r="C127" s="220" t="s">
        <v>81</v>
      </c>
      <c r="D127" s="220" t="s">
        <v>138</v>
      </c>
      <c r="E127" s="221" t="s">
        <v>945</v>
      </c>
      <c r="F127" s="222" t="s">
        <v>946</v>
      </c>
      <c r="G127" s="223" t="s">
        <v>448</v>
      </c>
      <c r="H127" s="224">
        <v>25</v>
      </c>
      <c r="I127" s="225"/>
      <c r="J127" s="226">
        <f>ROUND(I127*H127,2)</f>
        <v>0</v>
      </c>
      <c r="K127" s="227"/>
      <c r="L127" s="44"/>
      <c r="M127" s="228" t="s">
        <v>1</v>
      </c>
      <c r="N127" s="229" t="s">
        <v>38</v>
      </c>
      <c r="O127" s="91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2" t="s">
        <v>142</v>
      </c>
      <c r="AT127" s="232" t="s">
        <v>138</v>
      </c>
      <c r="AU127" s="232" t="s">
        <v>83</v>
      </c>
      <c r="AY127" s="17" t="s">
        <v>136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81</v>
      </c>
      <c r="BK127" s="233">
        <f>ROUND(I127*H127,2)</f>
        <v>0</v>
      </c>
      <c r="BL127" s="17" t="s">
        <v>142</v>
      </c>
      <c r="BM127" s="232" t="s">
        <v>947</v>
      </c>
    </row>
    <row r="128" s="13" customFormat="1">
      <c r="A128" s="13"/>
      <c r="B128" s="234"/>
      <c r="C128" s="235"/>
      <c r="D128" s="236" t="s">
        <v>144</v>
      </c>
      <c r="E128" s="237" t="s">
        <v>1</v>
      </c>
      <c r="F128" s="238" t="s">
        <v>948</v>
      </c>
      <c r="G128" s="235"/>
      <c r="H128" s="239">
        <v>25</v>
      </c>
      <c r="I128" s="240"/>
      <c r="J128" s="235"/>
      <c r="K128" s="235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144</v>
      </c>
      <c r="AU128" s="245" t="s">
        <v>83</v>
      </c>
      <c r="AV128" s="13" t="s">
        <v>83</v>
      </c>
      <c r="AW128" s="13" t="s">
        <v>30</v>
      </c>
      <c r="AX128" s="13" t="s">
        <v>81</v>
      </c>
      <c r="AY128" s="245" t="s">
        <v>136</v>
      </c>
    </row>
    <row r="129" s="2" customFormat="1" ht="21.75" customHeight="1">
      <c r="A129" s="38"/>
      <c r="B129" s="39"/>
      <c r="C129" s="220" t="s">
        <v>83</v>
      </c>
      <c r="D129" s="220" t="s">
        <v>138</v>
      </c>
      <c r="E129" s="221" t="s">
        <v>949</v>
      </c>
      <c r="F129" s="222" t="s">
        <v>950</v>
      </c>
      <c r="G129" s="223" t="s">
        <v>448</v>
      </c>
      <c r="H129" s="224">
        <v>25</v>
      </c>
      <c r="I129" s="225"/>
      <c r="J129" s="226">
        <f>ROUND(I129*H129,2)</f>
        <v>0</v>
      </c>
      <c r="K129" s="227"/>
      <c r="L129" s="44"/>
      <c r="M129" s="228" t="s">
        <v>1</v>
      </c>
      <c r="N129" s="229" t="s">
        <v>38</v>
      </c>
      <c r="O129" s="91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2" t="s">
        <v>142</v>
      </c>
      <c r="AT129" s="232" t="s">
        <v>138</v>
      </c>
      <c r="AU129" s="232" t="s">
        <v>83</v>
      </c>
      <c r="AY129" s="17" t="s">
        <v>136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81</v>
      </c>
      <c r="BK129" s="233">
        <f>ROUND(I129*H129,2)</f>
        <v>0</v>
      </c>
      <c r="BL129" s="17" t="s">
        <v>142</v>
      </c>
      <c r="BM129" s="232" t="s">
        <v>951</v>
      </c>
    </row>
    <row r="130" s="2" customFormat="1" ht="24.15" customHeight="1">
      <c r="A130" s="38"/>
      <c r="B130" s="39"/>
      <c r="C130" s="220" t="s">
        <v>150</v>
      </c>
      <c r="D130" s="220" t="s">
        <v>138</v>
      </c>
      <c r="E130" s="221" t="s">
        <v>952</v>
      </c>
      <c r="F130" s="222" t="s">
        <v>953</v>
      </c>
      <c r="G130" s="223" t="s">
        <v>448</v>
      </c>
      <c r="H130" s="224">
        <v>25</v>
      </c>
      <c r="I130" s="225"/>
      <c r="J130" s="226">
        <f>ROUND(I130*H130,2)</f>
        <v>0</v>
      </c>
      <c r="K130" s="227"/>
      <c r="L130" s="44"/>
      <c r="M130" s="228" t="s">
        <v>1</v>
      </c>
      <c r="N130" s="229" t="s">
        <v>38</v>
      </c>
      <c r="O130" s="91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2" t="s">
        <v>142</v>
      </c>
      <c r="AT130" s="232" t="s">
        <v>138</v>
      </c>
      <c r="AU130" s="232" t="s">
        <v>83</v>
      </c>
      <c r="AY130" s="17" t="s">
        <v>136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81</v>
      </c>
      <c r="BK130" s="233">
        <f>ROUND(I130*H130,2)</f>
        <v>0</v>
      </c>
      <c r="BL130" s="17" t="s">
        <v>142</v>
      </c>
      <c r="BM130" s="232" t="s">
        <v>954</v>
      </c>
    </row>
    <row r="131" s="2" customFormat="1" ht="24.15" customHeight="1">
      <c r="A131" s="38"/>
      <c r="B131" s="39"/>
      <c r="C131" s="220" t="s">
        <v>142</v>
      </c>
      <c r="D131" s="220" t="s">
        <v>138</v>
      </c>
      <c r="E131" s="221" t="s">
        <v>955</v>
      </c>
      <c r="F131" s="222" t="s">
        <v>956</v>
      </c>
      <c r="G131" s="223" t="s">
        <v>448</v>
      </c>
      <c r="H131" s="224">
        <v>25</v>
      </c>
      <c r="I131" s="225"/>
      <c r="J131" s="226">
        <f>ROUND(I131*H131,2)</f>
        <v>0</v>
      </c>
      <c r="K131" s="227"/>
      <c r="L131" s="44"/>
      <c r="M131" s="228" t="s">
        <v>1</v>
      </c>
      <c r="N131" s="229" t="s">
        <v>38</v>
      </c>
      <c r="O131" s="91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2" t="s">
        <v>142</v>
      </c>
      <c r="AT131" s="232" t="s">
        <v>138</v>
      </c>
      <c r="AU131" s="232" t="s">
        <v>83</v>
      </c>
      <c r="AY131" s="17" t="s">
        <v>136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81</v>
      </c>
      <c r="BK131" s="233">
        <f>ROUND(I131*H131,2)</f>
        <v>0</v>
      </c>
      <c r="BL131" s="17" t="s">
        <v>142</v>
      </c>
      <c r="BM131" s="232" t="s">
        <v>957</v>
      </c>
    </row>
    <row r="132" s="2" customFormat="1" ht="24.15" customHeight="1">
      <c r="A132" s="38"/>
      <c r="B132" s="39"/>
      <c r="C132" s="220" t="s">
        <v>157</v>
      </c>
      <c r="D132" s="220" t="s">
        <v>138</v>
      </c>
      <c r="E132" s="221" t="s">
        <v>958</v>
      </c>
      <c r="F132" s="222" t="s">
        <v>959</v>
      </c>
      <c r="G132" s="223" t="s">
        <v>448</v>
      </c>
      <c r="H132" s="224">
        <v>25</v>
      </c>
      <c r="I132" s="225"/>
      <c r="J132" s="226">
        <f>ROUND(I132*H132,2)</f>
        <v>0</v>
      </c>
      <c r="K132" s="227"/>
      <c r="L132" s="44"/>
      <c r="M132" s="228" t="s">
        <v>1</v>
      </c>
      <c r="N132" s="229" t="s">
        <v>38</v>
      </c>
      <c r="O132" s="91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2" t="s">
        <v>142</v>
      </c>
      <c r="AT132" s="232" t="s">
        <v>138</v>
      </c>
      <c r="AU132" s="232" t="s">
        <v>83</v>
      </c>
      <c r="AY132" s="17" t="s">
        <v>136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81</v>
      </c>
      <c r="BK132" s="233">
        <f>ROUND(I132*H132,2)</f>
        <v>0</v>
      </c>
      <c r="BL132" s="17" t="s">
        <v>142</v>
      </c>
      <c r="BM132" s="232" t="s">
        <v>960</v>
      </c>
    </row>
    <row r="133" s="2" customFormat="1" ht="33" customHeight="1">
      <c r="A133" s="38"/>
      <c r="B133" s="39"/>
      <c r="C133" s="220" t="s">
        <v>161</v>
      </c>
      <c r="D133" s="220" t="s">
        <v>138</v>
      </c>
      <c r="E133" s="221" t="s">
        <v>961</v>
      </c>
      <c r="F133" s="222" t="s">
        <v>962</v>
      </c>
      <c r="G133" s="223" t="s">
        <v>448</v>
      </c>
      <c r="H133" s="224">
        <v>75</v>
      </c>
      <c r="I133" s="225"/>
      <c r="J133" s="226">
        <f>ROUND(I133*H133,2)</f>
        <v>0</v>
      </c>
      <c r="K133" s="227"/>
      <c r="L133" s="44"/>
      <c r="M133" s="228" t="s">
        <v>1</v>
      </c>
      <c r="N133" s="229" t="s">
        <v>38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142</v>
      </c>
      <c r="AT133" s="232" t="s">
        <v>138</v>
      </c>
      <c r="AU133" s="232" t="s">
        <v>83</v>
      </c>
      <c r="AY133" s="17" t="s">
        <v>136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81</v>
      </c>
      <c r="BK133" s="233">
        <f>ROUND(I133*H133,2)</f>
        <v>0</v>
      </c>
      <c r="BL133" s="17" t="s">
        <v>142</v>
      </c>
      <c r="BM133" s="232" t="s">
        <v>963</v>
      </c>
    </row>
    <row r="134" s="13" customFormat="1">
      <c r="A134" s="13"/>
      <c r="B134" s="234"/>
      <c r="C134" s="235"/>
      <c r="D134" s="236" t="s">
        <v>144</v>
      </c>
      <c r="E134" s="235"/>
      <c r="F134" s="238" t="s">
        <v>964</v>
      </c>
      <c r="G134" s="235"/>
      <c r="H134" s="239">
        <v>75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144</v>
      </c>
      <c r="AU134" s="245" t="s">
        <v>83</v>
      </c>
      <c r="AV134" s="13" t="s">
        <v>83</v>
      </c>
      <c r="AW134" s="13" t="s">
        <v>4</v>
      </c>
      <c r="AX134" s="13" t="s">
        <v>81</v>
      </c>
      <c r="AY134" s="245" t="s">
        <v>136</v>
      </c>
    </row>
    <row r="135" s="2" customFormat="1" ht="33" customHeight="1">
      <c r="A135" s="38"/>
      <c r="B135" s="39"/>
      <c r="C135" s="220" t="s">
        <v>166</v>
      </c>
      <c r="D135" s="220" t="s">
        <v>138</v>
      </c>
      <c r="E135" s="221" t="s">
        <v>965</v>
      </c>
      <c r="F135" s="222" t="s">
        <v>966</v>
      </c>
      <c r="G135" s="223" t="s">
        <v>448</v>
      </c>
      <c r="H135" s="224">
        <v>75</v>
      </c>
      <c r="I135" s="225"/>
      <c r="J135" s="226">
        <f>ROUND(I135*H135,2)</f>
        <v>0</v>
      </c>
      <c r="K135" s="227"/>
      <c r="L135" s="44"/>
      <c r="M135" s="228" t="s">
        <v>1</v>
      </c>
      <c r="N135" s="229" t="s">
        <v>38</v>
      </c>
      <c r="O135" s="91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2" t="s">
        <v>142</v>
      </c>
      <c r="AT135" s="232" t="s">
        <v>138</v>
      </c>
      <c r="AU135" s="232" t="s">
        <v>83</v>
      </c>
      <c r="AY135" s="17" t="s">
        <v>136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81</v>
      </c>
      <c r="BK135" s="233">
        <f>ROUND(I135*H135,2)</f>
        <v>0</v>
      </c>
      <c r="BL135" s="17" t="s">
        <v>142</v>
      </c>
      <c r="BM135" s="232" t="s">
        <v>967</v>
      </c>
    </row>
    <row r="136" s="13" customFormat="1">
      <c r="A136" s="13"/>
      <c r="B136" s="234"/>
      <c r="C136" s="235"/>
      <c r="D136" s="236" t="s">
        <v>144</v>
      </c>
      <c r="E136" s="235"/>
      <c r="F136" s="238" t="s">
        <v>964</v>
      </c>
      <c r="G136" s="235"/>
      <c r="H136" s="239">
        <v>75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144</v>
      </c>
      <c r="AU136" s="245" t="s">
        <v>83</v>
      </c>
      <c r="AV136" s="13" t="s">
        <v>83</v>
      </c>
      <c r="AW136" s="13" t="s">
        <v>4</v>
      </c>
      <c r="AX136" s="13" t="s">
        <v>81</v>
      </c>
      <c r="AY136" s="245" t="s">
        <v>136</v>
      </c>
    </row>
    <row r="137" s="2" customFormat="1" ht="24.15" customHeight="1">
      <c r="A137" s="38"/>
      <c r="B137" s="39"/>
      <c r="C137" s="220" t="s">
        <v>171</v>
      </c>
      <c r="D137" s="220" t="s">
        <v>138</v>
      </c>
      <c r="E137" s="221" t="s">
        <v>968</v>
      </c>
      <c r="F137" s="222" t="s">
        <v>969</v>
      </c>
      <c r="G137" s="223" t="s">
        <v>448</v>
      </c>
      <c r="H137" s="224">
        <v>75</v>
      </c>
      <c r="I137" s="225"/>
      <c r="J137" s="226">
        <f>ROUND(I137*H137,2)</f>
        <v>0</v>
      </c>
      <c r="K137" s="227"/>
      <c r="L137" s="44"/>
      <c r="M137" s="228" t="s">
        <v>1</v>
      </c>
      <c r="N137" s="229" t="s">
        <v>38</v>
      </c>
      <c r="O137" s="91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2" t="s">
        <v>142</v>
      </c>
      <c r="AT137" s="232" t="s">
        <v>138</v>
      </c>
      <c r="AU137" s="232" t="s">
        <v>83</v>
      </c>
      <c r="AY137" s="17" t="s">
        <v>136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81</v>
      </c>
      <c r="BK137" s="233">
        <f>ROUND(I137*H137,2)</f>
        <v>0</v>
      </c>
      <c r="BL137" s="17" t="s">
        <v>142</v>
      </c>
      <c r="BM137" s="232" t="s">
        <v>970</v>
      </c>
    </row>
    <row r="138" s="13" customFormat="1">
      <c r="A138" s="13"/>
      <c r="B138" s="234"/>
      <c r="C138" s="235"/>
      <c r="D138" s="236" t="s">
        <v>144</v>
      </c>
      <c r="E138" s="235"/>
      <c r="F138" s="238" t="s">
        <v>964</v>
      </c>
      <c r="G138" s="235"/>
      <c r="H138" s="239">
        <v>75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144</v>
      </c>
      <c r="AU138" s="245" t="s">
        <v>83</v>
      </c>
      <c r="AV138" s="13" t="s">
        <v>83</v>
      </c>
      <c r="AW138" s="13" t="s">
        <v>4</v>
      </c>
      <c r="AX138" s="13" t="s">
        <v>81</v>
      </c>
      <c r="AY138" s="245" t="s">
        <v>136</v>
      </c>
    </row>
    <row r="139" s="12" customFormat="1" ht="22.8" customHeight="1">
      <c r="A139" s="12"/>
      <c r="B139" s="204"/>
      <c r="C139" s="205"/>
      <c r="D139" s="206" t="s">
        <v>72</v>
      </c>
      <c r="E139" s="218" t="s">
        <v>971</v>
      </c>
      <c r="F139" s="218" t="s">
        <v>972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SUM(P140:P177)</f>
        <v>0</v>
      </c>
      <c r="Q139" s="212"/>
      <c r="R139" s="213">
        <f>SUM(R140:R177)</f>
        <v>0.75846500000000006</v>
      </c>
      <c r="S139" s="212"/>
      <c r="T139" s="214">
        <f>SUM(T140:T177)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81</v>
      </c>
      <c r="AT139" s="216" t="s">
        <v>72</v>
      </c>
      <c r="AU139" s="216" t="s">
        <v>81</v>
      </c>
      <c r="AY139" s="215" t="s">
        <v>136</v>
      </c>
      <c r="BK139" s="217">
        <f>SUM(BK140:BK177)</f>
        <v>0</v>
      </c>
    </row>
    <row r="140" s="2" customFormat="1" ht="24.15" customHeight="1">
      <c r="A140" s="38"/>
      <c r="B140" s="39"/>
      <c r="C140" s="220" t="s">
        <v>176</v>
      </c>
      <c r="D140" s="220" t="s">
        <v>138</v>
      </c>
      <c r="E140" s="221" t="s">
        <v>973</v>
      </c>
      <c r="F140" s="222" t="s">
        <v>974</v>
      </c>
      <c r="G140" s="223" t="s">
        <v>448</v>
      </c>
      <c r="H140" s="224">
        <v>17</v>
      </c>
      <c r="I140" s="225"/>
      <c r="J140" s="226">
        <f>ROUND(I140*H140,2)</f>
        <v>0</v>
      </c>
      <c r="K140" s="227"/>
      <c r="L140" s="44"/>
      <c r="M140" s="228" t="s">
        <v>1</v>
      </c>
      <c r="N140" s="229" t="s">
        <v>38</v>
      </c>
      <c r="O140" s="91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2" t="s">
        <v>142</v>
      </c>
      <c r="AT140" s="232" t="s">
        <v>138</v>
      </c>
      <c r="AU140" s="232" t="s">
        <v>83</v>
      </c>
      <c r="AY140" s="17" t="s">
        <v>136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81</v>
      </c>
      <c r="BK140" s="233">
        <f>ROUND(I140*H140,2)</f>
        <v>0</v>
      </c>
      <c r="BL140" s="17" t="s">
        <v>142</v>
      </c>
      <c r="BM140" s="232" t="s">
        <v>975</v>
      </c>
    </row>
    <row r="141" s="2" customFormat="1" ht="37.8" customHeight="1">
      <c r="A141" s="38"/>
      <c r="B141" s="39"/>
      <c r="C141" s="220" t="s">
        <v>180</v>
      </c>
      <c r="D141" s="220" t="s">
        <v>138</v>
      </c>
      <c r="E141" s="221" t="s">
        <v>976</v>
      </c>
      <c r="F141" s="222" t="s">
        <v>977</v>
      </c>
      <c r="G141" s="223" t="s">
        <v>448</v>
      </c>
      <c r="H141" s="224">
        <v>17</v>
      </c>
      <c r="I141" s="225"/>
      <c r="J141" s="226">
        <f>ROUND(I141*H141,2)</f>
        <v>0</v>
      </c>
      <c r="K141" s="227"/>
      <c r="L141" s="44"/>
      <c r="M141" s="228" t="s">
        <v>1</v>
      </c>
      <c r="N141" s="229" t="s">
        <v>38</v>
      </c>
      <c r="O141" s="91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2" t="s">
        <v>142</v>
      </c>
      <c r="AT141" s="232" t="s">
        <v>138</v>
      </c>
      <c r="AU141" s="232" t="s">
        <v>83</v>
      </c>
      <c r="AY141" s="17" t="s">
        <v>136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81</v>
      </c>
      <c r="BK141" s="233">
        <f>ROUND(I141*H141,2)</f>
        <v>0</v>
      </c>
      <c r="BL141" s="17" t="s">
        <v>142</v>
      </c>
      <c r="BM141" s="232" t="s">
        <v>978</v>
      </c>
    </row>
    <row r="142" s="2" customFormat="1" ht="24.15" customHeight="1">
      <c r="A142" s="38"/>
      <c r="B142" s="39"/>
      <c r="C142" s="257" t="s">
        <v>187</v>
      </c>
      <c r="D142" s="257" t="s">
        <v>267</v>
      </c>
      <c r="E142" s="258" t="s">
        <v>979</v>
      </c>
      <c r="F142" s="259" t="s">
        <v>980</v>
      </c>
      <c r="G142" s="260" t="s">
        <v>611</v>
      </c>
      <c r="H142" s="261">
        <v>17</v>
      </c>
      <c r="I142" s="262"/>
      <c r="J142" s="263">
        <f>ROUND(I142*H142,2)</f>
        <v>0</v>
      </c>
      <c r="K142" s="264"/>
      <c r="L142" s="265"/>
      <c r="M142" s="266" t="s">
        <v>1</v>
      </c>
      <c r="N142" s="267" t="s">
        <v>38</v>
      </c>
      <c r="O142" s="91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2" t="s">
        <v>171</v>
      </c>
      <c r="AT142" s="232" t="s">
        <v>267</v>
      </c>
      <c r="AU142" s="232" t="s">
        <v>83</v>
      </c>
      <c r="AY142" s="17" t="s">
        <v>136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81</v>
      </c>
      <c r="BK142" s="233">
        <f>ROUND(I142*H142,2)</f>
        <v>0</v>
      </c>
      <c r="BL142" s="17" t="s">
        <v>142</v>
      </c>
      <c r="BM142" s="232" t="s">
        <v>981</v>
      </c>
    </row>
    <row r="143" s="2" customFormat="1" ht="16.5" customHeight="1">
      <c r="A143" s="38"/>
      <c r="B143" s="39"/>
      <c r="C143" s="257" t="s">
        <v>8</v>
      </c>
      <c r="D143" s="257" t="s">
        <v>267</v>
      </c>
      <c r="E143" s="258" t="s">
        <v>982</v>
      </c>
      <c r="F143" s="259" t="s">
        <v>983</v>
      </c>
      <c r="G143" s="260" t="s">
        <v>236</v>
      </c>
      <c r="H143" s="261">
        <v>1.7</v>
      </c>
      <c r="I143" s="262"/>
      <c r="J143" s="263">
        <f>ROUND(I143*H143,2)</f>
        <v>0</v>
      </c>
      <c r="K143" s="264"/>
      <c r="L143" s="265"/>
      <c r="M143" s="266" t="s">
        <v>1</v>
      </c>
      <c r="N143" s="267" t="s">
        <v>38</v>
      </c>
      <c r="O143" s="91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2" t="s">
        <v>171</v>
      </c>
      <c r="AT143" s="232" t="s">
        <v>267</v>
      </c>
      <c r="AU143" s="232" t="s">
        <v>83</v>
      </c>
      <c r="AY143" s="17" t="s">
        <v>136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81</v>
      </c>
      <c r="BK143" s="233">
        <f>ROUND(I143*H143,2)</f>
        <v>0</v>
      </c>
      <c r="BL143" s="17" t="s">
        <v>142</v>
      </c>
      <c r="BM143" s="232" t="s">
        <v>984</v>
      </c>
    </row>
    <row r="144" s="13" customFormat="1">
      <c r="A144" s="13"/>
      <c r="B144" s="234"/>
      <c r="C144" s="235"/>
      <c r="D144" s="236" t="s">
        <v>144</v>
      </c>
      <c r="E144" s="235"/>
      <c r="F144" s="238" t="s">
        <v>985</v>
      </c>
      <c r="G144" s="235"/>
      <c r="H144" s="239">
        <v>1.7</v>
      </c>
      <c r="I144" s="240"/>
      <c r="J144" s="235"/>
      <c r="K144" s="235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144</v>
      </c>
      <c r="AU144" s="245" t="s">
        <v>83</v>
      </c>
      <c r="AV144" s="13" t="s">
        <v>83</v>
      </c>
      <c r="AW144" s="13" t="s">
        <v>4</v>
      </c>
      <c r="AX144" s="13" t="s">
        <v>81</v>
      </c>
      <c r="AY144" s="245" t="s">
        <v>136</v>
      </c>
    </row>
    <row r="145" s="2" customFormat="1" ht="24.15" customHeight="1">
      <c r="A145" s="38"/>
      <c r="B145" s="39"/>
      <c r="C145" s="220" t="s">
        <v>194</v>
      </c>
      <c r="D145" s="220" t="s">
        <v>138</v>
      </c>
      <c r="E145" s="221" t="s">
        <v>986</v>
      </c>
      <c r="F145" s="222" t="s">
        <v>987</v>
      </c>
      <c r="G145" s="223" t="s">
        <v>448</v>
      </c>
      <c r="H145" s="224">
        <v>17</v>
      </c>
      <c r="I145" s="225"/>
      <c r="J145" s="226">
        <f>ROUND(I145*H145,2)</f>
        <v>0</v>
      </c>
      <c r="K145" s="227"/>
      <c r="L145" s="44"/>
      <c r="M145" s="228" t="s">
        <v>1</v>
      </c>
      <c r="N145" s="229" t="s">
        <v>38</v>
      </c>
      <c r="O145" s="91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2" t="s">
        <v>142</v>
      </c>
      <c r="AT145" s="232" t="s">
        <v>138</v>
      </c>
      <c r="AU145" s="232" t="s">
        <v>83</v>
      </c>
      <c r="AY145" s="17" t="s">
        <v>136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81</v>
      </c>
      <c r="BK145" s="233">
        <f>ROUND(I145*H145,2)</f>
        <v>0</v>
      </c>
      <c r="BL145" s="17" t="s">
        <v>142</v>
      </c>
      <c r="BM145" s="232" t="s">
        <v>988</v>
      </c>
    </row>
    <row r="146" s="2" customFormat="1" ht="21.75" customHeight="1">
      <c r="A146" s="38"/>
      <c r="B146" s="39"/>
      <c r="C146" s="257" t="s">
        <v>198</v>
      </c>
      <c r="D146" s="257" t="s">
        <v>267</v>
      </c>
      <c r="E146" s="258" t="s">
        <v>989</v>
      </c>
      <c r="F146" s="259" t="s">
        <v>990</v>
      </c>
      <c r="G146" s="260" t="s">
        <v>448</v>
      </c>
      <c r="H146" s="261">
        <v>17</v>
      </c>
      <c r="I146" s="262"/>
      <c r="J146" s="263">
        <f>ROUND(I146*H146,2)</f>
        <v>0</v>
      </c>
      <c r="K146" s="264"/>
      <c r="L146" s="265"/>
      <c r="M146" s="266" t="s">
        <v>1</v>
      </c>
      <c r="N146" s="267" t="s">
        <v>38</v>
      </c>
      <c r="O146" s="91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2" t="s">
        <v>171</v>
      </c>
      <c r="AT146" s="232" t="s">
        <v>267</v>
      </c>
      <c r="AU146" s="232" t="s">
        <v>83</v>
      </c>
      <c r="AY146" s="17" t="s">
        <v>136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81</v>
      </c>
      <c r="BK146" s="233">
        <f>ROUND(I146*H146,2)</f>
        <v>0</v>
      </c>
      <c r="BL146" s="17" t="s">
        <v>142</v>
      </c>
      <c r="BM146" s="232" t="s">
        <v>991</v>
      </c>
    </row>
    <row r="147" s="2" customFormat="1" ht="33" customHeight="1">
      <c r="A147" s="38"/>
      <c r="B147" s="39"/>
      <c r="C147" s="220" t="s">
        <v>203</v>
      </c>
      <c r="D147" s="220" t="s">
        <v>138</v>
      </c>
      <c r="E147" s="221" t="s">
        <v>992</v>
      </c>
      <c r="F147" s="222" t="s">
        <v>993</v>
      </c>
      <c r="G147" s="223" t="s">
        <v>448</v>
      </c>
      <c r="H147" s="224">
        <v>17</v>
      </c>
      <c r="I147" s="225"/>
      <c r="J147" s="226">
        <f>ROUND(I147*H147,2)</f>
        <v>0</v>
      </c>
      <c r="K147" s="227"/>
      <c r="L147" s="44"/>
      <c r="M147" s="228" t="s">
        <v>1</v>
      </c>
      <c r="N147" s="229" t="s">
        <v>38</v>
      </c>
      <c r="O147" s="91"/>
      <c r="P147" s="230">
        <f>O147*H147</f>
        <v>0</v>
      </c>
      <c r="Q147" s="230">
        <v>6.0000000000000002E-05</v>
      </c>
      <c r="R147" s="230">
        <f>Q147*H147</f>
        <v>0.0010200000000000001</v>
      </c>
      <c r="S147" s="230">
        <v>0</v>
      </c>
      <c r="T147" s="23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2" t="s">
        <v>142</v>
      </c>
      <c r="AT147" s="232" t="s">
        <v>138</v>
      </c>
      <c r="AU147" s="232" t="s">
        <v>83</v>
      </c>
      <c r="AY147" s="17" t="s">
        <v>136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81</v>
      </c>
      <c r="BK147" s="233">
        <f>ROUND(I147*H147,2)</f>
        <v>0</v>
      </c>
      <c r="BL147" s="17" t="s">
        <v>142</v>
      </c>
      <c r="BM147" s="232" t="s">
        <v>994</v>
      </c>
    </row>
    <row r="148" s="2" customFormat="1" ht="21.75" customHeight="1">
      <c r="A148" s="38"/>
      <c r="B148" s="39"/>
      <c r="C148" s="257" t="s">
        <v>208</v>
      </c>
      <c r="D148" s="257" t="s">
        <v>267</v>
      </c>
      <c r="E148" s="258" t="s">
        <v>995</v>
      </c>
      <c r="F148" s="259" t="s">
        <v>996</v>
      </c>
      <c r="G148" s="260" t="s">
        <v>448</v>
      </c>
      <c r="H148" s="261">
        <v>51</v>
      </c>
      <c r="I148" s="262"/>
      <c r="J148" s="263">
        <f>ROUND(I148*H148,2)</f>
        <v>0</v>
      </c>
      <c r="K148" s="264"/>
      <c r="L148" s="265"/>
      <c r="M148" s="266" t="s">
        <v>1</v>
      </c>
      <c r="N148" s="267" t="s">
        <v>38</v>
      </c>
      <c r="O148" s="91"/>
      <c r="P148" s="230">
        <f>O148*H148</f>
        <v>0</v>
      </c>
      <c r="Q148" s="230">
        <v>0.0058999999999999999</v>
      </c>
      <c r="R148" s="230">
        <f>Q148*H148</f>
        <v>0.3009</v>
      </c>
      <c r="S148" s="230">
        <v>0</v>
      </c>
      <c r="T148" s="23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2" t="s">
        <v>171</v>
      </c>
      <c r="AT148" s="232" t="s">
        <v>267</v>
      </c>
      <c r="AU148" s="232" t="s">
        <v>83</v>
      </c>
      <c r="AY148" s="17" t="s">
        <v>136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81</v>
      </c>
      <c r="BK148" s="233">
        <f>ROUND(I148*H148,2)</f>
        <v>0</v>
      </c>
      <c r="BL148" s="17" t="s">
        <v>142</v>
      </c>
      <c r="BM148" s="232" t="s">
        <v>997</v>
      </c>
    </row>
    <row r="149" s="13" customFormat="1">
      <c r="A149" s="13"/>
      <c r="B149" s="234"/>
      <c r="C149" s="235"/>
      <c r="D149" s="236" t="s">
        <v>144</v>
      </c>
      <c r="E149" s="235"/>
      <c r="F149" s="238" t="s">
        <v>998</v>
      </c>
      <c r="G149" s="235"/>
      <c r="H149" s="239">
        <v>51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144</v>
      </c>
      <c r="AU149" s="245" t="s">
        <v>83</v>
      </c>
      <c r="AV149" s="13" t="s">
        <v>83</v>
      </c>
      <c r="AW149" s="13" t="s">
        <v>4</v>
      </c>
      <c r="AX149" s="13" t="s">
        <v>81</v>
      </c>
      <c r="AY149" s="245" t="s">
        <v>136</v>
      </c>
    </row>
    <row r="150" s="2" customFormat="1" ht="16.5" customHeight="1">
      <c r="A150" s="38"/>
      <c r="B150" s="39"/>
      <c r="C150" s="257" t="s">
        <v>213</v>
      </c>
      <c r="D150" s="257" t="s">
        <v>267</v>
      </c>
      <c r="E150" s="258" t="s">
        <v>999</v>
      </c>
      <c r="F150" s="259" t="s">
        <v>1000</v>
      </c>
      <c r="G150" s="260" t="s">
        <v>448</v>
      </c>
      <c r="H150" s="261">
        <v>51</v>
      </c>
      <c r="I150" s="262"/>
      <c r="J150" s="263">
        <f>ROUND(I150*H150,2)</f>
        <v>0</v>
      </c>
      <c r="K150" s="264"/>
      <c r="L150" s="265"/>
      <c r="M150" s="266" t="s">
        <v>1</v>
      </c>
      <c r="N150" s="267" t="s">
        <v>38</v>
      </c>
      <c r="O150" s="91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2" t="s">
        <v>171</v>
      </c>
      <c r="AT150" s="232" t="s">
        <v>267</v>
      </c>
      <c r="AU150" s="232" t="s">
        <v>83</v>
      </c>
      <c r="AY150" s="17" t="s">
        <v>136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81</v>
      </c>
      <c r="BK150" s="233">
        <f>ROUND(I150*H150,2)</f>
        <v>0</v>
      </c>
      <c r="BL150" s="17" t="s">
        <v>142</v>
      </c>
      <c r="BM150" s="232" t="s">
        <v>1001</v>
      </c>
    </row>
    <row r="151" s="13" customFormat="1">
      <c r="A151" s="13"/>
      <c r="B151" s="234"/>
      <c r="C151" s="235"/>
      <c r="D151" s="236" t="s">
        <v>144</v>
      </c>
      <c r="E151" s="235"/>
      <c r="F151" s="238" t="s">
        <v>998</v>
      </c>
      <c r="G151" s="235"/>
      <c r="H151" s="239">
        <v>51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144</v>
      </c>
      <c r="AU151" s="245" t="s">
        <v>83</v>
      </c>
      <c r="AV151" s="13" t="s">
        <v>83</v>
      </c>
      <c r="AW151" s="13" t="s">
        <v>4</v>
      </c>
      <c r="AX151" s="13" t="s">
        <v>81</v>
      </c>
      <c r="AY151" s="245" t="s">
        <v>136</v>
      </c>
    </row>
    <row r="152" s="2" customFormat="1" ht="16.5" customHeight="1">
      <c r="A152" s="38"/>
      <c r="B152" s="39"/>
      <c r="C152" s="257" t="s">
        <v>219</v>
      </c>
      <c r="D152" s="257" t="s">
        <v>267</v>
      </c>
      <c r="E152" s="258" t="s">
        <v>1002</v>
      </c>
      <c r="F152" s="259" t="s">
        <v>1003</v>
      </c>
      <c r="G152" s="260" t="s">
        <v>216</v>
      </c>
      <c r="H152" s="261">
        <v>51</v>
      </c>
      <c r="I152" s="262"/>
      <c r="J152" s="263">
        <f>ROUND(I152*H152,2)</f>
        <v>0</v>
      </c>
      <c r="K152" s="264"/>
      <c r="L152" s="265"/>
      <c r="M152" s="266" t="s">
        <v>1</v>
      </c>
      <c r="N152" s="267" t="s">
        <v>38</v>
      </c>
      <c r="O152" s="91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2" t="s">
        <v>171</v>
      </c>
      <c r="AT152" s="232" t="s">
        <v>267</v>
      </c>
      <c r="AU152" s="232" t="s">
        <v>83</v>
      </c>
      <c r="AY152" s="17" t="s">
        <v>136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81</v>
      </c>
      <c r="BK152" s="233">
        <f>ROUND(I152*H152,2)</f>
        <v>0</v>
      </c>
      <c r="BL152" s="17" t="s">
        <v>142</v>
      </c>
      <c r="BM152" s="232" t="s">
        <v>1004</v>
      </c>
    </row>
    <row r="153" s="13" customFormat="1">
      <c r="A153" s="13"/>
      <c r="B153" s="234"/>
      <c r="C153" s="235"/>
      <c r="D153" s="236" t="s">
        <v>144</v>
      </c>
      <c r="E153" s="235"/>
      <c r="F153" s="238" t="s">
        <v>998</v>
      </c>
      <c r="G153" s="235"/>
      <c r="H153" s="239">
        <v>51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144</v>
      </c>
      <c r="AU153" s="245" t="s">
        <v>83</v>
      </c>
      <c r="AV153" s="13" t="s">
        <v>83</v>
      </c>
      <c r="AW153" s="13" t="s">
        <v>4</v>
      </c>
      <c r="AX153" s="13" t="s">
        <v>81</v>
      </c>
      <c r="AY153" s="245" t="s">
        <v>136</v>
      </c>
    </row>
    <row r="154" s="2" customFormat="1" ht="24.15" customHeight="1">
      <c r="A154" s="38"/>
      <c r="B154" s="39"/>
      <c r="C154" s="220" t="s">
        <v>224</v>
      </c>
      <c r="D154" s="220" t="s">
        <v>138</v>
      </c>
      <c r="E154" s="221" t="s">
        <v>1005</v>
      </c>
      <c r="F154" s="222" t="s">
        <v>1006</v>
      </c>
      <c r="G154" s="223" t="s">
        <v>448</v>
      </c>
      <c r="H154" s="224">
        <v>17</v>
      </c>
      <c r="I154" s="225"/>
      <c r="J154" s="226">
        <f>ROUND(I154*H154,2)</f>
        <v>0</v>
      </c>
      <c r="K154" s="227"/>
      <c r="L154" s="44"/>
      <c r="M154" s="228" t="s">
        <v>1</v>
      </c>
      <c r="N154" s="229" t="s">
        <v>38</v>
      </c>
      <c r="O154" s="91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2" t="s">
        <v>142</v>
      </c>
      <c r="AT154" s="232" t="s">
        <v>138</v>
      </c>
      <c r="AU154" s="232" t="s">
        <v>83</v>
      </c>
      <c r="AY154" s="17" t="s">
        <v>136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81</v>
      </c>
      <c r="BK154" s="233">
        <f>ROUND(I154*H154,2)</f>
        <v>0</v>
      </c>
      <c r="BL154" s="17" t="s">
        <v>142</v>
      </c>
      <c r="BM154" s="232" t="s">
        <v>1007</v>
      </c>
    </row>
    <row r="155" s="2" customFormat="1" ht="16.5" customHeight="1">
      <c r="A155" s="38"/>
      <c r="B155" s="39"/>
      <c r="C155" s="257" t="s">
        <v>229</v>
      </c>
      <c r="D155" s="257" t="s">
        <v>267</v>
      </c>
      <c r="E155" s="258" t="s">
        <v>1008</v>
      </c>
      <c r="F155" s="259" t="s">
        <v>1009</v>
      </c>
      <c r="G155" s="260" t="s">
        <v>258</v>
      </c>
      <c r="H155" s="261">
        <v>0.085000000000000006</v>
      </c>
      <c r="I155" s="262"/>
      <c r="J155" s="263">
        <f>ROUND(I155*H155,2)</f>
        <v>0</v>
      </c>
      <c r="K155" s="264"/>
      <c r="L155" s="265"/>
      <c r="M155" s="266" t="s">
        <v>1</v>
      </c>
      <c r="N155" s="267" t="s">
        <v>38</v>
      </c>
      <c r="O155" s="91"/>
      <c r="P155" s="230">
        <f>O155*H155</f>
        <v>0</v>
      </c>
      <c r="Q155" s="230">
        <v>1</v>
      </c>
      <c r="R155" s="230">
        <f>Q155*H155</f>
        <v>0.085000000000000006</v>
      </c>
      <c r="S155" s="230">
        <v>0</v>
      </c>
      <c r="T155" s="23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2" t="s">
        <v>171</v>
      </c>
      <c r="AT155" s="232" t="s">
        <v>267</v>
      </c>
      <c r="AU155" s="232" t="s">
        <v>83</v>
      </c>
      <c r="AY155" s="17" t="s">
        <v>136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7" t="s">
        <v>81</v>
      </c>
      <c r="BK155" s="233">
        <f>ROUND(I155*H155,2)</f>
        <v>0</v>
      </c>
      <c r="BL155" s="17" t="s">
        <v>142</v>
      </c>
      <c r="BM155" s="232" t="s">
        <v>1010</v>
      </c>
    </row>
    <row r="156" s="13" customFormat="1">
      <c r="A156" s="13"/>
      <c r="B156" s="234"/>
      <c r="C156" s="235"/>
      <c r="D156" s="236" t="s">
        <v>144</v>
      </c>
      <c r="E156" s="235"/>
      <c r="F156" s="238" t="s">
        <v>1011</v>
      </c>
      <c r="G156" s="235"/>
      <c r="H156" s="239">
        <v>0.085000000000000006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144</v>
      </c>
      <c r="AU156" s="245" t="s">
        <v>83</v>
      </c>
      <c r="AV156" s="13" t="s">
        <v>83</v>
      </c>
      <c r="AW156" s="13" t="s">
        <v>4</v>
      </c>
      <c r="AX156" s="13" t="s">
        <v>81</v>
      </c>
      <c r="AY156" s="245" t="s">
        <v>136</v>
      </c>
    </row>
    <row r="157" s="2" customFormat="1" ht="21.75" customHeight="1">
      <c r="A157" s="38"/>
      <c r="B157" s="39"/>
      <c r="C157" s="220" t="s">
        <v>7</v>
      </c>
      <c r="D157" s="220" t="s">
        <v>138</v>
      </c>
      <c r="E157" s="221" t="s">
        <v>1012</v>
      </c>
      <c r="F157" s="222" t="s">
        <v>1013</v>
      </c>
      <c r="G157" s="223" t="s">
        <v>448</v>
      </c>
      <c r="H157" s="224">
        <v>17</v>
      </c>
      <c r="I157" s="225"/>
      <c r="J157" s="226">
        <f>ROUND(I157*H157,2)</f>
        <v>0</v>
      </c>
      <c r="K157" s="227"/>
      <c r="L157" s="44"/>
      <c r="M157" s="228" t="s">
        <v>1</v>
      </c>
      <c r="N157" s="229" t="s">
        <v>38</v>
      </c>
      <c r="O157" s="91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2" t="s">
        <v>142</v>
      </c>
      <c r="AT157" s="232" t="s">
        <v>138</v>
      </c>
      <c r="AU157" s="232" t="s">
        <v>83</v>
      </c>
      <c r="AY157" s="17" t="s">
        <v>136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7" t="s">
        <v>81</v>
      </c>
      <c r="BK157" s="233">
        <f>ROUND(I157*H157,2)</f>
        <v>0</v>
      </c>
      <c r="BL157" s="17" t="s">
        <v>142</v>
      </c>
      <c r="BM157" s="232" t="s">
        <v>1014</v>
      </c>
    </row>
    <row r="158" s="2" customFormat="1" ht="24.15" customHeight="1">
      <c r="A158" s="38"/>
      <c r="B158" s="39"/>
      <c r="C158" s="220" t="s">
        <v>239</v>
      </c>
      <c r="D158" s="220" t="s">
        <v>138</v>
      </c>
      <c r="E158" s="221" t="s">
        <v>1015</v>
      </c>
      <c r="F158" s="222" t="s">
        <v>1016</v>
      </c>
      <c r="G158" s="223" t="s">
        <v>448</v>
      </c>
      <c r="H158" s="224">
        <v>17</v>
      </c>
      <c r="I158" s="225"/>
      <c r="J158" s="226">
        <f>ROUND(I158*H158,2)</f>
        <v>0</v>
      </c>
      <c r="K158" s="227"/>
      <c r="L158" s="44"/>
      <c r="M158" s="228" t="s">
        <v>1</v>
      </c>
      <c r="N158" s="229" t="s">
        <v>38</v>
      </c>
      <c r="O158" s="91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2" t="s">
        <v>142</v>
      </c>
      <c r="AT158" s="232" t="s">
        <v>138</v>
      </c>
      <c r="AU158" s="232" t="s">
        <v>83</v>
      </c>
      <c r="AY158" s="17" t="s">
        <v>136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81</v>
      </c>
      <c r="BK158" s="233">
        <f>ROUND(I158*H158,2)</f>
        <v>0</v>
      </c>
      <c r="BL158" s="17" t="s">
        <v>142</v>
      </c>
      <c r="BM158" s="232" t="s">
        <v>1017</v>
      </c>
    </row>
    <row r="159" s="2" customFormat="1" ht="21.75" customHeight="1">
      <c r="A159" s="38"/>
      <c r="B159" s="39"/>
      <c r="C159" s="257" t="s">
        <v>244</v>
      </c>
      <c r="D159" s="257" t="s">
        <v>267</v>
      </c>
      <c r="E159" s="258" t="s">
        <v>1018</v>
      </c>
      <c r="F159" s="259" t="s">
        <v>1019</v>
      </c>
      <c r="G159" s="260" t="s">
        <v>871</v>
      </c>
      <c r="H159" s="261">
        <v>1.7</v>
      </c>
      <c r="I159" s="262"/>
      <c r="J159" s="263">
        <f>ROUND(I159*H159,2)</f>
        <v>0</v>
      </c>
      <c r="K159" s="264"/>
      <c r="L159" s="265"/>
      <c r="M159" s="266" t="s">
        <v>1</v>
      </c>
      <c r="N159" s="267" t="s">
        <v>38</v>
      </c>
      <c r="O159" s="91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2" t="s">
        <v>171</v>
      </c>
      <c r="AT159" s="232" t="s">
        <v>267</v>
      </c>
      <c r="AU159" s="232" t="s">
        <v>83</v>
      </c>
      <c r="AY159" s="17" t="s">
        <v>136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7" t="s">
        <v>81</v>
      </c>
      <c r="BK159" s="233">
        <f>ROUND(I159*H159,2)</f>
        <v>0</v>
      </c>
      <c r="BL159" s="17" t="s">
        <v>142</v>
      </c>
      <c r="BM159" s="232" t="s">
        <v>1020</v>
      </c>
    </row>
    <row r="160" s="13" customFormat="1">
      <c r="A160" s="13"/>
      <c r="B160" s="234"/>
      <c r="C160" s="235"/>
      <c r="D160" s="236" t="s">
        <v>144</v>
      </c>
      <c r="E160" s="235"/>
      <c r="F160" s="238" t="s">
        <v>985</v>
      </c>
      <c r="G160" s="235"/>
      <c r="H160" s="239">
        <v>1.7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144</v>
      </c>
      <c r="AU160" s="245" t="s">
        <v>83</v>
      </c>
      <c r="AV160" s="13" t="s">
        <v>83</v>
      </c>
      <c r="AW160" s="13" t="s">
        <v>4</v>
      </c>
      <c r="AX160" s="13" t="s">
        <v>81</v>
      </c>
      <c r="AY160" s="245" t="s">
        <v>136</v>
      </c>
    </row>
    <row r="161" s="2" customFormat="1" ht="24.15" customHeight="1">
      <c r="A161" s="38"/>
      <c r="B161" s="39"/>
      <c r="C161" s="220" t="s">
        <v>250</v>
      </c>
      <c r="D161" s="220" t="s">
        <v>138</v>
      </c>
      <c r="E161" s="221" t="s">
        <v>1021</v>
      </c>
      <c r="F161" s="222" t="s">
        <v>1022</v>
      </c>
      <c r="G161" s="223" t="s">
        <v>448</v>
      </c>
      <c r="H161" s="224">
        <v>17</v>
      </c>
      <c r="I161" s="225"/>
      <c r="J161" s="226">
        <f>ROUND(I161*H161,2)</f>
        <v>0</v>
      </c>
      <c r="K161" s="227"/>
      <c r="L161" s="44"/>
      <c r="M161" s="228" t="s">
        <v>1</v>
      </c>
      <c r="N161" s="229" t="s">
        <v>38</v>
      </c>
      <c r="O161" s="91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2" t="s">
        <v>142</v>
      </c>
      <c r="AT161" s="232" t="s">
        <v>138</v>
      </c>
      <c r="AU161" s="232" t="s">
        <v>83</v>
      </c>
      <c r="AY161" s="17" t="s">
        <v>136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81</v>
      </c>
      <c r="BK161" s="233">
        <f>ROUND(I161*H161,2)</f>
        <v>0</v>
      </c>
      <c r="BL161" s="17" t="s">
        <v>142</v>
      </c>
      <c r="BM161" s="232" t="s">
        <v>1023</v>
      </c>
    </row>
    <row r="162" s="2" customFormat="1" ht="24.15" customHeight="1">
      <c r="A162" s="38"/>
      <c r="B162" s="39"/>
      <c r="C162" s="257" t="s">
        <v>255</v>
      </c>
      <c r="D162" s="257" t="s">
        <v>267</v>
      </c>
      <c r="E162" s="258" t="s">
        <v>1024</v>
      </c>
      <c r="F162" s="259" t="s">
        <v>1025</v>
      </c>
      <c r="G162" s="260" t="s">
        <v>448</v>
      </c>
      <c r="H162" s="261">
        <v>17</v>
      </c>
      <c r="I162" s="262"/>
      <c r="J162" s="263">
        <f>ROUND(I162*H162,2)</f>
        <v>0</v>
      </c>
      <c r="K162" s="264"/>
      <c r="L162" s="265"/>
      <c r="M162" s="266" t="s">
        <v>1</v>
      </c>
      <c r="N162" s="267" t="s">
        <v>38</v>
      </c>
      <c r="O162" s="91"/>
      <c r="P162" s="230">
        <f>O162*H162</f>
        <v>0</v>
      </c>
      <c r="Q162" s="230">
        <v>0.00069999999999999999</v>
      </c>
      <c r="R162" s="230">
        <f>Q162*H162</f>
        <v>0.011899999999999999</v>
      </c>
      <c r="S162" s="230">
        <v>0</v>
      </c>
      <c r="T162" s="23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2" t="s">
        <v>171</v>
      </c>
      <c r="AT162" s="232" t="s">
        <v>267</v>
      </c>
      <c r="AU162" s="232" t="s">
        <v>83</v>
      </c>
      <c r="AY162" s="17" t="s">
        <v>136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7" t="s">
        <v>81</v>
      </c>
      <c r="BK162" s="233">
        <f>ROUND(I162*H162,2)</f>
        <v>0</v>
      </c>
      <c r="BL162" s="17" t="s">
        <v>142</v>
      </c>
      <c r="BM162" s="232" t="s">
        <v>1026</v>
      </c>
    </row>
    <row r="163" s="2" customFormat="1" ht="24.15" customHeight="1">
      <c r="A163" s="38"/>
      <c r="B163" s="39"/>
      <c r="C163" s="220" t="s">
        <v>261</v>
      </c>
      <c r="D163" s="220" t="s">
        <v>138</v>
      </c>
      <c r="E163" s="221" t="s">
        <v>1027</v>
      </c>
      <c r="F163" s="222" t="s">
        <v>1028</v>
      </c>
      <c r="G163" s="223" t="s">
        <v>141</v>
      </c>
      <c r="H163" s="224">
        <v>17</v>
      </c>
      <c r="I163" s="225"/>
      <c r="J163" s="226">
        <f>ROUND(I163*H163,2)</f>
        <v>0</v>
      </c>
      <c r="K163" s="227"/>
      <c r="L163" s="44"/>
      <c r="M163" s="228" t="s">
        <v>1</v>
      </c>
      <c r="N163" s="229" t="s">
        <v>38</v>
      </c>
      <c r="O163" s="91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2" t="s">
        <v>142</v>
      </c>
      <c r="AT163" s="232" t="s">
        <v>138</v>
      </c>
      <c r="AU163" s="232" t="s">
        <v>83</v>
      </c>
      <c r="AY163" s="17" t="s">
        <v>136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7" t="s">
        <v>81</v>
      </c>
      <c r="BK163" s="233">
        <f>ROUND(I163*H163,2)</f>
        <v>0</v>
      </c>
      <c r="BL163" s="17" t="s">
        <v>142</v>
      </c>
      <c r="BM163" s="232" t="s">
        <v>1029</v>
      </c>
    </row>
    <row r="164" s="2" customFormat="1" ht="16.5" customHeight="1">
      <c r="A164" s="38"/>
      <c r="B164" s="39"/>
      <c r="C164" s="257" t="s">
        <v>266</v>
      </c>
      <c r="D164" s="257" t="s">
        <v>267</v>
      </c>
      <c r="E164" s="258" t="s">
        <v>1030</v>
      </c>
      <c r="F164" s="259" t="s">
        <v>1031</v>
      </c>
      <c r="G164" s="260" t="s">
        <v>236</v>
      </c>
      <c r="H164" s="261">
        <v>1.7509999999999999</v>
      </c>
      <c r="I164" s="262"/>
      <c r="J164" s="263">
        <f>ROUND(I164*H164,2)</f>
        <v>0</v>
      </c>
      <c r="K164" s="264"/>
      <c r="L164" s="265"/>
      <c r="M164" s="266" t="s">
        <v>1</v>
      </c>
      <c r="N164" s="267" t="s">
        <v>38</v>
      </c>
      <c r="O164" s="91"/>
      <c r="P164" s="230">
        <f>O164*H164</f>
        <v>0</v>
      </c>
      <c r="Q164" s="230">
        <v>0.20000000000000001</v>
      </c>
      <c r="R164" s="230">
        <f>Q164*H164</f>
        <v>0.35020000000000001</v>
      </c>
      <c r="S164" s="230">
        <v>0</v>
      </c>
      <c r="T164" s="23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2" t="s">
        <v>171</v>
      </c>
      <c r="AT164" s="232" t="s">
        <v>267</v>
      </c>
      <c r="AU164" s="232" t="s">
        <v>83</v>
      </c>
      <c r="AY164" s="17" t="s">
        <v>136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81</v>
      </c>
      <c r="BK164" s="233">
        <f>ROUND(I164*H164,2)</f>
        <v>0</v>
      </c>
      <c r="BL164" s="17" t="s">
        <v>142</v>
      </c>
      <c r="BM164" s="232" t="s">
        <v>1032</v>
      </c>
    </row>
    <row r="165" s="13" customFormat="1">
      <c r="A165" s="13"/>
      <c r="B165" s="234"/>
      <c r="C165" s="235"/>
      <c r="D165" s="236" t="s">
        <v>144</v>
      </c>
      <c r="E165" s="235"/>
      <c r="F165" s="238" t="s">
        <v>1033</v>
      </c>
      <c r="G165" s="235"/>
      <c r="H165" s="239">
        <v>1.7509999999999999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144</v>
      </c>
      <c r="AU165" s="245" t="s">
        <v>83</v>
      </c>
      <c r="AV165" s="13" t="s">
        <v>83</v>
      </c>
      <c r="AW165" s="13" t="s">
        <v>4</v>
      </c>
      <c r="AX165" s="13" t="s">
        <v>81</v>
      </c>
      <c r="AY165" s="245" t="s">
        <v>136</v>
      </c>
    </row>
    <row r="166" s="2" customFormat="1" ht="33" customHeight="1">
      <c r="A166" s="38"/>
      <c r="B166" s="39"/>
      <c r="C166" s="220" t="s">
        <v>271</v>
      </c>
      <c r="D166" s="220" t="s">
        <v>138</v>
      </c>
      <c r="E166" s="221" t="s">
        <v>1034</v>
      </c>
      <c r="F166" s="222" t="s">
        <v>1035</v>
      </c>
      <c r="G166" s="223" t="s">
        <v>258</v>
      </c>
      <c r="H166" s="224">
        <v>0.0030000000000000001</v>
      </c>
      <c r="I166" s="225"/>
      <c r="J166" s="226">
        <f>ROUND(I166*H166,2)</f>
        <v>0</v>
      </c>
      <c r="K166" s="227"/>
      <c r="L166" s="44"/>
      <c r="M166" s="228" t="s">
        <v>1</v>
      </c>
      <c r="N166" s="229" t="s">
        <v>38</v>
      </c>
      <c r="O166" s="91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2" t="s">
        <v>142</v>
      </c>
      <c r="AT166" s="232" t="s">
        <v>138</v>
      </c>
      <c r="AU166" s="232" t="s">
        <v>83</v>
      </c>
      <c r="AY166" s="17" t="s">
        <v>136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81</v>
      </c>
      <c r="BK166" s="233">
        <f>ROUND(I166*H166,2)</f>
        <v>0</v>
      </c>
      <c r="BL166" s="17" t="s">
        <v>142</v>
      </c>
      <c r="BM166" s="232" t="s">
        <v>1036</v>
      </c>
    </row>
    <row r="167" s="13" customFormat="1">
      <c r="A167" s="13"/>
      <c r="B167" s="234"/>
      <c r="C167" s="235"/>
      <c r="D167" s="236" t="s">
        <v>144</v>
      </c>
      <c r="E167" s="235"/>
      <c r="F167" s="238" t="s">
        <v>1037</v>
      </c>
      <c r="G167" s="235"/>
      <c r="H167" s="239">
        <v>0.0030000000000000001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144</v>
      </c>
      <c r="AU167" s="245" t="s">
        <v>83</v>
      </c>
      <c r="AV167" s="13" t="s">
        <v>83</v>
      </c>
      <c r="AW167" s="13" t="s">
        <v>4</v>
      </c>
      <c r="AX167" s="13" t="s">
        <v>81</v>
      </c>
      <c r="AY167" s="245" t="s">
        <v>136</v>
      </c>
    </row>
    <row r="168" s="2" customFormat="1" ht="21.75" customHeight="1">
      <c r="A168" s="38"/>
      <c r="B168" s="39"/>
      <c r="C168" s="257" t="s">
        <v>278</v>
      </c>
      <c r="D168" s="257" t="s">
        <v>267</v>
      </c>
      <c r="E168" s="258" t="s">
        <v>1038</v>
      </c>
      <c r="F168" s="259" t="s">
        <v>1039</v>
      </c>
      <c r="G168" s="260" t="s">
        <v>871</v>
      </c>
      <c r="H168" s="261">
        <v>8.5</v>
      </c>
      <c r="I168" s="262"/>
      <c r="J168" s="263">
        <f>ROUND(I168*H168,2)</f>
        <v>0</v>
      </c>
      <c r="K168" s="264"/>
      <c r="L168" s="265"/>
      <c r="M168" s="266" t="s">
        <v>1</v>
      </c>
      <c r="N168" s="267" t="s">
        <v>38</v>
      </c>
      <c r="O168" s="91"/>
      <c r="P168" s="230">
        <f>O168*H168</f>
        <v>0</v>
      </c>
      <c r="Q168" s="230">
        <v>0.001</v>
      </c>
      <c r="R168" s="230">
        <f>Q168*H168</f>
        <v>0.0085000000000000006</v>
      </c>
      <c r="S168" s="230">
        <v>0</v>
      </c>
      <c r="T168" s="23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2" t="s">
        <v>171</v>
      </c>
      <c r="AT168" s="232" t="s">
        <v>267</v>
      </c>
      <c r="AU168" s="232" t="s">
        <v>83</v>
      </c>
      <c r="AY168" s="17" t="s">
        <v>136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7" t="s">
        <v>81</v>
      </c>
      <c r="BK168" s="233">
        <f>ROUND(I168*H168,2)</f>
        <v>0</v>
      </c>
      <c r="BL168" s="17" t="s">
        <v>142</v>
      </c>
      <c r="BM168" s="232" t="s">
        <v>1040</v>
      </c>
    </row>
    <row r="169" s="13" customFormat="1">
      <c r="A169" s="13"/>
      <c r="B169" s="234"/>
      <c r="C169" s="235"/>
      <c r="D169" s="236" t="s">
        <v>144</v>
      </c>
      <c r="E169" s="235"/>
      <c r="F169" s="238" t="s">
        <v>1041</v>
      </c>
      <c r="G169" s="235"/>
      <c r="H169" s="239">
        <v>8.5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144</v>
      </c>
      <c r="AU169" s="245" t="s">
        <v>83</v>
      </c>
      <c r="AV169" s="13" t="s">
        <v>83</v>
      </c>
      <c r="AW169" s="13" t="s">
        <v>4</v>
      </c>
      <c r="AX169" s="13" t="s">
        <v>81</v>
      </c>
      <c r="AY169" s="245" t="s">
        <v>136</v>
      </c>
    </row>
    <row r="170" s="2" customFormat="1" ht="33" customHeight="1">
      <c r="A170" s="38"/>
      <c r="B170" s="39"/>
      <c r="C170" s="257" t="s">
        <v>207</v>
      </c>
      <c r="D170" s="257" t="s">
        <v>267</v>
      </c>
      <c r="E170" s="258" t="s">
        <v>1042</v>
      </c>
      <c r="F170" s="259" t="s">
        <v>1043</v>
      </c>
      <c r="G170" s="260" t="s">
        <v>871</v>
      </c>
      <c r="H170" s="261">
        <v>0.94499999999999995</v>
      </c>
      <c r="I170" s="262"/>
      <c r="J170" s="263">
        <f>ROUND(I170*H170,2)</f>
        <v>0</v>
      </c>
      <c r="K170" s="264"/>
      <c r="L170" s="265"/>
      <c r="M170" s="266" t="s">
        <v>1</v>
      </c>
      <c r="N170" s="267" t="s">
        <v>38</v>
      </c>
      <c r="O170" s="91"/>
      <c r="P170" s="230">
        <f>O170*H170</f>
        <v>0</v>
      </c>
      <c r="Q170" s="230">
        <v>0.001</v>
      </c>
      <c r="R170" s="230">
        <f>Q170*H170</f>
        <v>0.00094499999999999998</v>
      </c>
      <c r="S170" s="230">
        <v>0</v>
      </c>
      <c r="T170" s="23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2" t="s">
        <v>171</v>
      </c>
      <c r="AT170" s="232" t="s">
        <v>267</v>
      </c>
      <c r="AU170" s="232" t="s">
        <v>83</v>
      </c>
      <c r="AY170" s="17" t="s">
        <v>136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81</v>
      </c>
      <c r="BK170" s="233">
        <f>ROUND(I170*H170,2)</f>
        <v>0</v>
      </c>
      <c r="BL170" s="17" t="s">
        <v>142</v>
      </c>
      <c r="BM170" s="232" t="s">
        <v>1044</v>
      </c>
    </row>
    <row r="171" s="13" customFormat="1">
      <c r="A171" s="13"/>
      <c r="B171" s="234"/>
      <c r="C171" s="235"/>
      <c r="D171" s="236" t="s">
        <v>144</v>
      </c>
      <c r="E171" s="235"/>
      <c r="F171" s="238" t="s">
        <v>1045</v>
      </c>
      <c r="G171" s="235"/>
      <c r="H171" s="239">
        <v>0.94499999999999995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144</v>
      </c>
      <c r="AU171" s="245" t="s">
        <v>83</v>
      </c>
      <c r="AV171" s="13" t="s">
        <v>83</v>
      </c>
      <c r="AW171" s="13" t="s">
        <v>4</v>
      </c>
      <c r="AX171" s="13" t="s">
        <v>81</v>
      </c>
      <c r="AY171" s="245" t="s">
        <v>136</v>
      </c>
    </row>
    <row r="172" s="2" customFormat="1" ht="16.5" customHeight="1">
      <c r="A172" s="38"/>
      <c r="B172" s="39"/>
      <c r="C172" s="220" t="s">
        <v>285</v>
      </c>
      <c r="D172" s="220" t="s">
        <v>138</v>
      </c>
      <c r="E172" s="221" t="s">
        <v>1046</v>
      </c>
      <c r="F172" s="222" t="s">
        <v>1047</v>
      </c>
      <c r="G172" s="223" t="s">
        <v>236</v>
      </c>
      <c r="H172" s="224">
        <v>1.7</v>
      </c>
      <c r="I172" s="225"/>
      <c r="J172" s="226">
        <f>ROUND(I172*H172,2)</f>
        <v>0</v>
      </c>
      <c r="K172" s="227"/>
      <c r="L172" s="44"/>
      <c r="M172" s="228" t="s">
        <v>1</v>
      </c>
      <c r="N172" s="229" t="s">
        <v>38</v>
      </c>
      <c r="O172" s="91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2" t="s">
        <v>142</v>
      </c>
      <c r="AT172" s="232" t="s">
        <v>138</v>
      </c>
      <c r="AU172" s="232" t="s">
        <v>83</v>
      </c>
      <c r="AY172" s="17" t="s">
        <v>136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7" t="s">
        <v>81</v>
      </c>
      <c r="BK172" s="233">
        <f>ROUND(I172*H172,2)</f>
        <v>0</v>
      </c>
      <c r="BL172" s="17" t="s">
        <v>142</v>
      </c>
      <c r="BM172" s="232" t="s">
        <v>1048</v>
      </c>
    </row>
    <row r="173" s="13" customFormat="1">
      <c r="A173" s="13"/>
      <c r="B173" s="234"/>
      <c r="C173" s="235"/>
      <c r="D173" s="236" t="s">
        <v>144</v>
      </c>
      <c r="E173" s="237" t="s">
        <v>1</v>
      </c>
      <c r="F173" s="238" t="s">
        <v>1049</v>
      </c>
      <c r="G173" s="235"/>
      <c r="H173" s="239">
        <v>1.7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144</v>
      </c>
      <c r="AU173" s="245" t="s">
        <v>83</v>
      </c>
      <c r="AV173" s="13" t="s">
        <v>83</v>
      </c>
      <c r="AW173" s="13" t="s">
        <v>30</v>
      </c>
      <c r="AX173" s="13" t="s">
        <v>81</v>
      </c>
      <c r="AY173" s="245" t="s">
        <v>136</v>
      </c>
    </row>
    <row r="174" s="2" customFormat="1" ht="21.75" customHeight="1">
      <c r="A174" s="38"/>
      <c r="B174" s="39"/>
      <c r="C174" s="220" t="s">
        <v>288</v>
      </c>
      <c r="D174" s="220" t="s">
        <v>138</v>
      </c>
      <c r="E174" s="221" t="s">
        <v>1050</v>
      </c>
      <c r="F174" s="222" t="s">
        <v>1051</v>
      </c>
      <c r="G174" s="223" t="s">
        <v>236</v>
      </c>
      <c r="H174" s="224">
        <v>1.7</v>
      </c>
      <c r="I174" s="225"/>
      <c r="J174" s="226">
        <f>ROUND(I174*H174,2)</f>
        <v>0</v>
      </c>
      <c r="K174" s="227"/>
      <c r="L174" s="44"/>
      <c r="M174" s="228" t="s">
        <v>1</v>
      </c>
      <c r="N174" s="229" t="s">
        <v>38</v>
      </c>
      <c r="O174" s="91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2" t="s">
        <v>142</v>
      </c>
      <c r="AT174" s="232" t="s">
        <v>138</v>
      </c>
      <c r="AU174" s="232" t="s">
        <v>83</v>
      </c>
      <c r="AY174" s="17" t="s">
        <v>136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7" t="s">
        <v>81</v>
      </c>
      <c r="BK174" s="233">
        <f>ROUND(I174*H174,2)</f>
        <v>0</v>
      </c>
      <c r="BL174" s="17" t="s">
        <v>142</v>
      </c>
      <c r="BM174" s="232" t="s">
        <v>1052</v>
      </c>
    </row>
    <row r="175" s="13" customFormat="1">
      <c r="A175" s="13"/>
      <c r="B175" s="234"/>
      <c r="C175" s="235"/>
      <c r="D175" s="236" t="s">
        <v>144</v>
      </c>
      <c r="E175" s="235"/>
      <c r="F175" s="238" t="s">
        <v>985</v>
      </c>
      <c r="G175" s="235"/>
      <c r="H175" s="239">
        <v>1.7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144</v>
      </c>
      <c r="AU175" s="245" t="s">
        <v>83</v>
      </c>
      <c r="AV175" s="13" t="s">
        <v>83</v>
      </c>
      <c r="AW175" s="13" t="s">
        <v>4</v>
      </c>
      <c r="AX175" s="13" t="s">
        <v>81</v>
      </c>
      <c r="AY175" s="245" t="s">
        <v>136</v>
      </c>
    </row>
    <row r="176" s="2" customFormat="1" ht="16.5" customHeight="1">
      <c r="A176" s="38"/>
      <c r="B176" s="39"/>
      <c r="C176" s="257" t="s">
        <v>290</v>
      </c>
      <c r="D176" s="257" t="s">
        <v>267</v>
      </c>
      <c r="E176" s="258" t="s">
        <v>1053</v>
      </c>
      <c r="F176" s="259" t="s">
        <v>1054</v>
      </c>
      <c r="G176" s="260" t="s">
        <v>236</v>
      </c>
      <c r="H176" s="261">
        <v>1.7</v>
      </c>
      <c r="I176" s="262"/>
      <c r="J176" s="263">
        <f>ROUND(I176*H176,2)</f>
        <v>0</v>
      </c>
      <c r="K176" s="264"/>
      <c r="L176" s="265"/>
      <c r="M176" s="266" t="s">
        <v>1</v>
      </c>
      <c r="N176" s="267" t="s">
        <v>38</v>
      </c>
      <c r="O176" s="91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2" t="s">
        <v>171</v>
      </c>
      <c r="AT176" s="232" t="s">
        <v>267</v>
      </c>
      <c r="AU176" s="232" t="s">
        <v>83</v>
      </c>
      <c r="AY176" s="17" t="s">
        <v>136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7" t="s">
        <v>81</v>
      </c>
      <c r="BK176" s="233">
        <f>ROUND(I176*H176,2)</f>
        <v>0</v>
      </c>
      <c r="BL176" s="17" t="s">
        <v>142</v>
      </c>
      <c r="BM176" s="232" t="s">
        <v>1055</v>
      </c>
    </row>
    <row r="177" s="13" customFormat="1">
      <c r="A177" s="13"/>
      <c r="B177" s="234"/>
      <c r="C177" s="235"/>
      <c r="D177" s="236" t="s">
        <v>144</v>
      </c>
      <c r="E177" s="235"/>
      <c r="F177" s="238" t="s">
        <v>985</v>
      </c>
      <c r="G177" s="235"/>
      <c r="H177" s="239">
        <v>1.7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144</v>
      </c>
      <c r="AU177" s="245" t="s">
        <v>83</v>
      </c>
      <c r="AV177" s="13" t="s">
        <v>83</v>
      </c>
      <c r="AW177" s="13" t="s">
        <v>4</v>
      </c>
      <c r="AX177" s="13" t="s">
        <v>81</v>
      </c>
      <c r="AY177" s="245" t="s">
        <v>136</v>
      </c>
    </row>
    <row r="178" s="12" customFormat="1" ht="22.8" customHeight="1">
      <c r="A178" s="12"/>
      <c r="B178" s="204"/>
      <c r="C178" s="205"/>
      <c r="D178" s="206" t="s">
        <v>72</v>
      </c>
      <c r="E178" s="218" t="s">
        <v>1056</v>
      </c>
      <c r="F178" s="218" t="s">
        <v>1057</v>
      </c>
      <c r="G178" s="205"/>
      <c r="H178" s="205"/>
      <c r="I178" s="208"/>
      <c r="J178" s="219">
        <f>BK178</f>
        <v>0</v>
      </c>
      <c r="K178" s="205"/>
      <c r="L178" s="210"/>
      <c r="M178" s="211"/>
      <c r="N178" s="212"/>
      <c r="O178" s="212"/>
      <c r="P178" s="213">
        <f>SUM(P179:P187)</f>
        <v>0</v>
      </c>
      <c r="Q178" s="212"/>
      <c r="R178" s="213">
        <f>SUM(R179:R187)</f>
        <v>0.024228000000000003</v>
      </c>
      <c r="S178" s="212"/>
      <c r="T178" s="214">
        <f>SUM(T179:T187)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5" t="s">
        <v>81</v>
      </c>
      <c r="AT178" s="216" t="s">
        <v>72</v>
      </c>
      <c r="AU178" s="216" t="s">
        <v>81</v>
      </c>
      <c r="AY178" s="215" t="s">
        <v>136</v>
      </c>
      <c r="BK178" s="217">
        <f>SUM(BK179:BK187)</f>
        <v>0</v>
      </c>
    </row>
    <row r="179" s="2" customFormat="1" ht="37.8" customHeight="1">
      <c r="A179" s="38"/>
      <c r="B179" s="39"/>
      <c r="C179" s="220" t="s">
        <v>295</v>
      </c>
      <c r="D179" s="220" t="s">
        <v>138</v>
      </c>
      <c r="E179" s="221" t="s">
        <v>1058</v>
      </c>
      <c r="F179" s="222" t="s">
        <v>1059</v>
      </c>
      <c r="G179" s="223" t="s">
        <v>141</v>
      </c>
      <c r="H179" s="224">
        <v>270</v>
      </c>
      <c r="I179" s="225"/>
      <c r="J179" s="226">
        <f>ROUND(I179*H179,2)</f>
        <v>0</v>
      </c>
      <c r="K179" s="227"/>
      <c r="L179" s="44"/>
      <c r="M179" s="228" t="s">
        <v>1</v>
      </c>
      <c r="N179" s="229" t="s">
        <v>38</v>
      </c>
      <c r="O179" s="91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2" t="s">
        <v>142</v>
      </c>
      <c r="AT179" s="232" t="s">
        <v>138</v>
      </c>
      <c r="AU179" s="232" t="s">
        <v>83</v>
      </c>
      <c r="AY179" s="17" t="s">
        <v>136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7" t="s">
        <v>81</v>
      </c>
      <c r="BK179" s="233">
        <f>ROUND(I179*H179,2)</f>
        <v>0</v>
      </c>
      <c r="BL179" s="17" t="s">
        <v>142</v>
      </c>
      <c r="BM179" s="232" t="s">
        <v>1060</v>
      </c>
    </row>
    <row r="180" s="13" customFormat="1">
      <c r="A180" s="13"/>
      <c r="B180" s="234"/>
      <c r="C180" s="235"/>
      <c r="D180" s="236" t="s">
        <v>144</v>
      </c>
      <c r="E180" s="237" t="s">
        <v>1</v>
      </c>
      <c r="F180" s="238" t="s">
        <v>1061</v>
      </c>
      <c r="G180" s="235"/>
      <c r="H180" s="239">
        <v>270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144</v>
      </c>
      <c r="AU180" s="245" t="s">
        <v>83</v>
      </c>
      <c r="AV180" s="13" t="s">
        <v>83</v>
      </c>
      <c r="AW180" s="13" t="s">
        <v>30</v>
      </c>
      <c r="AX180" s="13" t="s">
        <v>81</v>
      </c>
      <c r="AY180" s="245" t="s">
        <v>136</v>
      </c>
    </row>
    <row r="181" s="2" customFormat="1" ht="24.15" customHeight="1">
      <c r="A181" s="38"/>
      <c r="B181" s="39"/>
      <c r="C181" s="220" t="s">
        <v>300</v>
      </c>
      <c r="D181" s="220" t="s">
        <v>138</v>
      </c>
      <c r="E181" s="221" t="s">
        <v>1062</v>
      </c>
      <c r="F181" s="222" t="s">
        <v>1063</v>
      </c>
      <c r="G181" s="223" t="s">
        <v>141</v>
      </c>
      <c r="H181" s="224">
        <v>270</v>
      </c>
      <c r="I181" s="225"/>
      <c r="J181" s="226">
        <f>ROUND(I181*H181,2)</f>
        <v>0</v>
      </c>
      <c r="K181" s="227"/>
      <c r="L181" s="44"/>
      <c r="M181" s="228" t="s">
        <v>1</v>
      </c>
      <c r="N181" s="229" t="s">
        <v>38</v>
      </c>
      <c r="O181" s="91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2" t="s">
        <v>142</v>
      </c>
      <c r="AT181" s="232" t="s">
        <v>138</v>
      </c>
      <c r="AU181" s="232" t="s">
        <v>83</v>
      </c>
      <c r="AY181" s="17" t="s">
        <v>136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7" t="s">
        <v>81</v>
      </c>
      <c r="BK181" s="233">
        <f>ROUND(I181*H181,2)</f>
        <v>0</v>
      </c>
      <c r="BL181" s="17" t="s">
        <v>142</v>
      </c>
      <c r="BM181" s="232" t="s">
        <v>1064</v>
      </c>
    </row>
    <row r="182" s="2" customFormat="1" ht="16.5" customHeight="1">
      <c r="A182" s="38"/>
      <c r="B182" s="39"/>
      <c r="C182" s="257" t="s">
        <v>304</v>
      </c>
      <c r="D182" s="257" t="s">
        <v>267</v>
      </c>
      <c r="E182" s="258" t="s">
        <v>1065</v>
      </c>
      <c r="F182" s="259" t="s">
        <v>1066</v>
      </c>
      <c r="G182" s="260" t="s">
        <v>871</v>
      </c>
      <c r="H182" s="261">
        <v>24.228000000000002</v>
      </c>
      <c r="I182" s="262"/>
      <c r="J182" s="263">
        <f>ROUND(I182*H182,2)</f>
        <v>0</v>
      </c>
      <c r="K182" s="264"/>
      <c r="L182" s="265"/>
      <c r="M182" s="266" t="s">
        <v>1</v>
      </c>
      <c r="N182" s="267" t="s">
        <v>38</v>
      </c>
      <c r="O182" s="91"/>
      <c r="P182" s="230">
        <f>O182*H182</f>
        <v>0</v>
      </c>
      <c r="Q182" s="230">
        <v>0.001</v>
      </c>
      <c r="R182" s="230">
        <f>Q182*H182</f>
        <v>0.024228000000000003</v>
      </c>
      <c r="S182" s="230">
        <v>0</v>
      </c>
      <c r="T182" s="23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2" t="s">
        <v>171</v>
      </c>
      <c r="AT182" s="232" t="s">
        <v>267</v>
      </c>
      <c r="AU182" s="232" t="s">
        <v>83</v>
      </c>
      <c r="AY182" s="17" t="s">
        <v>136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7" t="s">
        <v>81</v>
      </c>
      <c r="BK182" s="233">
        <f>ROUND(I182*H182,2)</f>
        <v>0</v>
      </c>
      <c r="BL182" s="17" t="s">
        <v>142</v>
      </c>
      <c r="BM182" s="232" t="s">
        <v>1067</v>
      </c>
    </row>
    <row r="183" s="13" customFormat="1">
      <c r="A183" s="13"/>
      <c r="B183" s="234"/>
      <c r="C183" s="235"/>
      <c r="D183" s="236" t="s">
        <v>144</v>
      </c>
      <c r="E183" s="235"/>
      <c r="F183" s="238" t="s">
        <v>1068</v>
      </c>
      <c r="G183" s="235"/>
      <c r="H183" s="239">
        <v>24.228000000000002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144</v>
      </c>
      <c r="AU183" s="245" t="s">
        <v>83</v>
      </c>
      <c r="AV183" s="13" t="s">
        <v>83</v>
      </c>
      <c r="AW183" s="13" t="s">
        <v>4</v>
      </c>
      <c r="AX183" s="13" t="s">
        <v>81</v>
      </c>
      <c r="AY183" s="245" t="s">
        <v>136</v>
      </c>
    </row>
    <row r="184" s="2" customFormat="1" ht="33" customHeight="1">
      <c r="A184" s="38"/>
      <c r="B184" s="39"/>
      <c r="C184" s="220" t="s">
        <v>306</v>
      </c>
      <c r="D184" s="220" t="s">
        <v>138</v>
      </c>
      <c r="E184" s="221" t="s">
        <v>1069</v>
      </c>
      <c r="F184" s="222" t="s">
        <v>1070</v>
      </c>
      <c r="G184" s="223" t="s">
        <v>141</v>
      </c>
      <c r="H184" s="224">
        <v>270</v>
      </c>
      <c r="I184" s="225"/>
      <c r="J184" s="226">
        <f>ROUND(I184*H184,2)</f>
        <v>0</v>
      </c>
      <c r="K184" s="227"/>
      <c r="L184" s="44"/>
      <c r="M184" s="228" t="s">
        <v>1</v>
      </c>
      <c r="N184" s="229" t="s">
        <v>38</v>
      </c>
      <c r="O184" s="91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2" t="s">
        <v>142</v>
      </c>
      <c r="AT184" s="232" t="s">
        <v>138</v>
      </c>
      <c r="AU184" s="232" t="s">
        <v>83</v>
      </c>
      <c r="AY184" s="17" t="s">
        <v>136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81</v>
      </c>
      <c r="BK184" s="233">
        <f>ROUND(I184*H184,2)</f>
        <v>0</v>
      </c>
      <c r="BL184" s="17" t="s">
        <v>142</v>
      </c>
      <c r="BM184" s="232" t="s">
        <v>1071</v>
      </c>
    </row>
    <row r="185" s="2" customFormat="1" ht="33" customHeight="1">
      <c r="A185" s="38"/>
      <c r="B185" s="39"/>
      <c r="C185" s="220" t="s">
        <v>310</v>
      </c>
      <c r="D185" s="220" t="s">
        <v>138</v>
      </c>
      <c r="E185" s="221" t="s">
        <v>1072</v>
      </c>
      <c r="F185" s="222" t="s">
        <v>1073</v>
      </c>
      <c r="G185" s="223" t="s">
        <v>141</v>
      </c>
      <c r="H185" s="224">
        <v>270</v>
      </c>
      <c r="I185" s="225"/>
      <c r="J185" s="226">
        <f>ROUND(I185*H185,2)</f>
        <v>0</v>
      </c>
      <c r="K185" s="227"/>
      <c r="L185" s="44"/>
      <c r="M185" s="228" t="s">
        <v>1</v>
      </c>
      <c r="N185" s="229" t="s">
        <v>38</v>
      </c>
      <c r="O185" s="91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2" t="s">
        <v>142</v>
      </c>
      <c r="AT185" s="232" t="s">
        <v>138</v>
      </c>
      <c r="AU185" s="232" t="s">
        <v>83</v>
      </c>
      <c r="AY185" s="17" t="s">
        <v>136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7" t="s">
        <v>81</v>
      </c>
      <c r="BK185" s="233">
        <f>ROUND(I185*H185,2)</f>
        <v>0</v>
      </c>
      <c r="BL185" s="17" t="s">
        <v>142</v>
      </c>
      <c r="BM185" s="232" t="s">
        <v>1074</v>
      </c>
    </row>
    <row r="186" s="2" customFormat="1" ht="24.15" customHeight="1">
      <c r="A186" s="38"/>
      <c r="B186" s="39"/>
      <c r="C186" s="220" t="s">
        <v>315</v>
      </c>
      <c r="D186" s="220" t="s">
        <v>138</v>
      </c>
      <c r="E186" s="221" t="s">
        <v>1075</v>
      </c>
      <c r="F186" s="222" t="s">
        <v>1076</v>
      </c>
      <c r="G186" s="223" t="s">
        <v>141</v>
      </c>
      <c r="H186" s="224">
        <v>270</v>
      </c>
      <c r="I186" s="225"/>
      <c r="J186" s="226">
        <f>ROUND(I186*H186,2)</f>
        <v>0</v>
      </c>
      <c r="K186" s="227"/>
      <c r="L186" s="44"/>
      <c r="M186" s="228" t="s">
        <v>1</v>
      </c>
      <c r="N186" s="229" t="s">
        <v>38</v>
      </c>
      <c r="O186" s="91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2" t="s">
        <v>142</v>
      </c>
      <c r="AT186" s="232" t="s">
        <v>138</v>
      </c>
      <c r="AU186" s="232" t="s">
        <v>83</v>
      </c>
      <c r="AY186" s="17" t="s">
        <v>136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7" t="s">
        <v>81</v>
      </c>
      <c r="BK186" s="233">
        <f>ROUND(I186*H186,2)</f>
        <v>0</v>
      </c>
      <c r="BL186" s="17" t="s">
        <v>142</v>
      </c>
      <c r="BM186" s="232" t="s">
        <v>1077</v>
      </c>
    </row>
    <row r="187" s="2" customFormat="1" ht="21.75" customHeight="1">
      <c r="A187" s="38"/>
      <c r="B187" s="39"/>
      <c r="C187" s="220" t="s">
        <v>320</v>
      </c>
      <c r="D187" s="220" t="s">
        <v>138</v>
      </c>
      <c r="E187" s="221" t="s">
        <v>1078</v>
      </c>
      <c r="F187" s="222" t="s">
        <v>1079</v>
      </c>
      <c r="G187" s="223" t="s">
        <v>141</v>
      </c>
      <c r="H187" s="224">
        <v>270</v>
      </c>
      <c r="I187" s="225"/>
      <c r="J187" s="226">
        <f>ROUND(I187*H187,2)</f>
        <v>0</v>
      </c>
      <c r="K187" s="227"/>
      <c r="L187" s="44"/>
      <c r="M187" s="228" t="s">
        <v>1</v>
      </c>
      <c r="N187" s="229" t="s">
        <v>38</v>
      </c>
      <c r="O187" s="91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2" t="s">
        <v>142</v>
      </c>
      <c r="AT187" s="232" t="s">
        <v>138</v>
      </c>
      <c r="AU187" s="232" t="s">
        <v>83</v>
      </c>
      <c r="AY187" s="17" t="s">
        <v>136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7" t="s">
        <v>81</v>
      </c>
      <c r="BK187" s="233">
        <f>ROUND(I187*H187,2)</f>
        <v>0</v>
      </c>
      <c r="BL187" s="17" t="s">
        <v>142</v>
      </c>
      <c r="BM187" s="232" t="s">
        <v>1080</v>
      </c>
    </row>
    <row r="188" s="12" customFormat="1" ht="25.92" customHeight="1">
      <c r="A188" s="12"/>
      <c r="B188" s="204"/>
      <c r="C188" s="205"/>
      <c r="D188" s="206" t="s">
        <v>72</v>
      </c>
      <c r="E188" s="207" t="s">
        <v>1081</v>
      </c>
      <c r="F188" s="207" t="s">
        <v>1082</v>
      </c>
      <c r="G188" s="205"/>
      <c r="H188" s="205"/>
      <c r="I188" s="208"/>
      <c r="J188" s="209">
        <f>BK188</f>
        <v>0</v>
      </c>
      <c r="K188" s="205"/>
      <c r="L188" s="210"/>
      <c r="M188" s="211"/>
      <c r="N188" s="212"/>
      <c r="O188" s="212"/>
      <c r="P188" s="213">
        <f>P189+SUM(P190:P193)+P199+P205</f>
        <v>0</v>
      </c>
      <c r="Q188" s="212"/>
      <c r="R188" s="213">
        <f>R189+SUM(R190:R193)+R199+R205</f>
        <v>0</v>
      </c>
      <c r="S188" s="212"/>
      <c r="T188" s="214">
        <f>T189+SUM(T190:T193)+T199+T205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81</v>
      </c>
      <c r="AT188" s="216" t="s">
        <v>72</v>
      </c>
      <c r="AU188" s="216" t="s">
        <v>73</v>
      </c>
      <c r="AY188" s="215" t="s">
        <v>136</v>
      </c>
      <c r="BK188" s="217">
        <f>BK189+SUM(BK190:BK193)+BK199+BK205</f>
        <v>0</v>
      </c>
    </row>
    <row r="189" s="2" customFormat="1" ht="16.5" customHeight="1">
      <c r="A189" s="38"/>
      <c r="B189" s="39"/>
      <c r="C189" s="257" t="s">
        <v>325</v>
      </c>
      <c r="D189" s="257" t="s">
        <v>267</v>
      </c>
      <c r="E189" s="258" t="s">
        <v>1083</v>
      </c>
      <c r="F189" s="259" t="s">
        <v>1084</v>
      </c>
      <c r="G189" s="260" t="s">
        <v>1</v>
      </c>
      <c r="H189" s="261">
        <v>1</v>
      </c>
      <c r="I189" s="262"/>
      <c r="J189" s="263">
        <f>ROUND(I189*H189,2)</f>
        <v>0</v>
      </c>
      <c r="K189" s="264"/>
      <c r="L189" s="265"/>
      <c r="M189" s="266" t="s">
        <v>1</v>
      </c>
      <c r="N189" s="267" t="s">
        <v>38</v>
      </c>
      <c r="O189" s="91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2" t="s">
        <v>171</v>
      </c>
      <c r="AT189" s="232" t="s">
        <v>267</v>
      </c>
      <c r="AU189" s="232" t="s">
        <v>81</v>
      </c>
      <c r="AY189" s="17" t="s">
        <v>136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7" t="s">
        <v>81</v>
      </c>
      <c r="BK189" s="233">
        <f>ROUND(I189*H189,2)</f>
        <v>0</v>
      </c>
      <c r="BL189" s="17" t="s">
        <v>142</v>
      </c>
      <c r="BM189" s="232" t="s">
        <v>1085</v>
      </c>
    </row>
    <row r="190" s="15" customFormat="1">
      <c r="A190" s="15"/>
      <c r="B190" s="273"/>
      <c r="C190" s="274"/>
      <c r="D190" s="236" t="s">
        <v>144</v>
      </c>
      <c r="E190" s="275" t="s">
        <v>1</v>
      </c>
      <c r="F190" s="276" t="s">
        <v>1086</v>
      </c>
      <c r="G190" s="274"/>
      <c r="H190" s="275" t="s">
        <v>1</v>
      </c>
      <c r="I190" s="277"/>
      <c r="J190" s="274"/>
      <c r="K190" s="274"/>
      <c r="L190" s="278"/>
      <c r="M190" s="279"/>
      <c r="N190" s="280"/>
      <c r="O190" s="280"/>
      <c r="P190" s="280"/>
      <c r="Q190" s="280"/>
      <c r="R190" s="280"/>
      <c r="S190" s="280"/>
      <c r="T190" s="28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2" t="s">
        <v>144</v>
      </c>
      <c r="AU190" s="282" t="s">
        <v>81</v>
      </c>
      <c r="AV190" s="15" t="s">
        <v>81</v>
      </c>
      <c r="AW190" s="15" t="s">
        <v>30</v>
      </c>
      <c r="AX190" s="15" t="s">
        <v>73</v>
      </c>
      <c r="AY190" s="282" t="s">
        <v>136</v>
      </c>
    </row>
    <row r="191" s="15" customFormat="1">
      <c r="A191" s="15"/>
      <c r="B191" s="273"/>
      <c r="C191" s="274"/>
      <c r="D191" s="236" t="s">
        <v>144</v>
      </c>
      <c r="E191" s="275" t="s">
        <v>1</v>
      </c>
      <c r="F191" s="276" t="s">
        <v>1087</v>
      </c>
      <c r="G191" s="274"/>
      <c r="H191" s="275" t="s">
        <v>1</v>
      </c>
      <c r="I191" s="277"/>
      <c r="J191" s="274"/>
      <c r="K191" s="274"/>
      <c r="L191" s="278"/>
      <c r="M191" s="279"/>
      <c r="N191" s="280"/>
      <c r="O191" s="280"/>
      <c r="P191" s="280"/>
      <c r="Q191" s="280"/>
      <c r="R191" s="280"/>
      <c r="S191" s="280"/>
      <c r="T191" s="28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2" t="s">
        <v>144</v>
      </c>
      <c r="AU191" s="282" t="s">
        <v>81</v>
      </c>
      <c r="AV191" s="15" t="s">
        <v>81</v>
      </c>
      <c r="AW191" s="15" t="s">
        <v>30</v>
      </c>
      <c r="AX191" s="15" t="s">
        <v>73</v>
      </c>
      <c r="AY191" s="282" t="s">
        <v>136</v>
      </c>
    </row>
    <row r="192" s="13" customFormat="1">
      <c r="A192" s="13"/>
      <c r="B192" s="234"/>
      <c r="C192" s="235"/>
      <c r="D192" s="236" t="s">
        <v>144</v>
      </c>
      <c r="E192" s="237" t="s">
        <v>1</v>
      </c>
      <c r="F192" s="238" t="s">
        <v>81</v>
      </c>
      <c r="G192" s="235"/>
      <c r="H192" s="239">
        <v>1</v>
      </c>
      <c r="I192" s="240"/>
      <c r="J192" s="235"/>
      <c r="K192" s="235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144</v>
      </c>
      <c r="AU192" s="245" t="s">
        <v>81</v>
      </c>
      <c r="AV192" s="13" t="s">
        <v>83</v>
      </c>
      <c r="AW192" s="13" t="s">
        <v>30</v>
      </c>
      <c r="AX192" s="13" t="s">
        <v>81</v>
      </c>
      <c r="AY192" s="245" t="s">
        <v>136</v>
      </c>
    </row>
    <row r="193" s="12" customFormat="1" ht="22.8" customHeight="1">
      <c r="A193" s="12"/>
      <c r="B193" s="204"/>
      <c r="C193" s="205"/>
      <c r="D193" s="206" t="s">
        <v>72</v>
      </c>
      <c r="E193" s="218" t="s">
        <v>1088</v>
      </c>
      <c r="F193" s="218" t="s">
        <v>1089</v>
      </c>
      <c r="G193" s="205"/>
      <c r="H193" s="205"/>
      <c r="I193" s="208"/>
      <c r="J193" s="219">
        <f>BK193</f>
        <v>0</v>
      </c>
      <c r="K193" s="205"/>
      <c r="L193" s="210"/>
      <c r="M193" s="211"/>
      <c r="N193" s="212"/>
      <c r="O193" s="212"/>
      <c r="P193" s="213">
        <f>SUM(P194:P198)</f>
        <v>0</v>
      </c>
      <c r="Q193" s="212"/>
      <c r="R193" s="213">
        <f>SUM(R194:R198)</f>
        <v>0</v>
      </c>
      <c r="S193" s="212"/>
      <c r="T193" s="214">
        <f>SUM(T194:T198)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5" t="s">
        <v>81</v>
      </c>
      <c r="AT193" s="216" t="s">
        <v>72</v>
      </c>
      <c r="AU193" s="216" t="s">
        <v>81</v>
      </c>
      <c r="AY193" s="215" t="s">
        <v>136</v>
      </c>
      <c r="BK193" s="217">
        <f>SUM(BK194:BK198)</f>
        <v>0</v>
      </c>
    </row>
    <row r="194" s="2" customFormat="1" ht="16.5" customHeight="1">
      <c r="A194" s="38"/>
      <c r="B194" s="39"/>
      <c r="C194" s="220" t="s">
        <v>334</v>
      </c>
      <c r="D194" s="220" t="s">
        <v>138</v>
      </c>
      <c r="E194" s="221" t="s">
        <v>1090</v>
      </c>
      <c r="F194" s="222" t="s">
        <v>1091</v>
      </c>
      <c r="G194" s="223" t="s">
        <v>448</v>
      </c>
      <c r="H194" s="224">
        <v>170</v>
      </c>
      <c r="I194" s="225"/>
      <c r="J194" s="226">
        <f>ROUND(I194*H194,2)</f>
        <v>0</v>
      </c>
      <c r="K194" s="227"/>
      <c r="L194" s="44"/>
      <c r="M194" s="228" t="s">
        <v>1</v>
      </c>
      <c r="N194" s="229" t="s">
        <v>38</v>
      </c>
      <c r="O194" s="91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2" t="s">
        <v>142</v>
      </c>
      <c r="AT194" s="232" t="s">
        <v>138</v>
      </c>
      <c r="AU194" s="232" t="s">
        <v>83</v>
      </c>
      <c r="AY194" s="17" t="s">
        <v>136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7" t="s">
        <v>81</v>
      </c>
      <c r="BK194" s="233">
        <f>ROUND(I194*H194,2)</f>
        <v>0</v>
      </c>
      <c r="BL194" s="17" t="s">
        <v>142</v>
      </c>
      <c r="BM194" s="232" t="s">
        <v>1092</v>
      </c>
    </row>
    <row r="195" s="13" customFormat="1">
      <c r="A195" s="13"/>
      <c r="B195" s="234"/>
      <c r="C195" s="235"/>
      <c r="D195" s="236" t="s">
        <v>144</v>
      </c>
      <c r="E195" s="235"/>
      <c r="F195" s="238" t="s">
        <v>1093</v>
      </c>
      <c r="G195" s="235"/>
      <c r="H195" s="239">
        <v>170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144</v>
      </c>
      <c r="AU195" s="245" t="s">
        <v>83</v>
      </c>
      <c r="AV195" s="13" t="s">
        <v>83</v>
      </c>
      <c r="AW195" s="13" t="s">
        <v>4</v>
      </c>
      <c r="AX195" s="13" t="s">
        <v>81</v>
      </c>
      <c r="AY195" s="245" t="s">
        <v>136</v>
      </c>
    </row>
    <row r="196" s="2" customFormat="1" ht="33" customHeight="1">
      <c r="A196" s="38"/>
      <c r="B196" s="39"/>
      <c r="C196" s="220" t="s">
        <v>340</v>
      </c>
      <c r="D196" s="220" t="s">
        <v>138</v>
      </c>
      <c r="E196" s="221" t="s">
        <v>1094</v>
      </c>
      <c r="F196" s="222" t="s">
        <v>1095</v>
      </c>
      <c r="G196" s="223" t="s">
        <v>611</v>
      </c>
      <c r="H196" s="224">
        <v>17</v>
      </c>
      <c r="I196" s="225"/>
      <c r="J196" s="226">
        <f>ROUND(I196*H196,2)</f>
        <v>0</v>
      </c>
      <c r="K196" s="227"/>
      <c r="L196" s="44"/>
      <c r="M196" s="228" t="s">
        <v>1</v>
      </c>
      <c r="N196" s="229" t="s">
        <v>38</v>
      </c>
      <c r="O196" s="91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2" t="s">
        <v>142</v>
      </c>
      <c r="AT196" s="232" t="s">
        <v>138</v>
      </c>
      <c r="AU196" s="232" t="s">
        <v>83</v>
      </c>
      <c r="AY196" s="17" t="s">
        <v>136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7" t="s">
        <v>81</v>
      </c>
      <c r="BK196" s="233">
        <f>ROUND(I196*H196,2)</f>
        <v>0</v>
      </c>
      <c r="BL196" s="17" t="s">
        <v>142</v>
      </c>
      <c r="BM196" s="232" t="s">
        <v>1096</v>
      </c>
    </row>
    <row r="197" s="2" customFormat="1" ht="37.8" customHeight="1">
      <c r="A197" s="38"/>
      <c r="B197" s="39"/>
      <c r="C197" s="220" t="s">
        <v>346</v>
      </c>
      <c r="D197" s="220" t="s">
        <v>138</v>
      </c>
      <c r="E197" s="221" t="s">
        <v>1097</v>
      </c>
      <c r="F197" s="222" t="s">
        <v>1098</v>
      </c>
      <c r="G197" s="223" t="s">
        <v>611</v>
      </c>
      <c r="H197" s="224">
        <v>17</v>
      </c>
      <c r="I197" s="225"/>
      <c r="J197" s="226">
        <f>ROUND(I197*H197,2)</f>
        <v>0</v>
      </c>
      <c r="K197" s="227"/>
      <c r="L197" s="44"/>
      <c r="M197" s="228" t="s">
        <v>1</v>
      </c>
      <c r="N197" s="229" t="s">
        <v>38</v>
      </c>
      <c r="O197" s="91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2" t="s">
        <v>142</v>
      </c>
      <c r="AT197" s="232" t="s">
        <v>138</v>
      </c>
      <c r="AU197" s="232" t="s">
        <v>83</v>
      </c>
      <c r="AY197" s="17" t="s">
        <v>136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7" t="s">
        <v>81</v>
      </c>
      <c r="BK197" s="233">
        <f>ROUND(I197*H197,2)</f>
        <v>0</v>
      </c>
      <c r="BL197" s="17" t="s">
        <v>142</v>
      </c>
      <c r="BM197" s="232" t="s">
        <v>1099</v>
      </c>
    </row>
    <row r="198" s="2" customFormat="1" ht="55.5" customHeight="1">
      <c r="A198" s="38"/>
      <c r="B198" s="39"/>
      <c r="C198" s="220" t="s">
        <v>352</v>
      </c>
      <c r="D198" s="220" t="s">
        <v>138</v>
      </c>
      <c r="E198" s="221" t="s">
        <v>1100</v>
      </c>
      <c r="F198" s="222" t="s">
        <v>1101</v>
      </c>
      <c r="G198" s="223" t="s">
        <v>1</v>
      </c>
      <c r="H198" s="224">
        <v>17</v>
      </c>
      <c r="I198" s="225"/>
      <c r="J198" s="226">
        <f>ROUND(I198*H198,2)</f>
        <v>0</v>
      </c>
      <c r="K198" s="227"/>
      <c r="L198" s="44"/>
      <c r="M198" s="228" t="s">
        <v>1</v>
      </c>
      <c r="N198" s="229" t="s">
        <v>38</v>
      </c>
      <c r="O198" s="91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2" t="s">
        <v>142</v>
      </c>
      <c r="AT198" s="232" t="s">
        <v>138</v>
      </c>
      <c r="AU198" s="232" t="s">
        <v>83</v>
      </c>
      <c r="AY198" s="17" t="s">
        <v>136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7" t="s">
        <v>81</v>
      </c>
      <c r="BK198" s="233">
        <f>ROUND(I198*H198,2)</f>
        <v>0</v>
      </c>
      <c r="BL198" s="17" t="s">
        <v>142</v>
      </c>
      <c r="BM198" s="232" t="s">
        <v>1102</v>
      </c>
    </row>
    <row r="199" s="12" customFormat="1" ht="22.8" customHeight="1">
      <c r="A199" s="12"/>
      <c r="B199" s="204"/>
      <c r="C199" s="205"/>
      <c r="D199" s="206" t="s">
        <v>72</v>
      </c>
      <c r="E199" s="218" t="s">
        <v>1103</v>
      </c>
      <c r="F199" s="218" t="s">
        <v>1104</v>
      </c>
      <c r="G199" s="205"/>
      <c r="H199" s="205"/>
      <c r="I199" s="208"/>
      <c r="J199" s="219">
        <f>BK199</f>
        <v>0</v>
      </c>
      <c r="K199" s="205"/>
      <c r="L199" s="210"/>
      <c r="M199" s="211"/>
      <c r="N199" s="212"/>
      <c r="O199" s="212"/>
      <c r="P199" s="213">
        <f>SUM(P200:P204)</f>
        <v>0</v>
      </c>
      <c r="Q199" s="212"/>
      <c r="R199" s="213">
        <f>SUM(R200:R204)</f>
        <v>0</v>
      </c>
      <c r="S199" s="212"/>
      <c r="T199" s="214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5" t="s">
        <v>81</v>
      </c>
      <c r="AT199" s="216" t="s">
        <v>72</v>
      </c>
      <c r="AU199" s="216" t="s">
        <v>81</v>
      </c>
      <c r="AY199" s="215" t="s">
        <v>136</v>
      </c>
      <c r="BK199" s="217">
        <f>SUM(BK200:BK204)</f>
        <v>0</v>
      </c>
    </row>
    <row r="200" s="2" customFormat="1" ht="16.5" customHeight="1">
      <c r="A200" s="38"/>
      <c r="B200" s="39"/>
      <c r="C200" s="220" t="s">
        <v>356</v>
      </c>
      <c r="D200" s="220" t="s">
        <v>138</v>
      </c>
      <c r="E200" s="221" t="s">
        <v>1105</v>
      </c>
      <c r="F200" s="222" t="s">
        <v>1106</v>
      </c>
      <c r="G200" s="223" t="s">
        <v>448</v>
      </c>
      <c r="H200" s="224">
        <v>136</v>
      </c>
      <c r="I200" s="225"/>
      <c r="J200" s="226">
        <f>ROUND(I200*H200,2)</f>
        <v>0</v>
      </c>
      <c r="K200" s="227"/>
      <c r="L200" s="44"/>
      <c r="M200" s="228" t="s">
        <v>1</v>
      </c>
      <c r="N200" s="229" t="s">
        <v>38</v>
      </c>
      <c r="O200" s="91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2" t="s">
        <v>142</v>
      </c>
      <c r="AT200" s="232" t="s">
        <v>138</v>
      </c>
      <c r="AU200" s="232" t="s">
        <v>83</v>
      </c>
      <c r="AY200" s="17" t="s">
        <v>136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7" t="s">
        <v>81</v>
      </c>
      <c r="BK200" s="233">
        <f>ROUND(I200*H200,2)</f>
        <v>0</v>
      </c>
      <c r="BL200" s="17" t="s">
        <v>142</v>
      </c>
      <c r="BM200" s="232" t="s">
        <v>1107</v>
      </c>
    </row>
    <row r="201" s="13" customFormat="1">
      <c r="A201" s="13"/>
      <c r="B201" s="234"/>
      <c r="C201" s="235"/>
      <c r="D201" s="236" t="s">
        <v>144</v>
      </c>
      <c r="E201" s="235"/>
      <c r="F201" s="238" t="s">
        <v>1108</v>
      </c>
      <c r="G201" s="235"/>
      <c r="H201" s="239">
        <v>136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144</v>
      </c>
      <c r="AU201" s="245" t="s">
        <v>83</v>
      </c>
      <c r="AV201" s="13" t="s">
        <v>83</v>
      </c>
      <c r="AW201" s="13" t="s">
        <v>4</v>
      </c>
      <c r="AX201" s="13" t="s">
        <v>81</v>
      </c>
      <c r="AY201" s="245" t="s">
        <v>136</v>
      </c>
    </row>
    <row r="202" s="2" customFormat="1" ht="33" customHeight="1">
      <c r="A202" s="38"/>
      <c r="B202" s="39"/>
      <c r="C202" s="220" t="s">
        <v>362</v>
      </c>
      <c r="D202" s="220" t="s">
        <v>138</v>
      </c>
      <c r="E202" s="221" t="s">
        <v>1094</v>
      </c>
      <c r="F202" s="222" t="s">
        <v>1095</v>
      </c>
      <c r="G202" s="223" t="s">
        <v>611</v>
      </c>
      <c r="H202" s="224">
        <v>17</v>
      </c>
      <c r="I202" s="225"/>
      <c r="J202" s="226">
        <f>ROUND(I202*H202,2)</f>
        <v>0</v>
      </c>
      <c r="K202" s="227"/>
      <c r="L202" s="44"/>
      <c r="M202" s="228" t="s">
        <v>1</v>
      </c>
      <c r="N202" s="229" t="s">
        <v>38</v>
      </c>
      <c r="O202" s="91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2" t="s">
        <v>142</v>
      </c>
      <c r="AT202" s="232" t="s">
        <v>138</v>
      </c>
      <c r="AU202" s="232" t="s">
        <v>83</v>
      </c>
      <c r="AY202" s="17" t="s">
        <v>136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7" t="s">
        <v>81</v>
      </c>
      <c r="BK202" s="233">
        <f>ROUND(I202*H202,2)</f>
        <v>0</v>
      </c>
      <c r="BL202" s="17" t="s">
        <v>142</v>
      </c>
      <c r="BM202" s="232" t="s">
        <v>1109</v>
      </c>
    </row>
    <row r="203" s="2" customFormat="1" ht="37.8" customHeight="1">
      <c r="A203" s="38"/>
      <c r="B203" s="39"/>
      <c r="C203" s="220" t="s">
        <v>368</v>
      </c>
      <c r="D203" s="220" t="s">
        <v>138</v>
      </c>
      <c r="E203" s="221" t="s">
        <v>1097</v>
      </c>
      <c r="F203" s="222" t="s">
        <v>1098</v>
      </c>
      <c r="G203" s="223" t="s">
        <v>611</v>
      </c>
      <c r="H203" s="224">
        <v>17</v>
      </c>
      <c r="I203" s="225"/>
      <c r="J203" s="226">
        <f>ROUND(I203*H203,2)</f>
        <v>0</v>
      </c>
      <c r="K203" s="227"/>
      <c r="L203" s="44"/>
      <c r="M203" s="228" t="s">
        <v>1</v>
      </c>
      <c r="N203" s="229" t="s">
        <v>38</v>
      </c>
      <c r="O203" s="91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2" t="s">
        <v>142</v>
      </c>
      <c r="AT203" s="232" t="s">
        <v>138</v>
      </c>
      <c r="AU203" s="232" t="s">
        <v>83</v>
      </c>
      <c r="AY203" s="17" t="s">
        <v>136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7" t="s">
        <v>81</v>
      </c>
      <c r="BK203" s="233">
        <f>ROUND(I203*H203,2)</f>
        <v>0</v>
      </c>
      <c r="BL203" s="17" t="s">
        <v>142</v>
      </c>
      <c r="BM203" s="232" t="s">
        <v>1110</v>
      </c>
    </row>
    <row r="204" s="2" customFormat="1" ht="55.5" customHeight="1">
      <c r="A204" s="38"/>
      <c r="B204" s="39"/>
      <c r="C204" s="220" t="s">
        <v>376</v>
      </c>
      <c r="D204" s="220" t="s">
        <v>138</v>
      </c>
      <c r="E204" s="221" t="s">
        <v>1100</v>
      </c>
      <c r="F204" s="222" t="s">
        <v>1101</v>
      </c>
      <c r="G204" s="223" t="s">
        <v>1</v>
      </c>
      <c r="H204" s="224">
        <v>17</v>
      </c>
      <c r="I204" s="225"/>
      <c r="J204" s="226">
        <f>ROUND(I204*H204,2)</f>
        <v>0</v>
      </c>
      <c r="K204" s="227"/>
      <c r="L204" s="44"/>
      <c r="M204" s="228" t="s">
        <v>1</v>
      </c>
      <c r="N204" s="229" t="s">
        <v>38</v>
      </c>
      <c r="O204" s="91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2" t="s">
        <v>142</v>
      </c>
      <c r="AT204" s="232" t="s">
        <v>138</v>
      </c>
      <c r="AU204" s="232" t="s">
        <v>83</v>
      </c>
      <c r="AY204" s="17" t="s">
        <v>136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7" t="s">
        <v>81</v>
      </c>
      <c r="BK204" s="233">
        <f>ROUND(I204*H204,2)</f>
        <v>0</v>
      </c>
      <c r="BL204" s="17" t="s">
        <v>142</v>
      </c>
      <c r="BM204" s="232" t="s">
        <v>1111</v>
      </c>
    </row>
    <row r="205" s="12" customFormat="1" ht="22.8" customHeight="1">
      <c r="A205" s="12"/>
      <c r="B205" s="204"/>
      <c r="C205" s="205"/>
      <c r="D205" s="206" t="s">
        <v>72</v>
      </c>
      <c r="E205" s="218" t="s">
        <v>1112</v>
      </c>
      <c r="F205" s="218" t="s">
        <v>1113</v>
      </c>
      <c r="G205" s="205"/>
      <c r="H205" s="205"/>
      <c r="I205" s="208"/>
      <c r="J205" s="219">
        <f>BK205</f>
        <v>0</v>
      </c>
      <c r="K205" s="205"/>
      <c r="L205" s="210"/>
      <c r="M205" s="211"/>
      <c r="N205" s="212"/>
      <c r="O205" s="212"/>
      <c r="P205" s="213">
        <f>SUM(P206:P210)</f>
        <v>0</v>
      </c>
      <c r="Q205" s="212"/>
      <c r="R205" s="213">
        <f>SUM(R206:R210)</f>
        <v>0</v>
      </c>
      <c r="S205" s="212"/>
      <c r="T205" s="214">
        <f>SUM(T206:T210)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5" t="s">
        <v>81</v>
      </c>
      <c r="AT205" s="216" t="s">
        <v>72</v>
      </c>
      <c r="AU205" s="216" t="s">
        <v>81</v>
      </c>
      <c r="AY205" s="215" t="s">
        <v>136</v>
      </c>
      <c r="BK205" s="217">
        <f>SUM(BK206:BK210)</f>
        <v>0</v>
      </c>
    </row>
    <row r="206" s="2" customFormat="1" ht="16.5" customHeight="1">
      <c r="A206" s="38"/>
      <c r="B206" s="39"/>
      <c r="C206" s="220" t="s">
        <v>381</v>
      </c>
      <c r="D206" s="220" t="s">
        <v>138</v>
      </c>
      <c r="E206" s="221" t="s">
        <v>1105</v>
      </c>
      <c r="F206" s="222" t="s">
        <v>1106</v>
      </c>
      <c r="G206" s="223" t="s">
        <v>448</v>
      </c>
      <c r="H206" s="224">
        <v>136</v>
      </c>
      <c r="I206" s="225"/>
      <c r="J206" s="226">
        <f>ROUND(I206*H206,2)</f>
        <v>0</v>
      </c>
      <c r="K206" s="227"/>
      <c r="L206" s="44"/>
      <c r="M206" s="228" t="s">
        <v>1</v>
      </c>
      <c r="N206" s="229" t="s">
        <v>38</v>
      </c>
      <c r="O206" s="91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2" t="s">
        <v>142</v>
      </c>
      <c r="AT206" s="232" t="s">
        <v>138</v>
      </c>
      <c r="AU206" s="232" t="s">
        <v>83</v>
      </c>
      <c r="AY206" s="17" t="s">
        <v>136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7" t="s">
        <v>81</v>
      </c>
      <c r="BK206" s="233">
        <f>ROUND(I206*H206,2)</f>
        <v>0</v>
      </c>
      <c r="BL206" s="17" t="s">
        <v>142</v>
      </c>
      <c r="BM206" s="232" t="s">
        <v>1114</v>
      </c>
    </row>
    <row r="207" s="13" customFormat="1">
      <c r="A207" s="13"/>
      <c r="B207" s="234"/>
      <c r="C207" s="235"/>
      <c r="D207" s="236" t="s">
        <v>144</v>
      </c>
      <c r="E207" s="235"/>
      <c r="F207" s="238" t="s">
        <v>1108</v>
      </c>
      <c r="G207" s="235"/>
      <c r="H207" s="239">
        <v>136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144</v>
      </c>
      <c r="AU207" s="245" t="s">
        <v>83</v>
      </c>
      <c r="AV207" s="13" t="s">
        <v>83</v>
      </c>
      <c r="AW207" s="13" t="s">
        <v>4</v>
      </c>
      <c r="AX207" s="13" t="s">
        <v>81</v>
      </c>
      <c r="AY207" s="245" t="s">
        <v>136</v>
      </c>
    </row>
    <row r="208" s="2" customFormat="1" ht="33" customHeight="1">
      <c r="A208" s="38"/>
      <c r="B208" s="39"/>
      <c r="C208" s="220" t="s">
        <v>386</v>
      </c>
      <c r="D208" s="220" t="s">
        <v>138</v>
      </c>
      <c r="E208" s="221" t="s">
        <v>1094</v>
      </c>
      <c r="F208" s="222" t="s">
        <v>1095</v>
      </c>
      <c r="G208" s="223" t="s">
        <v>611</v>
      </c>
      <c r="H208" s="224">
        <v>17</v>
      </c>
      <c r="I208" s="225"/>
      <c r="J208" s="226">
        <f>ROUND(I208*H208,2)</f>
        <v>0</v>
      </c>
      <c r="K208" s="227"/>
      <c r="L208" s="44"/>
      <c r="M208" s="228" t="s">
        <v>1</v>
      </c>
      <c r="N208" s="229" t="s">
        <v>38</v>
      </c>
      <c r="O208" s="91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2" t="s">
        <v>142</v>
      </c>
      <c r="AT208" s="232" t="s">
        <v>138</v>
      </c>
      <c r="AU208" s="232" t="s">
        <v>83</v>
      </c>
      <c r="AY208" s="17" t="s">
        <v>136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7" t="s">
        <v>81</v>
      </c>
      <c r="BK208" s="233">
        <f>ROUND(I208*H208,2)</f>
        <v>0</v>
      </c>
      <c r="BL208" s="17" t="s">
        <v>142</v>
      </c>
      <c r="BM208" s="232" t="s">
        <v>1115</v>
      </c>
    </row>
    <row r="209" s="2" customFormat="1" ht="37.8" customHeight="1">
      <c r="A209" s="38"/>
      <c r="B209" s="39"/>
      <c r="C209" s="220" t="s">
        <v>392</v>
      </c>
      <c r="D209" s="220" t="s">
        <v>138</v>
      </c>
      <c r="E209" s="221" t="s">
        <v>1097</v>
      </c>
      <c r="F209" s="222" t="s">
        <v>1098</v>
      </c>
      <c r="G209" s="223" t="s">
        <v>611</v>
      </c>
      <c r="H209" s="224">
        <v>17</v>
      </c>
      <c r="I209" s="225"/>
      <c r="J209" s="226">
        <f>ROUND(I209*H209,2)</f>
        <v>0</v>
      </c>
      <c r="K209" s="227"/>
      <c r="L209" s="44"/>
      <c r="M209" s="228" t="s">
        <v>1</v>
      </c>
      <c r="N209" s="229" t="s">
        <v>38</v>
      </c>
      <c r="O209" s="91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2" t="s">
        <v>142</v>
      </c>
      <c r="AT209" s="232" t="s">
        <v>138</v>
      </c>
      <c r="AU209" s="232" t="s">
        <v>83</v>
      </c>
      <c r="AY209" s="17" t="s">
        <v>136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7" t="s">
        <v>81</v>
      </c>
      <c r="BK209" s="233">
        <f>ROUND(I209*H209,2)</f>
        <v>0</v>
      </c>
      <c r="BL209" s="17" t="s">
        <v>142</v>
      </c>
      <c r="BM209" s="232" t="s">
        <v>1116</v>
      </c>
    </row>
    <row r="210" s="2" customFormat="1" ht="55.5" customHeight="1">
      <c r="A210" s="38"/>
      <c r="B210" s="39"/>
      <c r="C210" s="220" t="s">
        <v>398</v>
      </c>
      <c r="D210" s="220" t="s">
        <v>138</v>
      </c>
      <c r="E210" s="221" t="s">
        <v>1100</v>
      </c>
      <c r="F210" s="222" t="s">
        <v>1101</v>
      </c>
      <c r="G210" s="223" t="s">
        <v>1</v>
      </c>
      <c r="H210" s="224">
        <v>17</v>
      </c>
      <c r="I210" s="225"/>
      <c r="J210" s="226">
        <f>ROUND(I210*H210,2)</f>
        <v>0</v>
      </c>
      <c r="K210" s="227"/>
      <c r="L210" s="44"/>
      <c r="M210" s="268" t="s">
        <v>1</v>
      </c>
      <c r="N210" s="269" t="s">
        <v>38</v>
      </c>
      <c r="O210" s="270"/>
      <c r="P210" s="271">
        <f>O210*H210</f>
        <v>0</v>
      </c>
      <c r="Q210" s="271">
        <v>0</v>
      </c>
      <c r="R210" s="271">
        <f>Q210*H210</f>
        <v>0</v>
      </c>
      <c r="S210" s="271">
        <v>0</v>
      </c>
      <c r="T210" s="27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2" t="s">
        <v>142</v>
      </c>
      <c r="AT210" s="232" t="s">
        <v>138</v>
      </c>
      <c r="AU210" s="232" t="s">
        <v>83</v>
      </c>
      <c r="AY210" s="17" t="s">
        <v>136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7" t="s">
        <v>81</v>
      </c>
      <c r="BK210" s="233">
        <f>ROUND(I210*H210,2)</f>
        <v>0</v>
      </c>
      <c r="BL210" s="17" t="s">
        <v>142</v>
      </c>
      <c r="BM210" s="232" t="s">
        <v>1117</v>
      </c>
    </row>
    <row r="211" s="2" customFormat="1" ht="6.96" customHeight="1">
      <c r="A211" s="38"/>
      <c r="B211" s="66"/>
      <c r="C211" s="67"/>
      <c r="D211" s="67"/>
      <c r="E211" s="67"/>
      <c r="F211" s="67"/>
      <c r="G211" s="67"/>
      <c r="H211" s="67"/>
      <c r="I211" s="67"/>
      <c r="J211" s="67"/>
      <c r="K211" s="67"/>
      <c r="L211" s="44"/>
      <c r="M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</sheetData>
  <sheetProtection sheet="1" autoFilter="0" formatColumns="0" formatRows="0" objects="1" scenarios="1" spinCount="100000" saltValue="q5wajxqHJd5Hq3bW+BWl2Wx8pJFMXe9X8DDv5MuP6YS8++wf/NEImJ2Hb4GXQoGoSI+1RDMK0M+rGCGtIQUy0w==" hashValue="IBWNg7DPS9wWO+s4b7Kybmjx47rKhh854Z9C1OZIo3gdzhAqoXBetLOEvsHuomuCanzB2J4GC3FePNWQspbSig==" algorithmName="SHA-512" password="CC35"/>
  <autoFilter ref="C123:K21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hidden="1" s="1" customFormat="1" ht="24.96" customHeight="1">
      <c r="B4" s="20"/>
      <c r="D4" s="139" t="s">
        <v>99</v>
      </c>
      <c r="L4" s="20"/>
      <c r="M4" s="140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1" t="s">
        <v>16</v>
      </c>
      <c r="L6" s="20"/>
    </row>
    <row r="7" hidden="1" s="1" customFormat="1" ht="16.5" customHeight="1">
      <c r="B7" s="20"/>
      <c r="E7" s="142" t="str">
        <f>'Rekapitulace stavby'!K6</f>
        <v>Kolín - Cyklostezska Třídvorská</v>
      </c>
      <c r="F7" s="141"/>
      <c r="G7" s="141"/>
      <c r="H7" s="141"/>
      <c r="L7" s="20"/>
    </row>
    <row r="8" hidden="1" s="2" customFormat="1" ht="12" customHeight="1">
      <c r="A8" s="38"/>
      <c r="B8" s="44"/>
      <c r="C8" s="38"/>
      <c r="D8" s="141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3" t="s">
        <v>699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19. 3. 2024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ROUND((SUM(BE122:BE141)),  2)</f>
        <v>0</v>
      </c>
      <c r="G33" s="38"/>
      <c r="H33" s="38"/>
      <c r="I33" s="156">
        <v>0.20999999999999999</v>
      </c>
      <c r="J33" s="155">
        <f>ROUND(((SUM(BE122:BE141))*I33),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ROUND((SUM(BF122:BF141)),  2)</f>
        <v>0</v>
      </c>
      <c r="G34" s="38"/>
      <c r="H34" s="38"/>
      <c r="I34" s="156">
        <v>0.12</v>
      </c>
      <c r="J34" s="155">
        <f>ROUND(((SUM(BF122:BF141))*I34),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40</v>
      </c>
      <c r="F35" s="155">
        <f>ROUND((SUM(BG122:BG141)),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41</v>
      </c>
      <c r="F36" s="155">
        <f>ROUND((SUM(BH122:BH141)),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ROUND((SUM(BI122:BI141)),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Kolín - Cyklostezska Třídvorská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699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1118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700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701</v>
      </c>
      <c r="E100" s="189"/>
      <c r="F100" s="189"/>
      <c r="G100" s="189"/>
      <c r="H100" s="189"/>
      <c r="I100" s="189"/>
      <c r="J100" s="190">
        <f>J132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1119</v>
      </c>
      <c r="E101" s="189"/>
      <c r="F101" s="189"/>
      <c r="G101" s="189"/>
      <c r="H101" s="189"/>
      <c r="I101" s="189"/>
      <c r="J101" s="190">
        <f>J134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1120</v>
      </c>
      <c r="E102" s="189"/>
      <c r="F102" s="189"/>
      <c r="G102" s="189"/>
      <c r="H102" s="189"/>
      <c r="I102" s="189"/>
      <c r="J102" s="190">
        <f>J137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5" t="str">
        <f>E7</f>
        <v>Kolín - Cyklostezska Třídvorská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VRN - Vedlejší rozpočtové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19. 3. 2024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32" t="s">
        <v>31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122</v>
      </c>
      <c r="D121" s="195" t="s">
        <v>58</v>
      </c>
      <c r="E121" s="195" t="s">
        <v>54</v>
      </c>
      <c r="F121" s="195" t="s">
        <v>55</v>
      </c>
      <c r="G121" s="195" t="s">
        <v>123</v>
      </c>
      <c r="H121" s="195" t="s">
        <v>124</v>
      </c>
      <c r="I121" s="195" t="s">
        <v>125</v>
      </c>
      <c r="J121" s="196" t="s">
        <v>110</v>
      </c>
      <c r="K121" s="197" t="s">
        <v>126</v>
      </c>
      <c r="L121" s="198"/>
      <c r="M121" s="100" t="s">
        <v>1</v>
      </c>
      <c r="N121" s="101" t="s">
        <v>37</v>
      </c>
      <c r="O121" s="101" t="s">
        <v>127</v>
      </c>
      <c r="P121" s="101" t="s">
        <v>128</v>
      </c>
      <c r="Q121" s="101" t="s">
        <v>129</v>
      </c>
      <c r="R121" s="101" t="s">
        <v>130</v>
      </c>
      <c r="S121" s="101" t="s">
        <v>131</v>
      </c>
      <c r="T121" s="102" t="s">
        <v>132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7" t="s">
        <v>133</v>
      </c>
      <c r="D122" s="40"/>
      <c r="E122" s="40"/>
      <c r="F122" s="40"/>
      <c r="G122" s="40"/>
      <c r="H122" s="40"/>
      <c r="I122" s="40"/>
      <c r="J122" s="199">
        <f>BK122</f>
        <v>0</v>
      </c>
      <c r="K122" s="40"/>
      <c r="L122" s="44"/>
      <c r="M122" s="103"/>
      <c r="N122" s="200"/>
      <c r="O122" s="104"/>
      <c r="P122" s="201">
        <f>P123</f>
        <v>0</v>
      </c>
      <c r="Q122" s="104"/>
      <c r="R122" s="201">
        <f>R123</f>
        <v>0</v>
      </c>
      <c r="S122" s="104"/>
      <c r="T122" s="202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112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72</v>
      </c>
      <c r="E123" s="207" t="s">
        <v>90</v>
      </c>
      <c r="F123" s="207" t="s">
        <v>91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P124+P129+P132+P134+P137</f>
        <v>0</v>
      </c>
      <c r="Q123" s="212"/>
      <c r="R123" s="213">
        <f>R124+R129+R132+R134+R137</f>
        <v>0</v>
      </c>
      <c r="S123" s="212"/>
      <c r="T123" s="214">
        <f>T124+T129+T132+T134+T137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157</v>
      </c>
      <c r="AT123" s="216" t="s">
        <v>72</v>
      </c>
      <c r="AU123" s="216" t="s">
        <v>73</v>
      </c>
      <c r="AY123" s="215" t="s">
        <v>136</v>
      </c>
      <c r="BK123" s="217">
        <f>BK124+BK129+BK132+BK134+BK137</f>
        <v>0</v>
      </c>
    </row>
    <row r="124" s="12" customFormat="1" ht="22.8" customHeight="1">
      <c r="A124" s="12"/>
      <c r="B124" s="204"/>
      <c r="C124" s="205"/>
      <c r="D124" s="206" t="s">
        <v>72</v>
      </c>
      <c r="E124" s="218" t="s">
        <v>1121</v>
      </c>
      <c r="F124" s="218" t="s">
        <v>1122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SUM(P125:P128)</f>
        <v>0</v>
      </c>
      <c r="Q124" s="212"/>
      <c r="R124" s="213">
        <f>SUM(R125:R128)</f>
        <v>0</v>
      </c>
      <c r="S124" s="212"/>
      <c r="T124" s="214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157</v>
      </c>
      <c r="AT124" s="216" t="s">
        <v>72</v>
      </c>
      <c r="AU124" s="216" t="s">
        <v>81</v>
      </c>
      <c r="AY124" s="215" t="s">
        <v>136</v>
      </c>
      <c r="BK124" s="217">
        <f>SUM(BK125:BK128)</f>
        <v>0</v>
      </c>
    </row>
    <row r="125" s="2" customFormat="1" ht="16.5" customHeight="1">
      <c r="A125" s="38"/>
      <c r="B125" s="39"/>
      <c r="C125" s="220" t="s">
        <v>81</v>
      </c>
      <c r="D125" s="220" t="s">
        <v>138</v>
      </c>
      <c r="E125" s="221" t="s">
        <v>1123</v>
      </c>
      <c r="F125" s="222" t="s">
        <v>1124</v>
      </c>
      <c r="G125" s="223" t="s">
        <v>454</v>
      </c>
      <c r="H125" s="224">
        <v>1</v>
      </c>
      <c r="I125" s="225"/>
      <c r="J125" s="226">
        <f>ROUND(I125*H125,2)</f>
        <v>0</v>
      </c>
      <c r="K125" s="227"/>
      <c r="L125" s="44"/>
      <c r="M125" s="228" t="s">
        <v>1</v>
      </c>
      <c r="N125" s="229" t="s">
        <v>38</v>
      </c>
      <c r="O125" s="91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2" t="s">
        <v>926</v>
      </c>
      <c r="AT125" s="232" t="s">
        <v>138</v>
      </c>
      <c r="AU125" s="232" t="s">
        <v>83</v>
      </c>
      <c r="AY125" s="17" t="s">
        <v>136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81</v>
      </c>
      <c r="BK125" s="233">
        <f>ROUND(I125*H125,2)</f>
        <v>0</v>
      </c>
      <c r="BL125" s="17" t="s">
        <v>926</v>
      </c>
      <c r="BM125" s="232" t="s">
        <v>1125</v>
      </c>
    </row>
    <row r="126" s="2" customFormat="1" ht="24.15" customHeight="1">
      <c r="A126" s="38"/>
      <c r="B126" s="39"/>
      <c r="C126" s="220" t="s">
        <v>83</v>
      </c>
      <c r="D126" s="220" t="s">
        <v>138</v>
      </c>
      <c r="E126" s="221" t="s">
        <v>1126</v>
      </c>
      <c r="F126" s="222" t="s">
        <v>1127</v>
      </c>
      <c r="G126" s="223" t="s">
        <v>454</v>
      </c>
      <c r="H126" s="224">
        <v>1</v>
      </c>
      <c r="I126" s="225"/>
      <c r="J126" s="226">
        <f>ROUND(I126*H126,2)</f>
        <v>0</v>
      </c>
      <c r="K126" s="227"/>
      <c r="L126" s="44"/>
      <c r="M126" s="228" t="s">
        <v>1</v>
      </c>
      <c r="N126" s="229" t="s">
        <v>38</v>
      </c>
      <c r="O126" s="91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2" t="s">
        <v>926</v>
      </c>
      <c r="AT126" s="232" t="s">
        <v>138</v>
      </c>
      <c r="AU126" s="232" t="s">
        <v>83</v>
      </c>
      <c r="AY126" s="17" t="s">
        <v>136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7" t="s">
        <v>81</v>
      </c>
      <c r="BK126" s="233">
        <f>ROUND(I126*H126,2)</f>
        <v>0</v>
      </c>
      <c r="BL126" s="17" t="s">
        <v>926</v>
      </c>
      <c r="BM126" s="232" t="s">
        <v>1128</v>
      </c>
    </row>
    <row r="127" s="2" customFormat="1" ht="16.5" customHeight="1">
      <c r="A127" s="38"/>
      <c r="B127" s="39"/>
      <c r="C127" s="220" t="s">
        <v>150</v>
      </c>
      <c r="D127" s="220" t="s">
        <v>138</v>
      </c>
      <c r="E127" s="221" t="s">
        <v>1129</v>
      </c>
      <c r="F127" s="222" t="s">
        <v>1130</v>
      </c>
      <c r="G127" s="223" t="s">
        <v>1131</v>
      </c>
      <c r="H127" s="224">
        <v>1</v>
      </c>
      <c r="I127" s="225"/>
      <c r="J127" s="226">
        <f>ROUND(I127*H127,2)</f>
        <v>0</v>
      </c>
      <c r="K127" s="227"/>
      <c r="L127" s="44"/>
      <c r="M127" s="228" t="s">
        <v>1</v>
      </c>
      <c r="N127" s="229" t="s">
        <v>38</v>
      </c>
      <c r="O127" s="91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2" t="s">
        <v>926</v>
      </c>
      <c r="AT127" s="232" t="s">
        <v>138</v>
      </c>
      <c r="AU127" s="232" t="s">
        <v>83</v>
      </c>
      <c r="AY127" s="17" t="s">
        <v>136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81</v>
      </c>
      <c r="BK127" s="233">
        <f>ROUND(I127*H127,2)</f>
        <v>0</v>
      </c>
      <c r="BL127" s="17" t="s">
        <v>926</v>
      </c>
      <c r="BM127" s="232" t="s">
        <v>1132</v>
      </c>
    </row>
    <row r="128" s="2" customFormat="1" ht="24.15" customHeight="1">
      <c r="A128" s="38"/>
      <c r="B128" s="39"/>
      <c r="C128" s="220" t="s">
        <v>142</v>
      </c>
      <c r="D128" s="220" t="s">
        <v>138</v>
      </c>
      <c r="E128" s="221" t="s">
        <v>1133</v>
      </c>
      <c r="F128" s="222" t="s">
        <v>1134</v>
      </c>
      <c r="G128" s="223" t="s">
        <v>454</v>
      </c>
      <c r="H128" s="224">
        <v>1</v>
      </c>
      <c r="I128" s="225"/>
      <c r="J128" s="226">
        <f>ROUND(I128*H128,2)</f>
        <v>0</v>
      </c>
      <c r="K128" s="227"/>
      <c r="L128" s="44"/>
      <c r="M128" s="228" t="s">
        <v>1</v>
      </c>
      <c r="N128" s="229" t="s">
        <v>38</v>
      </c>
      <c r="O128" s="91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2" t="s">
        <v>926</v>
      </c>
      <c r="AT128" s="232" t="s">
        <v>138</v>
      </c>
      <c r="AU128" s="232" t="s">
        <v>83</v>
      </c>
      <c r="AY128" s="17" t="s">
        <v>136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7" t="s">
        <v>81</v>
      </c>
      <c r="BK128" s="233">
        <f>ROUND(I128*H128,2)</f>
        <v>0</v>
      </c>
      <c r="BL128" s="17" t="s">
        <v>926</v>
      </c>
      <c r="BM128" s="232" t="s">
        <v>1135</v>
      </c>
    </row>
    <row r="129" s="12" customFormat="1" ht="22.8" customHeight="1">
      <c r="A129" s="12"/>
      <c r="B129" s="204"/>
      <c r="C129" s="205"/>
      <c r="D129" s="206" t="s">
        <v>72</v>
      </c>
      <c r="E129" s="218" t="s">
        <v>922</v>
      </c>
      <c r="F129" s="218" t="s">
        <v>923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SUM(P130:P131)</f>
        <v>0</v>
      </c>
      <c r="Q129" s="212"/>
      <c r="R129" s="213">
        <f>SUM(R130:R131)</f>
        <v>0</v>
      </c>
      <c r="S129" s="212"/>
      <c r="T129" s="214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157</v>
      </c>
      <c r="AT129" s="216" t="s">
        <v>72</v>
      </c>
      <c r="AU129" s="216" t="s">
        <v>81</v>
      </c>
      <c r="AY129" s="215" t="s">
        <v>136</v>
      </c>
      <c r="BK129" s="217">
        <f>SUM(BK130:BK131)</f>
        <v>0</v>
      </c>
    </row>
    <row r="130" s="2" customFormat="1" ht="16.5" customHeight="1">
      <c r="A130" s="38"/>
      <c r="B130" s="39"/>
      <c r="C130" s="220" t="s">
        <v>157</v>
      </c>
      <c r="D130" s="220" t="s">
        <v>138</v>
      </c>
      <c r="E130" s="221" t="s">
        <v>924</v>
      </c>
      <c r="F130" s="222" t="s">
        <v>923</v>
      </c>
      <c r="G130" s="223" t="s">
        <v>454</v>
      </c>
      <c r="H130" s="224">
        <v>1</v>
      </c>
      <c r="I130" s="225"/>
      <c r="J130" s="226">
        <f>ROUND(I130*H130,2)</f>
        <v>0</v>
      </c>
      <c r="K130" s="227"/>
      <c r="L130" s="44"/>
      <c r="M130" s="228" t="s">
        <v>1</v>
      </c>
      <c r="N130" s="229" t="s">
        <v>38</v>
      </c>
      <c r="O130" s="91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2" t="s">
        <v>926</v>
      </c>
      <c r="AT130" s="232" t="s">
        <v>138</v>
      </c>
      <c r="AU130" s="232" t="s">
        <v>83</v>
      </c>
      <c r="AY130" s="17" t="s">
        <v>136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81</v>
      </c>
      <c r="BK130" s="233">
        <f>ROUND(I130*H130,2)</f>
        <v>0</v>
      </c>
      <c r="BL130" s="17" t="s">
        <v>926</v>
      </c>
      <c r="BM130" s="232" t="s">
        <v>1136</v>
      </c>
    </row>
    <row r="131" s="2" customFormat="1" ht="24.15" customHeight="1">
      <c r="A131" s="38"/>
      <c r="B131" s="39"/>
      <c r="C131" s="220" t="s">
        <v>161</v>
      </c>
      <c r="D131" s="220" t="s">
        <v>138</v>
      </c>
      <c r="E131" s="221" t="s">
        <v>1137</v>
      </c>
      <c r="F131" s="222" t="s">
        <v>1138</v>
      </c>
      <c r="G131" s="223" t="s">
        <v>454</v>
      </c>
      <c r="H131" s="224">
        <v>1</v>
      </c>
      <c r="I131" s="225"/>
      <c r="J131" s="226">
        <f>ROUND(I131*H131,2)</f>
        <v>0</v>
      </c>
      <c r="K131" s="227"/>
      <c r="L131" s="44"/>
      <c r="M131" s="228" t="s">
        <v>1</v>
      </c>
      <c r="N131" s="229" t="s">
        <v>38</v>
      </c>
      <c r="O131" s="91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2" t="s">
        <v>926</v>
      </c>
      <c r="AT131" s="232" t="s">
        <v>138</v>
      </c>
      <c r="AU131" s="232" t="s">
        <v>83</v>
      </c>
      <c r="AY131" s="17" t="s">
        <v>136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81</v>
      </c>
      <c r="BK131" s="233">
        <f>ROUND(I131*H131,2)</f>
        <v>0</v>
      </c>
      <c r="BL131" s="17" t="s">
        <v>926</v>
      </c>
      <c r="BM131" s="232" t="s">
        <v>1139</v>
      </c>
    </row>
    <row r="132" s="12" customFormat="1" ht="22.8" customHeight="1">
      <c r="A132" s="12"/>
      <c r="B132" s="204"/>
      <c r="C132" s="205"/>
      <c r="D132" s="206" t="s">
        <v>72</v>
      </c>
      <c r="E132" s="218" t="s">
        <v>928</v>
      </c>
      <c r="F132" s="218" t="s">
        <v>929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P133</f>
        <v>0</v>
      </c>
      <c r="Q132" s="212"/>
      <c r="R132" s="213">
        <f>R133</f>
        <v>0</v>
      </c>
      <c r="S132" s="212"/>
      <c r="T132" s="214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157</v>
      </c>
      <c r="AT132" s="216" t="s">
        <v>72</v>
      </c>
      <c r="AU132" s="216" t="s">
        <v>81</v>
      </c>
      <c r="AY132" s="215" t="s">
        <v>136</v>
      </c>
      <c r="BK132" s="217">
        <f>BK133</f>
        <v>0</v>
      </c>
    </row>
    <row r="133" s="2" customFormat="1" ht="21.75" customHeight="1">
      <c r="A133" s="38"/>
      <c r="B133" s="39"/>
      <c r="C133" s="220" t="s">
        <v>166</v>
      </c>
      <c r="D133" s="220" t="s">
        <v>138</v>
      </c>
      <c r="E133" s="221" t="s">
        <v>1140</v>
      </c>
      <c r="F133" s="222" t="s">
        <v>1141</v>
      </c>
      <c r="G133" s="223" t="s">
        <v>454</v>
      </c>
      <c r="H133" s="224">
        <v>1</v>
      </c>
      <c r="I133" s="225"/>
      <c r="J133" s="226">
        <f>ROUND(I133*H133,2)</f>
        <v>0</v>
      </c>
      <c r="K133" s="227"/>
      <c r="L133" s="44"/>
      <c r="M133" s="228" t="s">
        <v>1</v>
      </c>
      <c r="N133" s="229" t="s">
        <v>38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926</v>
      </c>
      <c r="AT133" s="232" t="s">
        <v>138</v>
      </c>
      <c r="AU133" s="232" t="s">
        <v>83</v>
      </c>
      <c r="AY133" s="17" t="s">
        <v>136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81</v>
      </c>
      <c r="BK133" s="233">
        <f>ROUND(I133*H133,2)</f>
        <v>0</v>
      </c>
      <c r="BL133" s="17" t="s">
        <v>926</v>
      </c>
      <c r="BM133" s="232" t="s">
        <v>1142</v>
      </c>
    </row>
    <row r="134" s="12" customFormat="1" ht="22.8" customHeight="1">
      <c r="A134" s="12"/>
      <c r="B134" s="204"/>
      <c r="C134" s="205"/>
      <c r="D134" s="206" t="s">
        <v>72</v>
      </c>
      <c r="E134" s="218" t="s">
        <v>1143</v>
      </c>
      <c r="F134" s="218" t="s">
        <v>1144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SUM(P135:P136)</f>
        <v>0</v>
      </c>
      <c r="Q134" s="212"/>
      <c r="R134" s="213">
        <f>SUM(R135:R136)</f>
        <v>0</v>
      </c>
      <c r="S134" s="212"/>
      <c r="T134" s="214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157</v>
      </c>
      <c r="AT134" s="216" t="s">
        <v>72</v>
      </c>
      <c r="AU134" s="216" t="s">
        <v>81</v>
      </c>
      <c r="AY134" s="215" t="s">
        <v>136</v>
      </c>
      <c r="BK134" s="217">
        <f>SUM(BK135:BK136)</f>
        <v>0</v>
      </c>
    </row>
    <row r="135" s="2" customFormat="1" ht="16.5" customHeight="1">
      <c r="A135" s="38"/>
      <c r="B135" s="39"/>
      <c r="C135" s="220" t="s">
        <v>171</v>
      </c>
      <c r="D135" s="220" t="s">
        <v>138</v>
      </c>
      <c r="E135" s="221" t="s">
        <v>1145</v>
      </c>
      <c r="F135" s="222" t="s">
        <v>1146</v>
      </c>
      <c r="G135" s="223" t="s">
        <v>454</v>
      </c>
      <c r="H135" s="224">
        <v>1</v>
      </c>
      <c r="I135" s="225"/>
      <c r="J135" s="226">
        <f>ROUND(I135*H135,2)</f>
        <v>0</v>
      </c>
      <c r="K135" s="227"/>
      <c r="L135" s="44"/>
      <c r="M135" s="228" t="s">
        <v>1</v>
      </c>
      <c r="N135" s="229" t="s">
        <v>38</v>
      </c>
      <c r="O135" s="91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2" t="s">
        <v>926</v>
      </c>
      <c r="AT135" s="232" t="s">
        <v>138</v>
      </c>
      <c r="AU135" s="232" t="s">
        <v>83</v>
      </c>
      <c r="AY135" s="17" t="s">
        <v>136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81</v>
      </c>
      <c r="BK135" s="233">
        <f>ROUND(I135*H135,2)</f>
        <v>0</v>
      </c>
      <c r="BL135" s="17" t="s">
        <v>926</v>
      </c>
      <c r="BM135" s="232" t="s">
        <v>1147</v>
      </c>
    </row>
    <row r="136" s="2" customFormat="1" ht="21.75" customHeight="1">
      <c r="A136" s="38"/>
      <c r="B136" s="39"/>
      <c r="C136" s="220" t="s">
        <v>176</v>
      </c>
      <c r="D136" s="220" t="s">
        <v>138</v>
      </c>
      <c r="E136" s="221" t="s">
        <v>1148</v>
      </c>
      <c r="F136" s="222" t="s">
        <v>1149</v>
      </c>
      <c r="G136" s="223" t="s">
        <v>611</v>
      </c>
      <c r="H136" s="224">
        <v>60</v>
      </c>
      <c r="I136" s="225"/>
      <c r="J136" s="226">
        <f>ROUND(I136*H136,2)</f>
        <v>0</v>
      </c>
      <c r="K136" s="227"/>
      <c r="L136" s="44"/>
      <c r="M136" s="228" t="s">
        <v>1</v>
      </c>
      <c r="N136" s="229" t="s">
        <v>38</v>
      </c>
      <c r="O136" s="91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926</v>
      </c>
      <c r="AT136" s="232" t="s">
        <v>138</v>
      </c>
      <c r="AU136" s="232" t="s">
        <v>83</v>
      </c>
      <c r="AY136" s="17" t="s">
        <v>136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81</v>
      </c>
      <c r="BK136" s="233">
        <f>ROUND(I136*H136,2)</f>
        <v>0</v>
      </c>
      <c r="BL136" s="17" t="s">
        <v>926</v>
      </c>
      <c r="BM136" s="232" t="s">
        <v>1150</v>
      </c>
    </row>
    <row r="137" s="12" customFormat="1" ht="22.8" customHeight="1">
      <c r="A137" s="12"/>
      <c r="B137" s="204"/>
      <c r="C137" s="205"/>
      <c r="D137" s="206" t="s">
        <v>72</v>
      </c>
      <c r="E137" s="218" t="s">
        <v>1151</v>
      </c>
      <c r="F137" s="218" t="s">
        <v>1152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SUM(P138:P141)</f>
        <v>0</v>
      </c>
      <c r="Q137" s="212"/>
      <c r="R137" s="213">
        <f>SUM(R138:R141)</f>
        <v>0</v>
      </c>
      <c r="S137" s="212"/>
      <c r="T137" s="214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157</v>
      </c>
      <c r="AT137" s="216" t="s">
        <v>72</v>
      </c>
      <c r="AU137" s="216" t="s">
        <v>81</v>
      </c>
      <c r="AY137" s="215" t="s">
        <v>136</v>
      </c>
      <c r="BK137" s="217">
        <f>SUM(BK138:BK141)</f>
        <v>0</v>
      </c>
    </row>
    <row r="138" s="2" customFormat="1" ht="24.15" customHeight="1">
      <c r="A138" s="38"/>
      <c r="B138" s="39"/>
      <c r="C138" s="220" t="s">
        <v>180</v>
      </c>
      <c r="D138" s="220" t="s">
        <v>138</v>
      </c>
      <c r="E138" s="221" t="s">
        <v>1153</v>
      </c>
      <c r="F138" s="222" t="s">
        <v>1154</v>
      </c>
      <c r="G138" s="223" t="s">
        <v>454</v>
      </c>
      <c r="H138" s="224">
        <v>1</v>
      </c>
      <c r="I138" s="225"/>
      <c r="J138" s="226">
        <f>ROUND(I138*H138,2)</f>
        <v>0</v>
      </c>
      <c r="K138" s="227"/>
      <c r="L138" s="44"/>
      <c r="M138" s="228" t="s">
        <v>1</v>
      </c>
      <c r="N138" s="229" t="s">
        <v>38</v>
      </c>
      <c r="O138" s="91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2" t="s">
        <v>926</v>
      </c>
      <c r="AT138" s="232" t="s">
        <v>138</v>
      </c>
      <c r="AU138" s="232" t="s">
        <v>83</v>
      </c>
      <c r="AY138" s="17" t="s">
        <v>136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7" t="s">
        <v>81</v>
      </c>
      <c r="BK138" s="233">
        <f>ROUND(I138*H138,2)</f>
        <v>0</v>
      </c>
      <c r="BL138" s="17" t="s">
        <v>926</v>
      </c>
      <c r="BM138" s="232" t="s">
        <v>1155</v>
      </c>
    </row>
    <row r="139" s="2" customFormat="1" ht="21.75" customHeight="1">
      <c r="A139" s="38"/>
      <c r="B139" s="39"/>
      <c r="C139" s="220" t="s">
        <v>187</v>
      </c>
      <c r="D139" s="220" t="s">
        <v>138</v>
      </c>
      <c r="E139" s="221" t="s">
        <v>1156</v>
      </c>
      <c r="F139" s="222" t="s">
        <v>1157</v>
      </c>
      <c r="G139" s="223" t="s">
        <v>454</v>
      </c>
      <c r="H139" s="224">
        <v>1</v>
      </c>
      <c r="I139" s="225"/>
      <c r="J139" s="226">
        <f>ROUND(I139*H139,2)</f>
        <v>0</v>
      </c>
      <c r="K139" s="227"/>
      <c r="L139" s="44"/>
      <c r="M139" s="228" t="s">
        <v>1</v>
      </c>
      <c r="N139" s="229" t="s">
        <v>38</v>
      </c>
      <c r="O139" s="91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2" t="s">
        <v>926</v>
      </c>
      <c r="AT139" s="232" t="s">
        <v>138</v>
      </c>
      <c r="AU139" s="232" t="s">
        <v>83</v>
      </c>
      <c r="AY139" s="17" t="s">
        <v>136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81</v>
      </c>
      <c r="BK139" s="233">
        <f>ROUND(I139*H139,2)</f>
        <v>0</v>
      </c>
      <c r="BL139" s="17" t="s">
        <v>926</v>
      </c>
      <c r="BM139" s="232" t="s">
        <v>1158</v>
      </c>
    </row>
    <row r="140" s="2" customFormat="1" ht="16.5" customHeight="1">
      <c r="A140" s="38"/>
      <c r="B140" s="39"/>
      <c r="C140" s="220" t="s">
        <v>8</v>
      </c>
      <c r="D140" s="220" t="s">
        <v>138</v>
      </c>
      <c r="E140" s="221" t="s">
        <v>1159</v>
      </c>
      <c r="F140" s="222" t="s">
        <v>1160</v>
      </c>
      <c r="G140" s="223" t="s">
        <v>454</v>
      </c>
      <c r="H140" s="224">
        <v>1</v>
      </c>
      <c r="I140" s="225"/>
      <c r="J140" s="226">
        <f>ROUND(I140*H140,2)</f>
        <v>0</v>
      </c>
      <c r="K140" s="227"/>
      <c r="L140" s="44"/>
      <c r="M140" s="228" t="s">
        <v>1</v>
      </c>
      <c r="N140" s="229" t="s">
        <v>38</v>
      </c>
      <c r="O140" s="91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2" t="s">
        <v>926</v>
      </c>
      <c r="AT140" s="232" t="s">
        <v>138</v>
      </c>
      <c r="AU140" s="232" t="s">
        <v>83</v>
      </c>
      <c r="AY140" s="17" t="s">
        <v>136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81</v>
      </c>
      <c r="BK140" s="233">
        <f>ROUND(I140*H140,2)</f>
        <v>0</v>
      </c>
      <c r="BL140" s="17" t="s">
        <v>926</v>
      </c>
      <c r="BM140" s="232" t="s">
        <v>1161</v>
      </c>
    </row>
    <row r="141" s="2" customFormat="1" ht="16.5" customHeight="1">
      <c r="A141" s="38"/>
      <c r="B141" s="39"/>
      <c r="C141" s="220" t="s">
        <v>194</v>
      </c>
      <c r="D141" s="220" t="s">
        <v>138</v>
      </c>
      <c r="E141" s="221" t="s">
        <v>1162</v>
      </c>
      <c r="F141" s="222" t="s">
        <v>1163</v>
      </c>
      <c r="G141" s="223" t="s">
        <v>454</v>
      </c>
      <c r="H141" s="224">
        <v>1</v>
      </c>
      <c r="I141" s="225"/>
      <c r="J141" s="226">
        <f>ROUND(I141*H141,2)</f>
        <v>0</v>
      </c>
      <c r="K141" s="227"/>
      <c r="L141" s="44"/>
      <c r="M141" s="268" t="s">
        <v>1</v>
      </c>
      <c r="N141" s="269" t="s">
        <v>38</v>
      </c>
      <c r="O141" s="270"/>
      <c r="P141" s="271">
        <f>O141*H141</f>
        <v>0</v>
      </c>
      <c r="Q141" s="271">
        <v>0</v>
      </c>
      <c r="R141" s="271">
        <f>Q141*H141</f>
        <v>0</v>
      </c>
      <c r="S141" s="271">
        <v>0</v>
      </c>
      <c r="T141" s="27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2" t="s">
        <v>926</v>
      </c>
      <c r="AT141" s="232" t="s">
        <v>138</v>
      </c>
      <c r="AU141" s="232" t="s">
        <v>83</v>
      </c>
      <c r="AY141" s="17" t="s">
        <v>136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81</v>
      </c>
      <c r="BK141" s="233">
        <f>ROUND(I141*H141,2)</f>
        <v>0</v>
      </c>
      <c r="BL141" s="17" t="s">
        <v>926</v>
      </c>
      <c r="BM141" s="232" t="s">
        <v>1164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I3US+2hi7P3NSiJULsnvhb1Gz/jc/Ax42son31SguwRsE42SSbmaLdcXXegmtKvgH7mevaL0R0xkOTDlLwJgOg==" hashValue="+byDg0iJInnTXW8nSU6utWY2GlX5S1d0h9ysA7QwrNt25k7QUOlRy2Wmn4beZnadh+GqvTspq8ucr9mZaKidRQ==" algorithmName="SHA-512" password="CC35"/>
  <autoFilter ref="C121:K14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1165</v>
      </c>
      <c r="H4" s="20"/>
    </row>
    <row r="5" s="1" customFormat="1" ht="12" customHeight="1">
      <c r="B5" s="20"/>
      <c r="C5" s="283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4" t="s">
        <v>16</v>
      </c>
      <c r="D6" s="285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19. 3. 2024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86"/>
      <c r="C9" s="287" t="s">
        <v>54</v>
      </c>
      <c r="D9" s="288" t="s">
        <v>55</v>
      </c>
      <c r="E9" s="288" t="s">
        <v>123</v>
      </c>
      <c r="F9" s="289" t="s">
        <v>1166</v>
      </c>
      <c r="G9" s="192"/>
      <c r="H9" s="286"/>
    </row>
    <row r="10" s="2" customFormat="1" ht="26.4" customHeight="1">
      <c r="A10" s="38"/>
      <c r="B10" s="44"/>
      <c r="C10" s="290" t="s">
        <v>1167</v>
      </c>
      <c r="D10" s="290" t="s">
        <v>79</v>
      </c>
      <c r="E10" s="38"/>
      <c r="F10" s="38"/>
      <c r="G10" s="38"/>
      <c r="H10" s="44"/>
    </row>
    <row r="11" s="2" customFormat="1" ht="16.8" customHeight="1">
      <c r="A11" s="38"/>
      <c r="B11" s="44"/>
      <c r="C11" s="291" t="s">
        <v>103</v>
      </c>
      <c r="D11" s="292" t="s">
        <v>104</v>
      </c>
      <c r="E11" s="293" t="s">
        <v>1</v>
      </c>
      <c r="F11" s="294">
        <v>223.22</v>
      </c>
      <c r="G11" s="38"/>
      <c r="H11" s="44"/>
    </row>
    <row r="12" s="2" customFormat="1" ht="16.8" customHeight="1">
      <c r="A12" s="38"/>
      <c r="B12" s="44"/>
      <c r="C12" s="295" t="s">
        <v>103</v>
      </c>
      <c r="D12" s="295" t="s">
        <v>677</v>
      </c>
      <c r="E12" s="17" t="s">
        <v>1</v>
      </c>
      <c r="F12" s="296">
        <v>223.22</v>
      </c>
      <c r="G12" s="38"/>
      <c r="H12" s="44"/>
    </row>
    <row r="13" s="2" customFormat="1" ht="16.8" customHeight="1">
      <c r="A13" s="38"/>
      <c r="B13" s="44"/>
      <c r="C13" s="297" t="s">
        <v>1168</v>
      </c>
      <c r="D13" s="38"/>
      <c r="E13" s="38"/>
      <c r="F13" s="38"/>
      <c r="G13" s="38"/>
      <c r="H13" s="44"/>
    </row>
    <row r="14" s="2" customFormat="1">
      <c r="A14" s="38"/>
      <c r="B14" s="44"/>
      <c r="C14" s="295" t="s">
        <v>674</v>
      </c>
      <c r="D14" s="295" t="s">
        <v>675</v>
      </c>
      <c r="E14" s="17" t="s">
        <v>258</v>
      </c>
      <c r="F14" s="296">
        <v>223.22</v>
      </c>
      <c r="G14" s="38"/>
      <c r="H14" s="44"/>
    </row>
    <row r="15" s="2" customFormat="1" ht="16.8" customHeight="1">
      <c r="A15" s="38"/>
      <c r="B15" s="44"/>
      <c r="C15" s="295" t="s">
        <v>654</v>
      </c>
      <c r="D15" s="295" t="s">
        <v>655</v>
      </c>
      <c r="E15" s="17" t="s">
        <v>258</v>
      </c>
      <c r="F15" s="296">
        <v>742.57500000000005</v>
      </c>
      <c r="G15" s="38"/>
      <c r="H15" s="44"/>
    </row>
    <row r="16" s="2" customFormat="1" ht="16.8" customHeight="1">
      <c r="A16" s="38"/>
      <c r="B16" s="44"/>
      <c r="C16" s="295" t="s">
        <v>659</v>
      </c>
      <c r="D16" s="295" t="s">
        <v>660</v>
      </c>
      <c r="E16" s="17" t="s">
        <v>258</v>
      </c>
      <c r="F16" s="296">
        <v>6683.1750000000002</v>
      </c>
      <c r="G16" s="38"/>
      <c r="H16" s="44"/>
    </row>
    <row r="17" s="2" customFormat="1" ht="16.8" customHeight="1">
      <c r="A17" s="38"/>
      <c r="B17" s="44"/>
      <c r="C17" s="291" t="s">
        <v>96</v>
      </c>
      <c r="D17" s="292" t="s">
        <v>97</v>
      </c>
      <c r="E17" s="293" t="s">
        <v>1</v>
      </c>
      <c r="F17" s="294">
        <v>519.35500000000002</v>
      </c>
      <c r="G17" s="38"/>
      <c r="H17" s="44"/>
    </row>
    <row r="18" s="2" customFormat="1" ht="16.8" customHeight="1">
      <c r="A18" s="38"/>
      <c r="B18" s="44"/>
      <c r="C18" s="295" t="s">
        <v>96</v>
      </c>
      <c r="D18" s="295" t="s">
        <v>667</v>
      </c>
      <c r="E18" s="17" t="s">
        <v>1</v>
      </c>
      <c r="F18" s="296">
        <v>519.35500000000002</v>
      </c>
      <c r="G18" s="38"/>
      <c r="H18" s="44"/>
    </row>
    <row r="19" s="2" customFormat="1" ht="16.8" customHeight="1">
      <c r="A19" s="38"/>
      <c r="B19" s="44"/>
      <c r="C19" s="297" t="s">
        <v>1168</v>
      </c>
      <c r="D19" s="38"/>
      <c r="E19" s="38"/>
      <c r="F19" s="38"/>
      <c r="G19" s="38"/>
      <c r="H19" s="44"/>
    </row>
    <row r="20" s="2" customFormat="1">
      <c r="A20" s="38"/>
      <c r="B20" s="44"/>
      <c r="C20" s="295" t="s">
        <v>664</v>
      </c>
      <c r="D20" s="295" t="s">
        <v>665</v>
      </c>
      <c r="E20" s="17" t="s">
        <v>258</v>
      </c>
      <c r="F20" s="296">
        <v>519.35500000000002</v>
      </c>
      <c r="G20" s="38"/>
      <c r="H20" s="44"/>
    </row>
    <row r="21" s="2" customFormat="1" ht="16.8" customHeight="1">
      <c r="A21" s="38"/>
      <c r="B21" s="44"/>
      <c r="C21" s="295" t="s">
        <v>654</v>
      </c>
      <c r="D21" s="295" t="s">
        <v>655</v>
      </c>
      <c r="E21" s="17" t="s">
        <v>258</v>
      </c>
      <c r="F21" s="296">
        <v>742.57500000000005</v>
      </c>
      <c r="G21" s="38"/>
      <c r="H21" s="44"/>
    </row>
    <row r="22" s="2" customFormat="1" ht="16.8" customHeight="1">
      <c r="A22" s="38"/>
      <c r="B22" s="44"/>
      <c r="C22" s="295" t="s">
        <v>659</v>
      </c>
      <c r="D22" s="295" t="s">
        <v>660</v>
      </c>
      <c r="E22" s="17" t="s">
        <v>258</v>
      </c>
      <c r="F22" s="296">
        <v>6683.1750000000002</v>
      </c>
      <c r="G22" s="38"/>
      <c r="H22" s="44"/>
    </row>
    <row r="23" s="2" customFormat="1" ht="16.8" customHeight="1">
      <c r="A23" s="38"/>
      <c r="B23" s="44"/>
      <c r="C23" s="291" t="s">
        <v>100</v>
      </c>
      <c r="D23" s="292" t="s">
        <v>101</v>
      </c>
      <c r="E23" s="293" t="s">
        <v>1</v>
      </c>
      <c r="F23" s="294">
        <v>529.61500000000001</v>
      </c>
      <c r="G23" s="38"/>
      <c r="H23" s="44"/>
    </row>
    <row r="24" s="2" customFormat="1" ht="16.8" customHeight="1">
      <c r="A24" s="38"/>
      <c r="B24" s="44"/>
      <c r="C24" s="295" t="s">
        <v>100</v>
      </c>
      <c r="D24" s="295" t="s">
        <v>672</v>
      </c>
      <c r="E24" s="17" t="s">
        <v>1</v>
      </c>
      <c r="F24" s="296">
        <v>529.61500000000001</v>
      </c>
      <c r="G24" s="38"/>
      <c r="H24" s="44"/>
    </row>
    <row r="25" s="2" customFormat="1" ht="16.8" customHeight="1">
      <c r="A25" s="38"/>
      <c r="B25" s="44"/>
      <c r="C25" s="297" t="s">
        <v>1168</v>
      </c>
      <c r="D25" s="38"/>
      <c r="E25" s="38"/>
      <c r="F25" s="38"/>
      <c r="G25" s="38"/>
      <c r="H25" s="44"/>
    </row>
    <row r="26" s="2" customFormat="1">
      <c r="A26" s="38"/>
      <c r="B26" s="44"/>
      <c r="C26" s="295" t="s">
        <v>669</v>
      </c>
      <c r="D26" s="295" t="s">
        <v>670</v>
      </c>
      <c r="E26" s="17" t="s">
        <v>258</v>
      </c>
      <c r="F26" s="296">
        <v>529.61500000000001</v>
      </c>
      <c r="G26" s="38"/>
      <c r="H26" s="44"/>
    </row>
    <row r="27" s="2" customFormat="1" ht="16.8" customHeight="1">
      <c r="A27" s="38"/>
      <c r="B27" s="44"/>
      <c r="C27" s="295" t="s">
        <v>645</v>
      </c>
      <c r="D27" s="295" t="s">
        <v>646</v>
      </c>
      <c r="E27" s="17" t="s">
        <v>258</v>
      </c>
      <c r="F27" s="296">
        <v>529.61500000000001</v>
      </c>
      <c r="G27" s="38"/>
      <c r="H27" s="44"/>
    </row>
    <row r="28" s="2" customFormat="1" ht="16.8" customHeight="1">
      <c r="A28" s="38"/>
      <c r="B28" s="44"/>
      <c r="C28" s="295" t="s">
        <v>649</v>
      </c>
      <c r="D28" s="295" t="s">
        <v>650</v>
      </c>
      <c r="E28" s="17" t="s">
        <v>258</v>
      </c>
      <c r="F28" s="296">
        <v>4766.5349999999999</v>
      </c>
      <c r="G28" s="38"/>
      <c r="H28" s="44"/>
    </row>
    <row r="29" s="2" customFormat="1" ht="16.8" customHeight="1">
      <c r="A29" s="38"/>
      <c r="B29" s="44"/>
      <c r="C29" s="291" t="s">
        <v>93</v>
      </c>
      <c r="D29" s="292" t="s">
        <v>94</v>
      </c>
      <c r="E29" s="293" t="s">
        <v>1</v>
      </c>
      <c r="F29" s="294">
        <v>1977</v>
      </c>
      <c r="G29" s="38"/>
      <c r="H29" s="44"/>
    </row>
    <row r="30" s="2" customFormat="1" ht="16.8" customHeight="1">
      <c r="A30" s="38"/>
      <c r="B30" s="44"/>
      <c r="C30" s="295" t="s">
        <v>93</v>
      </c>
      <c r="D30" s="295" t="s">
        <v>294</v>
      </c>
      <c r="E30" s="17" t="s">
        <v>1</v>
      </c>
      <c r="F30" s="296">
        <v>1977</v>
      </c>
      <c r="G30" s="38"/>
      <c r="H30" s="44"/>
    </row>
    <row r="31" s="2" customFormat="1" ht="16.8" customHeight="1">
      <c r="A31" s="38"/>
      <c r="B31" s="44"/>
      <c r="C31" s="297" t="s">
        <v>1168</v>
      </c>
      <c r="D31" s="38"/>
      <c r="E31" s="38"/>
      <c r="F31" s="38"/>
      <c r="G31" s="38"/>
      <c r="H31" s="44"/>
    </row>
    <row r="32" s="2" customFormat="1" ht="16.8" customHeight="1">
      <c r="A32" s="38"/>
      <c r="B32" s="44"/>
      <c r="C32" s="295" t="s">
        <v>291</v>
      </c>
      <c r="D32" s="295" t="s">
        <v>292</v>
      </c>
      <c r="E32" s="17" t="s">
        <v>141</v>
      </c>
      <c r="F32" s="296">
        <v>1977</v>
      </c>
      <c r="G32" s="38"/>
      <c r="H32" s="44"/>
    </row>
    <row r="33" s="2" customFormat="1">
      <c r="A33" s="38"/>
      <c r="B33" s="44"/>
      <c r="C33" s="295" t="s">
        <v>279</v>
      </c>
      <c r="D33" s="295" t="s">
        <v>280</v>
      </c>
      <c r="E33" s="17" t="s">
        <v>236</v>
      </c>
      <c r="F33" s="296">
        <v>395.39999999999998</v>
      </c>
      <c r="G33" s="38"/>
      <c r="H33" s="44"/>
    </row>
    <row r="34" s="2" customFormat="1">
      <c r="A34" s="38"/>
      <c r="B34" s="44"/>
      <c r="C34" s="295" t="s">
        <v>251</v>
      </c>
      <c r="D34" s="295" t="s">
        <v>252</v>
      </c>
      <c r="E34" s="17" t="s">
        <v>236</v>
      </c>
      <c r="F34" s="296">
        <v>593.10000000000002</v>
      </c>
      <c r="G34" s="38"/>
      <c r="H34" s="44"/>
    </row>
    <row r="35" s="2" customFormat="1">
      <c r="A35" s="38"/>
      <c r="B35" s="44"/>
      <c r="C35" s="295" t="s">
        <v>256</v>
      </c>
      <c r="D35" s="295" t="s">
        <v>257</v>
      </c>
      <c r="E35" s="17" t="s">
        <v>258</v>
      </c>
      <c r="F35" s="296">
        <v>1126.8900000000001</v>
      </c>
      <c r="G35" s="38"/>
      <c r="H35" s="44"/>
    </row>
    <row r="36" s="2" customFormat="1" ht="16.8" customHeight="1">
      <c r="A36" s="38"/>
      <c r="B36" s="44"/>
      <c r="C36" s="295" t="s">
        <v>272</v>
      </c>
      <c r="D36" s="295" t="s">
        <v>273</v>
      </c>
      <c r="E36" s="17" t="s">
        <v>141</v>
      </c>
      <c r="F36" s="296">
        <v>1977</v>
      </c>
      <c r="G36" s="38"/>
      <c r="H36" s="44"/>
    </row>
    <row r="37" s="2" customFormat="1" ht="16.8" customHeight="1">
      <c r="A37" s="38"/>
      <c r="B37" s="44"/>
      <c r="C37" s="295" t="s">
        <v>296</v>
      </c>
      <c r="D37" s="295" t="s">
        <v>297</v>
      </c>
      <c r="E37" s="17" t="s">
        <v>141</v>
      </c>
      <c r="F37" s="296">
        <v>1977</v>
      </c>
      <c r="G37" s="38"/>
      <c r="H37" s="44"/>
    </row>
    <row r="38" s="2" customFormat="1" ht="7.44" customHeight="1">
      <c r="A38" s="38"/>
      <c r="B38" s="171"/>
      <c r="C38" s="172"/>
      <c r="D38" s="172"/>
      <c r="E38" s="172"/>
      <c r="F38" s="172"/>
      <c r="G38" s="172"/>
      <c r="H38" s="44"/>
    </row>
    <row r="39" s="2" customFormat="1">
      <c r="A39" s="38"/>
      <c r="B39" s="38"/>
      <c r="C39" s="38"/>
      <c r="D39" s="38"/>
      <c r="E39" s="38"/>
      <c r="F39" s="38"/>
      <c r="G39" s="38"/>
      <c r="H39" s="38"/>
    </row>
  </sheetData>
  <sheetProtection sheet="1" formatColumns="0" formatRows="0" objects="1" scenarios="1" spinCount="100000" saltValue="BWRCyA011UgmIaRXp+N/sYZXrSxSwEbidKkfz9oYcc13vJS4O8vRs6d0UjQrQrUwppGJj4cVNAaavrBPe/dN+A==" hashValue="X6xY8EGYiD8lynGSHLEmULnZSeNDly06++uSwje6iL2nR4MQNspKGsjzE3rcxmTa6owm0bvPTysHfWmYZ9sb4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DESKTOP-67JIB2K\Pracovna</dc:creator>
  <cp:lastModifiedBy>DESKTOP-67JIB2K\Pracovna</cp:lastModifiedBy>
  <dcterms:created xsi:type="dcterms:W3CDTF">2024-04-11T11:45:27Z</dcterms:created>
  <dcterms:modified xsi:type="dcterms:W3CDTF">2024-04-11T11:45:41Z</dcterms:modified>
</cp:coreProperties>
</file>