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855" windowHeight="5850" activeTab="0"/>
  </bookViews>
  <sheets>
    <sheet name="PD Plynovodní přípojka" sheetId="2" r:id="rId1"/>
  </sheets>
  <definedNames>
    <definedName name="_xlnm._FilterDatabase" localSheetId="0" hidden="1">'PD Plynovodní přípojka'!$B$9:$J$44</definedName>
    <definedName name="_xlnm.Print_Titles" localSheetId="0">'PD Plynovodní přípojka'!$9:$9</definedName>
  </definedNames>
  <calcPr calcId="162913"/>
</workbook>
</file>

<file path=xl/sharedStrings.xml><?xml version="1.0" encoding="utf-8"?>
<sst xmlns="http://schemas.openxmlformats.org/spreadsheetml/2006/main" count="649" uniqueCount="295">
  <si>
    <t>21</t>
  </si>
  <si>
    <t>Stavba:</t>
  </si>
  <si>
    <t>1</t>
  </si>
  <si>
    <t>Cena bez DPH</t>
  </si>
  <si>
    <t>Kód</t>
  </si>
  <si>
    <t>Popis</t>
  </si>
  <si>
    <t>Typ</t>
  </si>
  <si>
    <t>D</t>
  </si>
  <si>
    <t>Objekt:</t>
  </si>
  <si>
    <t>Cena celkem [CZK]</t>
  </si>
  <si>
    <t>SOUPIS PRACÍ</t>
  </si>
  <si>
    <t>PČ</t>
  </si>
  <si>
    <t>MJ</t>
  </si>
  <si>
    <t>Množství</t>
  </si>
  <si>
    <t>J.cena [CZK]</t>
  </si>
  <si>
    <t>Cenová soustava</t>
  </si>
  <si>
    <t>Náklady soupisu celkem</t>
  </si>
  <si>
    <t>PSV</t>
  </si>
  <si>
    <t>Práce a dodávky PSV</t>
  </si>
  <si>
    <t>K</t>
  </si>
  <si>
    <t>soubor</t>
  </si>
  <si>
    <t>m</t>
  </si>
  <si>
    <t>kpl</t>
  </si>
  <si>
    <t>723</t>
  </si>
  <si>
    <t>Zdravotechnika - vnitřní plynovod</t>
  </si>
  <si>
    <t>M</t>
  </si>
  <si>
    <t>kus</t>
  </si>
  <si>
    <t>733291101</t>
  </si>
  <si>
    <t>998723102</t>
  </si>
  <si>
    <t>t</t>
  </si>
  <si>
    <t>Ostatní</t>
  </si>
  <si>
    <t>733</t>
  </si>
  <si>
    <t>Ústřední vytápění - rozvodné potrubí</t>
  </si>
  <si>
    <t>998733102</t>
  </si>
  <si>
    <t>734</t>
  </si>
  <si>
    <t>Ústřední vytápění - armatury</t>
  </si>
  <si>
    <t>17</t>
  </si>
  <si>
    <t>19</t>
  </si>
  <si>
    <t>27</t>
  </si>
  <si>
    <t>adaptér pro Cu trubky 15mm</t>
  </si>
  <si>
    <t>734221682</t>
  </si>
  <si>
    <t>998734102</t>
  </si>
  <si>
    <t>735</t>
  </si>
  <si>
    <t>Ústřední vytápění - otopná tělesa</t>
  </si>
  <si>
    <t>998735102</t>
  </si>
  <si>
    <t>000</t>
  </si>
  <si>
    <t>město Kolín</t>
  </si>
  <si>
    <t>zast. Michalem Najbrtem,</t>
  </si>
  <si>
    <t>místostarostou města Kolín</t>
  </si>
  <si>
    <t>Zhotovitel</t>
  </si>
  <si>
    <t>Objednatel</t>
  </si>
  <si>
    <t>20-0210A - Domovní plynovod</t>
  </si>
  <si>
    <t>HSV</t>
  </si>
  <si>
    <t>Práce a dodávky HSV</t>
  </si>
  <si>
    <t>Zemní práce</t>
  </si>
  <si>
    <t>132212111</t>
  </si>
  <si>
    <t>Hloubení rýh šířky do 800 mm ručně zapažených i nezapažených, s urovnáním dna do předepsaného profilu a spádu v hornině třídy těžitelnosti I skupiny 3 soudržných</t>
  </si>
  <si>
    <t>m3</t>
  </si>
  <si>
    <t>451573111</t>
  </si>
  <si>
    <t>Lože pod potrubí, stoky a drobné objekty v otevřeném výkopu z písku a štěrkopísku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</si>
  <si>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</si>
  <si>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</si>
  <si>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58337331</t>
  </si>
  <si>
    <t>štěrkopísek frakce 0/22</t>
  </si>
  <si>
    <t>CS ÚRS 2020 01</t>
  </si>
  <si>
    <t>174111101</t>
  </si>
  <si>
    <t>Zásyp sypaninou z jakékoliv horniny ručě s uložením výkopku ve vrstvách se zhutněním jam, šachet, rýh nebo kolem objektů v těchto vykopávkách</t>
  </si>
  <si>
    <t>723160204R</t>
  </si>
  <si>
    <t>Montáž plynoměrné skříně</t>
  </si>
  <si>
    <t>40565110R1</t>
  </si>
  <si>
    <t>Plynmoěrný domek ocelový 1200x550x240</t>
  </si>
  <si>
    <t>723160205</t>
  </si>
  <si>
    <t>Přípojky k plynoměrům spojované na závit bez ochozu G 5/4</t>
  </si>
  <si>
    <t>723160335</t>
  </si>
  <si>
    <t>Přípojky k plynoměrům rozpěrky přípojek G 5/4</t>
  </si>
  <si>
    <t>723231165</t>
  </si>
  <si>
    <r>
      <t>Armatury se dvěma závity kohouty kulové PN 42 do 185</t>
    </r>
    <r>
      <rPr>
        <sz val="9"/>
        <rFont val="Calibri"/>
        <family val="2"/>
      </rPr>
      <t>°</t>
    </r>
    <r>
      <rPr>
        <sz val="9"/>
        <rFont val="Arial CE"/>
        <family val="2"/>
      </rPr>
      <t>C plnoprůtokové vnitřní závit těžká řada G 1 1/4</t>
    </r>
  </si>
  <si>
    <t>723261913</t>
  </si>
  <si>
    <t>Montáž plynoměrů při rekonstrukci plynoinstalací s odvzdušněním maximální průtok Q (m3/h) 16 m3/h</t>
  </si>
  <si>
    <t>38822272</t>
  </si>
  <si>
    <t>plynoměr membránový nízkotlaký se šroubením Qmax 10m3/h, PN 0,05MPa, rozteč 250</t>
  </si>
  <si>
    <t>723111205R1</t>
  </si>
  <si>
    <t>Potrubí z ocelových trubek závitových černých spojovacích svařováním, bezešvých běžných DN 32 - Bralen</t>
  </si>
  <si>
    <t>723170115</t>
  </si>
  <si>
    <t>Potrubí z plastových trub Pe100 spojovaných elektrotvarovkami PN 0,4 Mpa (SDR 11) D 40 x 3,7 mm</t>
  </si>
  <si>
    <t>877171101</t>
  </si>
  <si>
    <t>Montáž tvarovek na plastovém potrubí z polyetylenu PE 100 elektrotvarovek SDR 11/PN16 spojek</t>
  </si>
  <si>
    <t>28615970R</t>
  </si>
  <si>
    <t>elektropřechod PE/ocel SDR11 PE 100 PN16 D 40mm/32</t>
  </si>
  <si>
    <t>899721111</t>
  </si>
  <si>
    <t>Signalizační vodič na potrubí DN do 150 mm</t>
  </si>
  <si>
    <t>899722111</t>
  </si>
  <si>
    <t>Krytí potrubí z plastů výstražnou fólií z PVC šířky 20 cm</t>
  </si>
  <si>
    <t>723150366</t>
  </si>
  <si>
    <r>
      <t xml:space="preserve">Potrubí z ocelových trubek hladkých chráničky </t>
    </r>
    <r>
      <rPr>
        <sz val="9"/>
        <rFont val="Calibri"/>
        <family val="2"/>
      </rPr>
      <t>Ø</t>
    </r>
    <r>
      <rPr>
        <sz val="9"/>
        <rFont val="Arial CE"/>
        <family val="2"/>
      </rPr>
      <t xml:space="preserve"> 44,5/2,6</t>
    </r>
  </si>
  <si>
    <t>723181022</t>
  </si>
  <si>
    <t>Potrubí z měděných trubek tvrdých, spojovaných lisováním DN 15</t>
  </si>
  <si>
    <t>723181025</t>
  </si>
  <si>
    <t>Potrubí z měděných trubek tvrdých, spojovaných lisováním DN 32</t>
  </si>
  <si>
    <t>733191113</t>
  </si>
  <si>
    <t>Manžeta prostupová pro ocelové potrubí do DN 50</t>
  </si>
  <si>
    <t>460510036R1</t>
  </si>
  <si>
    <t>Zhotovení prostupů pro potrubí ve zdivu vč. zpětného zapravení a začištění</t>
  </si>
  <si>
    <t>Přesun hmot pro vnitřní plynovod stanovený z hmotnosti přesunovaného materiálu vodorovná dopravní vzdálenost 50 m v objektech výšjy přes 6 do 12 m</t>
  </si>
  <si>
    <t>Práce a dodávky M</t>
  </si>
  <si>
    <t>58-M</t>
  </si>
  <si>
    <t xml:space="preserve">Revize vyhrazených technických zařízení </t>
  </si>
  <si>
    <t>580506015</t>
  </si>
  <si>
    <t>Domovní plynovody kontrola umístění, funkce a těsnosti plynoměru do 10 m3/h</t>
  </si>
  <si>
    <t>580506015R1</t>
  </si>
  <si>
    <t>Revize plynu vnější, vnitřní</t>
  </si>
  <si>
    <t>580506028R1</t>
  </si>
  <si>
    <t>Domovní plynovody - tlaková zkouška kontrola před natlakováním plynovodu DN do 50</t>
  </si>
  <si>
    <t>580506036</t>
  </si>
  <si>
    <t>Domovní plynovody odvzdušnění plynovodu DN do 50 délky přes 20 do 50 m</t>
  </si>
  <si>
    <r>
      <t>F</t>
    </r>
    <r>
      <rPr>
        <b/>
        <sz val="10"/>
        <rFont val="Calibri"/>
        <family val="2"/>
      </rPr>
      <t>ű</t>
    </r>
    <r>
      <rPr>
        <b/>
        <sz val="10"/>
        <rFont val="Arial CE"/>
        <family val="2"/>
      </rPr>
      <t>gnerova 366 - PD plynovodní přípojka a ústředníteplovodní vytápění</t>
    </r>
  </si>
  <si>
    <r>
      <t>280 02 Kolín II, F</t>
    </r>
    <r>
      <rPr>
        <b/>
        <sz val="11"/>
        <rFont val="Calibri"/>
        <family val="2"/>
      </rPr>
      <t>ű</t>
    </r>
    <r>
      <rPr>
        <b/>
        <sz val="11"/>
        <rFont val="Arial CE"/>
        <family val="2"/>
      </rPr>
      <t>gnerova č.p. 366</t>
    </r>
  </si>
  <si>
    <t>20-0210B - Ústřední vytápění</t>
  </si>
  <si>
    <t>Ústřední vytápění - kotelny</t>
  </si>
  <si>
    <t>731244494</t>
  </si>
  <si>
    <t>Kotle ocelové teplovodní plynové závěsné kondenzační montáž kotlů kondenzačních ostatních typů o výkonu přes 28 do 50 kW</t>
  </si>
  <si>
    <t>48417693R1</t>
  </si>
  <si>
    <t>kotel ocelový plynový kondenzační závěsný pro vytápění 8,7 - 48 kW</t>
  </si>
  <si>
    <t>48417693R2</t>
  </si>
  <si>
    <t>ekvitermní regulace</t>
  </si>
  <si>
    <t>48417693R3</t>
  </si>
  <si>
    <t>prostorový termostat s týdením programem</t>
  </si>
  <si>
    <t>sada</t>
  </si>
  <si>
    <t>731810332</t>
  </si>
  <si>
    <t>Nucené odtahy spalin od kondenzačních kotlů soustředným potrubím vedeným svisle šikmou střechou, průměru 80/125 mm</t>
  </si>
  <si>
    <t>731810342</t>
  </si>
  <si>
    <t>Nucené odtahy spalin od kondenzačních kotlů prodloužení soustředného potrubí, průměru 80/125 mm</t>
  </si>
  <si>
    <t>731810342R1</t>
  </si>
  <si>
    <t>Zaizolování odtahu spalin vč. oplechování v původním prostoru</t>
  </si>
  <si>
    <t>998731102</t>
  </si>
  <si>
    <t>Přesun hmot pro kotelny stanovený z hmotnosti přesunovaného materiálu vodorovná dopravní vzdálenost do 50 m v objektech výšky přes 6 do 12 m</t>
  </si>
  <si>
    <t>Ústřední vytápění - strojovny</t>
  </si>
  <si>
    <t>732331616</t>
  </si>
  <si>
    <t xml:space="preserve">Nádoby expanzní tlakové s membránou bez pojistného ventilu se závitovým připojením PN 0,6 o objemu 50 l </t>
  </si>
  <si>
    <t>998732102</t>
  </si>
  <si>
    <t>Přesun hmot pro strojovny stanovený z hmotnosti přesunovaného materiálu vodorovná dopravní vzdálenost do 50 m v objektech výšky přes 6 do 12 m</t>
  </si>
  <si>
    <t>733223105</t>
  </si>
  <si>
    <t>733223102</t>
  </si>
  <si>
    <t>733223103</t>
  </si>
  <si>
    <t>733223104</t>
  </si>
  <si>
    <t>733223106</t>
  </si>
  <si>
    <t>Potrubí z trubek měděných tvrdých spojovaných měkkým pájením D 15/1</t>
  </si>
  <si>
    <t>Potrubí z trubek měděných tvrdých spojovaných měkkým pájením D 18/1</t>
  </si>
  <si>
    <t>Potrubí z trubek měděných tvrdých spojovaných měkkým pájením D 22/1</t>
  </si>
  <si>
    <t>Potrubí z trubek měděných tvrdých spojovaných měkkým pájením D 28/1,5</t>
  </si>
  <si>
    <t>Potrubí z trubek měděných tvrdých spojovaných měkkým pájením D 35/1,5</t>
  </si>
  <si>
    <t>733223107</t>
  </si>
  <si>
    <t>Potrubí z trubek měděných tvrdých spojovaných měkkým pájením D 42/1,5</t>
  </si>
  <si>
    <t>Zkoušky těsnosti potrubí z trubek měděných D do 35/1,5</t>
  </si>
  <si>
    <t>733291102</t>
  </si>
  <si>
    <t>Zkoušky těsnosti potrubí z trubek měděných D přes 35/1,5 do 64/2,0</t>
  </si>
  <si>
    <t>Přesun hmot pro rozvody potrubí stanovených z hmotnosti přesunovaného materiálu vodorovná dopravní vzdálenost do 50 m v objektech výšky přes 6 do 12 m</t>
  </si>
  <si>
    <t>734211118</t>
  </si>
  <si>
    <r>
      <t>Ventily odvzdušňovací závitové automatické PN 14 do 120</t>
    </r>
    <r>
      <rPr>
        <sz val="9"/>
        <rFont val="Calibri"/>
        <family val="2"/>
      </rPr>
      <t>°</t>
    </r>
    <r>
      <rPr>
        <sz val="9"/>
        <rFont val="Arial CE"/>
        <family val="2"/>
      </rPr>
      <t xml:space="preserve">C G1/4 </t>
    </r>
  </si>
  <si>
    <t>734291122</t>
  </si>
  <si>
    <t>734251213</t>
  </si>
  <si>
    <t>Ventily pojistné závitové a čepové rohové provozní tlak do 6 bar G 1</t>
  </si>
  <si>
    <r>
      <t>Ostatní armatury kohouty plnicí a vypouštěcí PN 10 do 90</t>
    </r>
    <r>
      <rPr>
        <sz val="9"/>
        <rFont val="Calibri"/>
        <family val="2"/>
      </rPr>
      <t>°</t>
    </r>
    <r>
      <rPr>
        <sz val="9"/>
        <rFont val="Arial CE"/>
        <family val="2"/>
      </rPr>
      <t>C G 3/8</t>
    </r>
  </si>
  <si>
    <t>734291246</t>
  </si>
  <si>
    <r>
      <t>Ostatní armatury filtry závitové PN 16 do 130</t>
    </r>
    <r>
      <rPr>
        <sz val="9"/>
        <rFont val="Calibri"/>
        <family val="2"/>
      </rPr>
      <t>°</t>
    </r>
    <r>
      <rPr>
        <sz val="9"/>
        <rFont val="Arial CE"/>
        <family val="2"/>
      </rPr>
      <t>C přímé s vnitřními závity G 1 1/2</t>
    </r>
  </si>
  <si>
    <t>734292713</t>
  </si>
  <si>
    <r>
      <t>Ostatní armatury kulové kohouty PN 42 do 185</t>
    </r>
    <r>
      <rPr>
        <sz val="9"/>
        <rFont val="Calibri"/>
        <family val="2"/>
      </rPr>
      <t>°</t>
    </r>
    <r>
      <rPr>
        <sz val="9"/>
        <rFont val="Arial CE"/>
        <family val="2"/>
      </rPr>
      <t>C přímé vnitřní závit G 1/2</t>
    </r>
  </si>
  <si>
    <t>734292714</t>
  </si>
  <si>
    <t>734292717</t>
  </si>
  <si>
    <t>734411124R</t>
  </si>
  <si>
    <t>734421102R</t>
  </si>
  <si>
    <t>734209113</t>
  </si>
  <si>
    <t>55129208</t>
  </si>
  <si>
    <t>737209103</t>
  </si>
  <si>
    <t>55128666R</t>
  </si>
  <si>
    <r>
      <t>Ostatní armatury kulové kohouty PN 42 do 185</t>
    </r>
    <r>
      <rPr>
        <sz val="9"/>
        <rFont val="Calibri"/>
        <family val="2"/>
      </rPr>
      <t>°</t>
    </r>
    <r>
      <rPr>
        <sz val="9"/>
        <rFont val="Arial CE"/>
        <family val="2"/>
      </rPr>
      <t>C přímé vnitřní závit G 3/4</t>
    </r>
  </si>
  <si>
    <r>
      <t>Ostatní armatury kulové kohouty PN 42 do 185</t>
    </r>
    <r>
      <rPr>
        <sz val="9"/>
        <rFont val="Calibri"/>
        <family val="2"/>
      </rPr>
      <t>°</t>
    </r>
    <r>
      <rPr>
        <sz val="9"/>
        <rFont val="Arial CE"/>
        <family val="2"/>
      </rPr>
      <t>C přímé vnitřní závit G 1 1/2</t>
    </r>
  </si>
  <si>
    <r>
      <t>Teploměry technické s pevným stonkem a jímkou zadní připojení (axiální) průměr 100 mm, 0-120</t>
    </r>
    <r>
      <rPr>
        <sz val="9"/>
        <rFont val="Calibri"/>
        <family val="2"/>
      </rPr>
      <t>°</t>
    </r>
    <r>
      <rPr>
        <sz val="9"/>
        <rFont val="Arial CE"/>
        <family val="2"/>
      </rPr>
      <t>C</t>
    </r>
  </si>
  <si>
    <t>Tlakoměry s pevným stonkem spodní připojení (radiální) tlaku 0-16 bar průměru 80 mm</t>
  </si>
  <si>
    <t>Montáž závitových armatur se 2 závity G 1/2 (DN15)</t>
  </si>
  <si>
    <t>armatura připojovací radiátorová VK pro 1/2 trubkovou soustavu přímá s vypouštěním 1/2´´x3/4E</t>
  </si>
  <si>
    <t>Montáž závitových armatur s 1 závitem G 1/2 (DN15)</t>
  </si>
  <si>
    <r>
      <t>Ventily regulační závitové hlavice termostatické, pro ovládání ventilů PN 10 do 100</t>
    </r>
    <r>
      <rPr>
        <sz val="9"/>
        <rFont val="Calibri"/>
        <family val="2"/>
      </rPr>
      <t>°</t>
    </r>
    <r>
      <rPr>
        <sz val="9"/>
        <rFont val="Arial CE"/>
        <family val="2"/>
      </rPr>
      <t>C kapalinové otopných těles VK</t>
    </r>
  </si>
  <si>
    <t xml:space="preserve">Přesun hmot pro armatury stanovený z hmotnosti přesunovaného materiálu vodorovná dopravní vzdálenost do 50 m v objektech výšky přes 6 do 12 m </t>
  </si>
  <si>
    <t>735152373</t>
  </si>
  <si>
    <t>735152573</t>
  </si>
  <si>
    <t>735152574</t>
  </si>
  <si>
    <t>735152575</t>
  </si>
  <si>
    <t>735152576</t>
  </si>
  <si>
    <t>735152577</t>
  </si>
  <si>
    <t>735152579</t>
  </si>
  <si>
    <t>735152580</t>
  </si>
  <si>
    <t>735152581</t>
  </si>
  <si>
    <t>735152582</t>
  </si>
  <si>
    <t>735152583</t>
  </si>
  <si>
    <t>735152584</t>
  </si>
  <si>
    <r>
      <t>Otopná tělesa panelová VK dvoudesková PN 1,0 MPa, T do 110</t>
    </r>
    <r>
      <rPr>
        <sz val="9"/>
        <rFont val="Calibri"/>
        <family val="2"/>
      </rPr>
      <t>°</t>
    </r>
    <r>
      <rPr>
        <sz val="9"/>
        <rFont val="Arial CE"/>
        <family val="2"/>
      </rPr>
      <t>C bez přídavné přestupní plochy výšky tělesa 600 mm stavební délky / výkonu 600 mm / 587 W</t>
    </r>
  </si>
  <si>
    <r>
      <t>Otopná tělesa panelová VK dvoudesková PN 1,0 MPa, T do 110</t>
    </r>
    <r>
      <rPr>
        <sz val="9"/>
        <rFont val="Calibri"/>
        <family val="2"/>
      </rPr>
      <t>°</t>
    </r>
    <r>
      <rPr>
        <sz val="9"/>
        <rFont val="Arial CE"/>
        <family val="2"/>
      </rPr>
      <t>C se dvěma přídavnými přestupními plochami výšky tělesa 600 mm stavební délky / výkonu 600 mm / 1007 W</t>
    </r>
  </si>
  <si>
    <r>
      <t>Otopná tělesa panelová VK dvoudesková PN 1,0 MPa, T do 110</t>
    </r>
    <r>
      <rPr>
        <sz val="9"/>
        <rFont val="Calibri"/>
        <family val="2"/>
      </rPr>
      <t>°</t>
    </r>
    <r>
      <rPr>
        <sz val="9"/>
        <rFont val="Arial CE"/>
        <family val="2"/>
      </rPr>
      <t>C se dvěma přídavnými přestupními plochami výšky tělesa 600 mm stavební délky / výkonu 700 mm / 1175 W</t>
    </r>
  </si>
  <si>
    <r>
      <t>Otopná tělesa panelová VK dvoudesková PN 1,0 MPa, T do 110</t>
    </r>
    <r>
      <rPr>
        <sz val="9"/>
        <rFont val="Calibri"/>
        <family val="2"/>
      </rPr>
      <t>°</t>
    </r>
    <r>
      <rPr>
        <sz val="9"/>
        <rFont val="Arial CE"/>
        <family val="2"/>
      </rPr>
      <t>C se dvěma přídavnými přestupními plochami výšky tělesa 600 mm stavební délky / výkonu 800 mm / 1343 W</t>
    </r>
  </si>
  <si>
    <r>
      <t>Otopná tělesa panelová VK dvoudesková PN 1,0 MPa, T do 110</t>
    </r>
    <r>
      <rPr>
        <sz val="9"/>
        <rFont val="Calibri"/>
        <family val="2"/>
      </rPr>
      <t>°</t>
    </r>
    <r>
      <rPr>
        <sz val="9"/>
        <rFont val="Arial CE"/>
        <family val="2"/>
      </rPr>
      <t>C se dvěma přídavnými přestupními plochami výšky tělesa 600 mm stavební délky / výkonu 900 mm / 1511 W</t>
    </r>
  </si>
  <si>
    <r>
      <t>Otopná tělesa panelová VK dvoudesková PN 1,0 MPa, T do 110</t>
    </r>
    <r>
      <rPr>
        <sz val="9"/>
        <rFont val="Calibri"/>
        <family val="2"/>
      </rPr>
      <t>°</t>
    </r>
    <r>
      <rPr>
        <sz val="9"/>
        <rFont val="Arial CE"/>
        <family val="2"/>
      </rPr>
      <t>C se dvěma přídavnými přestupními plochami výšky tělesa 600 mm stavební délky / výkonu 1000 mm / 1679 W</t>
    </r>
  </si>
  <si>
    <r>
      <t>Otopná tělesa panelová VK dvoudesková PN 1,0 MPa, T do 110</t>
    </r>
    <r>
      <rPr>
        <sz val="9"/>
        <rFont val="Calibri"/>
        <family val="2"/>
      </rPr>
      <t>°</t>
    </r>
    <r>
      <rPr>
        <sz val="9"/>
        <rFont val="Arial CE"/>
        <family val="2"/>
      </rPr>
      <t>C se dvěma přídavnými přestupními plochami výšky tělesa 600 mm stavební délky / výkonu 1200 mm / 2015 W</t>
    </r>
  </si>
  <si>
    <r>
      <t>Otopná tělesa panelová VK dvoudesková PN 1,0 MPa, T do 110</t>
    </r>
    <r>
      <rPr>
        <sz val="9"/>
        <rFont val="Calibri"/>
        <family val="2"/>
      </rPr>
      <t>°</t>
    </r>
    <r>
      <rPr>
        <sz val="9"/>
        <rFont val="Arial CE"/>
        <family val="2"/>
      </rPr>
      <t>C se dvěma přídavnými přestupními plochami výšky tělesa 600 mm stavební délky / výkonu 1400 mm / 2351 W</t>
    </r>
  </si>
  <si>
    <r>
      <t>Otopná tělesa panelová VK dvoudesková PN 1,0 MPa, T do 110</t>
    </r>
    <r>
      <rPr>
        <sz val="9"/>
        <rFont val="Calibri"/>
        <family val="2"/>
      </rPr>
      <t>°</t>
    </r>
    <r>
      <rPr>
        <sz val="9"/>
        <rFont val="Arial CE"/>
        <family val="2"/>
      </rPr>
      <t>C se dvěma přídavnými přestupními plochami výšky tělesa 600 mm stavební délky / výkonu 1600 mm / 2686 W</t>
    </r>
  </si>
  <si>
    <r>
      <t>Otopná tělesa panelová VK dvoudesková PN 1,0 MPa, T do 110</t>
    </r>
    <r>
      <rPr>
        <sz val="9"/>
        <rFont val="Calibri"/>
        <family val="2"/>
      </rPr>
      <t>°</t>
    </r>
    <r>
      <rPr>
        <sz val="9"/>
        <rFont val="Arial CE"/>
        <family val="2"/>
      </rPr>
      <t>C se dvěma přídavnými přestupními plochami výšky tělesa 600 mm stavební délky / výkonu 1800 mm / 3022 W</t>
    </r>
  </si>
  <si>
    <r>
      <t>Otopná tělesa panelová VK dvoudesková PN 1,0 MPa, T do 110</t>
    </r>
    <r>
      <rPr>
        <sz val="9"/>
        <rFont val="Calibri"/>
        <family val="2"/>
      </rPr>
      <t>°</t>
    </r>
    <r>
      <rPr>
        <sz val="9"/>
        <rFont val="Arial CE"/>
        <family val="2"/>
      </rPr>
      <t>C se dvěma přídavnými přestupními plochami výšky tělesa 600 mm stavební délky / výkonu 2000 mm / 3358 W</t>
    </r>
  </si>
  <si>
    <r>
      <t>Otopná tělesa panelová VK dvoudesková PN 1,0 MPa, T do 110</t>
    </r>
    <r>
      <rPr>
        <sz val="9"/>
        <rFont val="Calibri"/>
        <family val="2"/>
      </rPr>
      <t>°</t>
    </r>
    <r>
      <rPr>
        <sz val="9"/>
        <rFont val="Arial CE"/>
        <family val="2"/>
      </rPr>
      <t>C se dvěma přídavnými přestupními plochami výšky tělesa 600 mm stavební délky / výkonu 2300 mm / 3862 W</t>
    </r>
  </si>
  <si>
    <t>Přesun hmot pro otopná tělesa stanovený z hmotnosti přesunovaného materiálu vodorovná dopravní vzdálenost do 50 m v objektech výšky přes 6 do 12 m</t>
  </si>
  <si>
    <t>460510036R2</t>
  </si>
  <si>
    <t>Stavební přípomoce</t>
  </si>
  <si>
    <t>Revize vyhrazených technických zařízení</t>
  </si>
  <si>
    <t>580201001</t>
  </si>
  <si>
    <t>580507208R</t>
  </si>
  <si>
    <t>580507218</t>
  </si>
  <si>
    <t>Provozní revize tlakových nádob stabilních obsahu do 0,2 m3</t>
  </si>
  <si>
    <t>Plynové kotle do 50 kW uvedení kotle do provozu</t>
  </si>
  <si>
    <t>Plynové kotle do 50 kW kontrola funkce odtahu spalin - revize</t>
  </si>
  <si>
    <t>20-0210C - Domovní kanalizace</t>
  </si>
  <si>
    <t>Ostatní konstukce a práce, bourání</t>
  </si>
  <si>
    <t>974031142</t>
  </si>
  <si>
    <t>974031164</t>
  </si>
  <si>
    <t>Vysekání rýh ve zdivu cihelném na maltu vápennou nebo vápenocementovou do hl. 70 mm a šířky do 70 mm vč. zpětného zapravení a uvedení do původního stavu</t>
  </si>
  <si>
    <t>Vysekání rýh ve zdivu cihelném na maltu vápennou nebo vápenocementovou do hl. 150 mm a šířky do 150 mm vč. zpětného zapravení a uvedení do původního stavu</t>
  </si>
  <si>
    <t>Zdravotechnika - vnitřní kanalizace</t>
  </si>
  <si>
    <t>721175203</t>
  </si>
  <si>
    <t>725869218R</t>
  </si>
  <si>
    <t>55161830R1</t>
  </si>
  <si>
    <t>721290111</t>
  </si>
  <si>
    <t>998721102</t>
  </si>
  <si>
    <t>Plastové potrubí odhlučněné třívrstvé připojovací DN 50</t>
  </si>
  <si>
    <t>Montáž zápachových uzávěrek podomítkových DN 50</t>
  </si>
  <si>
    <t>uzávěrka zápachová pro odvod kondenzátu podomítková DN 32</t>
  </si>
  <si>
    <t>Zkouška těsnosti kanalizace v objektech vodou do DN 125</t>
  </si>
  <si>
    <t>Přesun hmot pro vnitřní kanalizace stanovených z hmotnosti přesunovaného materiálu vodorovná dopravní vzdálenost do 50 m v objektech výšky přes 6 do 12 m</t>
  </si>
  <si>
    <t>20-0210D - Domovní elektroinstalace</t>
  </si>
  <si>
    <t>D1</t>
  </si>
  <si>
    <t>Elektroinstalace</t>
  </si>
  <si>
    <t>D2</t>
  </si>
  <si>
    <t>Kabely a vodiče + elektroinst. Mat.</t>
  </si>
  <si>
    <t>Pol1</t>
  </si>
  <si>
    <t>Pol2</t>
  </si>
  <si>
    <t>Pol3</t>
  </si>
  <si>
    <t>Pol4</t>
  </si>
  <si>
    <t>Pol5</t>
  </si>
  <si>
    <t>Pol6</t>
  </si>
  <si>
    <t>Pol7</t>
  </si>
  <si>
    <t>Pol8</t>
  </si>
  <si>
    <t>Pol9</t>
  </si>
  <si>
    <t>Pol10</t>
  </si>
  <si>
    <t>Pol11</t>
  </si>
  <si>
    <t>Pol12</t>
  </si>
  <si>
    <t>Pol13</t>
  </si>
  <si>
    <t>Pol14</t>
  </si>
  <si>
    <t>Pol15</t>
  </si>
  <si>
    <t>Pol16</t>
  </si>
  <si>
    <t>Pol17</t>
  </si>
  <si>
    <t>Pol18</t>
  </si>
  <si>
    <t>Pol19</t>
  </si>
  <si>
    <t>Trubka ohebná PVC 20mm</t>
  </si>
  <si>
    <t>Tvarovky a příchytky</t>
  </si>
  <si>
    <t>Trubka tuhá PVC 20mm</t>
  </si>
  <si>
    <t>kabel CYKY 3Jx4</t>
  </si>
  <si>
    <t>kabel CYKY 3Jx2,5</t>
  </si>
  <si>
    <t>kabel CYKY 3Jx1,5</t>
  </si>
  <si>
    <t>CY 6 z/ž</t>
  </si>
  <si>
    <t>Zásuvka jednoduchá IP44 2PE</t>
  </si>
  <si>
    <t>Vypínač jednopólový IP44</t>
  </si>
  <si>
    <t xml:space="preserve">Rozvodnice nástěnná IP65, 8mod., na omítku, průhl. dveře, </t>
  </si>
  <si>
    <t>Jistič 10B-1 10kA</t>
  </si>
  <si>
    <t>Jistič 20B-1 10kA</t>
  </si>
  <si>
    <t>10B-1N-030AC Chránič proudový s jističem 10A 1P+1N B 30mA 10kA</t>
  </si>
  <si>
    <t>16B-1N-030AC Chránič proudový s jističem 16A 1P+1N B 30mA 10kA</t>
  </si>
  <si>
    <t>Svorka bernard vč. pásku</t>
  </si>
  <si>
    <t>Piktogram únikový východ</t>
  </si>
  <si>
    <t>Krabice instalační 80x80x40 víčko IP44 + průchodky</t>
  </si>
  <si>
    <t>LED svítidlo krytí IP65, délka 120 cm, výkon 40W, 3800 Im, 4000K</t>
  </si>
  <si>
    <t>Spotřební a podružný materiál</t>
  </si>
  <si>
    <t>ks</t>
  </si>
  <si>
    <t>D3</t>
  </si>
  <si>
    <t>Montážní práce</t>
  </si>
  <si>
    <t>Pol20</t>
  </si>
  <si>
    <t>Pol21</t>
  </si>
  <si>
    <t>Pol22</t>
  </si>
  <si>
    <t>Pol23</t>
  </si>
  <si>
    <t>Montáž elektroinstalace</t>
  </si>
  <si>
    <t>Zednické práce</t>
  </si>
  <si>
    <t>Výchozí revize</t>
  </si>
  <si>
    <t>hod</t>
  </si>
  <si>
    <t>Náklady stavby celkem</t>
  </si>
  <si>
    <t>Cena celkem bez DPH</t>
  </si>
  <si>
    <t>DPH 21 %</t>
  </si>
  <si>
    <t>Cena celkem vč. DPH 21</t>
  </si>
  <si>
    <t>Příloha č. 1 k SOD ze dne ……………………………</t>
  </si>
  <si>
    <t>V Kolíně dne 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</si>
</sst>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i/>
      <sz val="8"/>
      <color rgb="FF00336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464646"/>
      <name val="Arial CE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4" fontId="4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11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0" fillId="0" borderId="1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164" fontId="10" fillId="0" borderId="10" xfId="0" applyNumberFormat="1" applyFont="1" applyBorder="1" applyAlignment="1" applyProtection="1">
      <alignment vertical="center"/>
      <protection locked="0"/>
    </xf>
    <xf numFmtId="4" fontId="10" fillId="3" borderId="10" xfId="0" applyNumberFormat="1" applyFont="1" applyFill="1" applyBorder="1" applyAlignment="1" applyProtection="1">
      <alignment vertical="center"/>
      <protection locked="0"/>
    </xf>
    <xf numFmtId="4" fontId="10" fillId="0" borderId="1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64" fontId="12" fillId="0" borderId="10" xfId="0" applyNumberFormat="1" applyFont="1" applyBorder="1" applyAlignment="1" applyProtection="1">
      <alignment vertical="center"/>
      <protection locked="0"/>
    </xf>
    <xf numFmtId="4" fontId="12" fillId="3" borderId="10" xfId="0" applyNumberFormat="1" applyFont="1" applyFill="1" applyBorder="1" applyAlignment="1" applyProtection="1">
      <alignment vertical="center"/>
      <protection locked="0"/>
    </xf>
    <xf numFmtId="4" fontId="12" fillId="0" borderId="10" xfId="0" applyNumberFormat="1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/>
    <xf numFmtId="0" fontId="0" fillId="0" borderId="0" xfId="0"/>
    <xf numFmtId="0" fontId="0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164" fontId="10" fillId="0" borderId="0" xfId="0" applyNumberFormat="1" applyFont="1" applyBorder="1" applyAlignment="1" applyProtection="1">
      <alignment vertical="center"/>
      <protection locked="0"/>
    </xf>
    <xf numFmtId="4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1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11" fillId="0" borderId="0" xfId="0" applyFont="1" applyBorder="1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0" fillId="0" borderId="12" xfId="0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7" xfId="0" applyBorder="1" applyProtection="1">
      <protection locked="0"/>
    </xf>
    <xf numFmtId="0" fontId="0" fillId="0" borderId="18" xfId="0" applyBorder="1"/>
    <xf numFmtId="4" fontId="3" fillId="0" borderId="12" xfId="0" applyNumberFormat="1" applyFont="1" applyBorder="1"/>
    <xf numFmtId="4" fontId="3" fillId="0" borderId="0" xfId="0" applyNumberFormat="1" applyFont="1" applyBorder="1"/>
    <xf numFmtId="4" fontId="3" fillId="0" borderId="17" xfId="0" applyNumberFormat="1" applyFont="1" applyBorder="1"/>
    <xf numFmtId="0" fontId="3" fillId="0" borderId="0" xfId="0" applyFont="1" applyProtection="1">
      <protection locked="0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9"/>
  <sheetViews>
    <sheetView showGridLines="0" tabSelected="1" workbookViewId="0" topLeftCell="A162">
      <selection activeCell="E200" sqref="E200"/>
    </sheetView>
  </sheetViews>
  <sheetFormatPr defaultColWidth="9.140625" defaultRowHeight="12"/>
  <cols>
    <col min="1" max="1" width="1.7109375" style="1" customWidth="1"/>
    <col min="2" max="2" width="4.140625" style="1" customWidth="1"/>
    <col min="3" max="3" width="4.28125" style="1" customWidth="1"/>
    <col min="4" max="4" width="15.421875" style="1" customWidth="1"/>
    <col min="5" max="5" width="165.00390625" style="1" customWidth="1"/>
    <col min="6" max="6" width="8.00390625" style="1" customWidth="1"/>
    <col min="7" max="7" width="11.421875" style="1" customWidth="1"/>
    <col min="8" max="8" width="14.28125" style="18" customWidth="1"/>
    <col min="9" max="9" width="20.140625" style="1" customWidth="1"/>
    <col min="10" max="10" width="17.140625" style="1" customWidth="1"/>
    <col min="11" max="11" width="13.7109375" style="1" customWidth="1"/>
  </cols>
  <sheetData>
    <row r="1" spans="7:8" ht="15">
      <c r="G1" s="88" t="s">
        <v>293</v>
      </c>
      <c r="H1" s="88"/>
    </row>
    <row r="2" ht="7.5" customHeight="1"/>
    <row r="3" spans="1:11" s="2" customFormat="1" ht="6.95" customHeight="1">
      <c r="A3" s="14"/>
      <c r="B3" s="15"/>
      <c r="C3" s="15"/>
      <c r="D3" s="15"/>
      <c r="E3" s="15"/>
      <c r="F3" s="15"/>
      <c r="G3" s="15"/>
      <c r="H3" s="22"/>
      <c r="I3" s="15"/>
      <c r="J3" s="15"/>
      <c r="K3" s="9"/>
    </row>
    <row r="4" spans="1:11" s="2" customFormat="1" ht="24.95" customHeight="1">
      <c r="A4" s="8"/>
      <c r="B4" s="6" t="s">
        <v>10</v>
      </c>
      <c r="C4" s="7"/>
      <c r="D4" s="7"/>
      <c r="E4" s="7"/>
      <c r="F4" s="7"/>
      <c r="G4" s="7"/>
      <c r="H4" s="19"/>
      <c r="I4" s="7"/>
      <c r="J4" s="7"/>
      <c r="K4" s="9"/>
    </row>
    <row r="5" spans="1:11" s="2" customFormat="1" ht="16.5" customHeight="1">
      <c r="A5" s="8"/>
      <c r="B5" s="64" t="s">
        <v>1</v>
      </c>
      <c r="C5" s="7"/>
      <c r="D5" s="89" t="s">
        <v>115</v>
      </c>
      <c r="E5" s="90"/>
      <c r="F5" s="90"/>
      <c r="G5" s="90"/>
      <c r="H5" s="19"/>
      <c r="I5" s="7"/>
      <c r="J5" s="7"/>
      <c r="K5" s="9"/>
    </row>
    <row r="6" spans="1:11" s="2" customFormat="1" ht="16.5" customHeight="1">
      <c r="A6" s="8"/>
      <c r="B6" s="7"/>
      <c r="C6" s="7"/>
      <c r="D6" s="91" t="s">
        <v>116</v>
      </c>
      <c r="E6" s="92"/>
      <c r="F6" s="92"/>
      <c r="G6" s="92"/>
      <c r="H6" s="19"/>
      <c r="I6" s="7"/>
      <c r="J6" s="7"/>
      <c r="K6" s="9"/>
    </row>
    <row r="7" spans="1:11" s="2" customFormat="1" ht="16.5" customHeight="1">
      <c r="A7" s="8"/>
      <c r="B7" s="64" t="s">
        <v>8</v>
      </c>
      <c r="C7" s="62"/>
      <c r="D7" s="91" t="s">
        <v>51</v>
      </c>
      <c r="E7" s="91"/>
      <c r="F7" s="62"/>
      <c r="G7" s="62"/>
      <c r="H7" s="19"/>
      <c r="I7" s="62"/>
      <c r="J7" s="62"/>
      <c r="K7" s="9"/>
    </row>
    <row r="8" spans="1:11" s="2" customFormat="1" ht="10.35" customHeight="1">
      <c r="A8" s="8"/>
      <c r="B8" s="7"/>
      <c r="C8" s="7"/>
      <c r="D8" s="7"/>
      <c r="E8" s="7"/>
      <c r="F8" s="7"/>
      <c r="G8" s="7"/>
      <c r="H8" s="19"/>
      <c r="I8" s="7"/>
      <c r="J8" s="7"/>
      <c r="K8" s="9"/>
    </row>
    <row r="9" spans="1:11" s="3" customFormat="1" ht="29.25" customHeight="1">
      <c r="A9" s="25"/>
      <c r="B9" s="26" t="s">
        <v>11</v>
      </c>
      <c r="C9" s="27" t="s">
        <v>6</v>
      </c>
      <c r="D9" s="27" t="s">
        <v>4</v>
      </c>
      <c r="E9" s="27" t="s">
        <v>5</v>
      </c>
      <c r="F9" s="27" t="s">
        <v>12</v>
      </c>
      <c r="G9" s="27" t="s">
        <v>13</v>
      </c>
      <c r="H9" s="28" t="s">
        <v>14</v>
      </c>
      <c r="I9" s="29" t="s">
        <v>9</v>
      </c>
      <c r="J9" s="30" t="s">
        <v>15</v>
      </c>
      <c r="K9" s="31"/>
    </row>
    <row r="10" spans="1:11" s="2" customFormat="1" ht="18.75" customHeight="1">
      <c r="A10" s="8"/>
      <c r="B10" s="17" t="s">
        <v>16</v>
      </c>
      <c r="C10" s="7"/>
      <c r="D10" s="7"/>
      <c r="E10" s="7"/>
      <c r="F10" s="7"/>
      <c r="G10" s="7"/>
      <c r="H10" s="19"/>
      <c r="I10" s="32">
        <f>SUM(I11,I18,I39)</f>
        <v>0</v>
      </c>
      <c r="J10" s="7"/>
      <c r="K10" s="8"/>
    </row>
    <row r="11" spans="1:11" s="4" customFormat="1" ht="18.75" customHeight="1">
      <c r="A11" s="33"/>
      <c r="C11" s="34" t="s">
        <v>7</v>
      </c>
      <c r="D11" s="35" t="s">
        <v>52</v>
      </c>
      <c r="E11" s="35" t="s">
        <v>53</v>
      </c>
      <c r="H11" s="36"/>
      <c r="I11" s="23">
        <f>SUM(I12)</f>
        <v>0</v>
      </c>
      <c r="K11" s="33"/>
    </row>
    <row r="12" spans="1:11" s="5" customFormat="1" ht="17.25" customHeight="1">
      <c r="A12" s="37"/>
      <c r="C12" s="38" t="s">
        <v>7</v>
      </c>
      <c r="D12" s="38">
        <v>1</v>
      </c>
      <c r="E12" s="38" t="s">
        <v>54</v>
      </c>
      <c r="H12" s="39"/>
      <c r="I12" s="40">
        <f>SUM(I13:I17)</f>
        <v>0</v>
      </c>
      <c r="K12" s="37"/>
    </row>
    <row r="13" spans="1:11" s="2" customFormat="1" ht="12" customHeight="1">
      <c r="A13" s="41"/>
      <c r="B13" s="42">
        <v>26</v>
      </c>
      <c r="C13" s="42" t="s">
        <v>19</v>
      </c>
      <c r="D13" s="43" t="s">
        <v>55</v>
      </c>
      <c r="E13" s="44" t="s">
        <v>56</v>
      </c>
      <c r="F13" s="45" t="s">
        <v>57</v>
      </c>
      <c r="G13" s="46">
        <v>3.3</v>
      </c>
      <c r="H13" s="47"/>
      <c r="I13" s="48">
        <f>ROUND(H13*G13,2)</f>
        <v>0</v>
      </c>
      <c r="J13" s="49" t="s">
        <v>64</v>
      </c>
      <c r="K13" s="8"/>
    </row>
    <row r="14" spans="1:11" s="2" customFormat="1" ht="12">
      <c r="A14" s="41"/>
      <c r="B14" s="42">
        <v>27</v>
      </c>
      <c r="C14" s="42" t="s">
        <v>19</v>
      </c>
      <c r="D14" s="43" t="s">
        <v>58</v>
      </c>
      <c r="E14" s="44" t="s">
        <v>59</v>
      </c>
      <c r="F14" s="45" t="s">
        <v>57</v>
      </c>
      <c r="G14" s="46">
        <v>0.3</v>
      </c>
      <c r="H14" s="47"/>
      <c r="I14" s="48">
        <f>ROUND(H14*G14,2)</f>
        <v>0</v>
      </c>
      <c r="J14" s="49" t="s">
        <v>64</v>
      </c>
      <c r="K14" s="8"/>
    </row>
    <row r="15" spans="1:11" s="2" customFormat="1" ht="24">
      <c r="A15" s="41"/>
      <c r="B15" s="42">
        <v>28</v>
      </c>
      <c r="C15" s="42" t="s">
        <v>19</v>
      </c>
      <c r="D15" s="43" t="s">
        <v>60</v>
      </c>
      <c r="E15" s="44" t="s">
        <v>61</v>
      </c>
      <c r="F15" s="45" t="s">
        <v>57</v>
      </c>
      <c r="G15" s="46">
        <v>0.6</v>
      </c>
      <c r="H15" s="47"/>
      <c r="I15" s="48">
        <f>ROUND(H15*G15,2)</f>
        <v>0</v>
      </c>
      <c r="J15" s="49" t="s">
        <v>64</v>
      </c>
      <c r="K15" s="8"/>
    </row>
    <row r="16" spans="1:11" s="2" customFormat="1" ht="24">
      <c r="A16" s="41"/>
      <c r="B16" s="50">
        <v>30</v>
      </c>
      <c r="C16" s="50" t="s">
        <v>25</v>
      </c>
      <c r="D16" s="51" t="s">
        <v>62</v>
      </c>
      <c r="E16" s="52" t="s">
        <v>63</v>
      </c>
      <c r="F16" s="53" t="s">
        <v>29</v>
      </c>
      <c r="G16" s="54">
        <v>1.2</v>
      </c>
      <c r="H16" s="55"/>
      <c r="I16" s="56">
        <f>ROUND(H16*G16,2)</f>
        <v>0</v>
      </c>
      <c r="J16" s="52" t="s">
        <v>64</v>
      </c>
      <c r="K16" s="8"/>
    </row>
    <row r="17" spans="1:11" s="2" customFormat="1" ht="12" customHeight="1">
      <c r="A17" s="41"/>
      <c r="B17" s="42">
        <v>29</v>
      </c>
      <c r="C17" s="42" t="s">
        <v>19</v>
      </c>
      <c r="D17" s="43" t="s">
        <v>65</v>
      </c>
      <c r="E17" s="44" t="s">
        <v>66</v>
      </c>
      <c r="F17" s="45" t="s">
        <v>57</v>
      </c>
      <c r="G17" s="46">
        <v>2.4</v>
      </c>
      <c r="H17" s="47"/>
      <c r="I17" s="48">
        <f>ROUND(H17*G17,2)</f>
        <v>0</v>
      </c>
      <c r="J17" s="49" t="s">
        <v>64</v>
      </c>
      <c r="K17" s="8"/>
    </row>
    <row r="18" spans="1:11" s="4" customFormat="1" ht="18.75" customHeight="1">
      <c r="A18" s="33"/>
      <c r="C18" s="34" t="s">
        <v>7</v>
      </c>
      <c r="D18" s="35" t="s">
        <v>17</v>
      </c>
      <c r="E18" s="35" t="s">
        <v>18</v>
      </c>
      <c r="H18" s="36"/>
      <c r="I18" s="23">
        <f>SUM(I19)</f>
        <v>0</v>
      </c>
      <c r="K18" s="33"/>
    </row>
    <row r="19" spans="1:11" s="5" customFormat="1" ht="17.25" customHeight="1">
      <c r="A19" s="37"/>
      <c r="C19" s="38" t="s">
        <v>7</v>
      </c>
      <c r="D19" s="38" t="s">
        <v>23</v>
      </c>
      <c r="E19" s="38" t="s">
        <v>24</v>
      </c>
      <c r="H19" s="39"/>
      <c r="I19" s="40">
        <f>SUM(I20:I38)</f>
        <v>0</v>
      </c>
      <c r="K19" s="37"/>
    </row>
    <row r="20" spans="1:11" s="2" customFormat="1" ht="12">
      <c r="A20" s="41"/>
      <c r="B20" s="42">
        <v>8</v>
      </c>
      <c r="C20" s="42" t="s">
        <v>19</v>
      </c>
      <c r="D20" s="43" t="s">
        <v>67</v>
      </c>
      <c r="E20" s="44" t="s">
        <v>68</v>
      </c>
      <c r="F20" s="45" t="s">
        <v>20</v>
      </c>
      <c r="G20" s="46">
        <v>1</v>
      </c>
      <c r="H20" s="47"/>
      <c r="I20" s="48">
        <f aca="true" t="shared" si="0" ref="I20:I38">ROUND(H20*G20,2)</f>
        <v>0</v>
      </c>
      <c r="J20" s="49"/>
      <c r="K20" s="8"/>
    </row>
    <row r="21" spans="1:11" s="2" customFormat="1" ht="12">
      <c r="A21" s="41"/>
      <c r="B21" s="50">
        <v>1</v>
      </c>
      <c r="C21" s="50" t="s">
        <v>25</v>
      </c>
      <c r="D21" s="51" t="s">
        <v>69</v>
      </c>
      <c r="E21" s="52" t="s">
        <v>70</v>
      </c>
      <c r="F21" s="53" t="s">
        <v>26</v>
      </c>
      <c r="G21" s="54">
        <v>1</v>
      </c>
      <c r="H21" s="55"/>
      <c r="I21" s="56">
        <f t="shared" si="0"/>
        <v>0</v>
      </c>
      <c r="J21" s="49"/>
      <c r="K21" s="58"/>
    </row>
    <row r="22" spans="1:11" s="2" customFormat="1" ht="12">
      <c r="A22" s="41"/>
      <c r="B22" s="42">
        <v>2</v>
      </c>
      <c r="C22" s="42" t="s">
        <v>19</v>
      </c>
      <c r="D22" s="43" t="s">
        <v>71</v>
      </c>
      <c r="E22" s="44" t="s">
        <v>72</v>
      </c>
      <c r="F22" s="45" t="s">
        <v>20</v>
      </c>
      <c r="G22" s="46">
        <v>1</v>
      </c>
      <c r="H22" s="47"/>
      <c r="I22" s="48">
        <f t="shared" si="0"/>
        <v>0</v>
      </c>
      <c r="J22" s="49" t="s">
        <v>64</v>
      </c>
      <c r="K22" s="8"/>
    </row>
    <row r="23" spans="1:11" s="2" customFormat="1" ht="12">
      <c r="A23" s="41"/>
      <c r="B23" s="42">
        <v>3</v>
      </c>
      <c r="C23" s="42" t="s">
        <v>19</v>
      </c>
      <c r="D23" s="43" t="s">
        <v>73</v>
      </c>
      <c r="E23" s="44" t="s">
        <v>74</v>
      </c>
      <c r="F23" s="45" t="s">
        <v>20</v>
      </c>
      <c r="G23" s="46">
        <v>1</v>
      </c>
      <c r="H23" s="47"/>
      <c r="I23" s="48">
        <f t="shared" si="0"/>
        <v>0</v>
      </c>
      <c r="J23" s="49" t="s">
        <v>64</v>
      </c>
      <c r="K23" s="8"/>
    </row>
    <row r="24" spans="1:11" s="2" customFormat="1" ht="12">
      <c r="A24" s="41"/>
      <c r="B24" s="42">
        <v>9</v>
      </c>
      <c r="C24" s="42" t="s">
        <v>19</v>
      </c>
      <c r="D24" s="43" t="s">
        <v>75</v>
      </c>
      <c r="E24" s="44" t="s">
        <v>76</v>
      </c>
      <c r="F24" s="45" t="s">
        <v>26</v>
      </c>
      <c r="G24" s="46">
        <v>3</v>
      </c>
      <c r="H24" s="47"/>
      <c r="I24" s="48">
        <f t="shared" si="0"/>
        <v>0</v>
      </c>
      <c r="J24" s="49" t="s">
        <v>64</v>
      </c>
      <c r="K24" s="8"/>
    </row>
    <row r="25" spans="1:11" s="2" customFormat="1" ht="12">
      <c r="A25" s="41"/>
      <c r="B25" s="42">
        <v>6</v>
      </c>
      <c r="C25" s="42" t="s">
        <v>19</v>
      </c>
      <c r="D25" s="43" t="s">
        <v>77</v>
      </c>
      <c r="E25" s="44" t="s">
        <v>78</v>
      </c>
      <c r="F25" s="45" t="s">
        <v>26</v>
      </c>
      <c r="G25" s="46">
        <v>1</v>
      </c>
      <c r="H25" s="47"/>
      <c r="I25" s="48">
        <f t="shared" si="0"/>
        <v>0</v>
      </c>
      <c r="J25" s="49" t="s">
        <v>64</v>
      </c>
      <c r="K25" s="8"/>
    </row>
    <row r="26" spans="1:11" s="2" customFormat="1" ht="24">
      <c r="A26" s="41"/>
      <c r="B26" s="50">
        <v>5</v>
      </c>
      <c r="C26" s="50" t="s">
        <v>25</v>
      </c>
      <c r="D26" s="51" t="s">
        <v>79</v>
      </c>
      <c r="E26" s="52" t="s">
        <v>80</v>
      </c>
      <c r="F26" s="53" t="s">
        <v>26</v>
      </c>
      <c r="G26" s="54">
        <v>1</v>
      </c>
      <c r="H26" s="55"/>
      <c r="I26" s="56">
        <f aca="true" t="shared" si="1" ref="I26">ROUND(H26*G26,2)</f>
        <v>0</v>
      </c>
      <c r="J26" s="52" t="s">
        <v>64</v>
      </c>
      <c r="K26" s="58"/>
    </row>
    <row r="27" spans="1:11" s="2" customFormat="1" ht="12">
      <c r="A27" s="41"/>
      <c r="B27" s="42">
        <v>13</v>
      </c>
      <c r="C27" s="42" t="s">
        <v>19</v>
      </c>
      <c r="D27" s="43" t="s">
        <v>81</v>
      </c>
      <c r="E27" s="44" t="s">
        <v>82</v>
      </c>
      <c r="F27" s="45" t="s">
        <v>21</v>
      </c>
      <c r="G27" s="46">
        <v>2</v>
      </c>
      <c r="H27" s="47"/>
      <c r="I27" s="48">
        <f t="shared" si="0"/>
        <v>0</v>
      </c>
      <c r="J27" s="49"/>
      <c r="K27" s="8"/>
    </row>
    <row r="28" spans="1:11" s="2" customFormat="1" ht="12">
      <c r="A28" s="41"/>
      <c r="B28" s="42">
        <v>12</v>
      </c>
      <c r="C28" s="42" t="s">
        <v>19</v>
      </c>
      <c r="D28" s="43" t="s">
        <v>83</v>
      </c>
      <c r="E28" s="44" t="s">
        <v>84</v>
      </c>
      <c r="F28" s="45" t="s">
        <v>21</v>
      </c>
      <c r="G28" s="46">
        <v>5</v>
      </c>
      <c r="H28" s="47"/>
      <c r="I28" s="48">
        <f t="shared" si="0"/>
        <v>0</v>
      </c>
      <c r="J28" s="49" t="s">
        <v>64</v>
      </c>
      <c r="K28" s="8"/>
    </row>
    <row r="29" spans="1:11" s="2" customFormat="1" ht="12">
      <c r="A29" s="41"/>
      <c r="B29" s="42">
        <v>22</v>
      </c>
      <c r="C29" s="42" t="s">
        <v>19</v>
      </c>
      <c r="D29" s="43" t="s">
        <v>85</v>
      </c>
      <c r="E29" s="44" t="s">
        <v>86</v>
      </c>
      <c r="F29" s="45" t="s">
        <v>26</v>
      </c>
      <c r="G29" s="46">
        <v>2</v>
      </c>
      <c r="H29" s="47"/>
      <c r="I29" s="48">
        <f t="shared" si="0"/>
        <v>0</v>
      </c>
      <c r="J29" s="49" t="s">
        <v>64</v>
      </c>
      <c r="K29" s="8"/>
    </row>
    <row r="30" spans="1:11" s="2" customFormat="1" ht="12">
      <c r="A30" s="41"/>
      <c r="B30" s="50">
        <v>23</v>
      </c>
      <c r="C30" s="50" t="s">
        <v>25</v>
      </c>
      <c r="D30" s="51" t="s">
        <v>87</v>
      </c>
      <c r="E30" s="52" t="s">
        <v>88</v>
      </c>
      <c r="F30" s="53" t="s">
        <v>26</v>
      </c>
      <c r="G30" s="54">
        <v>2</v>
      </c>
      <c r="H30" s="55"/>
      <c r="I30" s="56">
        <f t="shared" si="0"/>
        <v>0</v>
      </c>
      <c r="J30" s="52"/>
      <c r="K30" s="58"/>
    </row>
    <row r="31" spans="1:11" s="2" customFormat="1" ht="12">
      <c r="A31" s="41"/>
      <c r="B31" s="42">
        <v>25</v>
      </c>
      <c r="C31" s="42" t="s">
        <v>19</v>
      </c>
      <c r="D31" s="43" t="s">
        <v>89</v>
      </c>
      <c r="E31" s="44" t="s">
        <v>90</v>
      </c>
      <c r="F31" s="45" t="s">
        <v>21</v>
      </c>
      <c r="G31" s="46">
        <v>5</v>
      </c>
      <c r="H31" s="47"/>
      <c r="I31" s="48">
        <f t="shared" si="0"/>
        <v>0</v>
      </c>
      <c r="J31" s="49" t="s">
        <v>64</v>
      </c>
      <c r="K31" s="8"/>
    </row>
    <row r="32" spans="1:11" s="2" customFormat="1" ht="12">
      <c r="A32" s="41"/>
      <c r="B32" s="42">
        <v>24</v>
      </c>
      <c r="C32" s="42" t="s">
        <v>19</v>
      </c>
      <c r="D32" s="43" t="s">
        <v>91</v>
      </c>
      <c r="E32" s="44" t="s">
        <v>92</v>
      </c>
      <c r="F32" s="45" t="s">
        <v>21</v>
      </c>
      <c r="G32" s="46">
        <v>5</v>
      </c>
      <c r="H32" s="47"/>
      <c r="I32" s="48">
        <f t="shared" si="0"/>
        <v>0</v>
      </c>
      <c r="J32" s="49" t="s">
        <v>64</v>
      </c>
      <c r="K32" s="8"/>
    </row>
    <row r="33" spans="1:11" s="2" customFormat="1" ht="12">
      <c r="A33" s="41"/>
      <c r="B33" s="42">
        <v>15</v>
      </c>
      <c r="C33" s="42" t="s">
        <v>19</v>
      </c>
      <c r="D33" s="43" t="s">
        <v>93</v>
      </c>
      <c r="E33" s="44" t="s">
        <v>94</v>
      </c>
      <c r="F33" s="45" t="s">
        <v>21</v>
      </c>
      <c r="G33" s="46">
        <v>15</v>
      </c>
      <c r="H33" s="47"/>
      <c r="I33" s="48">
        <f t="shared" si="0"/>
        <v>0</v>
      </c>
      <c r="J33" s="49" t="s">
        <v>64</v>
      </c>
      <c r="K33" s="8"/>
    </row>
    <row r="34" spans="1:11" s="2" customFormat="1" ht="12">
      <c r="A34" s="41"/>
      <c r="B34" s="42">
        <v>11</v>
      </c>
      <c r="C34" s="42" t="s">
        <v>19</v>
      </c>
      <c r="D34" s="43" t="s">
        <v>95</v>
      </c>
      <c r="E34" s="44" t="s">
        <v>96</v>
      </c>
      <c r="F34" s="45" t="s">
        <v>21</v>
      </c>
      <c r="G34" s="46">
        <v>8</v>
      </c>
      <c r="H34" s="47"/>
      <c r="I34" s="48">
        <f t="shared" si="0"/>
        <v>0</v>
      </c>
      <c r="J34" s="49" t="s">
        <v>64</v>
      </c>
      <c r="K34" s="8"/>
    </row>
    <row r="35" spans="1:11" s="2" customFormat="1" ht="12">
      <c r="A35" s="41"/>
      <c r="B35" s="42">
        <v>10</v>
      </c>
      <c r="C35" s="42" t="s">
        <v>19</v>
      </c>
      <c r="D35" s="43" t="s">
        <v>97</v>
      </c>
      <c r="E35" s="44" t="s">
        <v>98</v>
      </c>
      <c r="F35" s="45" t="s">
        <v>21</v>
      </c>
      <c r="G35" s="46">
        <v>35</v>
      </c>
      <c r="H35" s="47"/>
      <c r="I35" s="48">
        <f t="shared" si="0"/>
        <v>0</v>
      </c>
      <c r="J35" s="49" t="s">
        <v>64</v>
      </c>
      <c r="K35" s="8"/>
    </row>
    <row r="36" spans="1:11" s="2" customFormat="1" ht="12">
      <c r="A36" s="41"/>
      <c r="B36" s="42">
        <v>20</v>
      </c>
      <c r="C36" s="42" t="s">
        <v>19</v>
      </c>
      <c r="D36" s="43" t="s">
        <v>99</v>
      </c>
      <c r="E36" s="44" t="s">
        <v>100</v>
      </c>
      <c r="F36" s="45" t="s">
        <v>26</v>
      </c>
      <c r="G36" s="46">
        <v>10</v>
      </c>
      <c r="H36" s="47"/>
      <c r="I36" s="48">
        <f t="shared" si="0"/>
        <v>0</v>
      </c>
      <c r="J36" s="49" t="s">
        <v>64</v>
      </c>
      <c r="K36" s="8"/>
    </row>
    <row r="37" spans="1:11" s="2" customFormat="1" ht="12">
      <c r="A37" s="41"/>
      <c r="B37" s="42">
        <v>21</v>
      </c>
      <c r="C37" s="42" t="s">
        <v>19</v>
      </c>
      <c r="D37" s="43" t="s">
        <v>101</v>
      </c>
      <c r="E37" s="44" t="s">
        <v>102</v>
      </c>
      <c r="F37" s="45" t="s">
        <v>26</v>
      </c>
      <c r="G37" s="46">
        <v>10</v>
      </c>
      <c r="H37" s="47"/>
      <c r="I37" s="48">
        <f t="shared" si="0"/>
        <v>0</v>
      </c>
      <c r="J37" s="49"/>
      <c r="K37" s="8"/>
    </row>
    <row r="38" spans="1:11" s="2" customFormat="1" ht="12">
      <c r="A38" s="41"/>
      <c r="B38" s="42">
        <v>14</v>
      </c>
      <c r="C38" s="42" t="s">
        <v>19</v>
      </c>
      <c r="D38" s="43" t="s">
        <v>28</v>
      </c>
      <c r="E38" s="44" t="s">
        <v>103</v>
      </c>
      <c r="F38" s="45" t="s">
        <v>29</v>
      </c>
      <c r="G38" s="46">
        <v>0.164</v>
      </c>
      <c r="H38" s="47"/>
      <c r="I38" s="48">
        <f t="shared" si="0"/>
        <v>0</v>
      </c>
      <c r="J38" s="49" t="s">
        <v>64</v>
      </c>
      <c r="K38" s="8"/>
    </row>
    <row r="39" spans="1:11" s="4" customFormat="1" ht="18.75" customHeight="1">
      <c r="A39" s="33"/>
      <c r="C39" s="34" t="s">
        <v>7</v>
      </c>
      <c r="D39" s="35" t="s">
        <v>25</v>
      </c>
      <c r="E39" s="35" t="s">
        <v>104</v>
      </c>
      <c r="H39" s="36"/>
      <c r="I39" s="23">
        <f>SUM(I40)</f>
        <v>0</v>
      </c>
      <c r="K39" s="33"/>
    </row>
    <row r="40" spans="1:11" s="5" customFormat="1" ht="17.25" customHeight="1">
      <c r="A40" s="37"/>
      <c r="C40" s="38" t="s">
        <v>7</v>
      </c>
      <c r="D40" s="38" t="s">
        <v>105</v>
      </c>
      <c r="E40" s="38" t="s">
        <v>106</v>
      </c>
      <c r="H40" s="39"/>
      <c r="I40" s="40">
        <f>SUM(I41:I44)</f>
        <v>0</v>
      </c>
      <c r="K40" s="37"/>
    </row>
    <row r="41" spans="1:11" s="2" customFormat="1" ht="12">
      <c r="A41" s="41"/>
      <c r="B41" s="42">
        <v>7</v>
      </c>
      <c r="C41" s="42" t="s">
        <v>19</v>
      </c>
      <c r="D41" s="43" t="s">
        <v>107</v>
      </c>
      <c r="E41" s="44" t="s">
        <v>108</v>
      </c>
      <c r="F41" s="45" t="s">
        <v>26</v>
      </c>
      <c r="G41" s="46">
        <v>1</v>
      </c>
      <c r="H41" s="47"/>
      <c r="I41" s="48">
        <f>ROUND(H41*G41,2)</f>
        <v>0</v>
      </c>
      <c r="J41" s="49" t="s">
        <v>64</v>
      </c>
      <c r="K41" s="8"/>
    </row>
    <row r="42" spans="1:11" s="2" customFormat="1" ht="12">
      <c r="A42" s="41"/>
      <c r="B42" s="42">
        <v>16</v>
      </c>
      <c r="C42" s="42" t="s">
        <v>19</v>
      </c>
      <c r="D42" s="43" t="s">
        <v>109</v>
      </c>
      <c r="E42" s="44" t="s">
        <v>110</v>
      </c>
      <c r="F42" s="45" t="s">
        <v>26</v>
      </c>
      <c r="G42" s="46">
        <v>1</v>
      </c>
      <c r="H42" s="47"/>
      <c r="I42" s="48">
        <f>ROUND(H42*G42,2)</f>
        <v>0</v>
      </c>
      <c r="J42" s="49"/>
      <c r="K42" s="8"/>
    </row>
    <row r="43" spans="1:11" s="2" customFormat="1" ht="12">
      <c r="A43" s="41"/>
      <c r="B43" s="42">
        <v>19</v>
      </c>
      <c r="C43" s="42" t="s">
        <v>19</v>
      </c>
      <c r="D43" s="43" t="s">
        <v>111</v>
      </c>
      <c r="E43" s="44" t="s">
        <v>112</v>
      </c>
      <c r="F43" s="45" t="s">
        <v>21</v>
      </c>
      <c r="G43" s="46">
        <v>50</v>
      </c>
      <c r="H43" s="47"/>
      <c r="I43" s="48">
        <f>ROUND(H43*G43,2)</f>
        <v>0</v>
      </c>
      <c r="J43" s="49"/>
      <c r="K43" s="8"/>
    </row>
    <row r="44" spans="1:11" s="2" customFormat="1" ht="12">
      <c r="A44" s="41"/>
      <c r="B44" s="42">
        <v>17</v>
      </c>
      <c r="C44" s="42" t="s">
        <v>19</v>
      </c>
      <c r="D44" s="43" t="s">
        <v>113</v>
      </c>
      <c r="E44" s="44" t="s">
        <v>114</v>
      </c>
      <c r="F44" s="45" t="s">
        <v>22</v>
      </c>
      <c r="G44" s="46">
        <v>1</v>
      </c>
      <c r="H44" s="47"/>
      <c r="I44" s="48">
        <f>ROUND(H44*G44,2)</f>
        <v>0</v>
      </c>
      <c r="J44" s="49" t="s">
        <v>64</v>
      </c>
      <c r="K44" s="8"/>
    </row>
    <row r="45" spans="1:11" s="2" customFormat="1" ht="6.95" customHeight="1">
      <c r="A45" s="12"/>
      <c r="B45" s="13"/>
      <c r="C45" s="13"/>
      <c r="D45" s="13"/>
      <c r="E45" s="13"/>
      <c r="F45" s="13"/>
      <c r="G45" s="13"/>
      <c r="H45" s="21"/>
      <c r="I45" s="13"/>
      <c r="J45" s="13"/>
      <c r="K45" s="8"/>
    </row>
    <row r="47" spans="1:11" ht="12">
      <c r="A47" s="61"/>
      <c r="B47" s="61"/>
      <c r="C47" s="61"/>
      <c r="D47" s="61"/>
      <c r="E47" s="61"/>
      <c r="F47" s="61"/>
      <c r="G47" s="61"/>
      <c r="I47" s="61"/>
      <c r="J47" s="61"/>
      <c r="K47" s="63"/>
    </row>
    <row r="48" spans="1:11" ht="12">
      <c r="A48" s="14"/>
      <c r="B48" s="15"/>
      <c r="C48" s="15"/>
      <c r="D48" s="15"/>
      <c r="E48" s="15"/>
      <c r="F48" s="15"/>
      <c r="G48" s="15"/>
      <c r="H48" s="22"/>
      <c r="I48" s="15"/>
      <c r="J48" s="15"/>
      <c r="K48" s="9"/>
    </row>
    <row r="49" spans="1:11" s="2" customFormat="1" ht="24.95" customHeight="1">
      <c r="A49" s="8"/>
      <c r="B49" s="6" t="s">
        <v>10</v>
      </c>
      <c r="C49" s="62"/>
      <c r="D49" s="62"/>
      <c r="E49" s="62"/>
      <c r="F49" s="62"/>
      <c r="G49" s="62"/>
      <c r="H49" s="19"/>
      <c r="I49" s="62"/>
      <c r="J49" s="62"/>
      <c r="K49" s="9"/>
    </row>
    <row r="50" spans="1:11" s="2" customFormat="1" ht="16.5" customHeight="1">
      <c r="A50" s="8"/>
      <c r="B50" s="64" t="s">
        <v>8</v>
      </c>
      <c r="C50" s="62"/>
      <c r="D50" s="91" t="s">
        <v>117</v>
      </c>
      <c r="E50" s="91"/>
      <c r="F50" s="62"/>
      <c r="G50" s="62"/>
      <c r="H50" s="19"/>
      <c r="I50" s="62"/>
      <c r="J50" s="62"/>
      <c r="K50" s="9"/>
    </row>
    <row r="51" spans="1:11" ht="12">
      <c r="A51" s="8"/>
      <c r="B51" s="62"/>
      <c r="C51" s="62"/>
      <c r="D51" s="62"/>
      <c r="E51" s="62"/>
      <c r="F51" s="62"/>
      <c r="G51" s="62"/>
      <c r="H51" s="19"/>
      <c r="I51" s="62"/>
      <c r="J51" s="62"/>
      <c r="K51" s="9"/>
    </row>
    <row r="52" spans="1:11" ht="12">
      <c r="A52" s="25"/>
      <c r="B52" s="26" t="s">
        <v>11</v>
      </c>
      <c r="C52" s="27" t="s">
        <v>6</v>
      </c>
      <c r="D52" s="27" t="s">
        <v>4</v>
      </c>
      <c r="E52" s="27" t="s">
        <v>5</v>
      </c>
      <c r="F52" s="27" t="s">
        <v>12</v>
      </c>
      <c r="G52" s="27" t="s">
        <v>13</v>
      </c>
      <c r="H52" s="28" t="s">
        <v>14</v>
      </c>
      <c r="I52" s="29" t="s">
        <v>9</v>
      </c>
      <c r="J52" s="30" t="s">
        <v>15</v>
      </c>
      <c r="K52" s="31"/>
    </row>
    <row r="53" spans="1:11" ht="18.75" customHeight="1">
      <c r="A53" s="8"/>
      <c r="B53" s="17" t="s">
        <v>16</v>
      </c>
      <c r="C53" s="62"/>
      <c r="D53" s="62"/>
      <c r="E53" s="62"/>
      <c r="F53" s="62"/>
      <c r="G53" s="62"/>
      <c r="H53" s="19"/>
      <c r="I53" s="32">
        <f>SUM(I54,I109)</f>
        <v>0</v>
      </c>
      <c r="J53" s="62"/>
      <c r="K53" s="8"/>
    </row>
    <row r="54" spans="1:11" ht="18.75" customHeight="1">
      <c r="A54" s="33"/>
      <c r="B54" s="4"/>
      <c r="C54" s="34" t="s">
        <v>7</v>
      </c>
      <c r="D54" s="35" t="s">
        <v>17</v>
      </c>
      <c r="E54" s="35" t="s">
        <v>18</v>
      </c>
      <c r="F54" s="4"/>
      <c r="G54" s="4"/>
      <c r="H54" s="36"/>
      <c r="I54" s="23">
        <f>SUM(I55,I64,I67,I79,I95)</f>
        <v>0</v>
      </c>
      <c r="J54" s="4"/>
      <c r="K54" s="33"/>
    </row>
    <row r="55" spans="1:11" s="61" customFormat="1" ht="17.25" customHeight="1">
      <c r="A55" s="37"/>
      <c r="B55" s="5"/>
      <c r="C55" s="38" t="s">
        <v>7</v>
      </c>
      <c r="D55" s="38">
        <v>731</v>
      </c>
      <c r="E55" s="38" t="s">
        <v>118</v>
      </c>
      <c r="F55" s="5"/>
      <c r="G55" s="5"/>
      <c r="H55" s="39"/>
      <c r="I55" s="40">
        <f>SUM(I56:I63)</f>
        <v>0</v>
      </c>
      <c r="J55" s="5"/>
      <c r="K55" s="37"/>
    </row>
    <row r="56" spans="1:11" s="61" customFormat="1" ht="12">
      <c r="A56" s="41"/>
      <c r="B56" s="42" t="s">
        <v>2</v>
      </c>
      <c r="C56" s="42" t="s">
        <v>19</v>
      </c>
      <c r="D56" s="43" t="s">
        <v>119</v>
      </c>
      <c r="E56" s="44" t="s">
        <v>120</v>
      </c>
      <c r="F56" s="45" t="s">
        <v>20</v>
      </c>
      <c r="G56" s="46">
        <v>1</v>
      </c>
      <c r="H56" s="47"/>
      <c r="I56" s="48">
        <f aca="true" t="shared" si="2" ref="I56:I63">ROUND(H56*G56,2)</f>
        <v>0</v>
      </c>
      <c r="J56" s="49" t="s">
        <v>64</v>
      </c>
      <c r="K56" s="8"/>
    </row>
    <row r="57" spans="1:11" s="61" customFormat="1" ht="12">
      <c r="A57" s="41"/>
      <c r="B57" s="50">
        <v>2</v>
      </c>
      <c r="C57" s="50" t="s">
        <v>25</v>
      </c>
      <c r="D57" s="51" t="s">
        <v>121</v>
      </c>
      <c r="E57" s="52" t="s">
        <v>122</v>
      </c>
      <c r="F57" s="53" t="s">
        <v>26</v>
      </c>
      <c r="G57" s="54">
        <v>1</v>
      </c>
      <c r="H57" s="55"/>
      <c r="I57" s="56">
        <f t="shared" si="2"/>
        <v>0</v>
      </c>
      <c r="J57" s="57"/>
      <c r="K57" s="8"/>
    </row>
    <row r="58" spans="1:11" s="61" customFormat="1" ht="12">
      <c r="A58" s="41"/>
      <c r="B58" s="50">
        <v>50</v>
      </c>
      <c r="C58" s="50" t="s">
        <v>25</v>
      </c>
      <c r="D58" s="51" t="s">
        <v>123</v>
      </c>
      <c r="E58" s="52" t="s">
        <v>124</v>
      </c>
      <c r="F58" s="53" t="s">
        <v>127</v>
      </c>
      <c r="G58" s="54">
        <v>1</v>
      </c>
      <c r="H58" s="55"/>
      <c r="I58" s="56">
        <f t="shared" si="2"/>
        <v>0</v>
      </c>
      <c r="J58" s="57"/>
      <c r="K58" s="8"/>
    </row>
    <row r="59" spans="1:11" s="61" customFormat="1" ht="12">
      <c r="A59" s="41"/>
      <c r="B59" s="50">
        <v>51</v>
      </c>
      <c r="C59" s="50" t="s">
        <v>25</v>
      </c>
      <c r="D59" s="51" t="s">
        <v>125</v>
      </c>
      <c r="E59" s="52" t="s">
        <v>126</v>
      </c>
      <c r="F59" s="53" t="s">
        <v>26</v>
      </c>
      <c r="G59" s="54">
        <v>1</v>
      </c>
      <c r="H59" s="55"/>
      <c r="I59" s="56">
        <f aca="true" t="shared" si="3" ref="I59">ROUND(H59*G59,2)</f>
        <v>0</v>
      </c>
      <c r="J59" s="57"/>
      <c r="K59" s="8"/>
    </row>
    <row r="60" spans="1:11" s="61" customFormat="1" ht="12">
      <c r="A60" s="41"/>
      <c r="B60" s="42">
        <v>4</v>
      </c>
      <c r="C60" s="42" t="s">
        <v>19</v>
      </c>
      <c r="D60" s="43" t="s">
        <v>128</v>
      </c>
      <c r="E60" s="44" t="s">
        <v>129</v>
      </c>
      <c r="F60" s="45" t="s">
        <v>20</v>
      </c>
      <c r="G60" s="46">
        <v>1</v>
      </c>
      <c r="H60" s="47"/>
      <c r="I60" s="48">
        <f t="shared" si="2"/>
        <v>0</v>
      </c>
      <c r="J60" s="49" t="s">
        <v>64</v>
      </c>
      <c r="K60" s="8"/>
    </row>
    <row r="61" spans="1:11" s="61" customFormat="1" ht="12">
      <c r="A61" s="41"/>
      <c r="B61" s="42">
        <v>5</v>
      </c>
      <c r="C61" s="42" t="s">
        <v>19</v>
      </c>
      <c r="D61" s="43" t="s">
        <v>130</v>
      </c>
      <c r="E61" s="44" t="s">
        <v>131</v>
      </c>
      <c r="F61" s="45" t="s">
        <v>21</v>
      </c>
      <c r="G61" s="46">
        <v>3</v>
      </c>
      <c r="H61" s="47"/>
      <c r="I61" s="48">
        <f t="shared" si="2"/>
        <v>0</v>
      </c>
      <c r="J61" s="49" t="s">
        <v>64</v>
      </c>
      <c r="K61" s="8"/>
    </row>
    <row r="62" spans="1:11" s="61" customFormat="1" ht="12">
      <c r="A62" s="41"/>
      <c r="B62" s="42">
        <v>49</v>
      </c>
      <c r="C62" s="42" t="s">
        <v>19</v>
      </c>
      <c r="D62" s="43" t="s">
        <v>132</v>
      </c>
      <c r="E62" s="44" t="s">
        <v>133</v>
      </c>
      <c r="F62" s="45" t="s">
        <v>22</v>
      </c>
      <c r="G62" s="46">
        <v>1</v>
      </c>
      <c r="H62" s="47"/>
      <c r="I62" s="48">
        <f t="shared" si="2"/>
        <v>0</v>
      </c>
      <c r="J62" s="49"/>
      <c r="K62" s="33"/>
    </row>
    <row r="63" spans="1:11" s="61" customFormat="1" ht="12">
      <c r="A63" s="41"/>
      <c r="B63" s="42">
        <v>6</v>
      </c>
      <c r="C63" s="42" t="s">
        <v>19</v>
      </c>
      <c r="D63" s="43" t="s">
        <v>134</v>
      </c>
      <c r="E63" s="44" t="s">
        <v>135</v>
      </c>
      <c r="F63" s="45" t="s">
        <v>29</v>
      </c>
      <c r="G63" s="46">
        <v>0.24</v>
      </c>
      <c r="H63" s="47"/>
      <c r="I63" s="48">
        <f t="shared" si="2"/>
        <v>0</v>
      </c>
      <c r="J63" s="49" t="s">
        <v>64</v>
      </c>
      <c r="K63" s="8"/>
    </row>
    <row r="64" spans="1:11" s="61" customFormat="1" ht="17.25" customHeight="1">
      <c r="A64" s="37"/>
      <c r="B64" s="5"/>
      <c r="C64" s="38" t="s">
        <v>7</v>
      </c>
      <c r="D64" s="38">
        <v>732</v>
      </c>
      <c r="E64" s="38" t="s">
        <v>136</v>
      </c>
      <c r="F64" s="5"/>
      <c r="G64" s="5"/>
      <c r="H64" s="39"/>
      <c r="I64" s="40">
        <f>SUM(I65:I66)</f>
        <v>0</v>
      </c>
      <c r="J64" s="5"/>
      <c r="K64" s="8"/>
    </row>
    <row r="65" spans="1:11" s="61" customFormat="1" ht="12">
      <c r="A65" s="41"/>
      <c r="B65" s="42">
        <v>8</v>
      </c>
      <c r="C65" s="42" t="s">
        <v>19</v>
      </c>
      <c r="D65" s="43" t="s">
        <v>137</v>
      </c>
      <c r="E65" s="44" t="s">
        <v>138</v>
      </c>
      <c r="F65" s="45" t="s">
        <v>20</v>
      </c>
      <c r="G65" s="46">
        <v>1</v>
      </c>
      <c r="H65" s="47"/>
      <c r="I65" s="48">
        <f aca="true" t="shared" si="4" ref="I65:I66">ROUND(H65*G65,2)</f>
        <v>0</v>
      </c>
      <c r="J65" s="49" t="s">
        <v>64</v>
      </c>
      <c r="K65" s="58"/>
    </row>
    <row r="66" spans="1:11" s="61" customFormat="1" ht="12">
      <c r="A66" s="41"/>
      <c r="B66" s="42">
        <v>16</v>
      </c>
      <c r="C66" s="42" t="s">
        <v>19</v>
      </c>
      <c r="D66" s="43" t="s">
        <v>139</v>
      </c>
      <c r="E66" s="44" t="s">
        <v>140</v>
      </c>
      <c r="F66" s="45" t="s">
        <v>29</v>
      </c>
      <c r="G66" s="46">
        <v>0.006</v>
      </c>
      <c r="H66" s="47"/>
      <c r="I66" s="48">
        <f t="shared" si="4"/>
        <v>0</v>
      </c>
      <c r="J66" s="49" t="s">
        <v>64</v>
      </c>
      <c r="K66" s="8"/>
    </row>
    <row r="67" spans="1:11" ht="17.25" customHeight="1">
      <c r="A67" s="37"/>
      <c r="B67" s="5"/>
      <c r="C67" s="38" t="s">
        <v>7</v>
      </c>
      <c r="D67" s="38" t="s">
        <v>31</v>
      </c>
      <c r="E67" s="38" t="s">
        <v>32</v>
      </c>
      <c r="F67" s="5"/>
      <c r="G67" s="5"/>
      <c r="H67" s="39"/>
      <c r="I67" s="40">
        <f>SUM(I68:I78)</f>
        <v>0</v>
      </c>
      <c r="J67" s="5"/>
      <c r="K67" s="8"/>
    </row>
    <row r="68" spans="1:11" ht="12">
      <c r="A68" s="41"/>
      <c r="B68" s="42">
        <v>24</v>
      </c>
      <c r="C68" s="42" t="s">
        <v>19</v>
      </c>
      <c r="D68" s="43" t="s">
        <v>142</v>
      </c>
      <c r="E68" s="44" t="s">
        <v>146</v>
      </c>
      <c r="F68" s="45" t="s">
        <v>21</v>
      </c>
      <c r="G68" s="46">
        <v>109</v>
      </c>
      <c r="H68" s="47"/>
      <c r="I68" s="48">
        <f aca="true" t="shared" si="5" ref="I68:I78">ROUND(H68*G68,2)</f>
        <v>0</v>
      </c>
      <c r="J68" s="49" t="s">
        <v>64</v>
      </c>
      <c r="K68" s="8"/>
    </row>
    <row r="69" spans="1:11" ht="12">
      <c r="A69" s="41"/>
      <c r="B69" s="42">
        <v>23</v>
      </c>
      <c r="C69" s="42" t="s">
        <v>19</v>
      </c>
      <c r="D69" s="43" t="s">
        <v>143</v>
      </c>
      <c r="E69" s="44" t="s">
        <v>147</v>
      </c>
      <c r="F69" s="45" t="s">
        <v>21</v>
      </c>
      <c r="G69" s="46">
        <v>185</v>
      </c>
      <c r="H69" s="47"/>
      <c r="I69" s="48">
        <f t="shared" si="5"/>
        <v>0</v>
      </c>
      <c r="J69" s="49" t="s">
        <v>64</v>
      </c>
      <c r="K69" s="58"/>
    </row>
    <row r="70" spans="1:11" ht="12">
      <c r="A70" s="41"/>
      <c r="B70" s="42">
        <v>22</v>
      </c>
      <c r="C70" s="42" t="s">
        <v>19</v>
      </c>
      <c r="D70" s="43" t="s">
        <v>144</v>
      </c>
      <c r="E70" s="44" t="s">
        <v>148</v>
      </c>
      <c r="F70" s="45" t="s">
        <v>21</v>
      </c>
      <c r="G70" s="46">
        <v>92</v>
      </c>
      <c r="H70" s="47"/>
      <c r="I70" s="48">
        <f t="shared" si="5"/>
        <v>0</v>
      </c>
      <c r="J70" s="49" t="s">
        <v>64</v>
      </c>
      <c r="K70" s="8"/>
    </row>
    <row r="71" spans="1:11" ht="12">
      <c r="A71" s="41"/>
      <c r="B71" s="42">
        <v>21</v>
      </c>
      <c r="C71" s="42" t="s">
        <v>19</v>
      </c>
      <c r="D71" s="43" t="s">
        <v>141</v>
      </c>
      <c r="E71" s="44" t="s">
        <v>149</v>
      </c>
      <c r="F71" s="45" t="s">
        <v>21</v>
      </c>
      <c r="G71" s="46">
        <v>10</v>
      </c>
      <c r="H71" s="47"/>
      <c r="I71" s="48">
        <f t="shared" si="5"/>
        <v>0</v>
      </c>
      <c r="J71" s="49" t="s">
        <v>64</v>
      </c>
      <c r="K71" s="8"/>
    </row>
    <row r="72" spans="1:11" ht="12">
      <c r="A72" s="41"/>
      <c r="B72" s="42">
        <v>20</v>
      </c>
      <c r="C72" s="42" t="s">
        <v>19</v>
      </c>
      <c r="D72" s="43" t="s">
        <v>145</v>
      </c>
      <c r="E72" s="44" t="s">
        <v>150</v>
      </c>
      <c r="F72" s="45" t="s">
        <v>21</v>
      </c>
      <c r="G72" s="46">
        <v>10</v>
      </c>
      <c r="H72" s="47"/>
      <c r="I72" s="48">
        <f t="shared" si="5"/>
        <v>0</v>
      </c>
      <c r="J72" s="49" t="s">
        <v>64</v>
      </c>
      <c r="K72" s="8"/>
    </row>
    <row r="73" spans="1:11" s="61" customFormat="1" ht="12">
      <c r="A73" s="41"/>
      <c r="B73" s="42">
        <v>19</v>
      </c>
      <c r="C73" s="42" t="s">
        <v>19</v>
      </c>
      <c r="D73" s="43" t="s">
        <v>151</v>
      </c>
      <c r="E73" s="44" t="s">
        <v>152</v>
      </c>
      <c r="F73" s="45" t="s">
        <v>21</v>
      </c>
      <c r="G73" s="46">
        <v>12</v>
      </c>
      <c r="H73" s="47"/>
      <c r="I73" s="48">
        <f t="shared" si="5"/>
        <v>0</v>
      </c>
      <c r="J73" s="49" t="s">
        <v>64</v>
      </c>
      <c r="K73" s="58"/>
    </row>
    <row r="74" spans="1:11" s="61" customFormat="1" ht="12">
      <c r="A74" s="41"/>
      <c r="B74" s="42">
        <v>55</v>
      </c>
      <c r="C74" s="42" t="s">
        <v>19</v>
      </c>
      <c r="D74" s="43" t="s">
        <v>99</v>
      </c>
      <c r="E74" s="44" t="s">
        <v>100</v>
      </c>
      <c r="F74" s="45" t="s">
        <v>26</v>
      </c>
      <c r="G74" s="46">
        <v>36</v>
      </c>
      <c r="H74" s="47"/>
      <c r="I74" s="48">
        <f t="shared" si="5"/>
        <v>0</v>
      </c>
      <c r="J74" s="49" t="s">
        <v>64</v>
      </c>
      <c r="K74" s="8"/>
    </row>
    <row r="75" spans="1:11" s="61" customFormat="1" ht="12">
      <c r="A75" s="41"/>
      <c r="B75" s="42">
        <v>56</v>
      </c>
      <c r="C75" s="42" t="s">
        <v>19</v>
      </c>
      <c r="D75" s="43" t="s">
        <v>101</v>
      </c>
      <c r="E75" s="44" t="s">
        <v>102</v>
      </c>
      <c r="F75" s="45" t="s">
        <v>26</v>
      </c>
      <c r="G75" s="46">
        <v>36</v>
      </c>
      <c r="H75" s="47"/>
      <c r="I75" s="48">
        <f t="shared" si="5"/>
        <v>0</v>
      </c>
      <c r="J75" s="49"/>
      <c r="K75" s="8"/>
    </row>
    <row r="76" spans="1:11" s="61" customFormat="1" ht="12">
      <c r="A76" s="41"/>
      <c r="B76" s="42">
        <v>26</v>
      </c>
      <c r="C76" s="42" t="s">
        <v>19</v>
      </c>
      <c r="D76" s="43" t="s">
        <v>27</v>
      </c>
      <c r="E76" s="44" t="s">
        <v>153</v>
      </c>
      <c r="F76" s="45" t="s">
        <v>21</v>
      </c>
      <c r="G76" s="46">
        <v>109</v>
      </c>
      <c r="H76" s="47"/>
      <c r="I76" s="48">
        <f t="shared" si="5"/>
        <v>0</v>
      </c>
      <c r="J76" s="49" t="s">
        <v>64</v>
      </c>
      <c r="K76" s="8"/>
    </row>
    <row r="77" spans="1:11" s="61" customFormat="1" ht="12">
      <c r="A77" s="41"/>
      <c r="B77" s="42">
        <v>25</v>
      </c>
      <c r="C77" s="42" t="s">
        <v>19</v>
      </c>
      <c r="D77" s="43" t="s">
        <v>154</v>
      </c>
      <c r="E77" s="44" t="s">
        <v>155</v>
      </c>
      <c r="F77" s="45" t="s">
        <v>21</v>
      </c>
      <c r="G77" s="46">
        <v>109</v>
      </c>
      <c r="H77" s="47"/>
      <c r="I77" s="48">
        <f t="shared" si="5"/>
        <v>0</v>
      </c>
      <c r="J77" s="49" t="s">
        <v>64</v>
      </c>
      <c r="K77" s="8"/>
    </row>
    <row r="78" spans="1:11" ht="12">
      <c r="A78" s="41"/>
      <c r="B78" s="42">
        <v>27</v>
      </c>
      <c r="C78" s="42" t="s">
        <v>19</v>
      </c>
      <c r="D78" s="43" t="s">
        <v>33</v>
      </c>
      <c r="E78" s="44" t="s">
        <v>156</v>
      </c>
      <c r="F78" s="45" t="s">
        <v>29</v>
      </c>
      <c r="G78" s="46">
        <v>0.689</v>
      </c>
      <c r="H78" s="47"/>
      <c r="I78" s="48">
        <f t="shared" si="5"/>
        <v>0</v>
      </c>
      <c r="J78" s="49" t="s">
        <v>64</v>
      </c>
      <c r="K78" s="8"/>
    </row>
    <row r="79" spans="1:11" ht="17.25" customHeight="1">
      <c r="A79" s="37"/>
      <c r="B79" s="5"/>
      <c r="C79" s="38" t="s">
        <v>7</v>
      </c>
      <c r="D79" s="38" t="s">
        <v>34</v>
      </c>
      <c r="E79" s="38" t="s">
        <v>35</v>
      </c>
      <c r="F79" s="5"/>
      <c r="G79" s="5"/>
      <c r="H79" s="39"/>
      <c r="I79" s="40">
        <f>SUM(I80:I94)</f>
        <v>0</v>
      </c>
      <c r="J79" s="5"/>
      <c r="K79" s="8"/>
    </row>
    <row r="80" spans="1:11" ht="12">
      <c r="A80" s="41"/>
      <c r="B80" s="42">
        <v>15</v>
      </c>
      <c r="C80" s="42" t="s">
        <v>19</v>
      </c>
      <c r="D80" s="43" t="s">
        <v>157</v>
      </c>
      <c r="E80" s="44" t="s">
        <v>158</v>
      </c>
      <c r="F80" s="45" t="s">
        <v>26</v>
      </c>
      <c r="G80" s="46">
        <v>4</v>
      </c>
      <c r="H80" s="47"/>
      <c r="I80" s="48">
        <f aca="true" t="shared" si="6" ref="I80:I94">ROUND(H80*G80,2)</f>
        <v>0</v>
      </c>
      <c r="J80" s="49" t="s">
        <v>64</v>
      </c>
      <c r="K80" s="8"/>
    </row>
    <row r="81" spans="1:11" ht="12">
      <c r="A81" s="41"/>
      <c r="B81" s="42">
        <v>9</v>
      </c>
      <c r="C81" s="42" t="s">
        <v>19</v>
      </c>
      <c r="D81" s="43" t="s">
        <v>160</v>
      </c>
      <c r="E81" s="44" t="s">
        <v>161</v>
      </c>
      <c r="F81" s="45" t="s">
        <v>26</v>
      </c>
      <c r="G81" s="46">
        <v>1</v>
      </c>
      <c r="H81" s="47"/>
      <c r="I81" s="48">
        <f t="shared" si="6"/>
        <v>0</v>
      </c>
      <c r="J81" s="49" t="s">
        <v>64</v>
      </c>
      <c r="K81" s="33"/>
    </row>
    <row r="82" spans="1:11" s="61" customFormat="1" ht="12">
      <c r="A82" s="41"/>
      <c r="B82" s="42">
        <v>14</v>
      </c>
      <c r="C82" s="42" t="s">
        <v>19</v>
      </c>
      <c r="D82" s="43" t="s">
        <v>159</v>
      </c>
      <c r="E82" s="44" t="s">
        <v>162</v>
      </c>
      <c r="F82" s="45" t="s">
        <v>26</v>
      </c>
      <c r="G82" s="46">
        <v>8</v>
      </c>
      <c r="H82" s="47"/>
      <c r="I82" s="48">
        <f t="shared" si="6"/>
        <v>0</v>
      </c>
      <c r="J82" s="49" t="s">
        <v>64</v>
      </c>
      <c r="K82" s="37"/>
    </row>
    <row r="83" spans="1:11" s="61" customFormat="1" ht="12">
      <c r="A83" s="41"/>
      <c r="B83" s="42">
        <v>10</v>
      </c>
      <c r="C83" s="42" t="s">
        <v>19</v>
      </c>
      <c r="D83" s="43" t="s">
        <v>163</v>
      </c>
      <c r="E83" s="44" t="s">
        <v>164</v>
      </c>
      <c r="F83" s="45" t="s">
        <v>26</v>
      </c>
      <c r="G83" s="46">
        <v>1</v>
      </c>
      <c r="H83" s="47"/>
      <c r="I83" s="48">
        <f t="shared" si="6"/>
        <v>0</v>
      </c>
      <c r="J83" s="49" t="s">
        <v>64</v>
      </c>
      <c r="K83" s="8"/>
    </row>
    <row r="84" spans="1:11" s="61" customFormat="1" ht="12">
      <c r="A84" s="41"/>
      <c r="B84" s="42">
        <v>13</v>
      </c>
      <c r="C84" s="42" t="s">
        <v>19</v>
      </c>
      <c r="D84" s="43" t="s">
        <v>165</v>
      </c>
      <c r="E84" s="44" t="s">
        <v>166</v>
      </c>
      <c r="F84" s="45" t="s">
        <v>26</v>
      </c>
      <c r="G84" s="46">
        <v>6</v>
      </c>
      <c r="H84" s="47"/>
      <c r="I84" s="48">
        <f t="shared" si="6"/>
        <v>0</v>
      </c>
      <c r="J84" s="49" t="s">
        <v>64</v>
      </c>
      <c r="K84" s="8"/>
    </row>
    <row r="85" spans="1:11" s="61" customFormat="1" ht="12">
      <c r="A85" s="41"/>
      <c r="B85" s="42">
        <v>12</v>
      </c>
      <c r="C85" s="42" t="s">
        <v>19</v>
      </c>
      <c r="D85" s="43" t="s">
        <v>167</v>
      </c>
      <c r="E85" s="44" t="s">
        <v>175</v>
      </c>
      <c r="F85" s="45" t="s">
        <v>26</v>
      </c>
      <c r="G85" s="46">
        <v>8</v>
      </c>
      <c r="H85" s="47"/>
      <c r="I85" s="48">
        <f t="shared" si="6"/>
        <v>0</v>
      </c>
      <c r="J85" s="49" t="s">
        <v>64</v>
      </c>
      <c r="K85" s="8"/>
    </row>
    <row r="86" spans="1:11" s="61" customFormat="1" ht="12">
      <c r="A86" s="41"/>
      <c r="B86" s="42">
        <v>11</v>
      </c>
      <c r="C86" s="42" t="s">
        <v>19</v>
      </c>
      <c r="D86" s="43" t="s">
        <v>168</v>
      </c>
      <c r="E86" s="44" t="s">
        <v>176</v>
      </c>
      <c r="F86" s="45" t="s">
        <v>26</v>
      </c>
      <c r="G86" s="46">
        <v>2</v>
      </c>
      <c r="H86" s="47"/>
      <c r="I86" s="48">
        <f t="shared" si="6"/>
        <v>0</v>
      </c>
      <c r="J86" s="49" t="s">
        <v>64</v>
      </c>
      <c r="K86" s="8"/>
    </row>
    <row r="87" spans="1:11" s="61" customFormat="1" ht="12">
      <c r="A87" s="41"/>
      <c r="B87" s="42">
        <v>18</v>
      </c>
      <c r="C87" s="42" t="s">
        <v>19</v>
      </c>
      <c r="D87" s="43" t="s">
        <v>169</v>
      </c>
      <c r="E87" s="44" t="s">
        <v>177</v>
      </c>
      <c r="F87" s="45" t="s">
        <v>26</v>
      </c>
      <c r="G87" s="46">
        <v>1</v>
      </c>
      <c r="H87" s="47"/>
      <c r="I87" s="48">
        <f t="shared" si="6"/>
        <v>0</v>
      </c>
      <c r="J87" s="49"/>
      <c r="K87" s="8"/>
    </row>
    <row r="88" spans="1:11" s="61" customFormat="1" ht="12">
      <c r="A88" s="41"/>
      <c r="B88" s="42">
        <v>17</v>
      </c>
      <c r="C88" s="42" t="s">
        <v>19</v>
      </c>
      <c r="D88" s="43" t="s">
        <v>170</v>
      </c>
      <c r="E88" s="44" t="s">
        <v>178</v>
      </c>
      <c r="F88" s="45" t="s">
        <v>26</v>
      </c>
      <c r="G88" s="46">
        <v>1</v>
      </c>
      <c r="H88" s="47"/>
      <c r="I88" s="48">
        <f t="shared" si="6"/>
        <v>0</v>
      </c>
      <c r="J88" s="49"/>
      <c r="K88" s="8"/>
    </row>
    <row r="89" spans="1:11" s="61" customFormat="1" ht="12">
      <c r="A89" s="41"/>
      <c r="B89" s="42">
        <v>43</v>
      </c>
      <c r="C89" s="42" t="s">
        <v>19</v>
      </c>
      <c r="D89" s="43" t="s">
        <v>171</v>
      </c>
      <c r="E89" s="44" t="s">
        <v>179</v>
      </c>
      <c r="F89" s="45" t="s">
        <v>26</v>
      </c>
      <c r="G89" s="46">
        <v>24</v>
      </c>
      <c r="H89" s="47"/>
      <c r="I89" s="48">
        <f t="shared" si="6"/>
        <v>0</v>
      </c>
      <c r="J89" s="49" t="s">
        <v>64</v>
      </c>
      <c r="K89" s="8"/>
    </row>
    <row r="90" spans="1:11" s="61" customFormat="1" ht="12">
      <c r="A90" s="41"/>
      <c r="B90" s="50">
        <v>41</v>
      </c>
      <c r="C90" s="50" t="s">
        <v>25</v>
      </c>
      <c r="D90" s="51" t="s">
        <v>172</v>
      </c>
      <c r="E90" s="52" t="s">
        <v>180</v>
      </c>
      <c r="F90" s="53" t="s">
        <v>26</v>
      </c>
      <c r="G90" s="54">
        <v>24</v>
      </c>
      <c r="H90" s="55"/>
      <c r="I90" s="56">
        <f t="shared" si="6"/>
        <v>0</v>
      </c>
      <c r="J90" s="57" t="s">
        <v>64</v>
      </c>
      <c r="K90" s="9"/>
    </row>
    <row r="91" spans="1:11" s="61" customFormat="1" ht="12">
      <c r="A91" s="41"/>
      <c r="B91" s="42">
        <v>44</v>
      </c>
      <c r="C91" s="42" t="s">
        <v>19</v>
      </c>
      <c r="D91" s="43" t="s">
        <v>173</v>
      </c>
      <c r="E91" s="44" t="s">
        <v>181</v>
      </c>
      <c r="F91" s="45" t="s">
        <v>26</v>
      </c>
      <c r="G91" s="46">
        <v>48</v>
      </c>
      <c r="H91" s="47"/>
      <c r="I91" s="48">
        <f t="shared" si="6"/>
        <v>0</v>
      </c>
      <c r="J91" s="49" t="s">
        <v>64</v>
      </c>
      <c r="K91" s="9"/>
    </row>
    <row r="92" spans="1:11" ht="12">
      <c r="A92" s="41"/>
      <c r="B92" s="50">
        <v>42</v>
      </c>
      <c r="C92" s="50" t="s">
        <v>25</v>
      </c>
      <c r="D92" s="51" t="s">
        <v>174</v>
      </c>
      <c r="E92" s="52" t="s">
        <v>39</v>
      </c>
      <c r="F92" s="53" t="s">
        <v>26</v>
      </c>
      <c r="G92" s="54">
        <v>48</v>
      </c>
      <c r="H92" s="55"/>
      <c r="I92" s="56">
        <f t="shared" si="6"/>
        <v>0</v>
      </c>
      <c r="J92" s="57"/>
      <c r="K92" s="9"/>
    </row>
    <row r="93" spans="1:11" ht="12">
      <c r="A93" s="41"/>
      <c r="B93" s="42">
        <v>45</v>
      </c>
      <c r="C93" s="42" t="s">
        <v>19</v>
      </c>
      <c r="D93" s="43" t="s">
        <v>40</v>
      </c>
      <c r="E93" s="44" t="s">
        <v>182</v>
      </c>
      <c r="F93" s="45" t="s">
        <v>26</v>
      </c>
      <c r="G93" s="46">
        <v>24</v>
      </c>
      <c r="H93" s="47"/>
      <c r="I93" s="48">
        <f t="shared" si="6"/>
        <v>0</v>
      </c>
      <c r="J93" s="49" t="s">
        <v>64</v>
      </c>
      <c r="K93" s="9"/>
    </row>
    <row r="94" spans="1:11" ht="12">
      <c r="A94" s="41"/>
      <c r="B94" s="42">
        <v>52</v>
      </c>
      <c r="C94" s="42" t="s">
        <v>19</v>
      </c>
      <c r="D94" s="43" t="s">
        <v>41</v>
      </c>
      <c r="E94" s="44" t="s">
        <v>183</v>
      </c>
      <c r="F94" s="45" t="s">
        <v>29</v>
      </c>
      <c r="G94" s="46">
        <v>0.035</v>
      </c>
      <c r="H94" s="47"/>
      <c r="I94" s="48">
        <f t="shared" si="6"/>
        <v>0</v>
      </c>
      <c r="J94" s="49" t="s">
        <v>64</v>
      </c>
      <c r="K94" s="9"/>
    </row>
    <row r="95" spans="1:11" ht="17.25" customHeight="1">
      <c r="A95" s="37"/>
      <c r="B95" s="5"/>
      <c r="C95" s="38" t="s">
        <v>7</v>
      </c>
      <c r="D95" s="38" t="s">
        <v>42</v>
      </c>
      <c r="E95" s="38" t="s">
        <v>43</v>
      </c>
      <c r="F95" s="5"/>
      <c r="G95" s="5"/>
      <c r="H95" s="39"/>
      <c r="I95" s="40">
        <f>SUM(I96:I108)</f>
        <v>0</v>
      </c>
      <c r="J95" s="5"/>
      <c r="K95" s="9"/>
    </row>
    <row r="96" spans="1:11" ht="12">
      <c r="A96" s="41"/>
      <c r="B96" s="42">
        <v>28</v>
      </c>
      <c r="C96" s="42" t="s">
        <v>19</v>
      </c>
      <c r="D96" s="43" t="s">
        <v>184</v>
      </c>
      <c r="E96" s="44" t="s">
        <v>196</v>
      </c>
      <c r="F96" s="45" t="s">
        <v>26</v>
      </c>
      <c r="G96" s="46">
        <v>4</v>
      </c>
      <c r="H96" s="47"/>
      <c r="I96" s="48">
        <f aca="true" t="shared" si="7" ref="I96:I108">ROUND(H96*G96,2)</f>
        <v>0</v>
      </c>
      <c r="J96" s="49" t="s">
        <v>64</v>
      </c>
      <c r="K96" s="9"/>
    </row>
    <row r="97" spans="1:11" s="61" customFormat="1" ht="12">
      <c r="A97" s="41"/>
      <c r="B97" s="42">
        <v>29</v>
      </c>
      <c r="C97" s="42" t="s">
        <v>19</v>
      </c>
      <c r="D97" s="43" t="s">
        <v>185</v>
      </c>
      <c r="E97" s="44" t="s">
        <v>197</v>
      </c>
      <c r="F97" s="45" t="s">
        <v>26</v>
      </c>
      <c r="G97" s="46">
        <v>6</v>
      </c>
      <c r="H97" s="47"/>
      <c r="I97" s="48">
        <f t="shared" si="7"/>
        <v>0</v>
      </c>
      <c r="J97" s="49" t="s">
        <v>64</v>
      </c>
      <c r="K97" s="9"/>
    </row>
    <row r="98" spans="1:11" s="61" customFormat="1" ht="12">
      <c r="A98" s="41"/>
      <c r="B98" s="42">
        <v>30</v>
      </c>
      <c r="C98" s="42" t="s">
        <v>19</v>
      </c>
      <c r="D98" s="43" t="s">
        <v>186</v>
      </c>
      <c r="E98" s="44" t="s">
        <v>198</v>
      </c>
      <c r="F98" s="45" t="s">
        <v>26</v>
      </c>
      <c r="G98" s="46">
        <v>1</v>
      </c>
      <c r="H98" s="47"/>
      <c r="I98" s="48">
        <f t="shared" si="7"/>
        <v>0</v>
      </c>
      <c r="J98" s="49" t="s">
        <v>64</v>
      </c>
      <c r="K98" s="9"/>
    </row>
    <row r="99" spans="1:11" s="61" customFormat="1" ht="12">
      <c r="A99" s="41"/>
      <c r="B99" s="42">
        <v>31</v>
      </c>
      <c r="C99" s="42" t="s">
        <v>19</v>
      </c>
      <c r="D99" s="43" t="s">
        <v>187</v>
      </c>
      <c r="E99" s="44" t="s">
        <v>199</v>
      </c>
      <c r="F99" s="45" t="s">
        <v>26</v>
      </c>
      <c r="G99" s="46">
        <v>2</v>
      </c>
      <c r="H99" s="47"/>
      <c r="I99" s="48">
        <f t="shared" si="7"/>
        <v>0</v>
      </c>
      <c r="J99" s="49" t="s">
        <v>64</v>
      </c>
      <c r="K99" s="31"/>
    </row>
    <row r="100" spans="1:11" s="61" customFormat="1" ht="12">
      <c r="A100" s="41"/>
      <c r="B100" s="42">
        <v>32</v>
      </c>
      <c r="C100" s="42" t="s">
        <v>19</v>
      </c>
      <c r="D100" s="43" t="s">
        <v>188</v>
      </c>
      <c r="E100" s="44" t="s">
        <v>200</v>
      </c>
      <c r="F100" s="45" t="s">
        <v>26</v>
      </c>
      <c r="G100" s="46">
        <v>1</v>
      </c>
      <c r="H100" s="47"/>
      <c r="I100" s="48">
        <f t="shared" si="7"/>
        <v>0</v>
      </c>
      <c r="J100" s="49" t="s">
        <v>64</v>
      </c>
      <c r="K100" s="8"/>
    </row>
    <row r="101" spans="1:11" s="61" customFormat="1" ht="12.75" customHeight="1">
      <c r="A101" s="41"/>
      <c r="B101" s="42">
        <v>33</v>
      </c>
      <c r="C101" s="42" t="s">
        <v>19</v>
      </c>
      <c r="D101" s="43" t="s">
        <v>189</v>
      </c>
      <c r="E101" s="44" t="s">
        <v>201</v>
      </c>
      <c r="F101" s="45" t="s">
        <v>26</v>
      </c>
      <c r="G101" s="46">
        <v>1</v>
      </c>
      <c r="H101" s="47"/>
      <c r="I101" s="48">
        <f t="shared" si="7"/>
        <v>0</v>
      </c>
      <c r="J101" s="49" t="s">
        <v>64</v>
      </c>
      <c r="K101" s="33"/>
    </row>
    <row r="102" spans="1:11" s="61" customFormat="1" ht="12.75" customHeight="1">
      <c r="A102" s="41"/>
      <c r="B102" s="42">
        <v>34</v>
      </c>
      <c r="C102" s="42" t="s">
        <v>19</v>
      </c>
      <c r="D102" s="43" t="s">
        <v>190</v>
      </c>
      <c r="E102" s="44" t="s">
        <v>202</v>
      </c>
      <c r="F102" s="45" t="s">
        <v>26</v>
      </c>
      <c r="G102" s="46">
        <v>1</v>
      </c>
      <c r="H102" s="47"/>
      <c r="I102" s="48">
        <f t="shared" si="7"/>
        <v>0</v>
      </c>
      <c r="J102" s="49" t="s">
        <v>64</v>
      </c>
      <c r="K102" s="33"/>
    </row>
    <row r="103" spans="1:11" s="61" customFormat="1" ht="12.75" customHeight="1">
      <c r="A103" s="41"/>
      <c r="B103" s="42">
        <v>35</v>
      </c>
      <c r="C103" s="42" t="s">
        <v>19</v>
      </c>
      <c r="D103" s="43" t="s">
        <v>191</v>
      </c>
      <c r="E103" s="44" t="s">
        <v>203</v>
      </c>
      <c r="F103" s="45" t="s">
        <v>26</v>
      </c>
      <c r="G103" s="46">
        <v>1</v>
      </c>
      <c r="H103" s="47"/>
      <c r="I103" s="48">
        <f t="shared" si="7"/>
        <v>0</v>
      </c>
      <c r="J103" s="49" t="s">
        <v>64</v>
      </c>
      <c r="K103" s="37"/>
    </row>
    <row r="104" spans="1:11" s="61" customFormat="1" ht="12.75" customHeight="1">
      <c r="A104" s="41"/>
      <c r="B104" s="42">
        <v>36</v>
      </c>
      <c r="C104" s="42" t="s">
        <v>19</v>
      </c>
      <c r="D104" s="43" t="s">
        <v>192</v>
      </c>
      <c r="E104" s="44" t="s">
        <v>204</v>
      </c>
      <c r="F104" s="45" t="s">
        <v>26</v>
      </c>
      <c r="G104" s="46">
        <v>4</v>
      </c>
      <c r="H104" s="47"/>
      <c r="I104" s="48">
        <f t="shared" si="7"/>
        <v>0</v>
      </c>
      <c r="J104" s="49" t="s">
        <v>64</v>
      </c>
      <c r="K104" s="8"/>
    </row>
    <row r="105" spans="1:11" s="61" customFormat="1" ht="12.75" customHeight="1">
      <c r="A105" s="41"/>
      <c r="B105" s="42">
        <v>37</v>
      </c>
      <c r="C105" s="42" t="s">
        <v>19</v>
      </c>
      <c r="D105" s="43" t="s">
        <v>193</v>
      </c>
      <c r="E105" s="44" t="s">
        <v>205</v>
      </c>
      <c r="F105" s="45" t="s">
        <v>26</v>
      </c>
      <c r="G105" s="46">
        <v>2</v>
      </c>
      <c r="H105" s="47"/>
      <c r="I105" s="48">
        <f t="shared" si="7"/>
        <v>0</v>
      </c>
      <c r="J105" s="49" t="s">
        <v>64</v>
      </c>
      <c r="K105" s="8"/>
    </row>
    <row r="106" spans="1:11" s="61" customFormat="1" ht="12.75" customHeight="1">
      <c r="A106" s="41"/>
      <c r="B106" s="42">
        <v>38</v>
      </c>
      <c r="C106" s="42" t="s">
        <v>19</v>
      </c>
      <c r="D106" s="43" t="s">
        <v>194</v>
      </c>
      <c r="E106" s="44" t="s">
        <v>206</v>
      </c>
      <c r="F106" s="45" t="s">
        <v>26</v>
      </c>
      <c r="G106" s="46">
        <v>1</v>
      </c>
      <c r="H106" s="47"/>
      <c r="I106" s="48">
        <f t="shared" si="7"/>
        <v>0</v>
      </c>
      <c r="J106" s="49" t="s">
        <v>64</v>
      </c>
      <c r="K106" s="8"/>
    </row>
    <row r="107" spans="1:11" s="61" customFormat="1" ht="12.75" customHeight="1">
      <c r="A107" s="41"/>
      <c r="B107" s="42">
        <v>39</v>
      </c>
      <c r="C107" s="42" t="s">
        <v>19</v>
      </c>
      <c r="D107" s="43" t="s">
        <v>195</v>
      </c>
      <c r="E107" s="44" t="s">
        <v>207</v>
      </c>
      <c r="F107" s="45" t="s">
        <v>26</v>
      </c>
      <c r="G107" s="46">
        <v>1</v>
      </c>
      <c r="H107" s="47"/>
      <c r="I107" s="48">
        <f t="shared" si="7"/>
        <v>0</v>
      </c>
      <c r="J107" s="49" t="s">
        <v>64</v>
      </c>
      <c r="K107" s="8"/>
    </row>
    <row r="108" spans="1:11" s="61" customFormat="1" ht="12">
      <c r="A108" s="41"/>
      <c r="B108" s="42">
        <v>40</v>
      </c>
      <c r="C108" s="42" t="s">
        <v>19</v>
      </c>
      <c r="D108" s="43" t="s">
        <v>44</v>
      </c>
      <c r="E108" s="44" t="s">
        <v>208</v>
      </c>
      <c r="F108" s="45" t="s">
        <v>29</v>
      </c>
      <c r="G108" s="46">
        <v>0.921</v>
      </c>
      <c r="H108" s="47"/>
      <c r="I108" s="48">
        <f t="shared" si="7"/>
        <v>0</v>
      </c>
      <c r="J108" s="49" t="s">
        <v>64</v>
      </c>
      <c r="K108" s="8"/>
    </row>
    <row r="109" spans="1:11" s="61" customFormat="1" ht="18.75" customHeight="1">
      <c r="A109" s="33"/>
      <c r="B109" s="4"/>
      <c r="C109" s="34" t="s">
        <v>7</v>
      </c>
      <c r="D109" s="35" t="s">
        <v>25</v>
      </c>
      <c r="E109" s="35" t="s">
        <v>104</v>
      </c>
      <c r="F109" s="4"/>
      <c r="G109" s="4"/>
      <c r="H109" s="36"/>
      <c r="I109" s="23">
        <f>SUM(I110,I113)</f>
        <v>0</v>
      </c>
      <c r="J109" s="4"/>
      <c r="K109" s="8"/>
    </row>
    <row r="110" spans="1:11" ht="17.25" customHeight="1">
      <c r="A110" s="37"/>
      <c r="B110" s="5"/>
      <c r="C110" s="38" t="s">
        <v>7</v>
      </c>
      <c r="D110" s="38" t="s">
        <v>45</v>
      </c>
      <c r="E110" s="38" t="s">
        <v>30</v>
      </c>
      <c r="F110" s="5"/>
      <c r="G110" s="5"/>
      <c r="H110" s="39"/>
      <c r="I110" s="40">
        <f>SUM(I111)</f>
        <v>0</v>
      </c>
      <c r="J110" s="5"/>
      <c r="K110" s="8"/>
    </row>
    <row r="111" spans="1:11" ht="12">
      <c r="A111" s="41"/>
      <c r="B111" s="42">
        <v>57</v>
      </c>
      <c r="C111" s="42" t="s">
        <v>19</v>
      </c>
      <c r="D111" s="43" t="s">
        <v>209</v>
      </c>
      <c r="E111" s="44" t="s">
        <v>210</v>
      </c>
      <c r="F111" s="45" t="s">
        <v>22</v>
      </c>
      <c r="G111" s="46">
        <v>1</v>
      </c>
      <c r="H111" s="47"/>
      <c r="I111" s="48">
        <f>ROUND(H111*G111,2)</f>
        <v>0</v>
      </c>
      <c r="J111" s="49"/>
      <c r="K111" s="8"/>
    </row>
    <row r="112" spans="1:11" s="61" customFormat="1" ht="12">
      <c r="A112" s="41"/>
      <c r="B112" s="65"/>
      <c r="C112" s="65"/>
      <c r="D112" s="66"/>
      <c r="E112" s="67"/>
      <c r="F112" s="68"/>
      <c r="G112" s="69"/>
      <c r="H112" s="72"/>
      <c r="I112" s="70"/>
      <c r="J112" s="71"/>
      <c r="K112" s="8"/>
    </row>
    <row r="113" spans="1:11" ht="17.25" customHeight="1">
      <c r="A113" s="37"/>
      <c r="B113" s="5"/>
      <c r="C113" s="38" t="s">
        <v>7</v>
      </c>
      <c r="D113" s="38" t="s">
        <v>105</v>
      </c>
      <c r="E113" s="38" t="s">
        <v>211</v>
      </c>
      <c r="F113" s="5"/>
      <c r="G113" s="5"/>
      <c r="H113" s="39"/>
      <c r="I113" s="40">
        <f>SUM(I114:I116)</f>
        <v>0</v>
      </c>
      <c r="J113" s="5"/>
      <c r="K113" s="8"/>
    </row>
    <row r="114" spans="1:11" ht="12">
      <c r="A114" s="41"/>
      <c r="B114" s="42">
        <v>47</v>
      </c>
      <c r="C114" s="42" t="s">
        <v>19</v>
      </c>
      <c r="D114" s="43" t="s">
        <v>212</v>
      </c>
      <c r="E114" s="44" t="s">
        <v>215</v>
      </c>
      <c r="F114" s="45" t="s">
        <v>26</v>
      </c>
      <c r="G114" s="46">
        <v>1</v>
      </c>
      <c r="H114" s="47"/>
      <c r="I114" s="48">
        <f>ROUND(H114*G114,2)</f>
        <v>0</v>
      </c>
      <c r="J114" s="49" t="s">
        <v>64</v>
      </c>
      <c r="K114" s="8"/>
    </row>
    <row r="115" spans="1:11" s="61" customFormat="1" ht="12">
      <c r="A115" s="41"/>
      <c r="B115" s="42">
        <v>46</v>
      </c>
      <c r="C115" s="42" t="s">
        <v>19</v>
      </c>
      <c r="D115" s="43" t="s">
        <v>213</v>
      </c>
      <c r="E115" s="44" t="s">
        <v>216</v>
      </c>
      <c r="F115" s="45" t="s">
        <v>26</v>
      </c>
      <c r="G115" s="46">
        <v>1</v>
      </c>
      <c r="H115" s="47"/>
      <c r="I115" s="48">
        <f>ROUND(H115*G115,2)</f>
        <v>0</v>
      </c>
      <c r="J115" s="49"/>
      <c r="K115" s="8"/>
    </row>
    <row r="116" spans="1:11" ht="12">
      <c r="A116" s="41"/>
      <c r="B116" s="42">
        <v>48</v>
      </c>
      <c r="C116" s="42" t="s">
        <v>19</v>
      </c>
      <c r="D116" s="43" t="s">
        <v>214</v>
      </c>
      <c r="E116" s="44" t="s">
        <v>217</v>
      </c>
      <c r="F116" s="45" t="s">
        <v>26</v>
      </c>
      <c r="G116" s="46">
        <v>1</v>
      </c>
      <c r="H116" s="47"/>
      <c r="I116" s="48">
        <f>ROUND(H116*G116,2)</f>
        <v>0</v>
      </c>
      <c r="J116" s="49" t="s">
        <v>64</v>
      </c>
      <c r="K116" s="8"/>
    </row>
    <row r="117" spans="1:11" ht="12">
      <c r="A117" s="12"/>
      <c r="B117" s="13"/>
      <c r="C117" s="13"/>
      <c r="D117" s="13"/>
      <c r="E117" s="13"/>
      <c r="F117" s="13"/>
      <c r="G117" s="13"/>
      <c r="H117" s="21"/>
      <c r="I117" s="13"/>
      <c r="J117" s="13"/>
      <c r="K117" s="8"/>
    </row>
    <row r="118" spans="1:10" ht="12">
      <c r="A118" s="61"/>
      <c r="B118" s="61"/>
      <c r="C118" s="61"/>
      <c r="D118" s="61"/>
      <c r="E118" s="61"/>
      <c r="F118" s="61"/>
      <c r="G118" s="61"/>
      <c r="I118" s="61"/>
      <c r="J118" s="61"/>
    </row>
    <row r="120" spans="1:11" s="61" customFormat="1" ht="12">
      <c r="A120" s="14"/>
      <c r="B120" s="15"/>
      <c r="C120" s="15"/>
      <c r="D120" s="15"/>
      <c r="E120" s="15"/>
      <c r="F120" s="15"/>
      <c r="G120" s="15"/>
      <c r="H120" s="22"/>
      <c r="I120" s="15"/>
      <c r="J120" s="15"/>
      <c r="K120" s="9"/>
    </row>
    <row r="121" spans="1:11" s="2" customFormat="1" ht="24.95" customHeight="1">
      <c r="A121" s="8"/>
      <c r="B121" s="6" t="s">
        <v>10</v>
      </c>
      <c r="C121" s="62"/>
      <c r="D121" s="62"/>
      <c r="E121" s="62"/>
      <c r="F121" s="62"/>
      <c r="G121" s="62"/>
      <c r="H121" s="19"/>
      <c r="I121" s="62"/>
      <c r="J121" s="62"/>
      <c r="K121" s="9"/>
    </row>
    <row r="122" spans="1:11" s="2" customFormat="1" ht="16.5" customHeight="1">
      <c r="A122" s="8"/>
      <c r="B122" s="64" t="s">
        <v>8</v>
      </c>
      <c r="C122" s="62"/>
      <c r="D122" s="91" t="s">
        <v>218</v>
      </c>
      <c r="E122" s="91"/>
      <c r="F122" s="62"/>
      <c r="G122" s="62"/>
      <c r="H122" s="19"/>
      <c r="I122" s="62"/>
      <c r="J122" s="62"/>
      <c r="K122" s="9"/>
    </row>
    <row r="123" spans="1:11" s="2" customFormat="1" ht="10.35" customHeight="1">
      <c r="A123" s="8"/>
      <c r="B123" s="62"/>
      <c r="C123" s="62"/>
      <c r="D123" s="62"/>
      <c r="E123" s="62"/>
      <c r="F123" s="62"/>
      <c r="G123" s="62"/>
      <c r="H123" s="19"/>
      <c r="I123" s="62"/>
      <c r="J123" s="62"/>
      <c r="K123" s="9"/>
    </row>
    <row r="124" spans="1:11" s="3" customFormat="1" ht="29.25" customHeight="1">
      <c r="A124" s="25"/>
      <c r="B124" s="26" t="s">
        <v>11</v>
      </c>
      <c r="C124" s="27" t="s">
        <v>6</v>
      </c>
      <c r="D124" s="27" t="s">
        <v>4</v>
      </c>
      <c r="E124" s="27" t="s">
        <v>5</v>
      </c>
      <c r="F124" s="27" t="s">
        <v>12</v>
      </c>
      <c r="G124" s="27" t="s">
        <v>13</v>
      </c>
      <c r="H124" s="28" t="s">
        <v>14</v>
      </c>
      <c r="I124" s="29" t="s">
        <v>9</v>
      </c>
      <c r="J124" s="30" t="s">
        <v>15</v>
      </c>
      <c r="K124" s="31"/>
    </row>
    <row r="125" spans="1:11" s="2" customFormat="1" ht="18.75" customHeight="1">
      <c r="A125" s="8"/>
      <c r="B125" s="17" t="s">
        <v>16</v>
      </c>
      <c r="C125" s="62"/>
      <c r="D125" s="62"/>
      <c r="E125" s="62"/>
      <c r="F125" s="62"/>
      <c r="G125" s="62"/>
      <c r="H125" s="19"/>
      <c r="I125" s="32">
        <f>SUM(I126,I131)</f>
        <v>0</v>
      </c>
      <c r="J125" s="62"/>
      <c r="K125" s="8"/>
    </row>
    <row r="126" spans="1:11" s="4" customFormat="1" ht="18.75" customHeight="1">
      <c r="A126" s="33"/>
      <c r="C126" s="34" t="s">
        <v>7</v>
      </c>
      <c r="D126" s="35" t="s">
        <v>52</v>
      </c>
      <c r="E126" s="35" t="s">
        <v>53</v>
      </c>
      <c r="H126" s="36"/>
      <c r="I126" s="23">
        <f>SUM(I127)</f>
        <v>0</v>
      </c>
      <c r="K126" s="33"/>
    </row>
    <row r="127" spans="1:11" s="5" customFormat="1" ht="17.25" customHeight="1">
      <c r="A127" s="37"/>
      <c r="C127" s="38" t="s">
        <v>7</v>
      </c>
      <c r="D127" s="38">
        <v>9</v>
      </c>
      <c r="E127" s="38" t="s">
        <v>219</v>
      </c>
      <c r="H127" s="39"/>
      <c r="I127" s="40">
        <f>SUM(I128:I129)</f>
        <v>0</v>
      </c>
      <c r="K127" s="37"/>
    </row>
    <row r="128" spans="1:11" s="2" customFormat="1" ht="12">
      <c r="A128" s="41"/>
      <c r="B128" s="42">
        <v>4</v>
      </c>
      <c r="C128" s="42" t="s">
        <v>19</v>
      </c>
      <c r="D128" s="43" t="s">
        <v>220</v>
      </c>
      <c r="E128" s="44" t="s">
        <v>222</v>
      </c>
      <c r="F128" s="45" t="s">
        <v>21</v>
      </c>
      <c r="G128" s="46">
        <v>6</v>
      </c>
      <c r="H128" s="47"/>
      <c r="I128" s="48">
        <f aca="true" t="shared" si="8" ref="I128:I129">ROUND(H128*G128,2)</f>
        <v>0</v>
      </c>
      <c r="J128" s="49" t="s">
        <v>64</v>
      </c>
      <c r="K128" s="8"/>
    </row>
    <row r="129" spans="1:11" s="2" customFormat="1" ht="12.75" customHeight="1">
      <c r="A129" s="41"/>
      <c r="B129" s="42">
        <v>5</v>
      </c>
      <c r="C129" s="42" t="s">
        <v>19</v>
      </c>
      <c r="D129" s="43" t="s">
        <v>221</v>
      </c>
      <c r="E129" s="44" t="s">
        <v>223</v>
      </c>
      <c r="F129" s="45" t="s">
        <v>21</v>
      </c>
      <c r="G129" s="46">
        <v>15</v>
      </c>
      <c r="H129" s="47"/>
      <c r="I129" s="48">
        <f t="shared" si="8"/>
        <v>0</v>
      </c>
      <c r="J129" s="49"/>
      <c r="K129" s="8"/>
    </row>
    <row r="130" spans="1:11" s="2" customFormat="1" ht="12">
      <c r="A130" s="41"/>
      <c r="B130" s="65"/>
      <c r="C130" s="65"/>
      <c r="D130" s="66"/>
      <c r="E130" s="67"/>
      <c r="F130" s="68"/>
      <c r="G130" s="69"/>
      <c r="H130" s="72"/>
      <c r="I130" s="70"/>
      <c r="J130" s="71"/>
      <c r="K130" s="8"/>
    </row>
    <row r="131" spans="1:11" s="4" customFormat="1" ht="18.75" customHeight="1">
      <c r="A131" s="33"/>
      <c r="C131" s="34" t="s">
        <v>7</v>
      </c>
      <c r="D131" s="35" t="s">
        <v>17</v>
      </c>
      <c r="E131" s="35" t="s">
        <v>18</v>
      </c>
      <c r="H131" s="36"/>
      <c r="I131" s="23">
        <f>SUM(I132)</f>
        <v>0</v>
      </c>
      <c r="K131" s="33"/>
    </row>
    <row r="132" spans="1:11" s="5" customFormat="1" ht="17.25" customHeight="1">
      <c r="A132" s="37"/>
      <c r="C132" s="38" t="s">
        <v>7</v>
      </c>
      <c r="D132" s="38">
        <v>721</v>
      </c>
      <c r="E132" s="38" t="s">
        <v>224</v>
      </c>
      <c r="H132" s="39"/>
      <c r="I132" s="40">
        <f>SUM(I133:I137)</f>
        <v>0</v>
      </c>
      <c r="K132" s="37"/>
    </row>
    <row r="133" spans="1:11" s="2" customFormat="1" ht="12">
      <c r="A133" s="41"/>
      <c r="B133" s="42" t="s">
        <v>36</v>
      </c>
      <c r="C133" s="42" t="s">
        <v>19</v>
      </c>
      <c r="D133" s="43" t="s">
        <v>225</v>
      </c>
      <c r="E133" s="44" t="s">
        <v>230</v>
      </c>
      <c r="F133" s="45" t="s">
        <v>21</v>
      </c>
      <c r="G133" s="46">
        <v>15</v>
      </c>
      <c r="H133" s="47"/>
      <c r="I133" s="48">
        <f aca="true" t="shared" si="9" ref="I133:I137">ROUND(H133*G133,2)</f>
        <v>0</v>
      </c>
      <c r="J133" s="49"/>
      <c r="K133" s="8"/>
    </row>
    <row r="134" spans="1:11" s="2" customFormat="1" ht="12">
      <c r="A134" s="41"/>
      <c r="B134" s="42" t="s">
        <v>36</v>
      </c>
      <c r="C134" s="42" t="s">
        <v>19</v>
      </c>
      <c r="D134" s="43" t="s">
        <v>226</v>
      </c>
      <c r="E134" s="44" t="s">
        <v>231</v>
      </c>
      <c r="F134" s="45" t="s">
        <v>26</v>
      </c>
      <c r="G134" s="46">
        <v>1</v>
      </c>
      <c r="H134" s="47"/>
      <c r="I134" s="48">
        <f aca="true" t="shared" si="10" ref="I134">ROUND(H134*G134,2)</f>
        <v>0</v>
      </c>
      <c r="J134" s="49"/>
      <c r="K134" s="8"/>
    </row>
    <row r="135" spans="1:11" s="2" customFormat="1" ht="12">
      <c r="A135" s="41"/>
      <c r="B135" s="50" t="s">
        <v>37</v>
      </c>
      <c r="C135" s="50" t="s">
        <v>25</v>
      </c>
      <c r="D135" s="51" t="s">
        <v>227</v>
      </c>
      <c r="E135" s="52" t="s">
        <v>232</v>
      </c>
      <c r="F135" s="53" t="s">
        <v>26</v>
      </c>
      <c r="G135" s="54">
        <v>1</v>
      </c>
      <c r="H135" s="55"/>
      <c r="I135" s="56">
        <f t="shared" si="9"/>
        <v>0</v>
      </c>
      <c r="J135" s="57"/>
      <c r="K135" s="58"/>
    </row>
    <row r="136" spans="1:11" s="2" customFormat="1" ht="12">
      <c r="A136" s="41"/>
      <c r="B136" s="42" t="s">
        <v>0</v>
      </c>
      <c r="C136" s="42" t="s">
        <v>19</v>
      </c>
      <c r="D136" s="43" t="s">
        <v>228</v>
      </c>
      <c r="E136" s="44" t="s">
        <v>233</v>
      </c>
      <c r="F136" s="45" t="s">
        <v>21</v>
      </c>
      <c r="G136" s="46">
        <v>15</v>
      </c>
      <c r="H136" s="47"/>
      <c r="I136" s="48">
        <f t="shared" si="9"/>
        <v>0</v>
      </c>
      <c r="J136" s="49"/>
      <c r="K136" s="8"/>
    </row>
    <row r="137" spans="1:11" s="2" customFormat="1" ht="12">
      <c r="A137" s="41"/>
      <c r="B137" s="42" t="s">
        <v>38</v>
      </c>
      <c r="C137" s="42" t="s">
        <v>19</v>
      </c>
      <c r="D137" s="43" t="s">
        <v>229</v>
      </c>
      <c r="E137" s="44" t="s">
        <v>234</v>
      </c>
      <c r="F137" s="45" t="s">
        <v>29</v>
      </c>
      <c r="G137" s="46">
        <v>0.009</v>
      </c>
      <c r="H137" s="47"/>
      <c r="I137" s="48">
        <f t="shared" si="9"/>
        <v>0</v>
      </c>
      <c r="J137" s="49"/>
      <c r="K137" s="8"/>
    </row>
    <row r="138" spans="1:11" s="2" customFormat="1" ht="6.95" customHeight="1">
      <c r="A138" s="12"/>
      <c r="B138" s="13"/>
      <c r="C138" s="13"/>
      <c r="D138" s="13"/>
      <c r="E138" s="13"/>
      <c r="F138" s="13"/>
      <c r="G138" s="13"/>
      <c r="H138" s="21"/>
      <c r="I138" s="13"/>
      <c r="J138" s="13"/>
      <c r="K138" s="8"/>
    </row>
    <row r="139" s="61" customFormat="1" ht="12">
      <c r="H139" s="18"/>
    </row>
    <row r="141" spans="1:11" s="61" customFormat="1" ht="12">
      <c r="A141" s="14"/>
      <c r="B141" s="15"/>
      <c r="C141" s="15"/>
      <c r="D141" s="15"/>
      <c r="E141" s="15"/>
      <c r="F141" s="15"/>
      <c r="G141" s="15"/>
      <c r="H141" s="22"/>
      <c r="I141" s="15"/>
      <c r="J141" s="15"/>
      <c r="K141" s="9"/>
    </row>
    <row r="142" spans="1:11" s="2" customFormat="1" ht="24.95" customHeight="1">
      <c r="A142" s="8"/>
      <c r="B142" s="6" t="s">
        <v>10</v>
      </c>
      <c r="C142" s="62"/>
      <c r="D142" s="62"/>
      <c r="E142" s="62"/>
      <c r="F142" s="62"/>
      <c r="G142" s="62"/>
      <c r="H142" s="19"/>
      <c r="I142" s="62"/>
      <c r="J142" s="62"/>
      <c r="K142" s="9"/>
    </row>
    <row r="143" spans="1:11" s="2" customFormat="1" ht="16.5" customHeight="1">
      <c r="A143" s="8"/>
      <c r="B143" s="64" t="s">
        <v>8</v>
      </c>
      <c r="C143" s="62"/>
      <c r="D143" s="91" t="s">
        <v>235</v>
      </c>
      <c r="E143" s="91"/>
      <c r="F143" s="62"/>
      <c r="G143" s="62"/>
      <c r="H143" s="19"/>
      <c r="I143" s="62"/>
      <c r="J143" s="62"/>
      <c r="K143" s="9"/>
    </row>
    <row r="144" spans="1:17" s="2" customFormat="1" ht="10.35" customHeight="1">
      <c r="A144" s="8"/>
      <c r="B144" s="62"/>
      <c r="C144" s="62"/>
      <c r="D144" s="62"/>
      <c r="E144" s="62"/>
      <c r="F144" s="62"/>
      <c r="G144" s="62"/>
      <c r="H144" s="19"/>
      <c r="I144" s="62"/>
      <c r="J144" s="62"/>
      <c r="K144" s="9"/>
      <c r="L144" s="62"/>
      <c r="M144" s="62"/>
      <c r="N144" s="62"/>
      <c r="O144" s="62"/>
      <c r="P144" s="62"/>
      <c r="Q144" s="62"/>
    </row>
    <row r="145" spans="1:17" s="3" customFormat="1" ht="29.25" customHeight="1">
      <c r="A145" s="25"/>
      <c r="B145" s="26" t="s">
        <v>11</v>
      </c>
      <c r="C145" s="27" t="s">
        <v>6</v>
      </c>
      <c r="D145" s="27" t="s">
        <v>4</v>
      </c>
      <c r="E145" s="27" t="s">
        <v>5</v>
      </c>
      <c r="F145" s="27" t="s">
        <v>12</v>
      </c>
      <c r="G145" s="27" t="s">
        <v>13</v>
      </c>
      <c r="H145" s="28" t="s">
        <v>14</v>
      </c>
      <c r="I145" s="29" t="s">
        <v>9</v>
      </c>
      <c r="J145" s="30" t="s">
        <v>15</v>
      </c>
      <c r="K145" s="31"/>
      <c r="L145" s="24"/>
      <c r="M145" s="24"/>
      <c r="N145" s="24"/>
      <c r="O145" s="24"/>
      <c r="P145" s="24"/>
      <c r="Q145" s="24"/>
    </row>
    <row r="146" spans="1:17" s="2" customFormat="1" ht="18.75" customHeight="1">
      <c r="A146" s="8"/>
      <c r="B146" s="17" t="s">
        <v>16</v>
      </c>
      <c r="C146" s="62"/>
      <c r="D146" s="62"/>
      <c r="E146" s="62"/>
      <c r="F146" s="62"/>
      <c r="G146" s="62"/>
      <c r="H146" s="19"/>
      <c r="I146" s="32">
        <f>SUM(I147)</f>
        <v>0</v>
      </c>
      <c r="J146" s="62"/>
      <c r="K146" s="8"/>
      <c r="L146" s="62"/>
      <c r="M146" s="62"/>
      <c r="N146" s="62"/>
      <c r="O146" s="62"/>
      <c r="P146" s="62"/>
      <c r="Q146" s="62"/>
    </row>
    <row r="147" spans="1:11" s="4" customFormat="1" ht="18.75" customHeight="1">
      <c r="A147" s="33"/>
      <c r="C147" s="34" t="s">
        <v>7</v>
      </c>
      <c r="D147" s="35" t="s">
        <v>236</v>
      </c>
      <c r="E147" s="35" t="s">
        <v>237</v>
      </c>
      <c r="H147" s="36"/>
      <c r="I147" s="23">
        <f>SUM(I148,I168)</f>
        <v>0</v>
      </c>
      <c r="K147" s="33"/>
    </row>
    <row r="148" spans="1:11" s="5" customFormat="1" ht="17.25" customHeight="1">
      <c r="A148" s="37"/>
      <c r="C148" s="38" t="s">
        <v>7</v>
      </c>
      <c r="D148" s="38" t="s">
        <v>238</v>
      </c>
      <c r="E148" s="38" t="s">
        <v>239</v>
      </c>
      <c r="H148" s="39"/>
      <c r="I148" s="40">
        <f>SUM(I149:I167)</f>
        <v>0</v>
      </c>
      <c r="K148" s="37"/>
    </row>
    <row r="149" spans="1:17" s="2" customFormat="1" ht="12">
      <c r="A149" s="41"/>
      <c r="B149" s="42" t="s">
        <v>2</v>
      </c>
      <c r="C149" s="42" t="s">
        <v>19</v>
      </c>
      <c r="D149" s="43" t="s">
        <v>240</v>
      </c>
      <c r="E149" s="44" t="s">
        <v>259</v>
      </c>
      <c r="F149" s="45" t="s">
        <v>21</v>
      </c>
      <c r="G149" s="46">
        <v>5</v>
      </c>
      <c r="H149" s="47"/>
      <c r="I149" s="48">
        <f aca="true" t="shared" si="11" ref="I149:I167">ROUND(H149*G149,2)</f>
        <v>0</v>
      </c>
      <c r="J149" s="49"/>
      <c r="K149" s="8"/>
      <c r="L149" s="62"/>
      <c r="M149" s="62"/>
      <c r="N149" s="62"/>
      <c r="O149" s="62"/>
      <c r="P149" s="62"/>
      <c r="Q149" s="62"/>
    </row>
    <row r="150" spans="1:17" s="2" customFormat="1" ht="12">
      <c r="A150" s="41"/>
      <c r="B150" s="42">
        <v>2</v>
      </c>
      <c r="C150" s="42" t="s">
        <v>19</v>
      </c>
      <c r="D150" s="43" t="s">
        <v>241</v>
      </c>
      <c r="E150" s="44" t="s">
        <v>260</v>
      </c>
      <c r="F150" s="45" t="s">
        <v>278</v>
      </c>
      <c r="G150" s="46">
        <v>20</v>
      </c>
      <c r="H150" s="47"/>
      <c r="I150" s="48">
        <f t="shared" si="11"/>
        <v>0</v>
      </c>
      <c r="J150" s="49"/>
      <c r="K150" s="8"/>
      <c r="L150" s="62"/>
      <c r="M150" s="62"/>
      <c r="N150" s="62"/>
      <c r="O150" s="62"/>
      <c r="P150" s="62"/>
      <c r="Q150" s="62"/>
    </row>
    <row r="151" spans="1:17" s="2" customFormat="1" ht="12">
      <c r="A151" s="41"/>
      <c r="B151" s="42">
        <v>3</v>
      </c>
      <c r="C151" s="42" t="s">
        <v>19</v>
      </c>
      <c r="D151" s="43" t="s">
        <v>242</v>
      </c>
      <c r="E151" s="44" t="s">
        <v>261</v>
      </c>
      <c r="F151" s="45" t="s">
        <v>21</v>
      </c>
      <c r="G151" s="46">
        <v>18</v>
      </c>
      <c r="H151" s="47"/>
      <c r="I151" s="48">
        <f t="shared" si="11"/>
        <v>0</v>
      </c>
      <c r="J151" s="49"/>
      <c r="K151" s="8"/>
      <c r="L151" s="62"/>
      <c r="M151" s="62"/>
      <c r="N151" s="62"/>
      <c r="O151" s="62"/>
      <c r="P151" s="62"/>
      <c r="Q151" s="62"/>
    </row>
    <row r="152" spans="1:17" s="2" customFormat="1" ht="12">
      <c r="A152" s="41"/>
      <c r="B152" s="42">
        <v>4</v>
      </c>
      <c r="C152" s="42" t="s">
        <v>19</v>
      </c>
      <c r="D152" s="43" t="s">
        <v>243</v>
      </c>
      <c r="E152" s="44" t="s">
        <v>262</v>
      </c>
      <c r="F152" s="45" t="s">
        <v>21</v>
      </c>
      <c r="G152" s="46">
        <v>45</v>
      </c>
      <c r="H152" s="47"/>
      <c r="I152" s="48">
        <f t="shared" si="11"/>
        <v>0</v>
      </c>
      <c r="J152" s="49"/>
      <c r="K152" s="8"/>
      <c r="L152" s="62"/>
      <c r="M152" s="62"/>
      <c r="N152" s="62"/>
      <c r="O152" s="62"/>
      <c r="P152" s="62"/>
      <c r="Q152" s="62"/>
    </row>
    <row r="153" spans="1:17" s="2" customFormat="1" ht="12">
      <c r="A153" s="41"/>
      <c r="B153" s="42">
        <v>5</v>
      </c>
      <c r="C153" s="42" t="s">
        <v>19</v>
      </c>
      <c r="D153" s="43" t="s">
        <v>244</v>
      </c>
      <c r="E153" s="44" t="s">
        <v>263</v>
      </c>
      <c r="F153" s="45" t="s">
        <v>21</v>
      </c>
      <c r="G153" s="46">
        <v>30</v>
      </c>
      <c r="H153" s="47"/>
      <c r="I153" s="48">
        <f t="shared" si="11"/>
        <v>0</v>
      </c>
      <c r="J153" s="49"/>
      <c r="K153" s="8"/>
      <c r="L153" s="62"/>
      <c r="M153" s="62"/>
      <c r="N153" s="62"/>
      <c r="O153" s="62"/>
      <c r="P153" s="62"/>
      <c r="Q153" s="62"/>
    </row>
    <row r="154" spans="1:17" s="2" customFormat="1" ht="12">
      <c r="A154" s="41"/>
      <c r="B154" s="42">
        <v>6</v>
      </c>
      <c r="C154" s="42" t="s">
        <v>19</v>
      </c>
      <c r="D154" s="43" t="s">
        <v>245</v>
      </c>
      <c r="E154" s="44" t="s">
        <v>264</v>
      </c>
      <c r="F154" s="45" t="s">
        <v>21</v>
      </c>
      <c r="G154" s="46">
        <v>15</v>
      </c>
      <c r="H154" s="47"/>
      <c r="I154" s="48">
        <f t="shared" si="11"/>
        <v>0</v>
      </c>
      <c r="J154" s="49"/>
      <c r="K154" s="8"/>
      <c r="L154" s="62"/>
      <c r="M154" s="62"/>
      <c r="N154" s="62"/>
      <c r="O154" s="62"/>
      <c r="P154" s="62"/>
      <c r="Q154" s="62"/>
    </row>
    <row r="155" spans="1:17" s="2" customFormat="1" ht="12">
      <c r="A155" s="41"/>
      <c r="B155" s="42">
        <v>7</v>
      </c>
      <c r="C155" s="42" t="s">
        <v>19</v>
      </c>
      <c r="D155" s="43" t="s">
        <v>246</v>
      </c>
      <c r="E155" s="44" t="s">
        <v>265</v>
      </c>
      <c r="F155" s="45" t="s">
        <v>21</v>
      </c>
      <c r="G155" s="46">
        <v>45</v>
      </c>
      <c r="H155" s="47"/>
      <c r="I155" s="48">
        <f t="shared" si="11"/>
        <v>0</v>
      </c>
      <c r="J155" s="49"/>
      <c r="K155" s="8"/>
      <c r="L155" s="62"/>
      <c r="M155" s="62"/>
      <c r="N155" s="62"/>
      <c r="O155" s="62"/>
      <c r="P155" s="62"/>
      <c r="Q155" s="62"/>
    </row>
    <row r="156" spans="1:17" s="2" customFormat="1" ht="12">
      <c r="A156" s="41"/>
      <c r="B156" s="42">
        <v>8</v>
      </c>
      <c r="C156" s="42" t="s">
        <v>19</v>
      </c>
      <c r="D156" s="43" t="s">
        <v>247</v>
      </c>
      <c r="E156" s="44" t="s">
        <v>266</v>
      </c>
      <c r="F156" s="45" t="s">
        <v>278</v>
      </c>
      <c r="G156" s="46">
        <v>4</v>
      </c>
      <c r="H156" s="47"/>
      <c r="I156" s="48">
        <f t="shared" si="11"/>
        <v>0</v>
      </c>
      <c r="J156" s="49"/>
      <c r="K156" s="8"/>
      <c r="L156" s="62"/>
      <c r="M156" s="62"/>
      <c r="N156" s="62"/>
      <c r="O156" s="62"/>
      <c r="P156" s="62"/>
      <c r="Q156" s="62"/>
    </row>
    <row r="157" spans="1:17" s="2" customFormat="1" ht="12">
      <c r="A157" s="41"/>
      <c r="B157" s="42">
        <v>9</v>
      </c>
      <c r="C157" s="42" t="s">
        <v>19</v>
      </c>
      <c r="D157" s="43" t="s">
        <v>248</v>
      </c>
      <c r="E157" s="44" t="s">
        <v>267</v>
      </c>
      <c r="F157" s="45" t="s">
        <v>278</v>
      </c>
      <c r="G157" s="46">
        <v>1</v>
      </c>
      <c r="H157" s="47"/>
      <c r="I157" s="48">
        <f t="shared" si="11"/>
        <v>0</v>
      </c>
      <c r="J157" s="49"/>
      <c r="K157" s="8"/>
      <c r="L157" s="62"/>
      <c r="M157" s="62"/>
      <c r="N157" s="62"/>
      <c r="O157" s="62"/>
      <c r="P157" s="62"/>
      <c r="Q157" s="62"/>
    </row>
    <row r="158" spans="1:17" s="2" customFormat="1" ht="12">
      <c r="A158" s="41"/>
      <c r="B158" s="42">
        <v>10</v>
      </c>
      <c r="C158" s="42" t="s">
        <v>19</v>
      </c>
      <c r="D158" s="43" t="s">
        <v>249</v>
      </c>
      <c r="E158" s="44" t="s">
        <v>268</v>
      </c>
      <c r="F158" s="45" t="s">
        <v>278</v>
      </c>
      <c r="G158" s="46">
        <v>1</v>
      </c>
      <c r="H158" s="47"/>
      <c r="I158" s="48">
        <f t="shared" si="11"/>
        <v>0</v>
      </c>
      <c r="J158" s="49"/>
      <c r="K158" s="8"/>
      <c r="L158" s="62"/>
      <c r="M158" s="62"/>
      <c r="N158" s="62"/>
      <c r="O158" s="62"/>
      <c r="P158" s="62"/>
      <c r="Q158" s="62"/>
    </row>
    <row r="159" spans="1:17" s="2" customFormat="1" ht="12">
      <c r="A159" s="41"/>
      <c r="B159" s="42">
        <v>11</v>
      </c>
      <c r="C159" s="42" t="s">
        <v>19</v>
      </c>
      <c r="D159" s="43" t="s">
        <v>250</v>
      </c>
      <c r="E159" s="44" t="s">
        <v>269</v>
      </c>
      <c r="F159" s="45" t="s">
        <v>278</v>
      </c>
      <c r="G159" s="46">
        <v>1</v>
      </c>
      <c r="H159" s="47"/>
      <c r="I159" s="48">
        <f t="shared" si="11"/>
        <v>0</v>
      </c>
      <c r="J159" s="49"/>
      <c r="K159" s="8"/>
      <c r="L159" s="62"/>
      <c r="M159" s="62"/>
      <c r="N159" s="62"/>
      <c r="O159" s="62"/>
      <c r="P159" s="62"/>
      <c r="Q159" s="62"/>
    </row>
    <row r="160" spans="1:17" s="2" customFormat="1" ht="12">
      <c r="A160" s="41"/>
      <c r="B160" s="42">
        <v>12</v>
      </c>
      <c r="C160" s="42" t="s">
        <v>19</v>
      </c>
      <c r="D160" s="43" t="s">
        <v>251</v>
      </c>
      <c r="E160" s="44" t="s">
        <v>270</v>
      </c>
      <c r="F160" s="45" t="s">
        <v>278</v>
      </c>
      <c r="G160" s="46">
        <v>1</v>
      </c>
      <c r="H160" s="47"/>
      <c r="I160" s="48">
        <f t="shared" si="11"/>
        <v>0</v>
      </c>
      <c r="J160" s="49"/>
      <c r="K160" s="8"/>
      <c r="L160" s="62"/>
      <c r="M160" s="62"/>
      <c r="N160" s="62"/>
      <c r="O160" s="62"/>
      <c r="P160" s="62"/>
      <c r="Q160" s="62"/>
    </row>
    <row r="161" spans="1:17" s="2" customFormat="1" ht="12">
      <c r="A161" s="41"/>
      <c r="B161" s="42">
        <v>13</v>
      </c>
      <c r="C161" s="42" t="s">
        <v>19</v>
      </c>
      <c r="D161" s="43" t="s">
        <v>252</v>
      </c>
      <c r="E161" s="44" t="s">
        <v>271</v>
      </c>
      <c r="F161" s="45" t="s">
        <v>278</v>
      </c>
      <c r="G161" s="46">
        <v>1</v>
      </c>
      <c r="H161" s="47"/>
      <c r="I161" s="48">
        <f t="shared" si="11"/>
        <v>0</v>
      </c>
      <c r="J161" s="49"/>
      <c r="K161" s="8"/>
      <c r="L161" s="62"/>
      <c r="M161" s="62"/>
      <c r="N161" s="62"/>
      <c r="O161" s="62"/>
      <c r="P161" s="62"/>
      <c r="Q161" s="62"/>
    </row>
    <row r="162" spans="1:17" s="2" customFormat="1" ht="12">
      <c r="A162" s="41"/>
      <c r="B162" s="42">
        <v>14</v>
      </c>
      <c r="C162" s="42" t="s">
        <v>19</v>
      </c>
      <c r="D162" s="43" t="s">
        <v>253</v>
      </c>
      <c r="E162" s="44" t="s">
        <v>272</v>
      </c>
      <c r="F162" s="45" t="s">
        <v>278</v>
      </c>
      <c r="G162" s="46">
        <v>1</v>
      </c>
      <c r="H162" s="47"/>
      <c r="I162" s="48">
        <f t="shared" si="11"/>
        <v>0</v>
      </c>
      <c r="J162" s="49"/>
      <c r="K162" s="8"/>
      <c r="L162" s="62"/>
      <c r="M162" s="62"/>
      <c r="N162" s="62"/>
      <c r="O162" s="62"/>
      <c r="P162" s="62"/>
      <c r="Q162" s="62"/>
    </row>
    <row r="163" spans="1:17" s="2" customFormat="1" ht="12">
      <c r="A163" s="41"/>
      <c r="B163" s="42">
        <v>15</v>
      </c>
      <c r="C163" s="42" t="s">
        <v>19</v>
      </c>
      <c r="D163" s="43" t="s">
        <v>254</v>
      </c>
      <c r="E163" s="44" t="s">
        <v>273</v>
      </c>
      <c r="F163" s="45" t="s">
        <v>278</v>
      </c>
      <c r="G163" s="46">
        <v>4</v>
      </c>
      <c r="H163" s="47"/>
      <c r="I163" s="48">
        <f t="shared" si="11"/>
        <v>0</v>
      </c>
      <c r="J163" s="49"/>
      <c r="K163" s="8"/>
      <c r="L163" s="62"/>
      <c r="M163" s="62"/>
      <c r="N163" s="62"/>
      <c r="O163" s="62"/>
      <c r="P163" s="62"/>
      <c r="Q163" s="62"/>
    </row>
    <row r="164" spans="1:17" s="2" customFormat="1" ht="12">
      <c r="A164" s="41"/>
      <c r="B164" s="42">
        <v>16</v>
      </c>
      <c r="C164" s="42" t="s">
        <v>19</v>
      </c>
      <c r="D164" s="43" t="s">
        <v>255</v>
      </c>
      <c r="E164" s="44" t="s">
        <v>274</v>
      </c>
      <c r="F164" s="45" t="s">
        <v>278</v>
      </c>
      <c r="G164" s="46">
        <v>1</v>
      </c>
      <c r="H164" s="47"/>
      <c r="I164" s="48">
        <f t="shared" si="11"/>
        <v>0</v>
      </c>
      <c r="J164" s="49"/>
      <c r="K164" s="8"/>
      <c r="L164" s="62"/>
      <c r="M164" s="62"/>
      <c r="N164" s="62"/>
      <c r="O164" s="62"/>
      <c r="P164" s="62"/>
      <c r="Q164" s="62"/>
    </row>
    <row r="165" spans="1:17" s="2" customFormat="1" ht="12">
      <c r="A165" s="41"/>
      <c r="B165" s="42">
        <v>17</v>
      </c>
      <c r="C165" s="42" t="s">
        <v>19</v>
      </c>
      <c r="D165" s="43" t="s">
        <v>256</v>
      </c>
      <c r="E165" s="44" t="s">
        <v>275</v>
      </c>
      <c r="F165" s="45" t="s">
        <v>278</v>
      </c>
      <c r="G165" s="46">
        <v>4</v>
      </c>
      <c r="H165" s="47"/>
      <c r="I165" s="48">
        <f t="shared" si="11"/>
        <v>0</v>
      </c>
      <c r="J165" s="49"/>
      <c r="K165" s="8"/>
      <c r="L165" s="62"/>
      <c r="M165" s="62"/>
      <c r="N165" s="62"/>
      <c r="O165" s="62"/>
      <c r="P165" s="62"/>
      <c r="Q165" s="62"/>
    </row>
    <row r="166" spans="1:17" s="2" customFormat="1" ht="12">
      <c r="A166" s="41"/>
      <c r="B166" s="42">
        <v>18</v>
      </c>
      <c r="C166" s="42" t="s">
        <v>19</v>
      </c>
      <c r="D166" s="43" t="s">
        <v>257</v>
      </c>
      <c r="E166" s="44" t="s">
        <v>276</v>
      </c>
      <c r="F166" s="45" t="s">
        <v>278</v>
      </c>
      <c r="G166" s="46">
        <v>1</v>
      </c>
      <c r="H166" s="47"/>
      <c r="I166" s="48">
        <f t="shared" si="11"/>
        <v>0</v>
      </c>
      <c r="J166" s="49"/>
      <c r="K166" s="8"/>
      <c r="L166" s="62"/>
      <c r="M166" s="62"/>
      <c r="N166" s="62"/>
      <c r="O166" s="62"/>
      <c r="P166" s="62"/>
      <c r="Q166" s="62"/>
    </row>
    <row r="167" spans="1:17" s="2" customFormat="1" ht="12">
      <c r="A167" s="41"/>
      <c r="B167" s="42">
        <v>19</v>
      </c>
      <c r="C167" s="42" t="s">
        <v>19</v>
      </c>
      <c r="D167" s="43" t="s">
        <v>258</v>
      </c>
      <c r="E167" s="44" t="s">
        <v>277</v>
      </c>
      <c r="F167" s="45" t="s">
        <v>22</v>
      </c>
      <c r="G167" s="46">
        <v>1</v>
      </c>
      <c r="H167" s="47"/>
      <c r="I167" s="48">
        <f t="shared" si="11"/>
        <v>0</v>
      </c>
      <c r="J167" s="49"/>
      <c r="K167" s="8"/>
      <c r="L167" s="62"/>
      <c r="M167" s="62"/>
      <c r="N167" s="62"/>
      <c r="O167" s="62"/>
      <c r="P167" s="62"/>
      <c r="Q167" s="62"/>
    </row>
    <row r="168" spans="1:11" s="5" customFormat="1" ht="17.25" customHeight="1">
      <c r="A168" s="37"/>
      <c r="C168" s="38" t="s">
        <v>7</v>
      </c>
      <c r="D168" s="38" t="s">
        <v>279</v>
      </c>
      <c r="E168" s="38" t="s">
        <v>280</v>
      </c>
      <c r="H168" s="39"/>
      <c r="I168" s="40">
        <f>SUM(I169:I172)</f>
        <v>0</v>
      </c>
      <c r="K168" s="37"/>
    </row>
    <row r="169" spans="1:17" s="2" customFormat="1" ht="12">
      <c r="A169" s="41"/>
      <c r="B169" s="42">
        <v>20</v>
      </c>
      <c r="C169" s="42" t="s">
        <v>19</v>
      </c>
      <c r="D169" s="43" t="s">
        <v>281</v>
      </c>
      <c r="E169" s="44" t="s">
        <v>285</v>
      </c>
      <c r="F169" s="45" t="s">
        <v>22</v>
      </c>
      <c r="G169" s="46">
        <v>1</v>
      </c>
      <c r="H169" s="47"/>
      <c r="I169" s="48">
        <f aca="true" t="shared" si="12" ref="I169:I172">ROUND(H169*G169,2)</f>
        <v>0</v>
      </c>
      <c r="J169" s="49"/>
      <c r="K169" s="8"/>
      <c r="L169" s="62"/>
      <c r="M169" s="62"/>
      <c r="N169" s="62"/>
      <c r="O169" s="62"/>
      <c r="P169" s="62"/>
      <c r="Q169" s="62"/>
    </row>
    <row r="170" spans="1:17" s="2" customFormat="1" ht="12">
      <c r="A170" s="41"/>
      <c r="B170" s="42">
        <v>21</v>
      </c>
      <c r="C170" s="42" t="s">
        <v>19</v>
      </c>
      <c r="D170" s="43" t="s">
        <v>282</v>
      </c>
      <c r="E170" s="44" t="s">
        <v>286</v>
      </c>
      <c r="F170" s="45" t="s">
        <v>288</v>
      </c>
      <c r="G170" s="46">
        <v>10</v>
      </c>
      <c r="H170" s="47"/>
      <c r="I170" s="48">
        <f t="shared" si="12"/>
        <v>0</v>
      </c>
      <c r="J170" s="57"/>
      <c r="K170" s="58"/>
      <c r="L170" s="62"/>
      <c r="M170" s="62"/>
      <c r="N170" s="62"/>
      <c r="O170" s="62"/>
      <c r="P170" s="62"/>
      <c r="Q170" s="62"/>
    </row>
    <row r="171" spans="1:17" s="2" customFormat="1" ht="12">
      <c r="A171" s="41"/>
      <c r="B171" s="42">
        <v>22</v>
      </c>
      <c r="C171" s="42" t="s">
        <v>19</v>
      </c>
      <c r="D171" s="43" t="s">
        <v>283</v>
      </c>
      <c r="E171" s="44" t="s">
        <v>287</v>
      </c>
      <c r="F171" s="45" t="s">
        <v>278</v>
      </c>
      <c r="G171" s="46">
        <v>5</v>
      </c>
      <c r="H171" s="47"/>
      <c r="I171" s="48">
        <f t="shared" si="12"/>
        <v>0</v>
      </c>
      <c r="J171" s="57"/>
      <c r="K171" s="58"/>
      <c r="L171" s="62"/>
      <c r="M171" s="62"/>
      <c r="N171" s="62"/>
      <c r="O171" s="62"/>
      <c r="P171" s="62"/>
      <c r="Q171" s="62"/>
    </row>
    <row r="172" spans="1:17" s="2" customFormat="1" ht="12">
      <c r="A172" s="41"/>
      <c r="B172" s="42">
        <v>23</v>
      </c>
      <c r="C172" s="42" t="s">
        <v>19</v>
      </c>
      <c r="D172" s="43" t="s">
        <v>284</v>
      </c>
      <c r="E172" s="44" t="s">
        <v>210</v>
      </c>
      <c r="F172" s="45" t="s">
        <v>22</v>
      </c>
      <c r="G172" s="46">
        <v>1</v>
      </c>
      <c r="H172" s="47"/>
      <c r="I172" s="48">
        <f t="shared" si="12"/>
        <v>0</v>
      </c>
      <c r="J172" s="49"/>
      <c r="K172" s="8"/>
      <c r="L172" s="62"/>
      <c r="M172" s="62"/>
      <c r="N172" s="62"/>
      <c r="O172" s="62"/>
      <c r="P172" s="62"/>
      <c r="Q172" s="62"/>
    </row>
    <row r="173" spans="1:17" s="2" customFormat="1" ht="6.95" customHeight="1">
      <c r="A173" s="12"/>
      <c r="B173" s="13"/>
      <c r="C173" s="13"/>
      <c r="D173" s="13"/>
      <c r="E173" s="13"/>
      <c r="F173" s="13"/>
      <c r="G173" s="13"/>
      <c r="H173" s="21"/>
      <c r="I173" s="13"/>
      <c r="J173" s="13"/>
      <c r="K173" s="8"/>
      <c r="L173" s="62"/>
      <c r="M173" s="62"/>
      <c r="N173" s="62"/>
      <c r="O173" s="62"/>
      <c r="P173" s="62"/>
      <c r="Q173" s="62"/>
    </row>
    <row r="174" s="61" customFormat="1" ht="12" thickBot="1">
      <c r="H174" s="18"/>
    </row>
    <row r="175" spans="1:10" s="63" customFormat="1" ht="12">
      <c r="A175" s="75"/>
      <c r="B175" s="76"/>
      <c r="C175" s="76"/>
      <c r="D175" s="76"/>
      <c r="E175" s="76"/>
      <c r="F175" s="76"/>
      <c r="G175" s="76"/>
      <c r="H175" s="77"/>
      <c r="I175" s="76"/>
      <c r="J175" s="78"/>
    </row>
    <row r="176" spans="1:10" s="63" customFormat="1" ht="15.75">
      <c r="A176" s="79"/>
      <c r="B176" s="74" t="s">
        <v>289</v>
      </c>
      <c r="C176" s="60"/>
      <c r="D176" s="60"/>
      <c r="E176" s="60"/>
      <c r="F176" s="60"/>
      <c r="G176" s="60"/>
      <c r="H176" s="73"/>
      <c r="I176" s="74" t="s">
        <v>3</v>
      </c>
      <c r="J176" s="80"/>
    </row>
    <row r="177" spans="1:10" s="63" customFormat="1" ht="12">
      <c r="A177" s="79"/>
      <c r="B177" s="60"/>
      <c r="C177" s="60"/>
      <c r="D177" s="60"/>
      <c r="E177" s="60"/>
      <c r="F177" s="60"/>
      <c r="G177" s="60"/>
      <c r="H177" s="73"/>
      <c r="I177" s="60"/>
      <c r="J177" s="80"/>
    </row>
    <row r="178" spans="1:10" s="63" customFormat="1" ht="15">
      <c r="A178" s="79"/>
      <c r="B178" s="60"/>
      <c r="C178" s="60"/>
      <c r="D178" s="96" t="s">
        <v>51</v>
      </c>
      <c r="E178" s="96"/>
      <c r="F178" s="60"/>
      <c r="G178" s="60"/>
      <c r="H178" s="73"/>
      <c r="I178" s="93">
        <f>SUM(I10)</f>
        <v>0</v>
      </c>
      <c r="J178" s="94"/>
    </row>
    <row r="179" spans="1:10" s="63" customFormat="1" ht="15">
      <c r="A179" s="79"/>
      <c r="B179" s="60"/>
      <c r="C179" s="60"/>
      <c r="D179" s="96" t="s">
        <v>117</v>
      </c>
      <c r="E179" s="96"/>
      <c r="F179" s="60"/>
      <c r="G179" s="60"/>
      <c r="H179" s="73"/>
      <c r="I179" s="93">
        <f>SUM(I53)</f>
        <v>0</v>
      </c>
      <c r="J179" s="94"/>
    </row>
    <row r="180" spans="1:10" s="63" customFormat="1" ht="15">
      <c r="A180" s="79"/>
      <c r="B180" s="60"/>
      <c r="C180" s="60"/>
      <c r="D180" s="96" t="s">
        <v>218</v>
      </c>
      <c r="E180" s="96"/>
      <c r="F180" s="60"/>
      <c r="G180" s="60"/>
      <c r="H180" s="73"/>
      <c r="I180" s="93">
        <f>SUM(I125)</f>
        <v>0</v>
      </c>
      <c r="J180" s="94"/>
    </row>
    <row r="181" spans="1:10" s="63" customFormat="1" ht="15">
      <c r="A181" s="79"/>
      <c r="B181" s="60"/>
      <c r="C181" s="60"/>
      <c r="D181" s="96" t="s">
        <v>235</v>
      </c>
      <c r="E181" s="96"/>
      <c r="F181" s="60"/>
      <c r="G181" s="60"/>
      <c r="H181" s="73"/>
      <c r="I181" s="93">
        <f>SUM(I146)</f>
        <v>0</v>
      </c>
      <c r="J181" s="94"/>
    </row>
    <row r="182" spans="1:10" s="63" customFormat="1" ht="12" thickBot="1">
      <c r="A182" s="81"/>
      <c r="B182" s="82"/>
      <c r="C182" s="82"/>
      <c r="D182" s="82"/>
      <c r="E182" s="82"/>
      <c r="F182" s="82"/>
      <c r="G182" s="82"/>
      <c r="H182" s="83"/>
      <c r="I182" s="82"/>
      <c r="J182" s="84"/>
    </row>
    <row r="183" s="63" customFormat="1" ht="6" customHeight="1" thickBot="1">
      <c r="H183" s="18"/>
    </row>
    <row r="184" spans="1:10" s="63" customFormat="1" ht="15">
      <c r="A184" s="75"/>
      <c r="B184" s="76"/>
      <c r="C184" s="76"/>
      <c r="D184" s="95" t="s">
        <v>290</v>
      </c>
      <c r="E184" s="95"/>
      <c r="F184" s="76"/>
      <c r="G184" s="76"/>
      <c r="H184" s="77"/>
      <c r="I184" s="85">
        <f>SUM(I178:J181)</f>
        <v>0</v>
      </c>
      <c r="J184" s="78"/>
    </row>
    <row r="185" spans="1:10" s="63" customFormat="1" ht="15">
      <c r="A185" s="79"/>
      <c r="B185" s="60"/>
      <c r="C185" s="60"/>
      <c r="D185" s="96" t="s">
        <v>291</v>
      </c>
      <c r="E185" s="96"/>
      <c r="F185" s="60"/>
      <c r="G185" s="60"/>
      <c r="H185" s="73"/>
      <c r="I185" s="86">
        <f>PRODUCT(I184,0.21)</f>
        <v>0</v>
      </c>
      <c r="J185" s="80"/>
    </row>
    <row r="186" spans="1:10" s="63" customFormat="1" ht="15.75" thickBot="1">
      <c r="A186" s="81"/>
      <c r="B186" s="82"/>
      <c r="C186" s="82"/>
      <c r="D186" s="97" t="s">
        <v>292</v>
      </c>
      <c r="E186" s="97"/>
      <c r="F186" s="82"/>
      <c r="G186" s="82"/>
      <c r="H186" s="83"/>
      <c r="I186" s="87">
        <f>SUM(I184:I185)</f>
        <v>0</v>
      </c>
      <c r="J186" s="84"/>
    </row>
    <row r="187" s="63" customFormat="1" ht="12">
      <c r="H187" s="18"/>
    </row>
    <row r="188" s="63" customFormat="1" ht="12">
      <c r="H188" s="18"/>
    </row>
    <row r="189" spans="3:8" s="61" customFormat="1" ht="12.75">
      <c r="C189" s="59" t="s">
        <v>294</v>
      </c>
      <c r="D189" s="59"/>
      <c r="F189" s="59" t="s">
        <v>294</v>
      </c>
      <c r="H189" s="18"/>
    </row>
    <row r="190" s="61" customFormat="1" ht="12">
      <c r="H190" s="18"/>
    </row>
    <row r="191" s="63" customFormat="1" ht="12">
      <c r="H191" s="18"/>
    </row>
    <row r="192" s="63" customFormat="1" ht="12">
      <c r="H192" s="18"/>
    </row>
    <row r="193" s="61" customFormat="1" ht="12">
      <c r="H193" s="18"/>
    </row>
    <row r="194" spans="1:8" s="61" customFormat="1" ht="12">
      <c r="A194" s="60"/>
      <c r="H194" s="18"/>
    </row>
    <row r="195" spans="1:9" s="61" customFormat="1" ht="12.75">
      <c r="A195" s="16"/>
      <c r="B195" s="62"/>
      <c r="C195" s="10" t="s">
        <v>50</v>
      </c>
      <c r="D195" s="11"/>
      <c r="E195" s="11"/>
      <c r="F195" s="10" t="s">
        <v>49</v>
      </c>
      <c r="G195" s="11"/>
      <c r="H195" s="20"/>
      <c r="I195" s="11"/>
    </row>
    <row r="196" spans="1:8" s="61" customFormat="1" ht="12.75">
      <c r="A196" s="60"/>
      <c r="C196" s="59" t="s">
        <v>46</v>
      </c>
      <c r="H196" s="18"/>
    </row>
    <row r="197" spans="1:8" s="61" customFormat="1" ht="12.75">
      <c r="A197" s="60"/>
      <c r="C197" s="59" t="s">
        <v>47</v>
      </c>
      <c r="H197" s="18"/>
    </row>
    <row r="198" spans="1:8" s="61" customFormat="1" ht="12.75">
      <c r="A198" s="60"/>
      <c r="C198" s="59" t="s">
        <v>48</v>
      </c>
      <c r="H198" s="18"/>
    </row>
    <row r="199" spans="1:8" s="61" customFormat="1" ht="12">
      <c r="A199" s="60"/>
      <c r="H199" s="18"/>
    </row>
  </sheetData>
  <autoFilter ref="B9:J44"/>
  <mergeCells count="17">
    <mergeCell ref="D184:E184"/>
    <mergeCell ref="D185:E185"/>
    <mergeCell ref="D186:E186"/>
    <mergeCell ref="D178:E178"/>
    <mergeCell ref="D179:E179"/>
    <mergeCell ref="D180:E180"/>
    <mergeCell ref="D181:E181"/>
    <mergeCell ref="I179:J179"/>
    <mergeCell ref="I180:J180"/>
    <mergeCell ref="I181:J181"/>
    <mergeCell ref="D7:E7"/>
    <mergeCell ref="D50:E50"/>
    <mergeCell ref="D5:G5"/>
    <mergeCell ref="D6:G6"/>
    <mergeCell ref="D143:E143"/>
    <mergeCell ref="D122:E122"/>
    <mergeCell ref="I178:J178"/>
  </mergeCells>
  <dataValidations count="1">
    <dataValidation type="list" allowBlank="1" showInputMessage="1" showErrorMessage="1" error="Povoleny jsou hodnoty K, M." sqref="C45 C117 C138 C173">
      <formula1>"K, M"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landscape" paperSize="9" scale="64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/>
  <dc:description/>
  <cp:lastModifiedBy>Šustr Jiří</cp:lastModifiedBy>
  <cp:lastPrinted>2021-12-13T10:20:35Z</cp:lastPrinted>
  <dcterms:created xsi:type="dcterms:W3CDTF">2020-08-24T16:55:20Z</dcterms:created>
  <dcterms:modified xsi:type="dcterms:W3CDTF">2021-12-13T10:20:43Z</dcterms:modified>
  <cp:category/>
  <cp:version/>
  <cp:contentType/>
  <cp:contentStatus/>
</cp:coreProperties>
</file>