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akovam\Documents\Akce\Externí\Michal\Kolín III\DSP Sadová\"/>
    </mc:Choice>
  </mc:AlternateContent>
  <bookViews>
    <workbookView xWindow="0" yWindow="0" windowWidth="0" windowHeight="0"/>
  </bookViews>
  <sheets>
    <sheet name="Rekapitulace stavby" sheetId="1" r:id="rId1"/>
    <sheet name="SO 01.1 - Rekonstrukce ka..." sheetId="2" r:id="rId2"/>
    <sheet name="SO 01.2 - Rekonstrukce ka..." sheetId="3" r:id="rId3"/>
    <sheet name="SO 01.3 - Rekonstrukce ul..." sheetId="4" r:id="rId4"/>
    <sheet name="SO 01.4 - Rušení stávajíc..." sheetId="5" r:id="rId5"/>
    <sheet name="SO 02 - Veřejné osvětlení" sheetId="6" r:id="rId6"/>
    <sheet name="SO 03 - Komunikace" sheetId="7" r:id="rId7"/>
    <sheet name="VRN - Vedlejší rozpočtové..." sheetId="8" r:id="rId8"/>
    <sheet name="Seznam figur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01.1 - Rekonstrukce ka...'!$C$91:$K$397</definedName>
    <definedName name="_xlnm.Print_Area" localSheetId="1">'SO 01.1 - Rekonstrukce ka...'!$C$77:$K$397</definedName>
    <definedName name="_xlnm.Print_Titles" localSheetId="1">'SO 01.1 - Rekonstrukce ka...'!$91:$91</definedName>
    <definedName name="_xlnm._FilterDatabase" localSheetId="2" hidden="1">'SO 01.2 - Rekonstrukce ka...'!$C$90:$K$309</definedName>
    <definedName name="_xlnm.Print_Area" localSheetId="2">'SO 01.2 - Rekonstrukce ka...'!$C$76:$K$309</definedName>
    <definedName name="_xlnm.Print_Titles" localSheetId="2">'SO 01.2 - Rekonstrukce ka...'!$90:$90</definedName>
    <definedName name="_xlnm._FilterDatabase" localSheetId="3" hidden="1">'SO 01.3 - Rekonstrukce ul...'!$C$89:$K$282</definedName>
    <definedName name="_xlnm.Print_Area" localSheetId="3">'SO 01.3 - Rekonstrukce ul...'!$C$75:$K$282</definedName>
    <definedName name="_xlnm.Print_Titles" localSheetId="3">'SO 01.3 - Rekonstrukce ul...'!$89:$89</definedName>
    <definedName name="_xlnm._FilterDatabase" localSheetId="4" hidden="1">'SO 01.4 - Rušení stávajíc...'!$C$89:$K$232</definedName>
    <definedName name="_xlnm.Print_Area" localSheetId="4">'SO 01.4 - Rušení stávajíc...'!$C$75:$K$232</definedName>
    <definedName name="_xlnm.Print_Titles" localSheetId="4">'SO 01.4 - Rušení stávajíc...'!$89:$89</definedName>
    <definedName name="_xlnm._FilterDatabase" localSheetId="5" hidden="1">'SO 02 - Veřejné osvětlení'!$C$83:$K$197</definedName>
    <definedName name="_xlnm.Print_Area" localSheetId="5">'SO 02 - Veřejné osvětlení'!$C$71:$K$197</definedName>
    <definedName name="_xlnm.Print_Titles" localSheetId="5">'SO 02 - Veřejné osvětlení'!$83:$83</definedName>
    <definedName name="_xlnm._FilterDatabase" localSheetId="6" hidden="1">'SO 03 - Komunikace'!$C$85:$K$338</definedName>
    <definedName name="_xlnm.Print_Area" localSheetId="6">'SO 03 - Komunikace'!$C$73:$K$338</definedName>
    <definedName name="_xlnm.Print_Titles" localSheetId="6">'SO 03 - Komunikace'!$85:$85</definedName>
    <definedName name="_xlnm._FilterDatabase" localSheetId="7" hidden="1">'VRN - Vedlejší rozpočtové...'!$C$82:$K$135</definedName>
    <definedName name="_xlnm.Print_Area" localSheetId="7">'VRN - Vedlejší rozpočtové...'!$C$70:$K$135</definedName>
    <definedName name="_xlnm.Print_Titles" localSheetId="7">'VRN - Vedlejší rozpočtové...'!$82:$82</definedName>
    <definedName name="_xlnm.Print_Area" localSheetId="8">'Seznam figur'!$C$4:$G$230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2"/>
  <c i="8" r="J35"/>
  <c i="1" r="AX62"/>
  <c i="8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7" r="J37"/>
  <c r="J36"/>
  <c i="1" r="AY61"/>
  <c i="7" r="J35"/>
  <c i="1" r="AX61"/>
  <c i="7" r="BI336"/>
  <c r="BH336"/>
  <c r="BG336"/>
  <c r="BF336"/>
  <c r="T336"/>
  <c r="R336"/>
  <c r="P336"/>
  <c r="BI333"/>
  <c r="BH333"/>
  <c r="BG333"/>
  <c r="BF333"/>
  <c r="T333"/>
  <c r="R333"/>
  <c r="P333"/>
  <c r="BI326"/>
  <c r="BH326"/>
  <c r="BG326"/>
  <c r="BF326"/>
  <c r="T326"/>
  <c r="R326"/>
  <c r="P326"/>
  <c r="BI322"/>
  <c r="BH322"/>
  <c r="BG322"/>
  <c r="BF322"/>
  <c r="T322"/>
  <c r="R322"/>
  <c r="P322"/>
  <c r="BI316"/>
  <c r="BH316"/>
  <c r="BG316"/>
  <c r="BF316"/>
  <c r="T316"/>
  <c r="R316"/>
  <c r="P316"/>
  <c r="BI312"/>
  <c r="BH312"/>
  <c r="BG312"/>
  <c r="BF312"/>
  <c r="T312"/>
  <c r="R312"/>
  <c r="P312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1"/>
  <c r="BH201"/>
  <c r="BG201"/>
  <c r="BF201"/>
  <c r="T201"/>
  <c r="R201"/>
  <c r="P201"/>
  <c r="BI192"/>
  <c r="BH192"/>
  <c r="BG192"/>
  <c r="BF192"/>
  <c r="T192"/>
  <c r="R192"/>
  <c r="P192"/>
  <c r="BI184"/>
  <c r="BH184"/>
  <c r="BG184"/>
  <c r="BF184"/>
  <c r="T184"/>
  <c r="R184"/>
  <c r="P184"/>
  <c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48"/>
  <c i="6" r="J37"/>
  <c r="J36"/>
  <c i="1" r="AY60"/>
  <c i="6" r="J35"/>
  <c i="1" r="AX60"/>
  <c i="6"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80"/>
  <c r="F78"/>
  <c r="E76"/>
  <c r="J54"/>
  <c r="F54"/>
  <c r="F52"/>
  <c r="E50"/>
  <c r="J24"/>
  <c r="E24"/>
  <c r="J81"/>
  <c r="J23"/>
  <c r="J18"/>
  <c r="E18"/>
  <c r="F81"/>
  <c r="J17"/>
  <c r="J12"/>
  <c r="J78"/>
  <c r="E7"/>
  <c r="E74"/>
  <c i="5" r="J39"/>
  <c r="J38"/>
  <c i="1" r="AY59"/>
  <c i="5" r="J37"/>
  <c i="1" r="AX59"/>
  <c i="5"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90"/>
  <c r="BH190"/>
  <c r="BG190"/>
  <c r="BF190"/>
  <c r="T190"/>
  <c r="T183"/>
  <c r="R190"/>
  <c r="R183"/>
  <c r="P190"/>
  <c r="P183"/>
  <c r="BI184"/>
  <c r="BH184"/>
  <c r="BG184"/>
  <c r="BF184"/>
  <c r="T184"/>
  <c r="R184"/>
  <c r="P184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8"/>
  <c r="F58"/>
  <c r="F56"/>
  <c r="E54"/>
  <c r="J26"/>
  <c r="E26"/>
  <c r="J87"/>
  <c r="J25"/>
  <c r="J20"/>
  <c r="E20"/>
  <c r="F59"/>
  <c r="J19"/>
  <c r="J14"/>
  <c r="J84"/>
  <c r="E7"/>
  <c r="E50"/>
  <c i="4" r="J39"/>
  <c r="J38"/>
  <c i="1" r="AY58"/>
  <c i="4" r="J37"/>
  <c i="1" r="AX58"/>
  <c i="4"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17"/>
  <c r="BH217"/>
  <c r="BG217"/>
  <c r="BF217"/>
  <c r="T217"/>
  <c r="T216"/>
  <c r="R217"/>
  <c r="R216"/>
  <c r="P217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3"/>
  <c r="BH143"/>
  <c r="BG143"/>
  <c r="BF143"/>
  <c r="T143"/>
  <c r="R143"/>
  <c r="P143"/>
  <c r="BI136"/>
  <c r="BH136"/>
  <c r="BG136"/>
  <c r="BF136"/>
  <c r="T136"/>
  <c r="R136"/>
  <c r="P136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8"/>
  <c r="F58"/>
  <c r="F56"/>
  <c r="E54"/>
  <c r="J26"/>
  <c r="E26"/>
  <c r="J87"/>
  <c r="J25"/>
  <c r="J20"/>
  <c r="E20"/>
  <c r="F87"/>
  <c r="J19"/>
  <c r="J14"/>
  <c r="J56"/>
  <c r="E7"/>
  <c r="E78"/>
  <c i="3" r="J39"/>
  <c r="J38"/>
  <c i="1" r="AY57"/>
  <c i="3" r="J37"/>
  <c i="1" r="AX57"/>
  <c i="3"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55"/>
  <c r="BH255"/>
  <c r="BG255"/>
  <c r="BF255"/>
  <c r="T255"/>
  <c r="T254"/>
  <c r="R255"/>
  <c r="R254"/>
  <c r="P255"/>
  <c r="P254"/>
  <c r="BI249"/>
  <c r="BH249"/>
  <c r="BG249"/>
  <c r="BF249"/>
  <c r="T249"/>
  <c r="T248"/>
  <c r="R249"/>
  <c r="R248"/>
  <c r="P249"/>
  <c r="P248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85"/>
  <c r="E7"/>
  <c r="E79"/>
  <c i="2" r="J39"/>
  <c r="J38"/>
  <c i="1" r="AY56"/>
  <c i="2" r="J37"/>
  <c i="1" r="AX56"/>
  <c i="2"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2"/>
  <c r="BH372"/>
  <c r="BG372"/>
  <c r="BF372"/>
  <c r="T372"/>
  <c r="R372"/>
  <c r="P372"/>
  <c r="BI367"/>
  <c r="BH367"/>
  <c r="BG367"/>
  <c r="BF367"/>
  <c r="T367"/>
  <c r="R367"/>
  <c r="P367"/>
  <c r="BI364"/>
  <c r="BH364"/>
  <c r="BG364"/>
  <c r="BF364"/>
  <c r="T364"/>
  <c r="R364"/>
  <c r="P364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0"/>
  <c r="BH270"/>
  <c r="BG270"/>
  <c r="BF270"/>
  <c r="T270"/>
  <c r="T269"/>
  <c r="R270"/>
  <c r="R269"/>
  <c r="P270"/>
  <c r="P269"/>
  <c r="BI264"/>
  <c r="BH264"/>
  <c r="BG264"/>
  <c r="BF264"/>
  <c r="T264"/>
  <c r="T263"/>
  <c r="R264"/>
  <c r="R263"/>
  <c r="P264"/>
  <c r="P263"/>
  <c r="BI258"/>
  <c r="BH258"/>
  <c r="BG258"/>
  <c r="BF258"/>
  <c r="T258"/>
  <c r="R258"/>
  <c r="P258"/>
  <c r="BI254"/>
  <c r="BH254"/>
  <c r="BG254"/>
  <c r="BF254"/>
  <c r="T254"/>
  <c r="R254"/>
  <c r="P254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2"/>
  <c r="BH192"/>
  <c r="BG192"/>
  <c r="BF192"/>
  <c r="T192"/>
  <c r="R192"/>
  <c r="P192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1" r="L50"/>
  <c r="AM50"/>
  <c r="AM49"/>
  <c r="L49"/>
  <c r="AM47"/>
  <c r="L47"/>
  <c r="L45"/>
  <c r="L44"/>
  <c i="2" r="J395"/>
  <c r="J392"/>
  <c r="BK384"/>
  <c r="BK375"/>
  <c r="BK367"/>
  <c r="J359"/>
  <c r="BK351"/>
  <c r="BK343"/>
  <c r="J335"/>
  <c r="J331"/>
  <c r="J322"/>
  <c r="J311"/>
  <c r="J301"/>
  <c r="J291"/>
  <c r="J288"/>
  <c r="BK281"/>
  <c r="J270"/>
  <c r="J254"/>
  <c r="BK243"/>
  <c r="BK238"/>
  <c r="J227"/>
  <c r="BK216"/>
  <c r="J206"/>
  <c r="BK192"/>
  <c r="J178"/>
  <c r="J142"/>
  <c r="J137"/>
  <c r="BK127"/>
  <c r="J117"/>
  <c r="J107"/>
  <c r="J101"/>
  <c r="J95"/>
  <c r="BK388"/>
  <c r="J384"/>
  <c r="J380"/>
  <c r="J375"/>
  <c r="J367"/>
  <c r="BK364"/>
  <c r="J351"/>
  <c r="J343"/>
  <c r="BK335"/>
  <c r="BK331"/>
  <c r="J326"/>
  <c r="BK322"/>
  <c r="BK317"/>
  <c r="BK311"/>
  <c r="J306"/>
  <c r="BK301"/>
  <c r="BK291"/>
  <c r="BK284"/>
  <c r="BK276"/>
  <c r="J264"/>
  <c r="BK247"/>
  <c r="J243"/>
  <c r="BK233"/>
  <c r="J222"/>
  <c r="BK210"/>
  <c r="J202"/>
  <c r="BK178"/>
  <c r="BK142"/>
  <c r="J132"/>
  <c r="BK122"/>
  <c r="BK112"/>
  <c i="3" r="J307"/>
  <c r="J300"/>
  <c r="BK295"/>
  <c r="J289"/>
  <c r="BK286"/>
  <c r="BK275"/>
  <c r="J263"/>
  <c r="J249"/>
  <c r="BK239"/>
  <c r="BK230"/>
  <c r="BK220"/>
  <c r="J209"/>
  <c r="J197"/>
  <c r="BK188"/>
  <c r="J175"/>
  <c r="J151"/>
  <c r="BK141"/>
  <c r="J136"/>
  <c r="BK126"/>
  <c r="J116"/>
  <c r="BK106"/>
  <c r="BK94"/>
  <c r="BK300"/>
  <c r="BK298"/>
  <c r="BK292"/>
  <c r="BK289"/>
  <c r="BK281"/>
  <c r="J266"/>
  <c r="BK255"/>
  <c r="J243"/>
  <c r="BK234"/>
  <c r="BK225"/>
  <c r="J214"/>
  <c r="BK203"/>
  <c r="BK193"/>
  <c r="BK183"/>
  <c r="J168"/>
  <c r="J146"/>
  <c r="BK136"/>
  <c r="BK131"/>
  <c r="BK121"/>
  <c r="BK111"/>
  <c r="J100"/>
  <c i="4" r="J277"/>
  <c r="BK269"/>
  <c r="J265"/>
  <c r="J258"/>
  <c r="J254"/>
  <c r="BK247"/>
  <c r="BK236"/>
  <c r="BK227"/>
  <c r="BK217"/>
  <c r="BK211"/>
  <c r="BK177"/>
  <c r="J165"/>
  <c r="BK156"/>
  <c r="J143"/>
  <c r="BK136"/>
  <c r="BK118"/>
  <c r="BK113"/>
  <c r="J103"/>
  <c r="BK93"/>
  <c r="J280"/>
  <c r="BK273"/>
  <c r="J267"/>
  <c r="BK258"/>
  <c r="J256"/>
  <c r="J247"/>
  <c r="J236"/>
  <c r="J227"/>
  <c r="J217"/>
  <c r="BK207"/>
  <c r="J198"/>
  <c r="J188"/>
  <c r="J177"/>
  <c r="BK165"/>
  <c r="J161"/>
  <c r="J151"/>
  <c r="J128"/>
  <c r="J123"/>
  <c r="J113"/>
  <c r="BK103"/>
  <c r="J93"/>
  <c i="5" r="J221"/>
  <c r="BK202"/>
  <c r="BK195"/>
  <c r="J184"/>
  <c r="J172"/>
  <c r="J161"/>
  <c r="BK150"/>
  <c r="J139"/>
  <c r="BK122"/>
  <c r="J113"/>
  <c r="J103"/>
  <c r="BK93"/>
  <c r="BK227"/>
  <c r="J216"/>
  <c r="BK209"/>
  <c r="BK190"/>
  <c r="BK184"/>
  <c r="BK172"/>
  <c r="BK156"/>
  <c r="J150"/>
  <c r="BK139"/>
  <c r="J122"/>
  <c r="BK113"/>
  <c r="BK103"/>
  <c r="J93"/>
  <c i="6" r="BK193"/>
  <c r="J189"/>
  <c r="BK185"/>
  <c r="J181"/>
  <c r="J177"/>
  <c r="BK173"/>
  <c r="BK169"/>
  <c r="BK165"/>
  <c r="J161"/>
  <c r="BK159"/>
  <c r="BK157"/>
  <c r="BK152"/>
  <c r="BK148"/>
  <c r="J144"/>
  <c r="J142"/>
  <c r="BK137"/>
  <c r="BK133"/>
  <c r="J131"/>
  <c r="J127"/>
  <c r="BK123"/>
  <c r="J119"/>
  <c r="BK114"/>
  <c r="J110"/>
  <c r="J104"/>
  <c r="BK102"/>
  <c r="BK98"/>
  <c r="BK94"/>
  <c r="BK88"/>
  <c r="BK189"/>
  <c r="J185"/>
  <c r="BK181"/>
  <c r="BK177"/>
  <c r="J173"/>
  <c r="J169"/>
  <c r="J165"/>
  <c r="J163"/>
  <c r="BK155"/>
  <c r="J152"/>
  <c r="J148"/>
  <c r="J146"/>
  <c r="BK142"/>
  <c r="J137"/>
  <c r="J133"/>
  <c r="J129"/>
  <c r="J125"/>
  <c r="J123"/>
  <c r="J117"/>
  <c r="BK112"/>
  <c r="J108"/>
  <c r="BK104"/>
  <c r="J100"/>
  <c r="BK96"/>
  <c r="BK92"/>
  <c r="BK86"/>
  <c i="7" r="J333"/>
  <c r="J322"/>
  <c r="J312"/>
  <c r="BK306"/>
  <c r="J300"/>
  <c r="J289"/>
  <c r="J274"/>
  <c r="BK270"/>
  <c r="J259"/>
  <c r="BK250"/>
  <c r="J240"/>
  <c r="J228"/>
  <c r="BK220"/>
  <c r="BK201"/>
  <c r="BK184"/>
  <c r="J174"/>
  <c r="J167"/>
  <c r="J157"/>
  <c r="BK148"/>
  <c r="BK139"/>
  <c r="BK134"/>
  <c r="J124"/>
  <c r="J111"/>
  <c r="BK101"/>
  <c r="BK336"/>
  <c r="J326"/>
  <c r="BK312"/>
  <c r="J303"/>
  <c r="BK295"/>
  <c r="J284"/>
  <c r="BK274"/>
  <c r="J265"/>
  <c r="BK253"/>
  <c r="J250"/>
  <c r="BK240"/>
  <c r="BK228"/>
  <c r="J225"/>
  <c r="BK215"/>
  <c r="J201"/>
  <c r="J184"/>
  <c r="BK174"/>
  <c r="BK167"/>
  <c r="J153"/>
  <c r="BK144"/>
  <c r="J134"/>
  <c r="BK124"/>
  <c r="BK111"/>
  <c r="J101"/>
  <c i="8" r="BK128"/>
  <c r="BK123"/>
  <c r="BK115"/>
  <c r="BK103"/>
  <c r="J94"/>
  <c r="BK86"/>
  <c r="J128"/>
  <c r="J123"/>
  <c r="J115"/>
  <c r="J107"/>
  <c r="J98"/>
  <c r="BK90"/>
  <c i="2" r="BK395"/>
  <c r="BK392"/>
  <c r="J388"/>
  <c r="BK380"/>
  <c r="BK372"/>
  <c r="J364"/>
  <c r="J356"/>
  <c r="BK346"/>
  <c r="J338"/>
  <c r="BK326"/>
  <c r="J317"/>
  <c r="BK306"/>
  <c r="J296"/>
  <c r="J284"/>
  <c r="J276"/>
  <c r="BK264"/>
  <c r="J258"/>
  <c r="J247"/>
  <c r="J233"/>
  <c r="BK222"/>
  <c r="J210"/>
  <c r="BK202"/>
  <c r="J184"/>
  <c r="BK172"/>
  <c r="BK132"/>
  <c r="J122"/>
  <c r="BK107"/>
  <c r="BK101"/>
  <c r="BK95"/>
  <c i="1" r="AS55"/>
  <c i="2" r="J372"/>
  <c r="BK359"/>
  <c r="BK356"/>
  <c r="J346"/>
  <c r="BK338"/>
  <c r="BK296"/>
  <c r="BK288"/>
  <c r="J281"/>
  <c r="BK270"/>
  <c r="BK258"/>
  <c r="BK254"/>
  <c r="J238"/>
  <c r="BK227"/>
  <c r="J216"/>
  <c r="BK206"/>
  <c r="J192"/>
  <c r="BK184"/>
  <c r="J172"/>
  <c r="BK137"/>
  <c r="J127"/>
  <c r="BK117"/>
  <c r="J112"/>
  <c i="3" r="BK304"/>
  <c r="J298"/>
  <c r="J292"/>
  <c r="J281"/>
  <c r="J272"/>
  <c r="BK266"/>
  <c r="J255"/>
  <c r="BK243"/>
  <c r="J234"/>
  <c r="J225"/>
  <c r="BK214"/>
  <c r="J203"/>
  <c r="J193"/>
  <c r="J183"/>
  <c r="BK168"/>
  <c r="BK146"/>
  <c r="J131"/>
  <c r="J121"/>
  <c r="J111"/>
  <c r="BK100"/>
  <c r="BK307"/>
  <c r="J304"/>
  <c r="J295"/>
  <c r="J286"/>
  <c r="J275"/>
  <c r="BK272"/>
  <c r="BK263"/>
  <c r="BK249"/>
  <c r="J239"/>
  <c r="J230"/>
  <c r="J220"/>
  <c r="BK209"/>
  <c r="BK197"/>
  <c r="J188"/>
  <c r="BK175"/>
  <c r="BK151"/>
  <c r="J141"/>
  <c r="J126"/>
  <c r="BK116"/>
  <c r="J106"/>
  <c r="J94"/>
  <c i="4" r="J273"/>
  <c r="BK267"/>
  <c r="BK260"/>
  <c r="BK256"/>
  <c r="BK252"/>
  <c r="BK242"/>
  <c r="J233"/>
  <c r="J224"/>
  <c r="J207"/>
  <c r="J202"/>
  <c r="BK198"/>
  <c r="BK193"/>
  <c r="BK188"/>
  <c r="J182"/>
  <c r="J171"/>
  <c r="BK161"/>
  <c r="BK151"/>
  <c r="BK128"/>
  <c r="BK123"/>
  <c r="J108"/>
  <c r="J98"/>
  <c r="BK280"/>
  <c r="BK277"/>
  <c r="J269"/>
  <c r="BK265"/>
  <c r="J260"/>
  <c r="BK254"/>
  <c r="J252"/>
  <c r="J242"/>
  <c r="BK233"/>
  <c r="BK224"/>
  <c r="J211"/>
  <c r="BK202"/>
  <c r="J193"/>
  <c r="BK182"/>
  <c r="BK171"/>
  <c r="J156"/>
  <c r="BK143"/>
  <c r="J136"/>
  <c r="J118"/>
  <c r="BK108"/>
  <c r="BK98"/>
  <c i="5" r="J227"/>
  <c r="BK216"/>
  <c r="J209"/>
  <c r="J190"/>
  <c r="J177"/>
  <c r="BK167"/>
  <c r="J156"/>
  <c r="BK144"/>
  <c r="BK134"/>
  <c r="BK128"/>
  <c r="BK108"/>
  <c r="J98"/>
  <c r="BK229"/>
  <c r="J229"/>
  <c r="BK221"/>
  <c r="J202"/>
  <c r="J195"/>
  <c r="BK177"/>
  <c r="J167"/>
  <c r="BK161"/>
  <c r="J144"/>
  <c r="J134"/>
  <c r="J128"/>
  <c r="J108"/>
  <c r="BK98"/>
  <c i="6" r="J196"/>
  <c r="J191"/>
  <c r="J187"/>
  <c r="J183"/>
  <c r="J179"/>
  <c r="J175"/>
  <c r="BK171"/>
  <c r="BK167"/>
  <c r="BK161"/>
  <c r="J159"/>
  <c r="J155"/>
  <c r="BK150"/>
  <c r="BK146"/>
  <c r="J139"/>
  <c r="J135"/>
  <c r="BK129"/>
  <c r="BK125"/>
  <c r="BK121"/>
  <c r="BK117"/>
  <c r="J112"/>
  <c r="BK108"/>
  <c r="J106"/>
  <c r="BK100"/>
  <c r="J96"/>
  <c r="J92"/>
  <c r="BK90"/>
  <c r="J86"/>
  <c r="BK196"/>
  <c r="J193"/>
  <c r="BK191"/>
  <c r="BK187"/>
  <c r="BK183"/>
  <c r="BK179"/>
  <c r="BK175"/>
  <c r="J171"/>
  <c r="J167"/>
  <c r="BK163"/>
  <c r="J157"/>
  <c r="J150"/>
  <c r="BK144"/>
  <c r="BK139"/>
  <c r="BK135"/>
  <c r="BK131"/>
  <c r="BK127"/>
  <c r="J121"/>
  <c r="BK119"/>
  <c r="J114"/>
  <c r="BK110"/>
  <c r="BK106"/>
  <c r="J102"/>
  <c r="J98"/>
  <c r="J94"/>
  <c r="J90"/>
  <c r="J88"/>
  <c i="7" r="J336"/>
  <c r="BK326"/>
  <c r="BK316"/>
  <c r="BK303"/>
  <c r="J295"/>
  <c r="BK284"/>
  <c r="J279"/>
  <c r="BK265"/>
  <c r="J253"/>
  <c r="BK245"/>
  <c r="BK234"/>
  <c r="BK225"/>
  <c r="J215"/>
  <c r="J210"/>
  <c r="J192"/>
  <c r="J178"/>
  <c r="BK169"/>
  <c r="BK162"/>
  <c r="BK153"/>
  <c r="J144"/>
  <c r="J129"/>
  <c r="BK119"/>
  <c r="J106"/>
  <c r="BK89"/>
  <c r="BK333"/>
  <c r="BK322"/>
  <c r="J316"/>
  <c r="J306"/>
  <c r="BK300"/>
  <c r="BK289"/>
  <c r="BK279"/>
  <c r="J270"/>
  <c r="BK259"/>
  <c r="J245"/>
  <c r="J234"/>
  <c r="J220"/>
  <c r="BK210"/>
  <c r="BK192"/>
  <c r="BK178"/>
  <c r="J169"/>
  <c r="J162"/>
  <c r="BK157"/>
  <c r="J148"/>
  <c r="J139"/>
  <c r="BK129"/>
  <c r="J119"/>
  <c r="BK106"/>
  <c r="J89"/>
  <c i="8" r="BK132"/>
  <c r="BK119"/>
  <c r="J111"/>
  <c r="BK107"/>
  <c r="BK98"/>
  <c r="J90"/>
  <c r="J132"/>
  <c r="J119"/>
  <c r="BK111"/>
  <c r="J103"/>
  <c r="BK94"/>
  <c r="J86"/>
  <c i="2" l="1" r="P94"/>
  <c r="T94"/>
  <c r="BK275"/>
  <c r="J275"/>
  <c r="J68"/>
  <c r="R275"/>
  <c r="BK316"/>
  <c r="J316"/>
  <c r="J69"/>
  <c r="R316"/>
  <c r="BK391"/>
  <c r="J391"/>
  <c r="J70"/>
  <c r="T391"/>
  <c i="3" r="P93"/>
  <c r="T93"/>
  <c r="P262"/>
  <c r="R262"/>
  <c r="BK303"/>
  <c r="J303"/>
  <c r="J69"/>
  <c r="T303"/>
  <c i="4" r="BK92"/>
  <c r="J92"/>
  <c r="J65"/>
  <c r="T92"/>
  <c r="P223"/>
  <c r="R223"/>
  <c r="BK276"/>
  <c r="J276"/>
  <c r="J68"/>
  <c r="T276"/>
  <c i="5" r="P194"/>
  <c r="R194"/>
  <c r="BK226"/>
  <c r="J226"/>
  <c r="J68"/>
  <c r="T226"/>
  <c i="6" r="P85"/>
  <c r="T85"/>
  <c r="P116"/>
  <c r="T116"/>
  <c r="P141"/>
  <c r="R141"/>
  <c r="BK154"/>
  <c r="J154"/>
  <c r="J63"/>
  <c r="T154"/>
  <c i="7" r="BK88"/>
  <c r="J88"/>
  <c r="J61"/>
  <c r="T88"/>
  <c r="P183"/>
  <c r="T183"/>
  <c r="P249"/>
  <c r="R249"/>
  <c r="BK294"/>
  <c r="J294"/>
  <c r="J65"/>
  <c r="R294"/>
  <c r="BK332"/>
  <c r="J332"/>
  <c r="J66"/>
  <c r="R332"/>
  <c i="2" r="BK94"/>
  <c r="J94"/>
  <c r="J65"/>
  <c r="R94"/>
  <c r="P275"/>
  <c r="T275"/>
  <c r="P316"/>
  <c r="T316"/>
  <c r="P391"/>
  <c r="R391"/>
  <c i="3" r="BK93"/>
  <c r="J93"/>
  <c r="J65"/>
  <c r="R93"/>
  <c r="BK262"/>
  <c r="J262"/>
  <c r="J68"/>
  <c r="T262"/>
  <c r="P303"/>
  <c r="R303"/>
  <c i="4" r="P92"/>
  <c r="R92"/>
  <c r="BK223"/>
  <c r="J223"/>
  <c r="J67"/>
  <c r="T223"/>
  <c r="P276"/>
  <c r="R276"/>
  <c i="5" r="BK92"/>
  <c r="J92"/>
  <c r="J65"/>
  <c r="P92"/>
  <c r="R92"/>
  <c r="T92"/>
  <c r="BK194"/>
  <c r="J194"/>
  <c r="J67"/>
  <c r="T194"/>
  <c r="P226"/>
  <c r="R226"/>
  <c i="6" r="BK85"/>
  <c r="J85"/>
  <c r="J60"/>
  <c r="R85"/>
  <c r="BK116"/>
  <c r="J116"/>
  <c r="J61"/>
  <c r="R116"/>
  <c r="BK141"/>
  <c r="J141"/>
  <c r="J62"/>
  <c r="T141"/>
  <c r="P154"/>
  <c r="R154"/>
  <c i="7" r="P88"/>
  <c r="R88"/>
  <c r="BK183"/>
  <c r="J183"/>
  <c r="J63"/>
  <c r="R183"/>
  <c r="BK249"/>
  <c r="J249"/>
  <c r="J64"/>
  <c r="T249"/>
  <c r="P294"/>
  <c r="T294"/>
  <c r="P332"/>
  <c r="T332"/>
  <c i="8" r="BK85"/>
  <c r="J85"/>
  <c r="J61"/>
  <c r="P85"/>
  <c r="R85"/>
  <c r="T85"/>
  <c r="BK102"/>
  <c r="J102"/>
  <c r="J62"/>
  <c r="P102"/>
  <c r="R102"/>
  <c r="T102"/>
  <c r="BK127"/>
  <c r="J127"/>
  <c r="J63"/>
  <c r="P127"/>
  <c r="R127"/>
  <c r="T127"/>
  <c i="2" r="BK269"/>
  <c r="J269"/>
  <c r="J67"/>
  <c i="5" r="BK183"/>
  <c r="J183"/>
  <c r="J66"/>
  <c i="2" r="BK263"/>
  <c r="J263"/>
  <c r="J66"/>
  <c i="3" r="BK248"/>
  <c r="J248"/>
  <c r="J66"/>
  <c r="BK254"/>
  <c r="J254"/>
  <c r="J67"/>
  <c i="4" r="BK216"/>
  <c r="J216"/>
  <c r="J66"/>
  <c i="6" r="BK195"/>
  <c r="J195"/>
  <c r="J64"/>
  <c i="7" r="BK177"/>
  <c r="J177"/>
  <c r="J62"/>
  <c i="8" r="E48"/>
  <c r="J52"/>
  <c r="J55"/>
  <c r="BE86"/>
  <c r="BE90"/>
  <c r="BE98"/>
  <c r="BE103"/>
  <c r="BE107"/>
  <c r="BE111"/>
  <c r="BE123"/>
  <c r="BE128"/>
  <c r="BE132"/>
  <c r="F55"/>
  <c r="BE94"/>
  <c r="BE115"/>
  <c r="BE119"/>
  <c i="7" r="J52"/>
  <c r="F55"/>
  <c r="E76"/>
  <c r="J83"/>
  <c r="BE106"/>
  <c r="BE119"/>
  <c r="BE134"/>
  <c r="BE139"/>
  <c r="BE144"/>
  <c r="BE153"/>
  <c r="BE157"/>
  <c r="BE167"/>
  <c r="BE174"/>
  <c r="BE178"/>
  <c r="BE192"/>
  <c r="BE210"/>
  <c r="BE240"/>
  <c r="BE250"/>
  <c r="BE253"/>
  <c r="BE259"/>
  <c r="BE270"/>
  <c r="BE274"/>
  <c r="BE279"/>
  <c r="BE289"/>
  <c r="BE295"/>
  <c r="BE326"/>
  <c r="BE333"/>
  <c r="BE336"/>
  <c r="BE89"/>
  <c r="BE101"/>
  <c r="BE111"/>
  <c r="BE124"/>
  <c r="BE129"/>
  <c r="BE148"/>
  <c r="BE162"/>
  <c r="BE169"/>
  <c r="BE184"/>
  <c r="BE201"/>
  <c r="BE215"/>
  <c r="BE220"/>
  <c r="BE225"/>
  <c r="BE228"/>
  <c r="BE234"/>
  <c r="BE245"/>
  <c r="BE265"/>
  <c r="BE284"/>
  <c r="BE300"/>
  <c r="BE303"/>
  <c r="BE306"/>
  <c r="BE312"/>
  <c r="BE316"/>
  <c r="BE322"/>
  <c i="6" r="E48"/>
  <c r="F55"/>
  <c r="BE86"/>
  <c r="BE90"/>
  <c r="BE92"/>
  <c r="BE94"/>
  <c r="BE102"/>
  <c r="BE106"/>
  <c r="BE110"/>
  <c r="BE114"/>
  <c r="BE117"/>
  <c r="BE127"/>
  <c r="BE133"/>
  <c r="BE135"/>
  <c r="BE139"/>
  <c r="BE142"/>
  <c r="BE146"/>
  <c r="BE150"/>
  <c r="BE163"/>
  <c r="BE171"/>
  <c r="BE175"/>
  <c r="BE177"/>
  <c r="BE181"/>
  <c r="BE187"/>
  <c r="BE193"/>
  <c r="BE196"/>
  <c r="J52"/>
  <c r="J55"/>
  <c r="BE88"/>
  <c r="BE96"/>
  <c r="BE98"/>
  <c r="BE100"/>
  <c r="BE104"/>
  <c r="BE108"/>
  <c r="BE112"/>
  <c r="BE119"/>
  <c r="BE121"/>
  <c r="BE123"/>
  <c r="BE125"/>
  <c r="BE129"/>
  <c r="BE131"/>
  <c r="BE137"/>
  <c r="BE144"/>
  <c r="BE148"/>
  <c r="BE152"/>
  <c r="BE155"/>
  <c r="BE157"/>
  <c r="BE159"/>
  <c r="BE161"/>
  <c r="BE165"/>
  <c r="BE167"/>
  <c r="BE169"/>
  <c r="BE173"/>
  <c r="BE179"/>
  <c r="BE183"/>
  <c r="BE185"/>
  <c r="BE189"/>
  <c r="BE191"/>
  <c i="5" r="J56"/>
  <c r="E78"/>
  <c r="F87"/>
  <c r="BE93"/>
  <c r="BE98"/>
  <c r="BE108"/>
  <c r="BE113"/>
  <c r="BE134"/>
  <c r="BE139"/>
  <c r="BE150"/>
  <c r="BE156"/>
  <c r="BE167"/>
  <c r="BE177"/>
  <c r="BE184"/>
  <c r="BE190"/>
  <c r="BE202"/>
  <c r="BE216"/>
  <c r="BE221"/>
  <c r="BE227"/>
  <c r="BE229"/>
  <c r="J59"/>
  <c r="BE103"/>
  <c r="BE122"/>
  <c r="BE128"/>
  <c r="BE144"/>
  <c r="BE161"/>
  <c r="BE172"/>
  <c r="BE195"/>
  <c r="BE209"/>
  <c i="4" r="E50"/>
  <c r="J59"/>
  <c r="J84"/>
  <c r="BE93"/>
  <c r="BE98"/>
  <c r="BE113"/>
  <c r="BE136"/>
  <c r="BE161"/>
  <c r="BE177"/>
  <c r="BE182"/>
  <c r="BE198"/>
  <c r="BE211"/>
  <c r="BE227"/>
  <c r="BE233"/>
  <c r="BE242"/>
  <c r="BE258"/>
  <c r="BE267"/>
  <c r="BE269"/>
  <c r="BE273"/>
  <c r="BE277"/>
  <c r="BE280"/>
  <c r="F59"/>
  <c r="BE103"/>
  <c r="BE108"/>
  <c r="BE118"/>
  <c r="BE123"/>
  <c r="BE128"/>
  <c r="BE143"/>
  <c r="BE151"/>
  <c r="BE156"/>
  <c r="BE165"/>
  <c r="BE171"/>
  <c r="BE188"/>
  <c r="BE193"/>
  <c r="BE202"/>
  <c r="BE207"/>
  <c r="BE217"/>
  <c r="BE224"/>
  <c r="BE236"/>
  <c r="BE247"/>
  <c r="BE252"/>
  <c r="BE254"/>
  <c r="BE256"/>
  <c r="BE260"/>
  <c r="BE265"/>
  <c i="3" r="J59"/>
  <c r="F88"/>
  <c r="BE111"/>
  <c r="BE116"/>
  <c r="BE121"/>
  <c r="BE126"/>
  <c r="BE136"/>
  <c r="BE175"/>
  <c r="BE183"/>
  <c r="BE193"/>
  <c r="BE197"/>
  <c r="BE203"/>
  <c r="BE214"/>
  <c r="BE225"/>
  <c r="BE239"/>
  <c r="BE243"/>
  <c r="BE249"/>
  <c r="BE263"/>
  <c r="BE266"/>
  <c r="BE289"/>
  <c r="BE292"/>
  <c r="BE295"/>
  <c r="BE300"/>
  <c r="E50"/>
  <c r="J56"/>
  <c r="BE94"/>
  <c r="BE100"/>
  <c r="BE106"/>
  <c r="BE131"/>
  <c r="BE141"/>
  <c r="BE146"/>
  <c r="BE151"/>
  <c r="BE168"/>
  <c r="BE188"/>
  <c r="BE209"/>
  <c r="BE220"/>
  <c r="BE230"/>
  <c r="BE234"/>
  <c r="BE255"/>
  <c r="BE272"/>
  <c r="BE275"/>
  <c r="BE281"/>
  <c r="BE286"/>
  <c r="BE298"/>
  <c r="BE304"/>
  <c r="BE307"/>
  <c i="2" r="BE112"/>
  <c r="BE117"/>
  <c r="BE122"/>
  <c r="BE132"/>
  <c r="BE172"/>
  <c r="BE178"/>
  <c r="BE184"/>
  <c r="BE202"/>
  <c r="BE206"/>
  <c r="BE227"/>
  <c r="BE233"/>
  <c r="BE243"/>
  <c r="BE247"/>
  <c r="BE254"/>
  <c r="BE258"/>
  <c r="BE270"/>
  <c r="BE281"/>
  <c r="BE284"/>
  <c r="BE288"/>
  <c r="BE291"/>
  <c r="BE296"/>
  <c r="BE306"/>
  <c r="BE326"/>
  <c r="BE331"/>
  <c r="BE335"/>
  <c r="BE356"/>
  <c r="BE359"/>
  <c r="BE364"/>
  <c r="BE367"/>
  <c r="BE372"/>
  <c r="BE375"/>
  <c r="BE380"/>
  <c r="E50"/>
  <c r="J56"/>
  <c r="F59"/>
  <c r="J59"/>
  <c r="BE95"/>
  <c r="BE101"/>
  <c r="BE107"/>
  <c r="BE127"/>
  <c r="BE137"/>
  <c r="BE142"/>
  <c r="BE192"/>
  <c r="BE210"/>
  <c r="BE216"/>
  <c r="BE222"/>
  <c r="BE238"/>
  <c r="BE264"/>
  <c r="BE276"/>
  <c r="BE301"/>
  <c r="BE311"/>
  <c r="BE317"/>
  <c r="BE322"/>
  <c r="BE338"/>
  <c r="BE343"/>
  <c r="BE346"/>
  <c r="BE351"/>
  <c r="BE384"/>
  <c r="BE388"/>
  <c r="BE392"/>
  <c r="BE395"/>
  <c r="F38"/>
  <c i="1" r="BC56"/>
  <c i="2" r="F36"/>
  <c i="1" r="BA56"/>
  <c i="2" r="F39"/>
  <c i="1" r="BD56"/>
  <c i="3" r="J36"/>
  <c i="1" r="AW57"/>
  <c i="3" r="F38"/>
  <c i="1" r="BC57"/>
  <c i="4" r="F36"/>
  <c i="1" r="BA58"/>
  <c i="4" r="F37"/>
  <c i="1" r="BB58"/>
  <c i="5" r="F36"/>
  <c i="1" r="BA59"/>
  <c i="5" r="J36"/>
  <c i="1" r="AW59"/>
  <c i="5" r="F38"/>
  <c i="1" r="BC59"/>
  <c i="6" r="F34"/>
  <c i="1" r="BA60"/>
  <c i="6" r="F37"/>
  <c i="1" r="BD60"/>
  <c i="6" r="F35"/>
  <c i="1" r="BB60"/>
  <c i="7" r="F35"/>
  <c i="1" r="BB61"/>
  <c i="7" r="F34"/>
  <c i="1" r="BA61"/>
  <c i="7" r="F36"/>
  <c i="1" r="BC61"/>
  <c i="8" r="F36"/>
  <c i="1" r="BC62"/>
  <c i="2" r="F37"/>
  <c i="1" r="BB56"/>
  <c i="2" r="J36"/>
  <c i="1" r="AW56"/>
  <c r="AS54"/>
  <c i="3" r="F36"/>
  <c i="1" r="BA57"/>
  <c i="3" r="F37"/>
  <c i="1" r="BB57"/>
  <c i="3" r="F39"/>
  <c i="1" r="BD57"/>
  <c i="4" r="F38"/>
  <c i="1" r="BC58"/>
  <c i="4" r="J36"/>
  <c i="1" r="AW58"/>
  <c i="4" r="F39"/>
  <c i="1" r="BD58"/>
  <c i="5" r="F37"/>
  <c i="1" r="BB59"/>
  <c i="5" r="F39"/>
  <c i="1" r="BD59"/>
  <c i="6" r="F36"/>
  <c i="1" r="BC60"/>
  <c i="6" r="J34"/>
  <c i="1" r="AW60"/>
  <c i="7" r="J34"/>
  <c i="1" r="AW61"/>
  <c i="7" r="F37"/>
  <c i="1" r="BD61"/>
  <c i="8" r="F34"/>
  <c i="1" r="BA62"/>
  <c i="8" r="F35"/>
  <c i="1" r="BB62"/>
  <c i="8" r="J34"/>
  <c i="1" r="AW62"/>
  <c i="8" r="F37"/>
  <c i="1" r="BD62"/>
  <c i="8" l="1" r="T84"/>
  <c r="T83"/>
  <c i="7" r="R87"/>
  <c r="R86"/>
  <c i="6" r="R84"/>
  <c i="5" r="T91"/>
  <c r="T90"/>
  <c r="P91"/>
  <c r="P90"/>
  <c i="1" r="AU59"/>
  <c i="4" r="R91"/>
  <c r="R90"/>
  <c i="6" r="P84"/>
  <c i="1" r="AU60"/>
  <c i="3" r="T92"/>
  <c r="T91"/>
  <c i="2" r="T93"/>
  <c r="T92"/>
  <c i="8" r="R84"/>
  <c r="R83"/>
  <c r="P84"/>
  <c r="P83"/>
  <c i="1" r="AU62"/>
  <c i="7" r="P87"/>
  <c r="P86"/>
  <c i="1" r="AU61"/>
  <c i="5" r="R91"/>
  <c r="R90"/>
  <c i="4" r="P91"/>
  <c r="P90"/>
  <c i="1" r="AU58"/>
  <c i="3" r="R92"/>
  <c r="R91"/>
  <c i="2" r="R93"/>
  <c r="R92"/>
  <c i="7" r="T87"/>
  <c r="T86"/>
  <c i="6" r="T84"/>
  <c i="4" r="T91"/>
  <c r="T90"/>
  <c i="3" r="P92"/>
  <c r="P91"/>
  <c i="1" r="AU57"/>
  <c i="2" r="P93"/>
  <c r="P92"/>
  <c i="1" r="AU56"/>
  <c i="2" r="BK93"/>
  <c r="J93"/>
  <c r="J64"/>
  <c i="3" r="BK92"/>
  <c r="J92"/>
  <c r="J64"/>
  <c i="4" r="BK91"/>
  <c r="J91"/>
  <c r="J64"/>
  <c i="5" r="BK91"/>
  <c r="J91"/>
  <c r="J64"/>
  <c i="6" r="BK84"/>
  <c r="J84"/>
  <c r="J59"/>
  <c i="7" r="BK87"/>
  <c r="J87"/>
  <c r="J60"/>
  <c i="8" r="BK84"/>
  <c r="J84"/>
  <c r="J60"/>
  <c i="2" r="F35"/>
  <c i="1" r="AZ56"/>
  <c i="3" r="J35"/>
  <c i="1" r="AV57"/>
  <c r="AT57"/>
  <c i="4" r="F35"/>
  <c i="1" r="AZ58"/>
  <c i="5" r="F35"/>
  <c i="1" r="AZ59"/>
  <c r="BD55"/>
  <c i="6" r="F33"/>
  <c i="1" r="AZ60"/>
  <c i="7" r="F33"/>
  <c i="1" r="AZ61"/>
  <c i="8" r="J33"/>
  <c i="1" r="AV62"/>
  <c r="AT62"/>
  <c i="2" r="J35"/>
  <c i="1" r="AV56"/>
  <c r="AT56"/>
  <c i="3" r="F35"/>
  <c i="1" r="AZ57"/>
  <c i="4" r="J35"/>
  <c i="1" r="AV58"/>
  <c r="AT58"/>
  <c r="BB55"/>
  <c r="AX55"/>
  <c r="BA55"/>
  <c r="AW55"/>
  <c i="5" r="J35"/>
  <c i="1" r="AV59"/>
  <c r="AT59"/>
  <c r="BC55"/>
  <c r="AY55"/>
  <c i="6" r="J33"/>
  <c i="1" r="AV60"/>
  <c r="AT60"/>
  <c i="7" r="J33"/>
  <c i="1" r="AV61"/>
  <c r="AT61"/>
  <c i="8" r="F33"/>
  <c i="1" r="AZ62"/>
  <c i="3" l="1" r="BK91"/>
  <c r="J91"/>
  <c r="J63"/>
  <c i="4" r="BK90"/>
  <c r="J90"/>
  <c r="J63"/>
  <c i="5" r="BK90"/>
  <c r="J90"/>
  <c r="J63"/>
  <c i="7" r="BK86"/>
  <c r="J86"/>
  <c r="J59"/>
  <c i="2" r="BK92"/>
  <c r="J92"/>
  <c r="J63"/>
  <c i="8" r="BK83"/>
  <c r="J83"/>
  <c r="J59"/>
  <c i="1" r="AU55"/>
  <c r="AU54"/>
  <c r="BD54"/>
  <c r="W33"/>
  <c r="BA54"/>
  <c r="W30"/>
  <c i="6" r="J30"/>
  <c i="1" r="AG60"/>
  <c r="AZ55"/>
  <c r="AV55"/>
  <c r="AT55"/>
  <c r="BC54"/>
  <c r="W32"/>
  <c r="BB54"/>
  <c r="W31"/>
  <c i="6" l="1" r="J39"/>
  <c i="1" r="AN60"/>
  <c i="5" r="J32"/>
  <c i="1" r="AG59"/>
  <c i="8" r="J30"/>
  <c i="1" r="AG62"/>
  <c i="3" r="J32"/>
  <c i="1" r="AG57"/>
  <c i="2" r="J32"/>
  <c i="1" r="AG56"/>
  <c r="AZ54"/>
  <c r="W29"/>
  <c r="AX54"/>
  <c i="7" r="J30"/>
  <c i="1" r="AG61"/>
  <c i="4" r="J32"/>
  <c i="1" r="AG58"/>
  <c r="AY54"/>
  <c r="AW54"/>
  <c r="AK30"/>
  <c i="8" l="1" r="J39"/>
  <c i="4" r="J41"/>
  <c i="2" r="J41"/>
  <c i="3" r="J41"/>
  <c i="5" r="J41"/>
  <c i="7" r="J39"/>
  <c i="1" r="AN57"/>
  <c r="AN62"/>
  <c r="AN56"/>
  <c r="AN58"/>
  <c r="AN59"/>
  <c r="AN61"/>
  <c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<sst xmlns="http://schemas.openxmlformats.org/spreadsheetml/2006/main">
  <si>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</si>
  <si>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</si>
  <si>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</si>
  <si>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</si>
  <si>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</si>
  <si>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{3af3c5c3-8590-484d-bd5d-5efe88c5711a}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</si>
  <si>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</si>
  <si>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</si>
  <si>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</si>
  <si>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</si>
  <si>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</si>
  <si>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</si>
  <si>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</si>
  <si>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</si>
  <si>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2021-11-01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</si>
  <si>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</si>
  <si>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</si>
  <si>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kanalizační stoky CHIVa a CHIVb, ul. Sadová, Kolín</t>
  </si>
  <si>
    <t>KSO:</t>
  </si>
  <si>
    <t>827 21 52</t>
  </si>
  <si>
    <t>CC-CZ:</t>
  </si>
  <si>
    <t>22231</t>
  </si>
  <si>
    <t>Místo:</t>
  </si>
  <si>
    <t>Kolín</t>
  </si>
  <si>
    <t>Datum:</t>
  </si>
  <si>
    <t>15. 11. 2021</t>
  </si>
  <si>
    <t>CZ-CPV:</t>
  </si>
  <si>
    <t>90410000-4</t>
  </si>
  <si>
    <t>CZ-CPA:</t>
  </si>
  <si>
    <t>42.21.12</t>
  </si>
  <si>
    <t>Zadavatel:</t>
  </si>
  <si>
    <t>IČ:</t>
  </si>
  <si>
    <t>00235440</t>
  </si>
  <si>
    <t>Město Kolín</t>
  </si>
  <si>
    <t>DIČ:</t>
  </si>
  <si>
    <t/>
  </si>
  <si>
    <t>Uchazeč:</t>
  </si>
  <si>
    <t>Vyplň údaj</t>
  </si>
  <si>
    <t>Projektant:</t>
  </si>
  <si>
    <t>04326181</t>
  </si>
  <si>
    <t>LK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</si>
  <si>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</si>
  <si>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</si>
  <si>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</si>
  <si>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</si>
  <si>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</si>
  <si>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</si>
  <si>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</si>
  <si>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</si>
  <si>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</si>
  <si>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</si>
  <si>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</si>
  <si>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</si>
  <si>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</si>
  <si>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</si>
  <si>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</si>
  <si>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</si>
  <si>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</si>
  <si>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</si>
  <si>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</si>
  <si>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</si>
  <si>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</si>
  <si>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</si>
  <si>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</si>
  <si>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</si>
  <si>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</si>
  <si>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</si>
  <si>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</si>
  <si>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</si>
  <si>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</si>
  <si>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</si>
  <si>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</si>
  <si>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</si>
  <si>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</si>
  <si>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</si>
  <si>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</si>
  <si>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</si>
  <si>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</si>
  <si>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</si>
  <si>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</si>
  <si>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</si>
  <si>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</si>
  <si>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</si>
  <si>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</si>
  <si>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</si>
  <si>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Kanalizace</t>
  </si>
  <si>
    <t>STA</t>
  </si>
  <si>
    <t>1</t>
  </si>
  <si>
    <t>{de94f3b0-1eba-455f-837c-1a6e20202996}</t>
  </si>
  <si>
    <t>2</t>
  </si>
  <si>
    <t>/</t>
  </si>
  <si>
    <t>SO 01.1</t>
  </si>
  <si>
    <t>Rekonstrukce kanalizační stoky CHIVa a CHIVb</t>
  </si>
  <si>
    <t>Soupis</t>
  </si>
  <si>
    <t>{f3a59542-5d51-4fa0-ac16-5a762259ee22}</t>
  </si>
  <si>
    <t>SO 01.2</t>
  </si>
  <si>
    <t>Rekonstrukce kanalizačních přípojek</t>
  </si>
  <si>
    <t>{45156049-574f-463f-b921-693db8761572}</t>
  </si>
  <si>
    <t>SO 01.3</t>
  </si>
  <si>
    <t>Rekonstrukce uličních vpustí</t>
  </si>
  <si>
    <t>{936cf741-2b39-40fd-a0d9-b95e6732a5f3}</t>
  </si>
  <si>
    <t>SO 01.4</t>
  </si>
  <si>
    <t>Rušení stávající kanalizace</t>
  </si>
  <si>
    <t>{9485213b-ba2d-4167-a015-bbe1a38bb3f2}</t>
  </si>
  <si>
    <t>SO 02</t>
  </si>
  <si>
    <t>Veřejné osvětlení</t>
  </si>
  <si>
    <t>{b3ad6794-fd32-421b-8a2b-4f7749f288e2}</t>
  </si>
  <si>
    <t>SO 03</t>
  </si>
  <si>
    <t>Komunikace</t>
  </si>
  <si>
    <t>{d4ba505e-6ec6-4320-b8cb-49746ee0f081}</t>
  </si>
  <si>
    <t>VRN</t>
  </si>
  <si>
    <t>Vedlejší rozpočtové náklady</t>
  </si>
  <si>
    <t>{30342cdf-cd70-4de8-88b8-84ea8abe5fce}</t>
  </si>
  <si>
    <t>Výkopek_celkem</t>
  </si>
  <si>
    <t>247,879</t>
  </si>
  <si>
    <t>Pažení</t>
  </si>
  <si>
    <t>427,79</t>
  </si>
  <si>
    <t>KRYCÍ LIST SOUPISU PRACÍ</t>
  </si>
  <si>
    <t>Lože_šachty</t>
  </si>
  <si>
    <t>1,024</t>
  </si>
  <si>
    <t>Deska_šachty</t>
  </si>
  <si>
    <t>Lože_potrubí</t>
  </si>
  <si>
    <t>49,245</t>
  </si>
  <si>
    <t>Obsyp</t>
  </si>
  <si>
    <t>81,837</t>
  </si>
  <si>
    <t>Objekt:</t>
  </si>
  <si>
    <t>Zásyp</t>
  </si>
  <si>
    <t>114,749</t>
  </si>
  <si>
    <t>SO 01 - Kanalizace</t>
  </si>
  <si>
    <t>Meziskládka</t>
  </si>
  <si>
    <t>246,855</t>
  </si>
  <si>
    <t>Soupis:</t>
  </si>
  <si>
    <t>SO 01.1 - Rekonstrukce kanalizační stoky CHIVa a CHIVb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</si>
  <si>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</si>
  <si>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</si>
  <si>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</si>
  <si>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</si>
  <si>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</si>
  <si>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</si>
  <si>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</si>
  <si>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</si>
  <si>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</si>
  <si>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</si>
  <si>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</si>
  <si>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</si>
  <si>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</si>
  <si>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</si>
  <si>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</si>
  <si>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</si>
  <si>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</si>
  <si>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</si>
  <si>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</si>
  <si>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</si>
  <si>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</si>
  <si>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</si>
  <si>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</si>
  <si>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</si>
  <si>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</si>
  <si>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</si>
  <si>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</si>
  <si>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</si>
  <si>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</si>
  <si>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</si>
  <si>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</si>
  <si>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</si>
  <si>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2021 02</t>
  </si>
  <si>
    <t>4</t>
  </si>
  <si>
    <t>-1257338774</t>
  </si>
  <si>
    <t>PP</t>
  </si>
  <si>
    <t>Čerpání vody na dopravní výšku do 10 m s uvažovaným průměrným přítokem do 500 l/min</t>
  </si>
  <si>
    <t>Online PSC</t>
  </si>
  <si>
    <t>https://podminky.urs.cz/item/CS_URS_2021_02/115101201</t>
  </si>
  <si>
    <t>VV</t>
  </si>
  <si>
    <t xml:space="preserve">"DSP - D1.1.01_Technická zpráva, D1.1.02_Situace, D1.1.03_Podélný profil, D1.1.04_Vzor příčný řez,  D1.1.05_Kan šachta</t>
  </si>
  <si>
    <t>"převedení splašků - předpoklad 90 dní</t>
  </si>
  <si>
    <t>90*10</t>
  </si>
  <si>
    <t>115101301</t>
  </si>
  <si>
    <t>Pohotovost čerpací soupravy pro dopravní výšku do 10 m přítok do 500 l/min</t>
  </si>
  <si>
    <t>den</t>
  </si>
  <si>
    <t>1030809546</t>
  </si>
  <si>
    <t>Pohotovost záložní čerpací soupravy pro dopravní výšku do 10 m s uvažovaným průměrným přítokem do 500 l/min</t>
  </si>
  <si>
    <t>https://podminky.urs.cz/item/CS_URS_2021_02/115101301</t>
  </si>
  <si>
    <t>"převedení splašků</t>
  </si>
  <si>
    <t>90</t>
  </si>
  <si>
    <t>3</t>
  </si>
  <si>
    <t>119001402</t>
  </si>
  <si>
    <t>Dočasné zajištění potrubí ocelového nebo litinového DN přes 200 do 500 mm</t>
  </si>
  <si>
    <t>m</t>
  </si>
  <si>
    <t>122810076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</si>
  <si>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</si>
  <si>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https://podminky.urs.cz/item/CS_URS_2021_02/119001402</t>
  </si>
  <si>
    <t>2*1,55 "voda</t>
  </si>
  <si>
    <t>119001405</t>
  </si>
  <si>
    <t>Dočasné zajištění potrubí z PE DN do 200 mm</t>
  </si>
  <si>
    <t>-1614987705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</si>
  <si>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</si>
  <si>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https://podminky.urs.cz/item/CS_URS_2021_02/119001405</t>
  </si>
  <si>
    <t>3*1,55 "plyn</t>
  </si>
  <si>
    <t>5</t>
  </si>
  <si>
    <t>119001421</t>
  </si>
  <si>
    <t>Dočasné zajištění kabelů a kabelových tratí ze 3 volně ložených kabelů</t>
  </si>
  <si>
    <t>1858292539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</si>
  <si>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</si>
  <si>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</si>
  <si>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5*1,55 "el vedení</t>
  </si>
  <si>
    <t>6</t>
  </si>
  <si>
    <t>119003223</t>
  </si>
  <si>
    <t>Mobilní plotová zábrana s profilovaným plechem výšky přes 1,5 do 2,2 m pro zabezpečení výkopu zřízení</t>
  </si>
  <si>
    <t>-1120960026</t>
  </si>
  <si>
    <t>Pomocné konstrukce při zabezpečení výkopu svislé ocelové mobilní oplocení, výšky přes 1,5 do 2,2 m panely vyplněné profilovaným plechem zřízení</t>
  </si>
  <si>
    <t>https://podminky.urs.cz/item/CS_URS_2021_02/119003223</t>
  </si>
  <si>
    <t>2*105</t>
  </si>
  <si>
    <t>7</t>
  </si>
  <si>
    <t>119003224</t>
  </si>
  <si>
    <t>Mobilní plotová zábrana s profilovaným plechem výšky přes 1,5 do 2,2 m pro zabezpečení výkopu odstranění</t>
  </si>
  <si>
    <t>-1963867531</t>
  </si>
  <si>
    <t>Pomocné konstrukce při zabezpečení výkopu svislé ocelové mobilní oplocení, výšky přes 1,5 do 2,2 m panely vyplněné profilovaným plechem odstranění</t>
  </si>
  <si>
    <t>https://podminky.urs.cz/item/CS_URS_2021_02/119003224</t>
  </si>
  <si>
    <t>8</t>
  </si>
  <si>
    <t>119004111</t>
  </si>
  <si>
    <t>Bezpečný vstup nebo výstup z výkopu pomocí žebříku zřízení</t>
  </si>
  <si>
    <t>-2106711100</t>
  </si>
  <si>
    <t>Pomocné konstrukce při zabezpečení výkopu bezpečný vstup nebo výstup žebříkem zřízení</t>
  </si>
  <si>
    <t>https://podminky.urs.cz/item/CS_URS_2021_02/119004111</t>
  </si>
  <si>
    <t>2*2,5</t>
  </si>
  <si>
    <t>9</t>
  </si>
  <si>
    <t>119004112</t>
  </si>
  <si>
    <t>Bezpečný vstup nebo výstup z výkopu pomocí žebříku odstranění</t>
  </si>
  <si>
    <t>1955872489</t>
  </si>
  <si>
    <t>Pomocné konstrukce při zabezpečení výkopu bezpečný vstup nebo výstup žebříkem odstranění</t>
  </si>
  <si>
    <t>https://podminky.urs.cz/item/CS_URS_2021_02/119004112</t>
  </si>
  <si>
    <t>10</t>
  </si>
  <si>
    <t>132254203</t>
  </si>
  <si>
    <t>Hloubení zapažených rýh š do 2000 mm v hornině třídy těžitelnosti I skupiny 3 objem do 100 m3</t>
  </si>
  <si>
    <t>m3</t>
  </si>
  <si>
    <t>268674896</t>
  </si>
  <si>
    <t>Hloubení zapažených rýh šířky přes 800 do 2 000 mm strojně s urovnáním dna do předepsaného profilu a spádu v hornině třídy těžitelnosti I skupiny 3 přes 50 do 100 m3</t>
  </si>
  <si>
    <t>https://podminky.urs.cz/item/CS_URS_2021_02/132254203</t>
  </si>
  <si>
    <t>(2,15-0,42)*1,55*50,5 "Š280 - Š304</t>
  </si>
  <si>
    <t>(2,05-0,42)*1,55*9 "Š304 - Š299</t>
  </si>
  <si>
    <t>(1,9-0,42)*1,55*33,5 "Š299 - Š300</t>
  </si>
  <si>
    <t>(1,97-0,42)*1,55*6 "Š300 - Š300A</t>
  </si>
  <si>
    <t>(1,9-0,42)*1,55*6 "Š300 - Š305</t>
  </si>
  <si>
    <t>Mezisoučet</t>
  </si>
  <si>
    <t>(1,6-1,55)*1,6*(2,5-0,42) "rozšíření Š280</t>
  </si>
  <si>
    <t>(1,6-1,55)*1,6*(2,03-0,42) "rozšíření Š304</t>
  </si>
  <si>
    <t>(1,6-1,55)*1,6*(1,96-0,42) "rozšíření Š299</t>
  </si>
  <si>
    <t>(1,6-1,55)*1,6*(2,02-0,42) "rozšíření Š300</t>
  </si>
  <si>
    <t>(1,6-1,55)*1,6*(2,12-0,42) "rozšíření Š300A</t>
  </si>
  <si>
    <t>(1,6-1,55)*1,6*(2,03-0,42) "rozšíření Š305</t>
  </si>
  <si>
    <t>(1,6*1,6*0,35)*6 "prohloubení šachet</t>
  </si>
  <si>
    <t>"odpočet stávajících konstrukcí</t>
  </si>
  <si>
    <t>-(1,24*1,24*3,14)/4*(2,5-0,42) "Š280</t>
  </si>
  <si>
    <t>-(1,24*1,24*3,14)/4*(2,03-0,42) "Š304</t>
  </si>
  <si>
    <t>-(1,24*1,24*3,14)/4*(1,96-0,42) "Š299</t>
  </si>
  <si>
    <t>-(1,24*1,24*3,14)/4*(2,02-0,42) "Š300</t>
  </si>
  <si>
    <t>-(1,24*1,24*3,14)/4*(2,03-0,42) "Š305</t>
  </si>
  <si>
    <t>-(0,4*0,4*3,14)/4*(50,5+33,5+6) "stávající stoka DN400</t>
  </si>
  <si>
    <t>Součet</t>
  </si>
  <si>
    <t>"předpokládaný rozsah tříd těžitelnosti horniny: 3-40%, 4-50%, 5-10%</t>
  </si>
  <si>
    <t>247,879*0,4 'Přepočtené koeficientem množství</t>
  </si>
  <si>
    <t>11</t>
  </si>
  <si>
    <t>132354204</t>
  </si>
  <si>
    <t>Hloubení zapažených rýh š do 2000 mm v hornině třídy těžitelnosti II skupiny 4 objem do 500 m3</t>
  </si>
  <si>
    <t>-1787620816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</si>
  <si>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</si>
  <si>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https://podminky.urs.cz/item/CS_URS_2021_02/132354204</t>
  </si>
  <si>
    <t>247,879*0,5 'Přepočtené koeficientem množství</t>
  </si>
  <si>
    <t>12</t>
  </si>
  <si>
    <t>132454202</t>
  </si>
  <si>
    <t>Hloubení zapažených rýh š do 2000 mm v hornině třídy těžitelnosti II skupiny 5 objem do 50 m3</t>
  </si>
  <si>
    <t>1639617147</t>
  </si>
  <si>
    <t>Hloubení zapažených rýh šířky přes 800 do 2 000 mm strojně s urovnáním dna do předepsaného profilu a spádu v hornině třídy těžitelnosti II skupiny 5 přes 20 do 50 m3</t>
  </si>
  <si>
    <t>https://podminky.urs.cz/item/CS_URS_2021_02/132454202</t>
  </si>
  <si>
    <t>247,879*0,1 'Přepočtené koeficientem množství</t>
  </si>
  <si>
    <t>13</t>
  </si>
  <si>
    <t>139001101</t>
  </si>
  <si>
    <t>Příplatek za ztížení vykopávky v blízkosti podzemního vedení</t>
  </si>
  <si>
    <t>-1286016389</t>
  </si>
  <si>
    <t>Příplatek k cenám hloubených vykopávek za ztížení vykopávky v blízkosti podzemního vedení nebo výbušnin pro jakoukoliv třídu horniny</t>
  </si>
  <si>
    <t>https://podminky.urs.cz/item/CS_URS_2021_02/139001101</t>
  </si>
  <si>
    <t>2*1,55*1*1,5 "voda</t>
  </si>
  <si>
    <t>5*1,55*1*1,5 "el vedení</t>
  </si>
  <si>
    <t>3*1,55*1*1,5 "plyn</t>
  </si>
  <si>
    <t>14</t>
  </si>
  <si>
    <t>151101102</t>
  </si>
  <si>
    <t>Zřízení příložného pažení a rozepření stěn rýh hl přes 2 do 4 m</t>
  </si>
  <si>
    <t>m2</t>
  </si>
  <si>
    <t>1071184761</t>
  </si>
  <si>
    <t>Zřízení pažení a rozepření stěn rýh pro podzemní vedení příložné pro jakoukoliv mezerovitost, hloubky přes 2 do 4 m</t>
  </si>
  <si>
    <t>https://podminky.urs.cz/item/CS_URS_2021_02/151101102</t>
  </si>
  <si>
    <t>2*2,15*50,5 "Š280 - Š304</t>
  </si>
  <si>
    <t>2*2,05*9 "Š304 - Š299</t>
  </si>
  <si>
    <t>2*1,9*33,5 "Š299 - Š300</t>
  </si>
  <si>
    <t>2*1,97*6 "Š300 - Š300A</t>
  </si>
  <si>
    <t>2*1,9*6 "Š300 - Š305</t>
  </si>
  <si>
    <t>151101112</t>
  </si>
  <si>
    <t>Odstranění příložného pažení a rozepření stěn rýh hl přes 2 do 4 m</t>
  </si>
  <si>
    <t>-1557776594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</si>
  <si>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</si>
  <si>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</si>
  <si>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16</t>
  </si>
  <si>
    <t>162251102r</t>
  </si>
  <si>
    <t>Vodorovné přemístění výkopku/sypaniny z horniny třídy těžitelnosti I skupiny 1 až 3 z meziskládky</t>
  </si>
  <si>
    <t>2068283028</t>
  </si>
  <si>
    <t>Vodorovné přemístění výkopku nebo sypaniny po suchu na obvyklém dopravním prostředku, bez naložení výkopku, avšak se složením bez rozhrnutí z horniny třídy těžitelnosti I skupiny 1 až 3 z meziskládky</t>
  </si>
  <si>
    <t>17</t>
  </si>
  <si>
    <t>162751117r</t>
  </si>
  <si>
    <t>Vodorovné přemístění výkopku/sypaniny z horniny třídy těžitelnosti I skupiny 1 až 3 na skládku</t>
  </si>
  <si>
    <t>-1757342664</t>
  </si>
  <si>
    <t>Vodorovné přemístění výkopku nebo sypaniny po suchu na obvyklém dopravním prostředku, bez naložení výkopku, avšak se složením bez rozhrnutí z horniny třídy těžitelnosti I skupiny 1 až 3 na skládku</t>
  </si>
  <si>
    <t>18</t>
  </si>
  <si>
    <t>162751137r</t>
  </si>
  <si>
    <t>Vodorovné přemístění výkopku/sypaniny z horniny třídy těžitelnosti II skupiny 4 a 5 na skládku</t>
  </si>
  <si>
    <t>-126446908</t>
  </si>
  <si>
    <t>Vodorovné přemístění výkopku nebo sypaniny po suchu na obvyklém dopravním prostředku, bez naložení výkopku, avšak se složením bez rozhrnutí z horniny třídy těžitelnosti II skupiny 4 a 5 na skládku</t>
  </si>
  <si>
    <t>247,879*0,6 'Přepočtené koeficientem množství</t>
  </si>
  <si>
    <t>19</t>
  </si>
  <si>
    <t>167151101</t>
  </si>
  <si>
    <t>Nakládání výkopku z hornin třídy těžitelnosti I skupiny 1 až 3 do 100 m3</t>
  </si>
  <si>
    <t>-1955393509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</si>
  <si>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</si>
  <si>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</si>
  <si>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20</t>
  </si>
  <si>
    <t>171201231</t>
  </si>
  <si>
    <t>Poplatek za uložení zeminy a kamení na recyklační skládce (skládkovné) kód odpadu 17 05 04</t>
  </si>
  <si>
    <t>t</t>
  </si>
  <si>
    <t>1254607372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</si>
  <si>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</si>
  <si>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</si>
  <si>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247,879*1,8 'Přepočtené koeficientem množství</t>
  </si>
  <si>
    <t>171251201</t>
  </si>
  <si>
    <t>Uložení sypaniny na skládky nebo meziskládky</t>
  </si>
  <si>
    <t>-1671492369</t>
  </si>
  <si>
    <t>Uložení sypaniny na skládky nebo meziskládky bez hutnění s upravením uložené sypaniny do předepsaného tvaru</t>
  </si>
  <si>
    <t>https://podminky.urs.cz/item/CS_URS_2021_02/171251201</t>
  </si>
  <si>
    <t>Lože_potrubí+Lože_šachty+Obsyp+Zásyp "dovezený materiál</t>
  </si>
  <si>
    <t>22</t>
  </si>
  <si>
    <t>174151101</t>
  </si>
  <si>
    <t>Zásyp jam, šachet rýh nebo kolem objektů sypaninou se zhutněním</t>
  </si>
  <si>
    <t>920851950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</si>
  <si>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</si>
  <si>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</si>
  <si>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Výkopek_celkem-Lože_potrubí-Lože_šachty-Deska_šachty-Obsyp</t>
  </si>
  <si>
    <t>23</t>
  </si>
  <si>
    <t>M</t>
  </si>
  <si>
    <t>58344197</t>
  </si>
  <si>
    <t>štěrkodrť frakce 0/63</t>
  </si>
  <si>
    <t>-1407699055</t>
  </si>
  <si>
    <t>https://podminky.urs.cz/item/CS_URS_2021_02/58344197</t>
  </si>
  <si>
    <t>114,749*2 'Přepočtené koeficientem množství</t>
  </si>
  <si>
    <t>24</t>
  </si>
  <si>
    <t>175151101</t>
  </si>
  <si>
    <t>Obsypání potrubí strojně sypaninou bez prohození, uloženou do 3 m</t>
  </si>
  <si>
    <t>1745987272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</si>
  <si>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</si>
  <si>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</si>
  <si>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"DSP - D1.1.01_Technická zpráva, D1.1.02_Situace, D1.1.03_Podélný profil, D1.1.04_Vzor příčný řez</t>
  </si>
  <si>
    <t>105*1,55*(0,46+0,15)</t>
  </si>
  <si>
    <t>-(0,46*0,46*3,14)/4*105 "vytlačená kubatura potrubí</t>
  </si>
  <si>
    <t>25</t>
  </si>
  <si>
    <t>58337344</t>
  </si>
  <si>
    <t>štěrkopísek frakce 0/32</t>
  </si>
  <si>
    <t>1514213596</t>
  </si>
  <si>
    <t>https://podminky.urs.cz/item/CS_URS_2021_02/58337344</t>
  </si>
  <si>
    <t>81,837*2 'Přepočtené koeficientem množství</t>
  </si>
  <si>
    <t>26</t>
  </si>
  <si>
    <t>181951114</t>
  </si>
  <si>
    <t>Úprava pláně v hornině třídy těžitelnosti II skupiny 4 a 5 se zhutněním strojně</t>
  </si>
  <si>
    <t>884626814</t>
  </si>
  <si>
    <t>Úprava pláně vyrovnáním výškových rozdílů strojně v hornině třídy těžitelnosti II, skupiny 4 a 5 se zhutněním</t>
  </si>
  <si>
    <t>https://podminky.urs.cz/item/CS_URS_2021_02/181951114</t>
  </si>
  <si>
    <t>105*1,55</t>
  </si>
  <si>
    <t>Zakládání</t>
  </si>
  <si>
    <t>27</t>
  </si>
  <si>
    <t>212752101</t>
  </si>
  <si>
    <t>Trativod z drenážních trubek korugovaných PE-HD SN 4 perforace 360° včetně lože otevřený výkop DN 100 pro liniové stavby</t>
  </si>
  <si>
    <t>-369979820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</si>
  <si>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</si>
  <si>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https://podminky.urs.cz/item/CS_URS_2021_02/212752101</t>
  </si>
  <si>
    <t>105</t>
  </si>
  <si>
    <t>Svislé a kompletní konstrukce</t>
  </si>
  <si>
    <t>28</t>
  </si>
  <si>
    <t>359901211</t>
  </si>
  <si>
    <t>Monitoring stoky jakékoli výšky na nové kanalizaci</t>
  </si>
  <si>
    <t>503498846</t>
  </si>
  <si>
    <t>Monitoring stok (kamerový systém) jakékoli výšky nová kanalizace</t>
  </si>
  <si>
    <t>https://podminky.urs.cz/item/CS_URS_2021_02/359901211</t>
  </si>
  <si>
    <t>Vodorovné konstrukce</t>
  </si>
  <si>
    <t>29</t>
  </si>
  <si>
    <t>451573111</t>
  </si>
  <si>
    <t>Lože pod potrubí otevřený výkop ze štěrkopísku</t>
  </si>
  <si>
    <t>443725883</t>
  </si>
  <si>
    <t>Lože pod potrubí, stoky a drobné objekty v otevřeném výkopu z písku a štěrkopísku do 63 mm</t>
  </si>
  <si>
    <t>https://podminky.urs.cz/item/CS_URS_2021_02/451573111</t>
  </si>
  <si>
    <t>(1,6*1,6*0,1 )*4 "lože pod šachty (1nová, 3 výměna)</t>
  </si>
  <si>
    <t>30</t>
  </si>
  <si>
    <t>452111111</t>
  </si>
  <si>
    <t>Osazení betonových pražců otevřený výkop pl do 25000 mm2</t>
  </si>
  <si>
    <t>kus</t>
  </si>
  <si>
    <t>1572632379</t>
  </si>
  <si>
    <t>Osazení betonových dílců pražců pod potrubí v otevřeném výkopu, průřezové plochy do 25000 mm2</t>
  </si>
  <si>
    <t>https://podminky.urs.cz/item/CS_URS_2021_02/452111111</t>
  </si>
  <si>
    <t>31</t>
  </si>
  <si>
    <t>CSB.0059683.URS</t>
  </si>
  <si>
    <t>Podkladní prahy pro DN 300-500</t>
  </si>
  <si>
    <t>-420421015</t>
  </si>
  <si>
    <t>2*(105*2,5) "2ks na troubu</t>
  </si>
  <si>
    <t>32</t>
  </si>
  <si>
    <t>452112112</t>
  </si>
  <si>
    <t>Osazení betonových prstenců nebo rámů v do 100 mm</t>
  </si>
  <si>
    <t>1909225700</t>
  </si>
  <si>
    <t>Osazení betonových dílců prstenců nebo rámů pod poklopy a mříže, výšky do 100 mm</t>
  </si>
  <si>
    <t>https://podminky.urs.cz/item/CS_URS_2021_02/452112112</t>
  </si>
  <si>
    <t>33</t>
  </si>
  <si>
    <t>59224185</t>
  </si>
  <si>
    <t>prstenec šachtový vyrovnávací betonový 625x120x60mm</t>
  </si>
  <si>
    <t>-1420611713</t>
  </si>
  <si>
    <t>https://podminky.urs.cz/item/CS_URS_2021_02/59224185</t>
  </si>
  <si>
    <t>"DSP - D1.1.05_Kan šachta</t>
  </si>
  <si>
    <t>34</t>
  </si>
  <si>
    <t>59224176</t>
  </si>
  <si>
    <t>prstenec šachtový vyrovnávací betonový 625x120x80mm</t>
  </si>
  <si>
    <t>-575024918</t>
  </si>
  <si>
    <t>https://podminky.urs.cz/item/CS_URS_2021_02/59224176</t>
  </si>
  <si>
    <t>35</t>
  </si>
  <si>
    <t>59224187</t>
  </si>
  <si>
    <t>prstenec šachtový vyrovnávací betonový 625x120x100mm</t>
  </si>
  <si>
    <t>2082844765</t>
  </si>
  <si>
    <t>https://podminky.urs.cz/item/CS_URS_2021_02/59224187</t>
  </si>
  <si>
    <t>36</t>
  </si>
  <si>
    <t>452311131</t>
  </si>
  <si>
    <t>Podkladní desky z betonu prostého tř. C 12/15 otevřený výkop</t>
  </si>
  <si>
    <t>1001454884</t>
  </si>
  <si>
    <t>Podkladní a zajišťovací konstrukce z betonu prostého v otevřeném výkopu desky pod potrubí, stoky a drobné objekty z betonu tř. C 12/15</t>
  </si>
  <si>
    <t>https://podminky.urs.cz/item/CS_URS_2021_02/452311131</t>
  </si>
  <si>
    <t>(1,6*1,6*0,1 )*4 "deska pod šachty (1nová, 3 výměna)</t>
  </si>
  <si>
    <t>37</t>
  </si>
  <si>
    <t>452312131</t>
  </si>
  <si>
    <t>Sedlové lože z betonu prostého tř. C 12/15 otevřený výkop</t>
  </si>
  <si>
    <t>1266651899</t>
  </si>
  <si>
    <t>Podkladní a zajišťovací konstrukce z betonu prostého v otevřeném výkopu sedlové lože pod potrubí z betonu tř. C 12/15</t>
  </si>
  <si>
    <t>https://podminky.urs.cz/item/CS_URS_2021_02/452312131</t>
  </si>
  <si>
    <t>105*0,469 "koef</t>
  </si>
  <si>
    <t>Trubní vedení</t>
  </si>
  <si>
    <t>38</t>
  </si>
  <si>
    <t>831392121</t>
  </si>
  <si>
    <t>Montáž potrubí z trub kameninových hrdlových s integrovaným těsněním výkop sklon do 20 % DN 400</t>
  </si>
  <si>
    <t>-1787185265</t>
  </si>
  <si>
    <t>Montáž potrubí z trub kameninových hrdlových s integrovaným těsněním v otevřeném výkopu ve sklonu do 20 % DN 400</t>
  </si>
  <si>
    <t>https://podminky.urs.cz/item/CS_URS_2021_02/831392121</t>
  </si>
  <si>
    <t>39</t>
  </si>
  <si>
    <t>59710706</t>
  </si>
  <si>
    <t>trouba kameninová glazovaná DN 400 dl 2,50m spojovací systém C Třída 200</t>
  </si>
  <si>
    <t>-969759740</t>
  </si>
  <si>
    <t>https://podminky.urs.cz/item/CS_URS_2021_02/59710706</t>
  </si>
  <si>
    <t>105*1,015 'Přepočtené koeficientem množství</t>
  </si>
  <si>
    <t>40</t>
  </si>
  <si>
    <t>837391221</t>
  </si>
  <si>
    <t>Montáž kameninových tvarovek odbočných s integrovaným těsněním otevřený výkop DN 400</t>
  </si>
  <si>
    <t>-1015791917</t>
  </si>
  <si>
    <t>Montáž kameninových tvarovek na potrubí z trub kameninových v otevřeném výkopu s integrovaným těsněním odbočných DN 400</t>
  </si>
  <si>
    <t>https://podminky.urs.cz/item/CS_URS_2021_02/837391221</t>
  </si>
  <si>
    <t>5+5 "kan přípojky a ul vpusti</t>
  </si>
  <si>
    <t>41</t>
  </si>
  <si>
    <t>59711790</t>
  </si>
  <si>
    <t>odbočka kameninová glazovaná jednoduchá kolmá DN 400/150 dl 1000mm spojovací systém C/F tř.160/-</t>
  </si>
  <si>
    <t>1870554279</t>
  </si>
  <si>
    <t>https://podminky.urs.cz/item/CS_URS_2021_02/59711790</t>
  </si>
  <si>
    <t>10*1,015 'Přepočtené koeficientem množství</t>
  </si>
  <si>
    <t>42</t>
  </si>
  <si>
    <t>28612006</t>
  </si>
  <si>
    <t>přechod kanalizační KG kamenina-plast bez těsnění DN 160</t>
  </si>
  <si>
    <t>1474216600</t>
  </si>
  <si>
    <t>https://podminky.urs.cz/item/CS_URS_2021_02/28612006</t>
  </si>
  <si>
    <t>43</t>
  </si>
  <si>
    <t>892392121</t>
  </si>
  <si>
    <t>Tlaková zkouška vzduchem potrubí DN 400 těsnícím vakem ucpávkovým</t>
  </si>
  <si>
    <t>úsek</t>
  </si>
  <si>
    <t>1097751986</t>
  </si>
  <si>
    <t>Tlakové zkoušky vzduchem těsnícími vaky ucpávkovými DN 400</t>
  </si>
  <si>
    <t>https://podminky.urs.cz/item/CS_URS_2021_02/892392121</t>
  </si>
  <si>
    <t>5 "úseky mezi šachtami</t>
  </si>
  <si>
    <t>44</t>
  </si>
  <si>
    <t>894411311</t>
  </si>
  <si>
    <t>Osazení betonových nebo železobetonových dílců pro šachty skruží rovných</t>
  </si>
  <si>
    <t>1958111498</t>
  </si>
  <si>
    <t>https://podminky.urs.cz/item/CS_URS_2021_02/894411311</t>
  </si>
  <si>
    <t>45</t>
  </si>
  <si>
    <t>59224160</t>
  </si>
  <si>
    <t>skruž kanalizační s ocelovými stupadly 100x25x12cm</t>
  </si>
  <si>
    <t>-1608185772</t>
  </si>
  <si>
    <t>https://podminky.urs.cz/item/CS_URS_2021_02/59224160</t>
  </si>
  <si>
    <t>46</t>
  </si>
  <si>
    <t>59224161</t>
  </si>
  <si>
    <t>skruž kanalizační s ocelovými stupadly 100x50x12cm</t>
  </si>
  <si>
    <t>-601116654</t>
  </si>
  <si>
    <t>https://podminky.urs.cz/item/CS_URS_2021_02/59224161</t>
  </si>
  <si>
    <t>47</t>
  </si>
  <si>
    <t>894412411</t>
  </si>
  <si>
    <t>Osazení betonových nebo železobetonových dílců pro šachty skruží přechodových</t>
  </si>
  <si>
    <t>-710317895</t>
  </si>
  <si>
    <t>https://podminky.urs.cz/item/CS_URS_2021_02/894412411</t>
  </si>
  <si>
    <t>48</t>
  </si>
  <si>
    <t>59224168</t>
  </si>
  <si>
    <t>skruž betonová přechodová 62,5/100x60x12cm, stupadla poplastovaná kapsová</t>
  </si>
  <si>
    <t>256780351</t>
  </si>
  <si>
    <t>https://podminky.urs.cz/item/CS_URS_2021_02/59224168</t>
  </si>
  <si>
    <t>49</t>
  </si>
  <si>
    <t>894414111</t>
  </si>
  <si>
    <t>Osazení betonových nebo železobetonových dílců pro šachty skruží základových (dno)</t>
  </si>
  <si>
    <t>2070835228</t>
  </si>
  <si>
    <t>https://podminky.urs.cz/item/CS_URS_2021_02/894414111</t>
  </si>
  <si>
    <t>50</t>
  </si>
  <si>
    <t>59224338</t>
  </si>
  <si>
    <t>dno betonové šachty kanalizační přímé 100x80x50cm</t>
  </si>
  <si>
    <t>-1193962192</t>
  </si>
  <si>
    <t>https://podminky.urs.cz/item/CS_URS_2021_02/59224338</t>
  </si>
  <si>
    <t>51</t>
  </si>
  <si>
    <t>899104112</t>
  </si>
  <si>
    <t>Osazení poklopů litinových nebo ocelových včetně rámů pro třídu zatížení D400, E600</t>
  </si>
  <si>
    <t>721293260</t>
  </si>
  <si>
    <t>Osazení poklopů litinových a ocelových včetně rámů pro třídu zatížení D400, E600</t>
  </si>
  <si>
    <t>https://podminky.urs.cz/item/CS_URS_2021_02/899104112</t>
  </si>
  <si>
    <t>52</t>
  </si>
  <si>
    <t>28661935</t>
  </si>
  <si>
    <t xml:space="preserve">poklop šachtový litinový  DN 600 pro třídu zatížení D400</t>
  </si>
  <si>
    <t>-215895190</t>
  </si>
  <si>
    <t>https://podminky.urs.cz/item/CS_URS_2021_02/28661935</t>
  </si>
  <si>
    <t>53</t>
  </si>
  <si>
    <t>89910430R</t>
  </si>
  <si>
    <t>Přepojení stávajících kan přípojek do nově budované stoky</t>
  </si>
  <si>
    <t>-368602944</t>
  </si>
  <si>
    <t>Přepojení stávajících kan přípojek do nově budované stoky.
Přepojení bude provedeno v rýze nově budované stoky.</t>
  </si>
  <si>
    <t xml:space="preserve">"DVZ - D1_Technicka_zprava, C3_Situace_kanalizace, D1.1_Podelny_profil_kanalizace, D1.2_Pricne_rezy_kanalizace, </t>
  </si>
  <si>
    <t>5+6 "kan přípojky + ul vpusti</t>
  </si>
  <si>
    <t>54</t>
  </si>
  <si>
    <t>89910520R</t>
  </si>
  <si>
    <t>Napojení nového potrubí do stávající šachty, úprava kynety a výstupu, utěsnění potrubí, včetně všech nutných činností k funkčnímu napojení</t>
  </si>
  <si>
    <t>1192658321</t>
  </si>
  <si>
    <t>55</t>
  </si>
  <si>
    <t>899722113</t>
  </si>
  <si>
    <t>Krytí potrubí z plastů výstražnou fólií z PVC 34cm</t>
  </si>
  <si>
    <t>1226589502</t>
  </si>
  <si>
    <t>Krytí potrubí z plastů výstražnou fólií z PVC šířky 34 cm</t>
  </si>
  <si>
    <t>https://podminky.urs.cz/item/CS_URS_2021_02/899722113</t>
  </si>
  <si>
    <t>998</t>
  </si>
  <si>
    <t>Přesun hmot</t>
  </si>
  <si>
    <t>56</t>
  </si>
  <si>
    <t>998275101</t>
  </si>
  <si>
    <t>Přesun hmot pro trubní vedení z trub kameninových otevřený výkop</t>
  </si>
  <si>
    <t>762859140</t>
  </si>
  <si>
    <t>Přesun hmot pro trubní vedení hloubené z trub kameninových pro kanalizace v otevřeném výkopu dopravní vzdálenost do 15 m</t>
  </si>
  <si>
    <t>https://podminky.urs.cz/item/CS_URS_2021_02/998275101</t>
  </si>
  <si>
    <t>57</t>
  </si>
  <si>
    <t>998275126</t>
  </si>
  <si>
    <t>Příplatek k přesunu hmot pro trubní vedení z trub kameninových za zvětšený přesun hmot přes 1000 do 2000 m</t>
  </si>
  <si>
    <t>-598628083</t>
  </si>
  <si>
    <t>Přesun hmot pro trubní vedení hloubené z trub kameninových Příplatek k cenám za zvětšený přesun přes vymezenou největší dopravní vzdálenost přes 1000 do 2000 m</t>
  </si>
  <si>
    <t>https://podminky.urs.cz/item/CS_URS_2021_02/998275126</t>
  </si>
  <si>
    <t>83,503</t>
  </si>
  <si>
    <t>Lože</t>
  </si>
  <si>
    <t>5,314</t>
  </si>
  <si>
    <t>19,905</t>
  </si>
  <si>
    <t>55,692</t>
  </si>
  <si>
    <t>SO 01.2 - Rekonstrukce kanalizačních přípojek</t>
  </si>
  <si>
    <t xml:space="preserve">"DSP - D1.1.01_Technická zpráva, D1.1.02_Situace, D1.1.03_Podélný profil, D1.1.04_Vzor příčný řez,  D1.1.06_Kan přípojka</t>
  </si>
  <si>
    <t>"převedení splašků - předpoklad 6 dní</t>
  </si>
  <si>
    <t>6*10</t>
  </si>
  <si>
    <t>4*1"voda</t>
  </si>
  <si>
    <t>4*1 "plyn</t>
  </si>
  <si>
    <t>6*1 "el vedení</t>
  </si>
  <si>
    <t>119002121</t>
  </si>
  <si>
    <t>Přechodová lávka délky do 2 m včetně zábradlí pro zabezpečení výkopu zřízení</t>
  </si>
  <si>
    <t>-1775626735</t>
  </si>
  <si>
    <t>Pomocné konstrukce při zabezpečení výkopu vodorovné pochozí přechodová lávka délky do 2 m včetně zábradlí zřízení</t>
  </si>
  <si>
    <t>https://podminky.urs.cz/item/CS_URS_2021_02/119002121</t>
  </si>
  <si>
    <t>119002122</t>
  </si>
  <si>
    <t>Přechodová lávka délky do 2 m včetně zábradlí pro zabezpečení výkopu odstranění</t>
  </si>
  <si>
    <t>765753685</t>
  </si>
  <si>
    <t>Pomocné konstrukce při zabezpečení výkopu vodorovné pochozí přechodová lávka délky do 2 m včetně zábradlí odstranění</t>
  </si>
  <si>
    <t>https://podminky.urs.cz/item/CS_URS_2021_02/119002122</t>
  </si>
  <si>
    <t>2*44,5</t>
  </si>
  <si>
    <t>2,5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</si>
  <si>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</si>
  <si>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</si>
  <si>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</si>
  <si>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https://podminky.urs.cz/item/CS_URS_2021_02/132254202</t>
  </si>
  <si>
    <t>(2,1-0,24)*1*(5,3+8)/2 "přípojky vjezd</t>
  </si>
  <si>
    <t>(2,1-0,42)*1*(5,3+8)/2 "přípojky komunikace</t>
  </si>
  <si>
    <t>(2,1-0,22)*1*(9+5,2+8,5+8,5)/2 "přípojky chodník</t>
  </si>
  <si>
    <t>(2,1-0,42)*1*(9+5,2+8,5+8,5)/2 "přípojky komunikace</t>
  </si>
  <si>
    <t>(1,2-1)*1,2*(2,1-0,24)*2 "rozšíření šachet vjezd</t>
  </si>
  <si>
    <t>(1,2-1)*1,2*(2,1-0,22)*4 "rozšíření šachet chodník</t>
  </si>
  <si>
    <t>(1,2*1,2*0,2)*6 "prohloubení šachet</t>
  </si>
  <si>
    <t>"předpokládaný rozsah tříd těžitelnosti horniny: 3-50%, 4-50%</t>
  </si>
  <si>
    <t>83,503*0,5 'Přepočtené koeficientem množství</t>
  </si>
  <si>
    <t>132354202</t>
  </si>
  <si>
    <t>Hloubení zapažených rýh š do 2000 mm v hornině třídy těžitelnosti II skupiny 4 objem do 50 m3</t>
  </si>
  <si>
    <t>-605291479</t>
  </si>
  <si>
    <t>Hloubení zapažených rýh šířky přes 800 do 2 000 mm strojně s urovnáním dna do předepsaného profilu a spádu v hornině třídy těžitelnosti II skupiny 4 přes 20 do 50 m3</t>
  </si>
  <si>
    <t>https://podminky.urs.cz/item/CS_URS_2021_02/132354202</t>
  </si>
  <si>
    <t>4*1*1*1,5 "voda</t>
  </si>
  <si>
    <t>6*1*1*1,5 "el vedení</t>
  </si>
  <si>
    <t>4*1*1*1,5 "plyn</t>
  </si>
  <si>
    <t>2*2,1*44,5</t>
  </si>
  <si>
    <t>Lože+Obsyp+Zásyp "meziskládka</t>
  </si>
  <si>
    <t>162751137r1</t>
  </si>
  <si>
    <t>1511839119</t>
  </si>
  <si>
    <t>83,503*1,8 'Přepočtené koeficientem množství</t>
  </si>
  <si>
    <t>Výkopek_celkem-Lože-Obsyp-(0,4*0,4*3,14)/4*2,1*6-(0,17*0,17*3,14)/4*44,5 "odpočet šachet a potrubí</t>
  </si>
  <si>
    <t>55,692*2 'Přepočtené koeficientem množství</t>
  </si>
  <si>
    <t>44,5*1*(0,17+0,3)-(0,17*0,17*3,14)/4*44,5</t>
  </si>
  <si>
    <t>19,905*2 'Přepočtené koeficientem množství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</si>
  <si>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</si>
  <si>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</si>
  <si>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</si>
  <si>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https://podminky.urs.cz/item/CS_URS_2021_02/181951112</t>
  </si>
  <si>
    <t>44,5*1</t>
  </si>
  <si>
    <t>44,5</t>
  </si>
  <si>
    <t>44,5*1*0,1 "lože pod potrubí</t>
  </si>
  <si>
    <t>(1,2*1,2*0,1 )*6 "lože pod šachty</t>
  </si>
  <si>
    <t>871350420</t>
  </si>
  <si>
    <t>Montáž kanalizačního potrubí korugovaného SN 12 z polypropylenu DN 200</t>
  </si>
  <si>
    <t>Montáž kanalizačního potrubí z plastů z polypropylenu PP korugovaného nebo žebrovaného SN 12 DN 200</t>
  </si>
  <si>
    <t>https://podminky.urs.cz/item/CS_URS_2021_02/871350420</t>
  </si>
  <si>
    <t>28614095</t>
  </si>
  <si>
    <t>trubka kanalizační žebrovaná PP DN 150x3000mm</t>
  </si>
  <si>
    <t>https://podminky.urs.cz/item/CS_URS_2021_02/28614095</t>
  </si>
  <si>
    <t>44,5*1,015 'Přepočtené koeficientem množství</t>
  </si>
  <si>
    <t>877310410</t>
  </si>
  <si>
    <t>Montáž kolen na kanalizačním potrubí z PP trub korugovaných DN 150</t>
  </si>
  <si>
    <t>Montáž tvarovek na kanalizačním plastovém potrubí z polypropylenu PP korugovaného nebo žebrovaného kolen DN 150</t>
  </si>
  <si>
    <t>https://podminky.urs.cz/item/CS_URS_2021_02/877310410</t>
  </si>
  <si>
    <t>28614758</t>
  </si>
  <si>
    <t>koleno kanalizační žebrované PP 45° 160mm</t>
  </si>
  <si>
    <t>https://podminky.urs.cz/item/CS_URS_2021_02/28614758</t>
  </si>
  <si>
    <t>6*2</t>
  </si>
  <si>
    <t>12*1,015 'Přepočtené koeficientem množství</t>
  </si>
  <si>
    <t>892312121</t>
  </si>
  <si>
    <t>Tlaková zkouška vzduchem potrubí DN 150 těsnícím vakem ucpávkovým</t>
  </si>
  <si>
    <t>Tlakové zkoušky vzduchem těsnícími vaky ucpávkovými DN 150</t>
  </si>
  <si>
    <t>https://podminky.urs.cz/item/CS_URS_2021_02/892312121</t>
  </si>
  <si>
    <t>894812001</t>
  </si>
  <si>
    <t>Revizní a čistící šachta z PP šachtové dno DN 400/150 přímý tok</t>
  </si>
  <si>
    <t>1963055317</t>
  </si>
  <si>
    <t>Revizní a čistící šachta z polypropylenu PP pro hladké trouby DN 400 šachtové dno (DN šachty / DN trubního vedení) DN 400/150 přímý tok</t>
  </si>
  <si>
    <t>https://podminky.urs.cz/item/CS_URS_2021_02/894812001</t>
  </si>
  <si>
    <t>894812033</t>
  </si>
  <si>
    <t>Revizní a čistící šachta z PP DN 400 šachtová roura korugovaná bez hrdla světlé hloubky 2000 mm</t>
  </si>
  <si>
    <t>-1329643190</t>
  </si>
  <si>
    <t>Revizní a čistící šachta z polypropylenu PP pro hladké trouby DN 400 roura šachtová korugovaná bez hrdla, světlé hloubky 2000 mm</t>
  </si>
  <si>
    <t>https://podminky.urs.cz/item/CS_URS_2021_02/894812033</t>
  </si>
  <si>
    <t>894812041</t>
  </si>
  <si>
    <t>Příplatek k rourám revizní a čistící šachty z PP DN 400 za uříznutí šachtové roury</t>
  </si>
  <si>
    <t>-2132598943</t>
  </si>
  <si>
    <t>Revizní a čistící šachta z polypropylenu PP pro hladké trouby DN 400 roura šachtová korugovaná Příplatek k cenám 2031 - 2035 za uříznutí šachtové roury</t>
  </si>
  <si>
    <t>https://podminky.urs.cz/item/CS_URS_2021_02/894812041</t>
  </si>
  <si>
    <t>894812063</t>
  </si>
  <si>
    <t>Revizní a čistící šachta z PP DN 400 poklop litinový plný do teleskopické trubky pro třídu zatížení D400</t>
  </si>
  <si>
    <t>-980754428</t>
  </si>
  <si>
    <t>Revizní a čistící šachta z polypropylenu PP pro hladké trouby DN 400 poklop litinový (pro třídu zatížení) plný do teleskopické trubky (D400)</t>
  </si>
  <si>
    <t>https://podminky.urs.cz/item/CS_URS_2021_02/894812063</t>
  </si>
  <si>
    <t>89910430R1</t>
  </si>
  <si>
    <t>Přepojení stávajících kan přípojek v průběhu výstavby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</si>
  <si>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</si>
  <si>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</si>
  <si>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</si>
  <si>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</si>
  <si>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998276126</t>
  </si>
  <si>
    <t>Příplatek k přesunu hmot pro trubní vedení z trub z plastických hmot za zvětšený přesun přes 1000 do 2000 m</t>
  </si>
  <si>
    <t>Přesun hmot pro trubní vedení hloubené z trub z plastických hmot nebo sklolaminátových Příplatek k cenám za zvětšený přesun přes vymezenou největší dopravní vzdálenost přes 1000 do 2000 m</t>
  </si>
  <si>
    <t>https://podminky.urs.cz/item/CS_URS_2021_02/998276126</t>
  </si>
  <si>
    <t>30,24</t>
  </si>
  <si>
    <t>1,8</t>
  </si>
  <si>
    <t>8,052</t>
  </si>
  <si>
    <t>19,98</t>
  </si>
  <si>
    <t>SO 01.3 - Rekonstrukce uličních vpustí</t>
  </si>
  <si>
    <t xml:space="preserve">"DSP - D1.1.01_Technická zpráva, D1.1.02_Situace, D1.1.03_Podélný profil, D1.1.04_Vzor příčný řez,  D1.1.07_Ul vpusť</t>
  </si>
  <si>
    <t>3*1"voda</t>
  </si>
  <si>
    <t>-434438332</t>
  </si>
  <si>
    <t>3*1"plyn</t>
  </si>
  <si>
    <t>-1529143213</t>
  </si>
  <si>
    <t>2*1"el vedení</t>
  </si>
  <si>
    <t>2*18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</si>
  <si>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</si>
  <si>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</si>
  <si>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</si>
  <si>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https://podminky.urs.cz/item/CS_URS_2021_02/132254201</t>
  </si>
  <si>
    <t>(2,1-0,42)*1*18</t>
  </si>
  <si>
    <t>30,24*0,5 'Přepočtené koeficientem množství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</si>
  <si>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</si>
  <si>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</si>
  <si>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</si>
  <si>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https://podminky.urs.cz/item/CS_URS_2021_02/132354201</t>
  </si>
  <si>
    <t>3*1*1*1,5 "voda</t>
  </si>
  <si>
    <t>3*1*1*1,5 "plyn</t>
  </si>
  <si>
    <t>2*1*1*1,5 "el vedení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</si>
  <si>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</si>
  <si>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</si>
  <si>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</si>
  <si>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https://podminky.urs.cz/item/CS_URS_2021_02/151101101</t>
  </si>
  <si>
    <t>2*2,1*18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</si>
  <si>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</si>
  <si>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</si>
  <si>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</si>
  <si>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</si>
  <si>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30,24*1,8 'Přepočtené koeficientem množství</t>
  </si>
  <si>
    <t>Výkopek_celkem-Lože-Obsyp-(0,17*0,17*3,14)/4*18 "odpočet potrubí</t>
  </si>
  <si>
    <t>19,98*2 'Přepočtené koeficientem množství</t>
  </si>
  <si>
    <t>18*1*(0,17+0,3)-(0,17*0,17*3,14)/4*18</t>
  </si>
  <si>
    <t>8,052*2 'Přepočtené koeficientem množství</t>
  </si>
  <si>
    <t>18*1</t>
  </si>
  <si>
    <t>18*1*0,1 "lože pod potrubí</t>
  </si>
  <si>
    <t>18*1,015 'Přepočtené koeficientem množství</t>
  </si>
  <si>
    <t>5*2</t>
  </si>
  <si>
    <t>895941111</t>
  </si>
  <si>
    <t>Zřízení vpusti kanalizační uliční z betonových dílců typ UV-50 normální</t>
  </si>
  <si>
    <t>-898181127</t>
  </si>
  <si>
    <t>https://podminky.urs.cz/item/CS_URS_2021_02/895941111</t>
  </si>
  <si>
    <t>CSB.0059696.URS</t>
  </si>
  <si>
    <t>Uliční vpust dno bez výtoku 2a</t>
  </si>
  <si>
    <t>-582348116</t>
  </si>
  <si>
    <t>CSB.0059711.URS</t>
  </si>
  <si>
    <t>Uliční vpust skruž s odtokem 3d PVC DN 200</t>
  </si>
  <si>
    <t>1486819530</t>
  </si>
  <si>
    <t>CSB.0059703.URS</t>
  </si>
  <si>
    <t>Uliční vpust horní skruž 5c výška 195 mm</t>
  </si>
  <si>
    <t>-682961856</t>
  </si>
  <si>
    <t>CSB.0059715.URS</t>
  </si>
  <si>
    <t>Uliční vpust vyrovnávací prstenec 10a</t>
  </si>
  <si>
    <t>1639214118</t>
  </si>
  <si>
    <t>899204112</t>
  </si>
  <si>
    <t>Osazení mříží litinových včetně rámů a košů na bahno pro třídu zatížení D400, E600</t>
  </si>
  <si>
    <t>-429103319</t>
  </si>
  <si>
    <t>https://podminky.urs.cz/item/CS_URS_2021_02/899204112</t>
  </si>
  <si>
    <t>CSB.0059692.URS</t>
  </si>
  <si>
    <t>Koš pozink v 600, vysoký - A4</t>
  </si>
  <si>
    <t>-1330466808</t>
  </si>
  <si>
    <t>CSB.0059690.URS</t>
  </si>
  <si>
    <t>Uliční vpust rám s mříží D400, 500x500 s pantem tvárná litina</t>
  </si>
  <si>
    <t>792714594</t>
  </si>
  <si>
    <t>89910430R2</t>
  </si>
  <si>
    <t>Přepojení stávajících ul vpustí v průběhu výstavby</t>
  </si>
  <si>
    <t>2104007758</t>
  </si>
  <si>
    <t>87,046</t>
  </si>
  <si>
    <t>SO 01.4 - Rušení stávající kanalizace</t>
  </si>
  <si>
    <t xml:space="preserve">    997 - Přesun sutě</t>
  </si>
  <si>
    <t>1625742691</t>
  </si>
  <si>
    <t>2*56</t>
  </si>
  <si>
    <t>1975816371</t>
  </si>
  <si>
    <t>-1971069426</t>
  </si>
  <si>
    <t>2137131180</t>
  </si>
  <si>
    <t>-1786643513</t>
  </si>
  <si>
    <t>(2,1-0,42)*1*56 "výkop původní trasy pro vyzvednutí potrubí ze země</t>
  </si>
  <si>
    <t>-(0,4*0,4*3,14)/4*56 "stávající stoka DN400</t>
  </si>
  <si>
    <t>87,046*0,4 'Přepočtené koeficientem množství</t>
  </si>
  <si>
    <t>-992826358</t>
  </si>
  <si>
    <t>87,046*0,5 'Přepočtené koeficientem množství</t>
  </si>
  <si>
    <t>132454201</t>
  </si>
  <si>
    <t>Hloubení zapažených rýh š do 2000 mm v hornině třídy těžitelnosti II skupiny 5 objem do 20 m3</t>
  </si>
  <si>
    <t>-667062154</t>
  </si>
  <si>
    <t>Hloubení zapažených rýh šířky přes 800 do 2 000 mm strojně s urovnáním dna do předepsaného profilu a spádu v hornině třídy těžitelnosti II skupiny 5 do 20 m3</t>
  </si>
  <si>
    <t>https://podminky.urs.cz/item/CS_URS_2021_02/132454201</t>
  </si>
  <si>
    <t>87,046*0,1 'Přepočtené koeficientem množství</t>
  </si>
  <si>
    <t>842017704</t>
  </si>
  <si>
    <t>2*2,1*56</t>
  </si>
  <si>
    <t>703322858</t>
  </si>
  <si>
    <t>-1303640576</t>
  </si>
  <si>
    <t>1388160865</t>
  </si>
  <si>
    <t>87,046*0,6 'Přepočtené koeficientem množství</t>
  </si>
  <si>
    <t>1296774834</t>
  </si>
  <si>
    <t>1081608928</t>
  </si>
  <si>
    <t>87,046*1,8 'Přepočtené koeficientem množství</t>
  </si>
  <si>
    <t>1242346047</t>
  </si>
  <si>
    <t>Zásyp "dovezený materiál</t>
  </si>
  <si>
    <t>-301447257</t>
  </si>
  <si>
    <t>261436688</t>
  </si>
  <si>
    <t>87,046*2 'Přepočtené koeficientem množství</t>
  </si>
  <si>
    <t>359901111r</t>
  </si>
  <si>
    <t>Vyčištění stok</t>
  </si>
  <si>
    <t>-856510903</t>
  </si>
  <si>
    <t>105 "hlavní řad</t>
  </si>
  <si>
    <t>44,5 "přípojky</t>
  </si>
  <si>
    <t>369317311r</t>
  </si>
  <si>
    <t>Výplň stoky cementopopílkovou suspenzí</t>
  </si>
  <si>
    <t>1925293374</t>
  </si>
  <si>
    <t>(3+44)*(0,4*0,4*3,14)/4 "vyplnění původní stoky suspenzí a ponechání v zemi</t>
  </si>
  <si>
    <t>810351811</t>
  </si>
  <si>
    <t>Bourání stávajícího potrubí z betonu DN do 200</t>
  </si>
  <si>
    <t>1723347117</t>
  </si>
  <si>
    <t>Bourání stávajícího potrubí z betonu v otevřeném výkopu DN do 200</t>
  </si>
  <si>
    <t>https://podminky.urs.cz/item/CS_URS_2021_02/810351811</t>
  </si>
  <si>
    <t xml:space="preserve">"DSP - D1.1.01_Technická zpráva, D1.1.02_Situace, D1.1.03_Podélný profil, D1.1.04_Vzor příčný řez,  D1.1.06_Kan přípojka, D1.1.07_Ul vpusť</t>
  </si>
  <si>
    <t>18 "ul vpusti</t>
  </si>
  <si>
    <t>810391811</t>
  </si>
  <si>
    <t>Bourání stávajícího potrubí z betonu DN přes 200 do 400</t>
  </si>
  <si>
    <t>1532314643</t>
  </si>
  <si>
    <t>Bourání stávajícího potrubí z betonu v otevřeném výkopu DN přes 200 do 400</t>
  </si>
  <si>
    <t>https://podminky.urs.cz/item/CS_URS_2021_02/810391811</t>
  </si>
  <si>
    <t>50,5+33,5+6 "hlavní řad v trase nového vedení</t>
  </si>
  <si>
    <t>56 "hlavní řad v původní trase</t>
  </si>
  <si>
    <t>890431851</t>
  </si>
  <si>
    <t>Bourání šachet z prefabrikovaných skruží strojně obestavěného prostoru přes 1,5 do 3 m3</t>
  </si>
  <si>
    <t>-1481367904</t>
  </si>
  <si>
    <t>Bourání šachet a jímek strojně velikosti obestavěného prostoru přes 1,5 do 3 m3 z prefabrikovaných skruží</t>
  </si>
  <si>
    <t>https://podminky.urs.cz/item/CS_URS_2021_02/890431851</t>
  </si>
  <si>
    <t>3*((1,24*1,24*3,14)/4*2) "stávající šachty nahrazené novými</t>
  </si>
  <si>
    <t>(1,24*1,24*3,14)/4*2,1+(1,24*1,24*3,14)/4*1,6 "stávající šachty v původní trase</t>
  </si>
  <si>
    <t>899201211</t>
  </si>
  <si>
    <t>Demontáž mříží litinových včetně rámů hmotnosti do 50 kg</t>
  </si>
  <si>
    <t>-293678548</t>
  </si>
  <si>
    <t>Demontáž mříží litinových včetně rámů, hmotnosti jednotlivě do 50 kg</t>
  </si>
  <si>
    <t>https://podminky.urs.cz/item/CS_URS_2021_02/899201211</t>
  </si>
  <si>
    <t>5 "ul vpusti</t>
  </si>
  <si>
    <t>899304811</t>
  </si>
  <si>
    <t>Demontáž poklopů betonových nebo ŽB včetně rámu hmotnosti přes 150 kg</t>
  </si>
  <si>
    <t>-1254788757</t>
  </si>
  <si>
    <t>Demontáž poklopů betonových a železobetonových včetně rámu, hmotnosti jednotlivě přes 150 kg</t>
  </si>
  <si>
    <t>https://podminky.urs.cz/item/CS_URS_2021_02/899304811</t>
  </si>
  <si>
    <t>3+2 "stávající šachty</t>
  </si>
  <si>
    <t>997</t>
  </si>
  <si>
    <t>Přesun sutě</t>
  </si>
  <si>
    <t>997013501r</t>
  </si>
  <si>
    <t>Odvoz suti a vybouraných hmot na skládku nebo meziskládku se složením</t>
  </si>
  <si>
    <t>674071975</t>
  </si>
  <si>
    <t>997013841</t>
  </si>
  <si>
    <t>Poplatek za uložení na skládce (skládkovné) odpadu po otryskávání bez obsahu nebezpečných látek kód odpadu 12 01 17</t>
  </si>
  <si>
    <t>1444935926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</si>
  <si>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</si>
  <si>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https://podminky.urs.cz/item/CS_URS_2021_02/997013841</t>
  </si>
  <si>
    <t>66,245-0,25-1</t>
  </si>
  <si>
    <t>SO 02 - Veřejné osvětlení</t>
  </si>
  <si>
    <t>D1 - Elektromontáže</t>
  </si>
  <si>
    <t>D2 - Zemní práce</t>
  </si>
  <si>
    <t xml:space="preserve">D3 - Revize, DSPS,  geo. zaměření</t>
  </si>
  <si>
    <t>D4 - Materiály</t>
  </si>
  <si>
    <t>D5 - VRN</t>
  </si>
  <si>
    <t>D1</t>
  </si>
  <si>
    <t>Elektromontáže</t>
  </si>
  <si>
    <t>210010046</t>
  </si>
  <si>
    <t>trubka KOPODUR 50, volně</t>
  </si>
  <si>
    <t>210100001</t>
  </si>
  <si>
    <t>ukončení vodiče v rozvaděči vč. zapojení a koncovky do 2.5mm2</t>
  </si>
  <si>
    <t>ks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</si>
  <si>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</si>
  <si>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</si>
  <si>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</si>
  <si>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</si>
  <si>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210120001</t>
  </si>
  <si>
    <t>pojistka včetně vložek E 27 do 25 A</t>
  </si>
  <si>
    <t>210202011.1</t>
  </si>
  <si>
    <t>montáž svítidla</t>
  </si>
  <si>
    <t>210204002</t>
  </si>
  <si>
    <t>demontáž stáv. sloupu vč. osvětlení</t>
  </si>
  <si>
    <t>210204002.1</t>
  </si>
  <si>
    <t>stožár sadový ocelový</t>
  </si>
  <si>
    <t>210204201</t>
  </si>
  <si>
    <t>elektrovýzbroj stožáru pro 1okruh</t>
  </si>
  <si>
    <t>210220022</t>
  </si>
  <si>
    <t>uzemění v zemi FeZn průměru 8-10mm vč. svorek, propojení a izolace spojů</t>
  </si>
  <si>
    <t>210800527</t>
  </si>
  <si>
    <t>CY 6mm2 (H07V-U) zelenožlutý (VU)</t>
  </si>
  <si>
    <t>210810005</t>
  </si>
  <si>
    <t>CYKY-CYKYm 3Bx1.5mm2 (CYKY 3J1.5) 750V (VU)</t>
  </si>
  <si>
    <t>210810013</t>
  </si>
  <si>
    <t>CYKY-CYKYm 4Bx10mm2 (CYKY 4J10) 750V (VU)</t>
  </si>
  <si>
    <t>210950101</t>
  </si>
  <si>
    <t>označovací štítek na kabel(navíc proti ČSN)</t>
  </si>
  <si>
    <t>210950101r</t>
  </si>
  <si>
    <t>Podíl přidružených výkonů - elektromontáže</t>
  </si>
  <si>
    <t>kpl</t>
  </si>
  <si>
    <t>-1995459214</t>
  </si>
  <si>
    <t>D2</t>
  </si>
  <si>
    <t>4600000001</t>
  </si>
  <si>
    <t>kabel.lože z kop.písku rýha 65cm tl.10cm</t>
  </si>
  <si>
    <t>4600000002</t>
  </si>
  <si>
    <t>křižovatka se silovým kabelem (potrubí)</t>
  </si>
  <si>
    <t>4600000003</t>
  </si>
  <si>
    <t>fólie výstražná z PVC šířky 33cm</t>
  </si>
  <si>
    <t>460010024</t>
  </si>
  <si>
    <t>Vytyčení trati vedení kabelového podzemního v zástavbě</t>
  </si>
  <si>
    <t>km</t>
  </si>
  <si>
    <t>460050003.1</t>
  </si>
  <si>
    <t>ruční výkop jámy zem.tř.3-4</t>
  </si>
  <si>
    <t>460050003.1.1</t>
  </si>
  <si>
    <t>zához jámy zem.tř. 3-4</t>
  </si>
  <si>
    <t>460050005</t>
  </si>
  <si>
    <t>betonový základ do bednění</t>
  </si>
  <si>
    <t>460200163</t>
  </si>
  <si>
    <t>Hloubení kabelových nezapažených rýh ručně š. 35 cm, hl. 80 cm, v hornině tř. 3</t>
  </si>
  <si>
    <t>460200303</t>
  </si>
  <si>
    <t>Hloubení kabelových nezapažených rýh ručně š. 50 cm, hl. 120 cm, v hornině tř. 3</t>
  </si>
  <si>
    <t>460560143</t>
  </si>
  <si>
    <t>Zásyp rýh ručně šířky 35 cm, hloubky 60 cm, z horniny tř. 3</t>
  </si>
  <si>
    <t>460560283</t>
  </si>
  <si>
    <t>Zásyp rýh ručně šířky 50 cm, hloubky 100 cm, z horniny tř. 3</t>
  </si>
  <si>
    <t>460560143r</t>
  </si>
  <si>
    <t>Podíl přidružených výkonů - zemní práce</t>
  </si>
  <si>
    <t>-1951186457</t>
  </si>
  <si>
    <t>D3</t>
  </si>
  <si>
    <t xml:space="preserve">Revize, DSPS,  geo. zaměření</t>
  </si>
  <si>
    <t>320410001</t>
  </si>
  <si>
    <t>celk.prohl.el.zaříz.a vyhot.rev.zp.do 50.tis.mont.</t>
  </si>
  <si>
    <t>objem</t>
  </si>
  <si>
    <t>320410001.1</t>
  </si>
  <si>
    <t>dokumentace skutečného provedení stavby</t>
  </si>
  <si>
    <t>320410001.2</t>
  </si>
  <si>
    <t>geodetické zaměření</t>
  </si>
  <si>
    <t>320410001.3</t>
  </si>
  <si>
    <t>montážní plošina</t>
  </si>
  <si>
    <t>58</t>
  </si>
  <si>
    <t>320410021</t>
  </si>
  <si>
    <t>Měř.zemn.odporu pro zem.sít do 500m pásku</t>
  </si>
  <si>
    <t>měření</t>
  </si>
  <si>
    <t>60</t>
  </si>
  <si>
    <t>460620002</t>
  </si>
  <si>
    <t>recyklační poplatky</t>
  </si>
  <si>
    <t>sada</t>
  </si>
  <si>
    <t>62</t>
  </si>
  <si>
    <t>D4</t>
  </si>
  <si>
    <t>Materiály</t>
  </si>
  <si>
    <t>00240</t>
  </si>
  <si>
    <t>trubka ohebná KOPODUR 50</t>
  </si>
  <si>
    <t>64</t>
  </si>
  <si>
    <t>00906</t>
  </si>
  <si>
    <t>pojistkový dotyk 20A</t>
  </si>
  <si>
    <t>66</t>
  </si>
  <si>
    <t>00909</t>
  </si>
  <si>
    <t>LED svítidlo - 28 W</t>
  </si>
  <si>
    <t>68</t>
  </si>
  <si>
    <t>00909.1</t>
  </si>
  <si>
    <t>pojistková vložka E27/20A</t>
  </si>
  <si>
    <t>70</t>
  </si>
  <si>
    <t>00909.2</t>
  </si>
  <si>
    <t>vertikální držák</t>
  </si>
  <si>
    <t>72</t>
  </si>
  <si>
    <t>01063</t>
  </si>
  <si>
    <t>beton</t>
  </si>
  <si>
    <t>74</t>
  </si>
  <si>
    <t>01063.1</t>
  </si>
  <si>
    <t>kopaný písek</t>
  </si>
  <si>
    <t>76</t>
  </si>
  <si>
    <t>01063.2</t>
  </si>
  <si>
    <t>stožár sadový ocelový 6 m vysoký</t>
  </si>
  <si>
    <t>78</t>
  </si>
  <si>
    <t>01154</t>
  </si>
  <si>
    <t>elektrovýzbroj stožáru pro 1 okruh</t>
  </si>
  <si>
    <t>80</t>
  </si>
  <si>
    <t>01403</t>
  </si>
  <si>
    <t>FeZn průměr 10mm</t>
  </si>
  <si>
    <t>82</t>
  </si>
  <si>
    <t>01473</t>
  </si>
  <si>
    <t>ochranná manžeta plastová</t>
  </si>
  <si>
    <t>84</t>
  </si>
  <si>
    <t>01473.1</t>
  </si>
  <si>
    <t>připojovací svorka SS spojovací pro lana</t>
  </si>
  <si>
    <t>86</t>
  </si>
  <si>
    <t>01473.2</t>
  </si>
  <si>
    <t>stožárové pouzdro</t>
  </si>
  <si>
    <t>88</t>
  </si>
  <si>
    <t>02944</t>
  </si>
  <si>
    <t>CYKY 4Bx10mm2 (CYKY 4J10)</t>
  </si>
  <si>
    <t>15100</t>
  </si>
  <si>
    <t>pojistková hlavice 2310-11 E27</t>
  </si>
  <si>
    <t>92</t>
  </si>
  <si>
    <t>15101</t>
  </si>
  <si>
    <t>pojistkový spodek 2110-30 E27</t>
  </si>
  <si>
    <t>94</t>
  </si>
  <si>
    <t>33746</t>
  </si>
  <si>
    <t xml:space="preserve">CY  6mm2 (H07V-U) zelenožlutý</t>
  </si>
  <si>
    <t>96</t>
  </si>
  <si>
    <t>33912</t>
  </si>
  <si>
    <t>CYKY 3Bx1.5mm2 (CYKY 3J1.5)</t>
  </si>
  <si>
    <t>98</t>
  </si>
  <si>
    <t>33913r</t>
  </si>
  <si>
    <t>Prořez 5 %</t>
  </si>
  <si>
    <t>2009073836</t>
  </si>
  <si>
    <t>33913r1</t>
  </si>
  <si>
    <t>Podružný materiál</t>
  </si>
  <si>
    <t>1092620874</t>
  </si>
  <si>
    <t>D5</t>
  </si>
  <si>
    <t>999</t>
  </si>
  <si>
    <t>GZS</t>
  </si>
  <si>
    <t>1665400882</t>
  </si>
  <si>
    <t>R_mat</t>
  </si>
  <si>
    <t>225,25</t>
  </si>
  <si>
    <t>SO 03 - Komunikace</t>
  </si>
  <si>
    <t xml:space="preserve">    5 - Komunikace pozemní</t>
  </si>
  <si>
    <t xml:space="preserve">    9 - Ostatní konstrukce a práce, bourání</t>
  </si>
  <si>
    <t>113107212</t>
  </si>
  <si>
    <t>Odstranění podkladu z kameniva těženého tl přes 100 do 200 mm strojně pl přes 200 m2</t>
  </si>
  <si>
    <t>-1332781595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</si>
  <si>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</si>
  <si>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https://podminky.urs.cz/item/CS_URS_2021_02/113107212</t>
  </si>
  <si>
    <t>"DSP - D3.1.01_Technická zpráva komunikace, D3.1.02_Situace komunikace, D3.1.03_Vzorový řez komunikace</t>
  </si>
  <si>
    <t>359,8 "chodník</t>
  </si>
  <si>
    <t>100,5 "vjezdy</t>
  </si>
  <si>
    <t>26 "signální pásy</t>
  </si>
  <si>
    <t>"odstranění provizorního povrchu v průběhu výstavby</t>
  </si>
  <si>
    <t xml:space="preserve">R_mat </t>
  </si>
  <si>
    <t>113107213</t>
  </si>
  <si>
    <t>Odstranění podkladu z kameniva těženého tl přes 200 do 300 mm strojně pl přes 200 m2</t>
  </si>
  <si>
    <t>-2011916970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</si>
  <si>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</si>
  <si>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https://podminky.urs.cz/item/CS_URS_2021_02/113107213</t>
  </si>
  <si>
    <t>678,5 "komunikace</t>
  </si>
  <si>
    <t>113107230</t>
  </si>
  <si>
    <t>Odstranění podkladu z betonu prostého tl do 100 mm strojně pl přes 200 m2</t>
  </si>
  <si>
    <t>1386282565</t>
  </si>
  <si>
    <t>Odstranění podkladů nebo krytů strojně plochy jednotlivě přes 200 m2 s přemístěním hmot na skládku na vzdálenost do 20 m nebo s naložením na dopravní prostředek z betonu prostého, o tl. vrstvy do 100 mm</t>
  </si>
  <si>
    <t>https://podminky.urs.cz/item/CS_URS_2021_02/113107230</t>
  </si>
  <si>
    <t>113107242</t>
  </si>
  <si>
    <t>Odstranění podkladu živičného tl přes 50 do 100 mm strojně pl přes 200 m2</t>
  </si>
  <si>
    <t>-1543954525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</si>
  <si>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</si>
  <si>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https://podminky.urs.cz/item/CS_URS_2021_02/113107242</t>
  </si>
  <si>
    <t>113154233</t>
  </si>
  <si>
    <t>Frézování živičného krytu tl 50 mm pruh š přes 1 do 2 m pl přes 500 do 1000 m2 bez překážek v trase</t>
  </si>
  <si>
    <t>-383577219</t>
  </si>
  <si>
    <t>Frézování živičného podkladu nebo krytu s naložením na dopravní prostředek plochy přes 500 do 1 000 m2 bez překážek v trase pruhu šířky přes 1 m do 2 m, tloušťky vrstvy 50 mm</t>
  </si>
  <si>
    <t>https://podminky.urs.cz/item/CS_URS_2021_02/113154233</t>
  </si>
  <si>
    <t>113201112</t>
  </si>
  <si>
    <t>Vytrhání obrub silničních ležatých</t>
  </si>
  <si>
    <t>-442417928</t>
  </si>
  <si>
    <t>Vytrhání obrub s vybouráním lože, s přemístěním hmot na skládku na vzdálenost do 3 m nebo s naložením na dopravní prostředek silničních ležatých</t>
  </si>
  <si>
    <t>https://podminky.urs.cz/item/CS_URS_2021_02/113201112</t>
  </si>
  <si>
    <t>"DSP - D3.1.01_Technická zpráva komunikace, D3.1.02_Situace komunikace, D3.1.04_Podélný profil</t>
  </si>
  <si>
    <t>2*97</t>
  </si>
  <si>
    <t>121151113</t>
  </si>
  <si>
    <t>Sejmutí ornice plochy do 500 m2 tl vrstvy do 200 mm strojně</t>
  </si>
  <si>
    <t>-345877656</t>
  </si>
  <si>
    <t>Sejmutí ornice strojně při souvislé ploše přes 100 do 500 m2, tl. vrstvy do 200 mm</t>
  </si>
  <si>
    <t>https://podminky.urs.cz/item/CS_URS_2021_02/121151113</t>
  </si>
  <si>
    <t>180,8 "zeleň</t>
  </si>
  <si>
    <t>181351103</t>
  </si>
  <si>
    <t>Rozprostření ornice tl vrstvy do 200 mm pl přes 100 do 500 m2 v rovině nebo ve svahu do 1:5 strojně</t>
  </si>
  <si>
    <t>1185479983</t>
  </si>
  <si>
    <t>Rozprostření a urovnání ornice v rovině nebo ve svahu sklonu do 1:5 strojně při souvislé ploše přes 100 do 500 m2, tl. vrstvy do 200 mm</t>
  </si>
  <si>
    <t>https://podminky.urs.cz/item/CS_URS_2021_02/181351103</t>
  </si>
  <si>
    <t>181411131</t>
  </si>
  <si>
    <t>Založení parkového trávníku výsevem pl do 1000 m2 v rovině a ve svahu do 1:5</t>
  </si>
  <si>
    <t>785754456</t>
  </si>
  <si>
    <t>Založení trávníku na půdě předem připravené plochy do 1000 m2 výsevem včetně utažení parkového v rovině nebo na svahu do 1:5</t>
  </si>
  <si>
    <t>https://podminky.urs.cz/item/CS_URS_2021_02/181411131</t>
  </si>
  <si>
    <t>00572410</t>
  </si>
  <si>
    <t>osivo směs travní parková</t>
  </si>
  <si>
    <t>kg</t>
  </si>
  <si>
    <t>-831674876</t>
  </si>
  <si>
    <t>https://podminky.urs.cz/item/CS_URS_2021_02/00572410</t>
  </si>
  <si>
    <t>180,8*0,02 'Přepočtené koeficientem množství</t>
  </si>
  <si>
    <t>182303111</t>
  </si>
  <si>
    <t>Doplnění zeminy nebo substrátu na travnatých plochách tl do 50 mm rovina v rovinně a svahu do 1:5</t>
  </si>
  <si>
    <t>-971259591</t>
  </si>
  <si>
    <t>Doplnění zeminy nebo substrátu na travnatých plochách tloušťky do 50 mm v rovině nebo na svahu do 1:5</t>
  </si>
  <si>
    <t>https://podminky.urs.cz/item/CS_URS_2021_02/182303111</t>
  </si>
  <si>
    <t>10371500</t>
  </si>
  <si>
    <t>substrát pro trávníky VL</t>
  </si>
  <si>
    <t>472626116</t>
  </si>
  <si>
    <t>https://podminky.urs.cz/item/CS_URS_2021_02/10371500</t>
  </si>
  <si>
    <t>180,8*0,058 'Přepočtené koeficientem množství</t>
  </si>
  <si>
    <t>183151111</t>
  </si>
  <si>
    <t>Hloubení jam pro výsadbu dřevin strojně v rovině nebo ve svahu do 1:5 obj jamky do 0,2 m3</t>
  </si>
  <si>
    <t>1950854959</t>
  </si>
  <si>
    <t>Hloubení jam pro výsadbu dřevin strojně v rovině nebo ve svahu do 1:5, objem do 0,20 m3</t>
  </si>
  <si>
    <t>https://podminky.urs.cz/item/CS_URS_2021_02/183151111</t>
  </si>
  <si>
    <t>"DSP - D3.1.01_Technická zpráva komunikace, D3.1.02_Situace komunikace</t>
  </si>
  <si>
    <t>184102114</t>
  </si>
  <si>
    <t>Výsadba dřeviny s balem D přes 0,4 do 0,5 m do jamky se zalitím v rovině a svahu do 1:5</t>
  </si>
  <si>
    <t>1755267214</t>
  </si>
  <si>
    <t>Výsadba dřeviny s balem do předem vyhloubené jamky se zalitím v rovině nebo na svahu do 1:5, při průměru balu přes 400 do 500 mm</t>
  </si>
  <si>
    <t>https://podminky.urs.cz/item/CS_URS_2021_02/184102114</t>
  </si>
  <si>
    <t>02650300r</t>
  </si>
  <si>
    <t xml:space="preserve">javor mléč /Acer platanoides/ </t>
  </si>
  <si>
    <t>1876965288</t>
  </si>
  <si>
    <t>javor mléč /Acer platanoides/</t>
  </si>
  <si>
    <t>184215112</t>
  </si>
  <si>
    <t>Ukotvení kmene dřevin jedním kůlem D do 0,1 m dl přes 1 do 2 m</t>
  </si>
  <si>
    <t>-2115771615</t>
  </si>
  <si>
    <t>Ukotvení dřeviny kůly jedním kůlem, délky přes 1 do 2 m</t>
  </si>
  <si>
    <t>https://podminky.urs.cz/item/CS_URS_2021_02/184215112</t>
  </si>
  <si>
    <t>3*2</t>
  </si>
  <si>
    <t>60591253</t>
  </si>
  <si>
    <t>kůl vyvazovací dřevěný impregnovaný D 8cm dl 2m</t>
  </si>
  <si>
    <t>623051022</t>
  </si>
  <si>
    <t>https://podminky.urs.cz/item/CS_URS_2021_02/60591253</t>
  </si>
  <si>
    <t>212752402</t>
  </si>
  <si>
    <t>Trativod z drenážních trubek korugovaných PE-HD SN 8 perforace 360° včetně lože otevřený výkop DN 150 pro liniové stavby</t>
  </si>
  <si>
    <t>1415780955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</si>
  <si>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</si>
  <si>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https://podminky.urs.cz/item/CS_URS_2021_02/212752402</t>
  </si>
  <si>
    <t>93,5</t>
  </si>
  <si>
    <t>Komunikace pozemní</t>
  </si>
  <si>
    <t>564801111</t>
  </si>
  <si>
    <t>Podklad ze štěrkodrtě ŠD tl 30 mm</t>
  </si>
  <si>
    <t>741113333</t>
  </si>
  <si>
    <t>Podklad ze štěrkodrti ŠD s rozprostřením a zhutněním, po zhutnění tl. 30 mm</t>
  </si>
  <si>
    <t>https://podminky.urs.cz/item/CS_URS_2021_02/564801111</t>
  </si>
  <si>
    <t>564851111</t>
  </si>
  <si>
    <t>Podklad ze štěrkodrtě ŠD tl 150 mm</t>
  </si>
  <si>
    <t>472833948</t>
  </si>
  <si>
    <t>Podklad ze štěrkodrti ŠD s rozprostřením a zhutněním, po zhutnění tl. 150 mm</t>
  </si>
  <si>
    <t>https://podminky.urs.cz/item/CS_URS_2021_02/564851111</t>
  </si>
  <si>
    <t>678,5*2 "komunikace - 2 vrstvy</t>
  </si>
  <si>
    <t>564931512</t>
  </si>
  <si>
    <t>Podklad z R-materiálu tl 100 mm</t>
  </si>
  <si>
    <t>1869660827</t>
  </si>
  <si>
    <t>Podklad nebo podsyp z R-materiálu s rozprostřením a zhutněním, po zhutnění tl. 100 mm</t>
  </si>
  <si>
    <t>https://podminky.urs.cz/item/CS_URS_2021_02/564931512</t>
  </si>
  <si>
    <t>"zřízení provizorního povrchu v průběhu výstavby</t>
  </si>
  <si>
    <t>1,55*105 "hl stoka</t>
  </si>
  <si>
    <t>1*44,5 "přípojky</t>
  </si>
  <si>
    <t>1*18 "ul vpusti</t>
  </si>
  <si>
    <t>565155101</t>
  </si>
  <si>
    <t>Asfaltový beton vrstva podkladní ACP 16 (obalované kamenivo OKS) tl 70 mm š do 1,5 m</t>
  </si>
  <si>
    <t>-962831699</t>
  </si>
  <si>
    <t>Asfaltový beton vrstva podkladní ACP 16 (obalované kamenivo střednězrnné - OKS) s rozprostřením a zhutněním v pruhu šířky do 1,5 m, po zhutnění tl. 70 mm</t>
  </si>
  <si>
    <t>https://podminky.urs.cz/item/CS_URS_2021_02/565155101</t>
  </si>
  <si>
    <t>573231106</t>
  </si>
  <si>
    <t>Postřik živičný spojovací ze silniční emulze v množství 0,30 kg/m2</t>
  </si>
  <si>
    <t>-331287213</t>
  </si>
  <si>
    <t>Postřik spojovací PS bez posypu kamenivem ze silniční emulze, v množství 0,30 kg/m2</t>
  </si>
  <si>
    <t>https://podminky.urs.cz/item/CS_URS_2021_02/573231106</t>
  </si>
  <si>
    <t>577144141</t>
  </si>
  <si>
    <t>Asfaltový beton vrstva obrusná ACO 11 (ABS) tř. I tl 50 mm š přes 3 m z modifikovaného asfaltu</t>
  </si>
  <si>
    <t>991364486</t>
  </si>
  <si>
    <t>Asfaltový beton vrstva obrusná ACO 11 (ABS) s rozprostřením a se zhutněním z modifikovaného asfaltu v pruhu šířky přes 3 m, po zhutnění tl. 50 mm</t>
  </si>
  <si>
    <t>https://podminky.urs.cz/item/CS_URS_2021_02/577144141</t>
  </si>
  <si>
    <t>596211112</t>
  </si>
  <si>
    <t>Kladení zámkové dlažby komunikací pro pěší tl 60 mm skupiny A pl přes 100 do 300 m2</t>
  </si>
  <si>
    <t>1154160759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</si>
  <si>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</si>
  <si>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https://podminky.urs.cz/item/CS_URS_2021_02/596211112</t>
  </si>
  <si>
    <t>59245015</t>
  </si>
  <si>
    <t>dlažba zámková tvaru I 200x165x60mm přírodní</t>
  </si>
  <si>
    <t>-1007998549</t>
  </si>
  <si>
    <t>https://podminky.urs.cz/item/CS_URS_2021_02/59245015</t>
  </si>
  <si>
    <t>359,8*1,01 'Přepočtené koeficientem množství</t>
  </si>
  <si>
    <t>59245222</t>
  </si>
  <si>
    <t>dlažba zámková tvaru I základní pro nevidomé 196x161x60mm barevná</t>
  </si>
  <si>
    <t>-257259977</t>
  </si>
  <si>
    <t>https://podminky.urs.cz/item/CS_URS_2021_02/59245222</t>
  </si>
  <si>
    <t>26*1,03 'Přepočtené koeficientem množství</t>
  </si>
  <si>
    <t>596212212</t>
  </si>
  <si>
    <t>Kladení zámkové dlažby pozemních komunikací tl 80 mm skupiny A pl přes 100 do 300 m2</t>
  </si>
  <si>
    <t>-1511342116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</si>
  <si>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</si>
  <si>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https://podminky.urs.cz/item/CS_URS_2021_02/596212212</t>
  </si>
  <si>
    <t>59245203</t>
  </si>
  <si>
    <t>dlažba zámková tvaru I 196x161x80mm barevná</t>
  </si>
  <si>
    <t>1406853516</t>
  </si>
  <si>
    <t>https://podminky.urs.cz/item/CS_URS_2021_02/59245203</t>
  </si>
  <si>
    <t>100,5*1,02 'Přepočtené koeficientem množství</t>
  </si>
  <si>
    <t>Ostatní konstrukce a práce, bourání</t>
  </si>
  <si>
    <t>916131112</t>
  </si>
  <si>
    <t>Osazení silničního obrubníku betonového ležatého bez boční opěry do lože z betonu prostého</t>
  </si>
  <si>
    <t>-1034760165</t>
  </si>
  <si>
    <t>Osazení silničního obrubníku betonového se zřízením lože, s vyplněním a zatřením spár cementovou maltou ležatého bez boční opěry, do lože z betonu prostého</t>
  </si>
  <si>
    <t>https://podminky.urs.cz/item/CS_URS_2021_02/916131112</t>
  </si>
  <si>
    <t>59217031</t>
  </si>
  <si>
    <t>obrubník betonový silniční 1000x150x250mm</t>
  </si>
  <si>
    <t>-662224111</t>
  </si>
  <si>
    <t>https://podminky.urs.cz/item/CS_URS_2021_02/59217031</t>
  </si>
  <si>
    <t>2*97-24,25</t>
  </si>
  <si>
    <t>169,75*1,02 'Přepočtené koeficientem množství</t>
  </si>
  <si>
    <t>59217029</t>
  </si>
  <si>
    <t>obrubník betonový silniční nájezdový 1000x150x150mm</t>
  </si>
  <si>
    <t>877635690</t>
  </si>
  <si>
    <t>https://podminky.urs.cz/item/CS_URS_2021_02/59217029</t>
  </si>
  <si>
    <t>5,5+3+3,15+5,5+7,1</t>
  </si>
  <si>
    <t>24,25*1,02 'Přepočtené koeficientem množství</t>
  </si>
  <si>
    <t>916231112</t>
  </si>
  <si>
    <t>Osazení chodníkového obrubníku betonového ležatého bez boční opěry do lože z betonu prostého</t>
  </si>
  <si>
    <t>1428005532</t>
  </si>
  <si>
    <t>Osazení chodníkového obrubníku betonového se zřízením lože, s vyplněním a zatřením spár cementovou maltou ležatého bez boční opěry, do lože z betonu prostého</t>
  </si>
  <si>
    <t>https://podminky.urs.cz/item/CS_URS_2021_02/916231112</t>
  </si>
  <si>
    <t>2*97-24,25+4*2+4*1</t>
  </si>
  <si>
    <t>59217017</t>
  </si>
  <si>
    <t>obrubník betonový chodníkový 1000x100x250mm</t>
  </si>
  <si>
    <t>-744663831</t>
  </si>
  <si>
    <t>https://podminky.urs.cz/item/CS_URS_2021_02/59217017</t>
  </si>
  <si>
    <t>181,75*1,02 'Přepočtené koeficientem množství</t>
  </si>
  <si>
    <t>919112223</t>
  </si>
  <si>
    <t>Řezání spár pro vytvoření komůrky š 15 mm hl 30 mm pro těsnící zálivku v živičném krytu</t>
  </si>
  <si>
    <t>-113394904</t>
  </si>
  <si>
    <t>Řezání dilatačních spár v živičném krytu vytvoření komůrky pro těsnící zálivku šířky 15 mm, hloubky 30 mm</t>
  </si>
  <si>
    <t>https://podminky.urs.cz/item/CS_URS_2021_02/919112223</t>
  </si>
  <si>
    <t>14+10</t>
  </si>
  <si>
    <t>919121223</t>
  </si>
  <si>
    <t>Těsnění spár zálivkou za studena pro komůrky š 15 mm hl 30 mm bez těsnicího profilu</t>
  </si>
  <si>
    <t>2025278926</t>
  </si>
  <si>
    <t>Utěsnění dilatačních spár zálivkou za studena v cementobetonovém nebo živičném krytu včetně adhezního nátěru bez těsnicího profilu pod zálivkou, pro komůrky šířky 15 mm, hloubky 30 mm</t>
  </si>
  <si>
    <t>https://podminky.urs.cz/item/CS_URS_2021_02/919121223</t>
  </si>
  <si>
    <t>919735111</t>
  </si>
  <si>
    <t>Řezání stávajícího živičného krytu hl do 50 mm</t>
  </si>
  <si>
    <t>565844179</t>
  </si>
  <si>
    <t>Řezání stávajícího živičného krytu nebo podkladu hloubky do 50 mm</t>
  </si>
  <si>
    <t>https://podminky.urs.cz/item/CS_URS_2021_02/919735111</t>
  </si>
  <si>
    <t>919735122</t>
  </si>
  <si>
    <t>Řezání stávajícího betonového krytu hl přes 50 do 100 mm</t>
  </si>
  <si>
    <t>102886992</t>
  </si>
  <si>
    <t>Řezání stávajícího betonového krytu nebo podkladu hloubky přes 50 do 100 mm</t>
  </si>
  <si>
    <t>https://podminky.urs.cz/item/CS_URS_2021_02/919735122</t>
  </si>
  <si>
    <t>997221551r</t>
  </si>
  <si>
    <t>Vodorovná doprava suti ze sypkých materiálů na skládku</t>
  </si>
  <si>
    <t>-1764116491</t>
  </si>
  <si>
    <t>Vodorovná doprava suti bez naložení, ale se složením a s hrubým urovnáním ze sypkých materiálů, na skládku</t>
  </si>
  <si>
    <t>180,8*0,05*1,8 "ornice výměna</t>
  </si>
  <si>
    <t>213,465+339,25 "kamenivo</t>
  </si>
  <si>
    <t>997221561r</t>
  </si>
  <si>
    <t>Vodorovná doprava suti z kusových materiálů na skládku</t>
  </si>
  <si>
    <t>1280245107</t>
  </si>
  <si>
    <t>Vodorovná doprava suti bez naložení, ale se složením a s hrubým urovnáním z kusových materiálů, na skládku</t>
  </si>
  <si>
    <t>162,84+106,986+78,028 "beton a asfalt</t>
  </si>
  <si>
    <t>997221571r</t>
  </si>
  <si>
    <t>Vodorovná doprava vybouraných hmot na skládku</t>
  </si>
  <si>
    <t>-1973363519</t>
  </si>
  <si>
    <t>Vodorovná doprava vybouraných hmot bez naložení, ale se složením a s hrubým urovnáním na skládku</t>
  </si>
  <si>
    <t>56,26 "obrubníky</t>
  </si>
  <si>
    <t>997221611</t>
  </si>
  <si>
    <t>Nakládání suti na dopravní prostředky pro vodorovnou dopravu</t>
  </si>
  <si>
    <t>-958720240</t>
  </si>
  <si>
    <t>Nakládání na dopravní prostředky pro vodorovnou dopravu suti</t>
  </si>
  <si>
    <t>https://podminky.urs.cz/item/CS_URS_2021_02/997221611</t>
  </si>
  <si>
    <t>997221612</t>
  </si>
  <si>
    <t>Nakládání vybouraných hmot na dopravní prostředky pro vodorovnou dopravu</t>
  </si>
  <si>
    <t>74258293</t>
  </si>
  <si>
    <t>Nakládání na dopravní prostředky pro vodorovnou dopravu vybouraných hmot</t>
  </si>
  <si>
    <t>https://podminky.urs.cz/item/CS_URS_2021_02/997221612</t>
  </si>
  <si>
    <t>997221861</t>
  </si>
  <si>
    <t>Poplatek za uložení stavebního odpadu na recyklační skládce (skládkovné) z prostého betonu pod kódem 17 01 01</t>
  </si>
  <si>
    <t>1750338451</t>
  </si>
  <si>
    <t>Poplatek za uložení stavebního odpadu na recyklační skládce (skládkovné) z prostého betonu zatříděného do Katalogu odpadů pod kódem 17 01 01</t>
  </si>
  <si>
    <t>https://podminky.urs.cz/item/CS_URS_2021_02/997221861</t>
  </si>
  <si>
    <t>162,84 "beton</t>
  </si>
  <si>
    <t>997221875</t>
  </si>
  <si>
    <t>Poplatek za uložení stavebního odpadu na recyklační skládce (skládkovné) asfaltového bez obsahu dehtu zatříděného do Katalogu odpadů pod kódem 17 03 02</t>
  </si>
  <si>
    <t>-854677848</t>
  </si>
  <si>
    <t>https://podminky.urs.cz/item/CS_URS_2021_02/997221875</t>
  </si>
  <si>
    <t>106,986+78,028 "asfalt</t>
  </si>
  <si>
    <t>997221873</t>
  </si>
  <si>
    <t>1779712408</t>
  </si>
  <si>
    <t>https://podminky.urs.cz/item/CS_URS_2021_02/997221873</t>
  </si>
  <si>
    <t>998223011</t>
  </si>
  <si>
    <t>Přesun hmot pro pozemní komunikace s krytem dlážděným</t>
  </si>
  <si>
    <t>-166683238</t>
  </si>
  <si>
    <t>Přesun hmot pro pozemní komunikace s krytem dlážděným dopravní vzdálenost do 200 m jakékoliv délky objektu</t>
  </si>
  <si>
    <t>https://podminky.urs.cz/item/CS_URS_2021_02/998223011</t>
  </si>
  <si>
    <t>998223092</t>
  </si>
  <si>
    <t>Příplatek k přesunu hmot pro pozemní komunikace s krytem dlážděným za zvětšený přesun do 2000 m</t>
  </si>
  <si>
    <t>-1798373873</t>
  </si>
  <si>
    <t>Přesun hmot pro pozemní komunikace s krytem dlážděným Příplatek k ceně za zvětšený přesun přes vymezenou největší dopravní vzdálenost do 2000 m</t>
  </si>
  <si>
    <t>https://podminky.urs.cz/item/CS_URS_2021_02/998223092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</si>
  <si>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</si>
  <si>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</si>
  <si>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</si>
  <si>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</si>
  <si>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</si>
  <si>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</si>
  <si>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</si>
  <si>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</si>
  <si>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</si>
  <si>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</si>
  <si>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-830446912</t>
  </si>
  <si>
    <t>https://podminky.urs.cz/item/CS_URS_2021_02/012203000</t>
  </si>
  <si>
    <t>012303000</t>
  </si>
  <si>
    <t>Geodetické práce po výstavbě</t>
  </si>
  <si>
    <t>857637024</t>
  </si>
  <si>
    <t>https://podminky.urs.cz/item/CS_URS_2021_02/012303000</t>
  </si>
  <si>
    <t>012403000</t>
  </si>
  <si>
    <t>Kartografické práce</t>
  </si>
  <si>
    <t>-93051249</t>
  </si>
  <si>
    <t>https://podminky.urs.cz/item/CS_URS_2021_02/012403000</t>
  </si>
  <si>
    <t>013254000</t>
  </si>
  <si>
    <t>Dokumentace skutečného provedení stavby</t>
  </si>
  <si>
    <t>1292837307</t>
  </si>
  <si>
    <t>https://podminky.urs.cz/item/CS_URS_2021_02/013254000</t>
  </si>
  <si>
    <t>VRN3</t>
  </si>
  <si>
    <t>Zařízení staveniště</t>
  </si>
  <si>
    <t>032103000</t>
  </si>
  <si>
    <t>Náklady na stavební buňky</t>
  </si>
  <si>
    <t>977902433</t>
  </si>
  <si>
    <t>https://podminky.urs.cz/item/CS_URS_2021_02/032103000</t>
  </si>
  <si>
    <t>032903000</t>
  </si>
  <si>
    <t>Náklady na provoz a údržbu vybavení staveniště</t>
  </si>
  <si>
    <t>433527881</t>
  </si>
  <si>
    <t>https://podminky.urs.cz/item/CS_URS_2021_02/032903000</t>
  </si>
  <si>
    <t>034303000</t>
  </si>
  <si>
    <t>Dopravní značení na staveništi</t>
  </si>
  <si>
    <t>-619414779</t>
  </si>
  <si>
    <t>https://podminky.urs.cz/item/CS_URS_2021_02/034303000</t>
  </si>
  <si>
    <t>034503000</t>
  </si>
  <si>
    <t>Informační tabule na staveništi</t>
  </si>
  <si>
    <t>-1570308427</t>
  </si>
  <si>
    <t>https://podminky.urs.cz/item/CS_URS_2021_02/034503000</t>
  </si>
  <si>
    <t>035002000</t>
  </si>
  <si>
    <t>Pronájmy ploch, objektů</t>
  </si>
  <si>
    <t>1101959547</t>
  </si>
  <si>
    <t>https://podminky.urs.cz/item/CS_URS_2021_02/035002000</t>
  </si>
  <si>
    <t>039103000</t>
  </si>
  <si>
    <t>Rozebrání, bourání a odvoz zařízení staveniště</t>
  </si>
  <si>
    <t>-128945075</t>
  </si>
  <si>
    <t>https://podminky.urs.cz/item/CS_URS_2021_02/039103000</t>
  </si>
  <si>
    <t>VRN4</t>
  </si>
  <si>
    <t>Inženýrská činnost</t>
  </si>
  <si>
    <t>042503000</t>
  </si>
  <si>
    <t>Plán BOZP na staveništi</t>
  </si>
  <si>
    <t>19639629</t>
  </si>
  <si>
    <t>https://podminky.urs.cz/item/CS_URS_2021_02/042503000</t>
  </si>
  <si>
    <t>043134000</t>
  </si>
  <si>
    <t>Zkoušky zhutnění</t>
  </si>
  <si>
    <t>1083978883</t>
  </si>
  <si>
    <t>https://podminky.urs.cz/item/CS_URS_2021_02/043134000</t>
  </si>
  <si>
    <t>SEZNAM FIGUR</t>
  </si>
  <si>
    <t>Výměra</t>
  </si>
  <si>
    <t xml:space="preserve"> SO 01/ SO 01.1</t>
  </si>
  <si>
    <t>Použití figury:</t>
  </si>
  <si>
    <t xml:space="preserve"> SO 01/ SO 01.2</t>
  </si>
  <si>
    <t xml:space="preserve"> SO 01/ SO 01.3</t>
  </si>
  <si>
    <t xml:space="preserve"> SO 01/ SO 01.4</t>
  </si>
  <si>
    <t xml:space="preserve"> SO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</si>
</sst>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5101201" TargetMode="External" /><Relationship Id="rId2" Type="http://schemas.openxmlformats.org/officeDocument/2006/relationships/hyperlink" Target="https://podminky.urs.cz/item/CS_URS_2021_02/115101301" TargetMode="External" /><Relationship Id="rId3" Type="http://schemas.openxmlformats.org/officeDocument/2006/relationships/hyperlink" Target="https://podminky.urs.cz/item/CS_URS_2021_02/119001402" TargetMode="External" /><Relationship Id="rId4" Type="http://schemas.openxmlformats.org/officeDocument/2006/relationships/hyperlink" Target="https://podminky.urs.cz/item/CS_URS_2021_02/119001405" TargetMode="External" /><Relationship Id="rId5" Type="http://schemas.openxmlformats.org/officeDocument/2006/relationships/hyperlink" Target="https://podminky.urs.cz/item/CS_URS_2021_02/119001421" TargetMode="External" /><Relationship Id="rId6" Type="http://schemas.openxmlformats.org/officeDocument/2006/relationships/hyperlink" Target="https://podminky.urs.cz/item/CS_URS_2021_02/119003223" TargetMode="External" /><Relationship Id="rId7" Type="http://schemas.openxmlformats.org/officeDocument/2006/relationships/hyperlink" Target="https://podminky.urs.cz/item/CS_URS_2021_02/119003224" TargetMode="External" /><Relationship Id="rId8" Type="http://schemas.openxmlformats.org/officeDocument/2006/relationships/hyperlink" Target="https://podminky.urs.cz/item/CS_URS_2021_02/119004111" TargetMode="External" /><Relationship Id="rId9" Type="http://schemas.openxmlformats.org/officeDocument/2006/relationships/hyperlink" Target="https://podminky.urs.cz/item/CS_URS_2021_02/119004112" TargetMode="External" /><Relationship Id="rId10" Type="http://schemas.openxmlformats.org/officeDocument/2006/relationships/hyperlink" Target="https://podminky.urs.cz/item/CS_URS_2021_02/132254203" TargetMode="External" /><Relationship Id="rId11" Type="http://schemas.openxmlformats.org/officeDocument/2006/relationships/hyperlink" Target="https://podminky.urs.cz/item/CS_URS_2021_02/132354204" TargetMode="External" /><Relationship Id="rId12" Type="http://schemas.openxmlformats.org/officeDocument/2006/relationships/hyperlink" Target="https://podminky.urs.cz/item/CS_URS_2021_02/132454202" TargetMode="External" /><Relationship Id="rId13" Type="http://schemas.openxmlformats.org/officeDocument/2006/relationships/hyperlink" Target="https://podminky.urs.cz/item/CS_URS_2021_02/139001101" TargetMode="External" /><Relationship Id="rId14" Type="http://schemas.openxmlformats.org/officeDocument/2006/relationships/hyperlink" Target="https://podminky.urs.cz/item/CS_URS_2021_02/151101102" TargetMode="External" /><Relationship Id="rId15" Type="http://schemas.openxmlformats.org/officeDocument/2006/relationships/hyperlink" Target="https://podminky.urs.cz/item/CS_URS_2021_02/151101112" TargetMode="External" /><Relationship Id="rId16" Type="http://schemas.openxmlformats.org/officeDocument/2006/relationships/hyperlink" Target="https://podminky.urs.cz/item/CS_URS_2021_02/167151101" TargetMode="External" /><Relationship Id="rId17" Type="http://schemas.openxmlformats.org/officeDocument/2006/relationships/hyperlink" Target="https://podminky.urs.cz/item/CS_URS_2021_02/171201231" TargetMode="External" /><Relationship Id="rId18" Type="http://schemas.openxmlformats.org/officeDocument/2006/relationships/hyperlink" Target="https://podminky.urs.cz/item/CS_URS_2021_02/171251201" TargetMode="External" /><Relationship Id="rId19" Type="http://schemas.openxmlformats.org/officeDocument/2006/relationships/hyperlink" Target="https://podminky.urs.cz/item/CS_URS_2021_02/174151101" TargetMode="External" /><Relationship Id="rId20" Type="http://schemas.openxmlformats.org/officeDocument/2006/relationships/hyperlink" Target="https://podminky.urs.cz/item/CS_URS_2021_02/58344197" TargetMode="External" /><Relationship Id="rId21" Type="http://schemas.openxmlformats.org/officeDocument/2006/relationships/hyperlink" Target="https://podminky.urs.cz/item/CS_URS_2021_02/175151101" TargetMode="External" /><Relationship Id="rId22" Type="http://schemas.openxmlformats.org/officeDocument/2006/relationships/hyperlink" Target="https://podminky.urs.cz/item/CS_URS_2021_02/58337344" TargetMode="External" /><Relationship Id="rId23" Type="http://schemas.openxmlformats.org/officeDocument/2006/relationships/hyperlink" Target="https://podminky.urs.cz/item/CS_URS_2021_02/181951114" TargetMode="External" /><Relationship Id="rId24" Type="http://schemas.openxmlformats.org/officeDocument/2006/relationships/hyperlink" Target="https://podminky.urs.cz/item/CS_URS_2021_02/212752101" TargetMode="External" /><Relationship Id="rId25" Type="http://schemas.openxmlformats.org/officeDocument/2006/relationships/hyperlink" Target="https://podminky.urs.cz/item/CS_URS_2021_02/359901211" TargetMode="External" /><Relationship Id="rId26" Type="http://schemas.openxmlformats.org/officeDocument/2006/relationships/hyperlink" Target="https://podminky.urs.cz/item/CS_URS_2021_02/451573111" TargetMode="External" /><Relationship Id="rId27" Type="http://schemas.openxmlformats.org/officeDocument/2006/relationships/hyperlink" Target="https://podminky.urs.cz/item/CS_URS_2021_02/452111111" TargetMode="External" /><Relationship Id="rId28" Type="http://schemas.openxmlformats.org/officeDocument/2006/relationships/hyperlink" Target="https://podminky.urs.cz/item/CS_URS_2021_02/452112112" TargetMode="External" /><Relationship Id="rId29" Type="http://schemas.openxmlformats.org/officeDocument/2006/relationships/hyperlink" Target="https://podminky.urs.cz/item/CS_URS_2021_02/59224185" TargetMode="External" /><Relationship Id="rId30" Type="http://schemas.openxmlformats.org/officeDocument/2006/relationships/hyperlink" Target="https://podminky.urs.cz/item/CS_URS_2021_02/59224176" TargetMode="External" /><Relationship Id="rId31" Type="http://schemas.openxmlformats.org/officeDocument/2006/relationships/hyperlink" Target="https://podminky.urs.cz/item/CS_URS_2021_02/59224187" TargetMode="External" /><Relationship Id="rId32" Type="http://schemas.openxmlformats.org/officeDocument/2006/relationships/hyperlink" Target="https://podminky.urs.cz/item/CS_URS_2021_02/452311131" TargetMode="External" /><Relationship Id="rId33" Type="http://schemas.openxmlformats.org/officeDocument/2006/relationships/hyperlink" Target="https://podminky.urs.cz/item/CS_URS_2021_02/452312131" TargetMode="External" /><Relationship Id="rId34" Type="http://schemas.openxmlformats.org/officeDocument/2006/relationships/hyperlink" Target="https://podminky.urs.cz/item/CS_URS_2021_02/831392121" TargetMode="External" /><Relationship Id="rId35" Type="http://schemas.openxmlformats.org/officeDocument/2006/relationships/hyperlink" Target="https://podminky.urs.cz/item/CS_URS_2021_02/59710706" TargetMode="External" /><Relationship Id="rId36" Type="http://schemas.openxmlformats.org/officeDocument/2006/relationships/hyperlink" Target="https://podminky.urs.cz/item/CS_URS_2021_02/837391221" TargetMode="External" /><Relationship Id="rId37" Type="http://schemas.openxmlformats.org/officeDocument/2006/relationships/hyperlink" Target="https://podminky.urs.cz/item/CS_URS_2021_02/59711790" TargetMode="External" /><Relationship Id="rId38" Type="http://schemas.openxmlformats.org/officeDocument/2006/relationships/hyperlink" Target="https://podminky.urs.cz/item/CS_URS_2021_02/28612006" TargetMode="External" /><Relationship Id="rId39" Type="http://schemas.openxmlformats.org/officeDocument/2006/relationships/hyperlink" Target="https://podminky.urs.cz/item/CS_URS_2021_02/892392121" TargetMode="External" /><Relationship Id="rId40" Type="http://schemas.openxmlformats.org/officeDocument/2006/relationships/hyperlink" Target="https://podminky.urs.cz/item/CS_URS_2021_02/894411311" TargetMode="External" /><Relationship Id="rId41" Type="http://schemas.openxmlformats.org/officeDocument/2006/relationships/hyperlink" Target="https://podminky.urs.cz/item/CS_URS_2021_02/59224160" TargetMode="External" /><Relationship Id="rId42" Type="http://schemas.openxmlformats.org/officeDocument/2006/relationships/hyperlink" Target="https://podminky.urs.cz/item/CS_URS_2021_02/59224161" TargetMode="External" /><Relationship Id="rId43" Type="http://schemas.openxmlformats.org/officeDocument/2006/relationships/hyperlink" Target="https://podminky.urs.cz/item/CS_URS_2021_02/894412411" TargetMode="External" /><Relationship Id="rId44" Type="http://schemas.openxmlformats.org/officeDocument/2006/relationships/hyperlink" Target="https://podminky.urs.cz/item/CS_URS_2021_02/59224168" TargetMode="External" /><Relationship Id="rId45" Type="http://schemas.openxmlformats.org/officeDocument/2006/relationships/hyperlink" Target="https://podminky.urs.cz/item/CS_URS_2021_02/894414111" TargetMode="External" /><Relationship Id="rId46" Type="http://schemas.openxmlformats.org/officeDocument/2006/relationships/hyperlink" Target="https://podminky.urs.cz/item/CS_URS_2021_02/59224338" TargetMode="External" /><Relationship Id="rId47" Type="http://schemas.openxmlformats.org/officeDocument/2006/relationships/hyperlink" Target="https://podminky.urs.cz/item/CS_URS_2021_02/899104112" TargetMode="External" /><Relationship Id="rId48" Type="http://schemas.openxmlformats.org/officeDocument/2006/relationships/hyperlink" Target="https://podminky.urs.cz/item/CS_URS_2021_02/28661935" TargetMode="External" /><Relationship Id="rId49" Type="http://schemas.openxmlformats.org/officeDocument/2006/relationships/hyperlink" Target="https://podminky.urs.cz/item/CS_URS_2021_02/899722113" TargetMode="External" /><Relationship Id="rId50" Type="http://schemas.openxmlformats.org/officeDocument/2006/relationships/hyperlink" Target="https://podminky.urs.cz/item/CS_URS_2021_02/998275101" TargetMode="External" /><Relationship Id="rId51" Type="http://schemas.openxmlformats.org/officeDocument/2006/relationships/hyperlink" Target="https://podminky.urs.cz/item/CS_URS_2021_02/998275126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5101201" TargetMode="External" /><Relationship Id="rId2" Type="http://schemas.openxmlformats.org/officeDocument/2006/relationships/hyperlink" Target="https://podminky.urs.cz/item/CS_URS_2021_02/115101301" TargetMode="External" /><Relationship Id="rId3" Type="http://schemas.openxmlformats.org/officeDocument/2006/relationships/hyperlink" Target="https://podminky.urs.cz/item/CS_URS_2021_02/119001402" TargetMode="External" /><Relationship Id="rId4" Type="http://schemas.openxmlformats.org/officeDocument/2006/relationships/hyperlink" Target="https://podminky.urs.cz/item/CS_URS_2021_02/119001405" TargetMode="External" /><Relationship Id="rId5" Type="http://schemas.openxmlformats.org/officeDocument/2006/relationships/hyperlink" Target="https://podminky.urs.cz/item/CS_URS_2021_02/119001421" TargetMode="External" /><Relationship Id="rId6" Type="http://schemas.openxmlformats.org/officeDocument/2006/relationships/hyperlink" Target="https://podminky.urs.cz/item/CS_URS_2021_02/119002121" TargetMode="External" /><Relationship Id="rId7" Type="http://schemas.openxmlformats.org/officeDocument/2006/relationships/hyperlink" Target="https://podminky.urs.cz/item/CS_URS_2021_02/119002122" TargetMode="External" /><Relationship Id="rId8" Type="http://schemas.openxmlformats.org/officeDocument/2006/relationships/hyperlink" Target="https://podminky.urs.cz/item/CS_URS_2021_02/119003223" TargetMode="External" /><Relationship Id="rId9" Type="http://schemas.openxmlformats.org/officeDocument/2006/relationships/hyperlink" Target="https://podminky.urs.cz/item/CS_URS_2021_02/119003224" TargetMode="External" /><Relationship Id="rId10" Type="http://schemas.openxmlformats.org/officeDocument/2006/relationships/hyperlink" Target="https://podminky.urs.cz/item/CS_URS_2021_02/119004111" TargetMode="External" /><Relationship Id="rId11" Type="http://schemas.openxmlformats.org/officeDocument/2006/relationships/hyperlink" Target="https://podminky.urs.cz/item/CS_URS_2021_02/119004112" TargetMode="External" /><Relationship Id="rId12" Type="http://schemas.openxmlformats.org/officeDocument/2006/relationships/hyperlink" Target="https://podminky.urs.cz/item/CS_URS_2021_02/132254202" TargetMode="External" /><Relationship Id="rId13" Type="http://schemas.openxmlformats.org/officeDocument/2006/relationships/hyperlink" Target="https://podminky.urs.cz/item/CS_URS_2021_02/132354202" TargetMode="External" /><Relationship Id="rId14" Type="http://schemas.openxmlformats.org/officeDocument/2006/relationships/hyperlink" Target="https://podminky.urs.cz/item/CS_URS_2021_02/139001101" TargetMode="External" /><Relationship Id="rId15" Type="http://schemas.openxmlformats.org/officeDocument/2006/relationships/hyperlink" Target="https://podminky.urs.cz/item/CS_URS_2021_02/151101102" TargetMode="External" /><Relationship Id="rId16" Type="http://schemas.openxmlformats.org/officeDocument/2006/relationships/hyperlink" Target="https://podminky.urs.cz/item/CS_URS_2021_02/151101112" TargetMode="External" /><Relationship Id="rId17" Type="http://schemas.openxmlformats.org/officeDocument/2006/relationships/hyperlink" Target="https://podminky.urs.cz/item/CS_URS_2021_02/167151101" TargetMode="External" /><Relationship Id="rId18" Type="http://schemas.openxmlformats.org/officeDocument/2006/relationships/hyperlink" Target="https://podminky.urs.cz/item/CS_URS_2021_02/171201231" TargetMode="External" /><Relationship Id="rId19" Type="http://schemas.openxmlformats.org/officeDocument/2006/relationships/hyperlink" Target="https://podminky.urs.cz/item/CS_URS_2021_02/171251201" TargetMode="External" /><Relationship Id="rId20" Type="http://schemas.openxmlformats.org/officeDocument/2006/relationships/hyperlink" Target="https://podminky.urs.cz/item/CS_URS_2021_02/174151101" TargetMode="External" /><Relationship Id="rId21" Type="http://schemas.openxmlformats.org/officeDocument/2006/relationships/hyperlink" Target="https://podminky.urs.cz/item/CS_URS_2021_02/58344197" TargetMode="External" /><Relationship Id="rId22" Type="http://schemas.openxmlformats.org/officeDocument/2006/relationships/hyperlink" Target="https://podminky.urs.cz/item/CS_URS_2021_02/175151101" TargetMode="External" /><Relationship Id="rId23" Type="http://schemas.openxmlformats.org/officeDocument/2006/relationships/hyperlink" Target="https://podminky.urs.cz/item/CS_URS_2021_02/58337344" TargetMode="External" /><Relationship Id="rId24" Type="http://schemas.openxmlformats.org/officeDocument/2006/relationships/hyperlink" Target="https://podminky.urs.cz/item/CS_URS_2021_02/181951112" TargetMode="External" /><Relationship Id="rId25" Type="http://schemas.openxmlformats.org/officeDocument/2006/relationships/hyperlink" Target="https://podminky.urs.cz/item/CS_URS_2021_02/359901211" TargetMode="External" /><Relationship Id="rId26" Type="http://schemas.openxmlformats.org/officeDocument/2006/relationships/hyperlink" Target="https://podminky.urs.cz/item/CS_URS_2021_02/451573111" TargetMode="External" /><Relationship Id="rId27" Type="http://schemas.openxmlformats.org/officeDocument/2006/relationships/hyperlink" Target="https://podminky.urs.cz/item/CS_URS_2021_02/871350420" TargetMode="External" /><Relationship Id="rId28" Type="http://schemas.openxmlformats.org/officeDocument/2006/relationships/hyperlink" Target="https://podminky.urs.cz/item/CS_URS_2021_02/28614095" TargetMode="External" /><Relationship Id="rId29" Type="http://schemas.openxmlformats.org/officeDocument/2006/relationships/hyperlink" Target="https://podminky.urs.cz/item/CS_URS_2021_02/877310410" TargetMode="External" /><Relationship Id="rId30" Type="http://schemas.openxmlformats.org/officeDocument/2006/relationships/hyperlink" Target="https://podminky.urs.cz/item/CS_URS_2021_02/28614758" TargetMode="External" /><Relationship Id="rId31" Type="http://schemas.openxmlformats.org/officeDocument/2006/relationships/hyperlink" Target="https://podminky.urs.cz/item/CS_URS_2021_02/892312121" TargetMode="External" /><Relationship Id="rId32" Type="http://schemas.openxmlformats.org/officeDocument/2006/relationships/hyperlink" Target="https://podminky.urs.cz/item/CS_URS_2021_02/894812001" TargetMode="External" /><Relationship Id="rId33" Type="http://schemas.openxmlformats.org/officeDocument/2006/relationships/hyperlink" Target="https://podminky.urs.cz/item/CS_URS_2021_02/894812033" TargetMode="External" /><Relationship Id="rId34" Type="http://schemas.openxmlformats.org/officeDocument/2006/relationships/hyperlink" Target="https://podminky.urs.cz/item/CS_URS_2021_02/894812041" TargetMode="External" /><Relationship Id="rId35" Type="http://schemas.openxmlformats.org/officeDocument/2006/relationships/hyperlink" Target="https://podminky.urs.cz/item/CS_URS_2021_02/894812063" TargetMode="External" /><Relationship Id="rId36" Type="http://schemas.openxmlformats.org/officeDocument/2006/relationships/hyperlink" Target="https://podminky.urs.cz/item/CS_URS_2021_02/899722113" TargetMode="External" /><Relationship Id="rId37" Type="http://schemas.openxmlformats.org/officeDocument/2006/relationships/hyperlink" Target="https://podminky.urs.cz/item/CS_URS_2021_02/998276101" TargetMode="External" /><Relationship Id="rId38" Type="http://schemas.openxmlformats.org/officeDocument/2006/relationships/hyperlink" Target="https://podminky.urs.cz/item/CS_URS_2021_02/998276126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9001402" TargetMode="External" /><Relationship Id="rId2" Type="http://schemas.openxmlformats.org/officeDocument/2006/relationships/hyperlink" Target="https://podminky.urs.cz/item/CS_URS_2021_02/119001405" TargetMode="External" /><Relationship Id="rId3" Type="http://schemas.openxmlformats.org/officeDocument/2006/relationships/hyperlink" Target="https://podminky.urs.cz/item/CS_URS_2021_02/119001421" TargetMode="External" /><Relationship Id="rId4" Type="http://schemas.openxmlformats.org/officeDocument/2006/relationships/hyperlink" Target="https://podminky.urs.cz/item/CS_URS_2021_02/119003223" TargetMode="External" /><Relationship Id="rId5" Type="http://schemas.openxmlformats.org/officeDocument/2006/relationships/hyperlink" Target="https://podminky.urs.cz/item/CS_URS_2021_02/119003224" TargetMode="External" /><Relationship Id="rId6" Type="http://schemas.openxmlformats.org/officeDocument/2006/relationships/hyperlink" Target="https://podminky.urs.cz/item/CS_URS_2021_02/119004111" TargetMode="External" /><Relationship Id="rId7" Type="http://schemas.openxmlformats.org/officeDocument/2006/relationships/hyperlink" Target="https://podminky.urs.cz/item/CS_URS_2021_02/119004112" TargetMode="External" /><Relationship Id="rId8" Type="http://schemas.openxmlformats.org/officeDocument/2006/relationships/hyperlink" Target="https://podminky.urs.cz/item/CS_URS_2021_02/132254201" TargetMode="External" /><Relationship Id="rId9" Type="http://schemas.openxmlformats.org/officeDocument/2006/relationships/hyperlink" Target="https://podminky.urs.cz/item/CS_URS_2021_02/132354201" TargetMode="External" /><Relationship Id="rId10" Type="http://schemas.openxmlformats.org/officeDocument/2006/relationships/hyperlink" Target="https://podminky.urs.cz/item/CS_URS_2021_02/139001101" TargetMode="External" /><Relationship Id="rId11" Type="http://schemas.openxmlformats.org/officeDocument/2006/relationships/hyperlink" Target="https://podminky.urs.cz/item/CS_URS_2021_02/151101101" TargetMode="External" /><Relationship Id="rId12" Type="http://schemas.openxmlformats.org/officeDocument/2006/relationships/hyperlink" Target="https://podminky.urs.cz/item/CS_URS_2021_02/151101111" TargetMode="External" /><Relationship Id="rId13" Type="http://schemas.openxmlformats.org/officeDocument/2006/relationships/hyperlink" Target="https://podminky.urs.cz/item/CS_URS_2021_02/167151101" TargetMode="External" /><Relationship Id="rId14" Type="http://schemas.openxmlformats.org/officeDocument/2006/relationships/hyperlink" Target="https://podminky.urs.cz/item/CS_URS_2021_02/171201231" TargetMode="External" /><Relationship Id="rId15" Type="http://schemas.openxmlformats.org/officeDocument/2006/relationships/hyperlink" Target="https://podminky.urs.cz/item/CS_URS_2021_02/171251201" TargetMode="External" /><Relationship Id="rId16" Type="http://schemas.openxmlformats.org/officeDocument/2006/relationships/hyperlink" Target="https://podminky.urs.cz/item/CS_URS_2021_02/174151101" TargetMode="External" /><Relationship Id="rId17" Type="http://schemas.openxmlformats.org/officeDocument/2006/relationships/hyperlink" Target="https://podminky.urs.cz/item/CS_URS_2021_02/58344197" TargetMode="External" /><Relationship Id="rId18" Type="http://schemas.openxmlformats.org/officeDocument/2006/relationships/hyperlink" Target="https://podminky.urs.cz/item/CS_URS_2021_02/175151101" TargetMode="External" /><Relationship Id="rId19" Type="http://schemas.openxmlformats.org/officeDocument/2006/relationships/hyperlink" Target="https://podminky.urs.cz/item/CS_URS_2021_02/58337344" TargetMode="External" /><Relationship Id="rId20" Type="http://schemas.openxmlformats.org/officeDocument/2006/relationships/hyperlink" Target="https://podminky.urs.cz/item/CS_URS_2021_02/181951112" TargetMode="External" /><Relationship Id="rId21" Type="http://schemas.openxmlformats.org/officeDocument/2006/relationships/hyperlink" Target="https://podminky.urs.cz/item/CS_URS_2021_02/451573111" TargetMode="External" /><Relationship Id="rId22" Type="http://schemas.openxmlformats.org/officeDocument/2006/relationships/hyperlink" Target="https://podminky.urs.cz/item/CS_URS_2021_02/871350420" TargetMode="External" /><Relationship Id="rId23" Type="http://schemas.openxmlformats.org/officeDocument/2006/relationships/hyperlink" Target="https://podminky.urs.cz/item/CS_URS_2021_02/28614095" TargetMode="External" /><Relationship Id="rId24" Type="http://schemas.openxmlformats.org/officeDocument/2006/relationships/hyperlink" Target="https://podminky.urs.cz/item/CS_URS_2021_02/877310410" TargetMode="External" /><Relationship Id="rId25" Type="http://schemas.openxmlformats.org/officeDocument/2006/relationships/hyperlink" Target="https://podminky.urs.cz/item/CS_URS_2021_02/28614758" TargetMode="External" /><Relationship Id="rId26" Type="http://schemas.openxmlformats.org/officeDocument/2006/relationships/hyperlink" Target="https://podminky.urs.cz/item/CS_URS_2021_02/892312121" TargetMode="External" /><Relationship Id="rId27" Type="http://schemas.openxmlformats.org/officeDocument/2006/relationships/hyperlink" Target="https://podminky.urs.cz/item/CS_URS_2021_02/895941111" TargetMode="External" /><Relationship Id="rId28" Type="http://schemas.openxmlformats.org/officeDocument/2006/relationships/hyperlink" Target="https://podminky.urs.cz/item/CS_URS_2021_02/899204112" TargetMode="External" /><Relationship Id="rId29" Type="http://schemas.openxmlformats.org/officeDocument/2006/relationships/hyperlink" Target="https://podminky.urs.cz/item/CS_URS_2021_02/899722113" TargetMode="External" /><Relationship Id="rId30" Type="http://schemas.openxmlformats.org/officeDocument/2006/relationships/hyperlink" Target="https://podminky.urs.cz/item/CS_URS_2021_02/998276101" TargetMode="External" /><Relationship Id="rId31" Type="http://schemas.openxmlformats.org/officeDocument/2006/relationships/hyperlink" Target="https://podminky.urs.cz/item/CS_URS_2021_02/998276126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9003223" TargetMode="External" /><Relationship Id="rId2" Type="http://schemas.openxmlformats.org/officeDocument/2006/relationships/hyperlink" Target="https://podminky.urs.cz/item/CS_URS_2021_02/119003224" TargetMode="External" /><Relationship Id="rId3" Type="http://schemas.openxmlformats.org/officeDocument/2006/relationships/hyperlink" Target="https://podminky.urs.cz/item/CS_URS_2021_02/119004111" TargetMode="External" /><Relationship Id="rId4" Type="http://schemas.openxmlformats.org/officeDocument/2006/relationships/hyperlink" Target="https://podminky.urs.cz/item/CS_URS_2021_02/119004112" TargetMode="External" /><Relationship Id="rId5" Type="http://schemas.openxmlformats.org/officeDocument/2006/relationships/hyperlink" Target="https://podminky.urs.cz/item/CS_URS_2021_02/132254202" TargetMode="External" /><Relationship Id="rId6" Type="http://schemas.openxmlformats.org/officeDocument/2006/relationships/hyperlink" Target="https://podminky.urs.cz/item/CS_URS_2021_02/132354202" TargetMode="External" /><Relationship Id="rId7" Type="http://schemas.openxmlformats.org/officeDocument/2006/relationships/hyperlink" Target="https://podminky.urs.cz/item/CS_URS_2021_02/132454201" TargetMode="External" /><Relationship Id="rId8" Type="http://schemas.openxmlformats.org/officeDocument/2006/relationships/hyperlink" Target="https://podminky.urs.cz/item/CS_URS_2021_02/151101102" TargetMode="External" /><Relationship Id="rId9" Type="http://schemas.openxmlformats.org/officeDocument/2006/relationships/hyperlink" Target="https://podminky.urs.cz/item/CS_URS_2021_02/151101112" TargetMode="External" /><Relationship Id="rId10" Type="http://schemas.openxmlformats.org/officeDocument/2006/relationships/hyperlink" Target="https://podminky.urs.cz/item/CS_URS_2021_02/167151101" TargetMode="External" /><Relationship Id="rId11" Type="http://schemas.openxmlformats.org/officeDocument/2006/relationships/hyperlink" Target="https://podminky.urs.cz/item/CS_URS_2021_02/171201231" TargetMode="External" /><Relationship Id="rId12" Type="http://schemas.openxmlformats.org/officeDocument/2006/relationships/hyperlink" Target="https://podminky.urs.cz/item/CS_URS_2021_02/171251201" TargetMode="External" /><Relationship Id="rId13" Type="http://schemas.openxmlformats.org/officeDocument/2006/relationships/hyperlink" Target="https://podminky.urs.cz/item/CS_URS_2021_02/174151101" TargetMode="External" /><Relationship Id="rId14" Type="http://schemas.openxmlformats.org/officeDocument/2006/relationships/hyperlink" Target="https://podminky.urs.cz/item/CS_URS_2021_02/58344197" TargetMode="External" /><Relationship Id="rId15" Type="http://schemas.openxmlformats.org/officeDocument/2006/relationships/hyperlink" Target="https://podminky.urs.cz/item/CS_URS_2021_02/810351811" TargetMode="External" /><Relationship Id="rId16" Type="http://schemas.openxmlformats.org/officeDocument/2006/relationships/hyperlink" Target="https://podminky.urs.cz/item/CS_URS_2021_02/810391811" TargetMode="External" /><Relationship Id="rId17" Type="http://schemas.openxmlformats.org/officeDocument/2006/relationships/hyperlink" Target="https://podminky.urs.cz/item/CS_URS_2021_02/890431851" TargetMode="External" /><Relationship Id="rId18" Type="http://schemas.openxmlformats.org/officeDocument/2006/relationships/hyperlink" Target="https://podminky.urs.cz/item/CS_URS_2021_02/899201211" TargetMode="External" /><Relationship Id="rId19" Type="http://schemas.openxmlformats.org/officeDocument/2006/relationships/hyperlink" Target="https://podminky.urs.cz/item/CS_URS_2021_02/899304811" TargetMode="External" /><Relationship Id="rId20" Type="http://schemas.openxmlformats.org/officeDocument/2006/relationships/hyperlink" Target="https://podminky.urs.cz/item/CS_URS_2021_02/99701384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12" TargetMode="External" /><Relationship Id="rId2" Type="http://schemas.openxmlformats.org/officeDocument/2006/relationships/hyperlink" Target="https://podminky.urs.cz/item/CS_URS_2021_02/113107213" TargetMode="External" /><Relationship Id="rId3" Type="http://schemas.openxmlformats.org/officeDocument/2006/relationships/hyperlink" Target="https://podminky.urs.cz/item/CS_URS_2021_02/113107230" TargetMode="External" /><Relationship Id="rId4" Type="http://schemas.openxmlformats.org/officeDocument/2006/relationships/hyperlink" Target="https://podminky.urs.cz/item/CS_URS_2021_02/113107242" TargetMode="External" /><Relationship Id="rId5" Type="http://schemas.openxmlformats.org/officeDocument/2006/relationships/hyperlink" Target="https://podminky.urs.cz/item/CS_URS_2021_02/113154233" TargetMode="External" /><Relationship Id="rId6" Type="http://schemas.openxmlformats.org/officeDocument/2006/relationships/hyperlink" Target="https://podminky.urs.cz/item/CS_URS_2021_02/113201112" TargetMode="External" /><Relationship Id="rId7" Type="http://schemas.openxmlformats.org/officeDocument/2006/relationships/hyperlink" Target="https://podminky.urs.cz/item/CS_URS_2021_02/121151113" TargetMode="External" /><Relationship Id="rId8" Type="http://schemas.openxmlformats.org/officeDocument/2006/relationships/hyperlink" Target="https://podminky.urs.cz/item/CS_URS_2021_02/181351103" TargetMode="External" /><Relationship Id="rId9" Type="http://schemas.openxmlformats.org/officeDocument/2006/relationships/hyperlink" Target="https://podminky.urs.cz/item/CS_URS_2021_02/181411131" TargetMode="External" /><Relationship Id="rId10" Type="http://schemas.openxmlformats.org/officeDocument/2006/relationships/hyperlink" Target="https://podminky.urs.cz/item/CS_URS_2021_02/00572410" TargetMode="External" /><Relationship Id="rId11" Type="http://schemas.openxmlformats.org/officeDocument/2006/relationships/hyperlink" Target="https://podminky.urs.cz/item/CS_URS_2021_02/182303111" TargetMode="External" /><Relationship Id="rId12" Type="http://schemas.openxmlformats.org/officeDocument/2006/relationships/hyperlink" Target="https://podminky.urs.cz/item/CS_URS_2021_02/10371500" TargetMode="External" /><Relationship Id="rId13" Type="http://schemas.openxmlformats.org/officeDocument/2006/relationships/hyperlink" Target="https://podminky.urs.cz/item/CS_URS_2021_02/183151111" TargetMode="External" /><Relationship Id="rId14" Type="http://schemas.openxmlformats.org/officeDocument/2006/relationships/hyperlink" Target="https://podminky.urs.cz/item/CS_URS_2021_02/184102114" TargetMode="External" /><Relationship Id="rId15" Type="http://schemas.openxmlformats.org/officeDocument/2006/relationships/hyperlink" Target="https://podminky.urs.cz/item/CS_URS_2021_02/184215112" TargetMode="External" /><Relationship Id="rId16" Type="http://schemas.openxmlformats.org/officeDocument/2006/relationships/hyperlink" Target="https://podminky.urs.cz/item/CS_URS_2021_02/60591253" TargetMode="External" /><Relationship Id="rId17" Type="http://schemas.openxmlformats.org/officeDocument/2006/relationships/hyperlink" Target="https://podminky.urs.cz/item/CS_URS_2021_02/212752402" TargetMode="External" /><Relationship Id="rId18" Type="http://schemas.openxmlformats.org/officeDocument/2006/relationships/hyperlink" Target="https://podminky.urs.cz/item/CS_URS_2021_02/564801111" TargetMode="External" /><Relationship Id="rId19" Type="http://schemas.openxmlformats.org/officeDocument/2006/relationships/hyperlink" Target="https://podminky.urs.cz/item/CS_URS_2021_02/564851111" TargetMode="External" /><Relationship Id="rId20" Type="http://schemas.openxmlformats.org/officeDocument/2006/relationships/hyperlink" Target="https://podminky.urs.cz/item/CS_URS_2021_02/564931512" TargetMode="External" /><Relationship Id="rId21" Type="http://schemas.openxmlformats.org/officeDocument/2006/relationships/hyperlink" Target="https://podminky.urs.cz/item/CS_URS_2021_02/565155101" TargetMode="External" /><Relationship Id="rId22" Type="http://schemas.openxmlformats.org/officeDocument/2006/relationships/hyperlink" Target="https://podminky.urs.cz/item/CS_URS_2021_02/573231106" TargetMode="External" /><Relationship Id="rId23" Type="http://schemas.openxmlformats.org/officeDocument/2006/relationships/hyperlink" Target="https://podminky.urs.cz/item/CS_URS_2021_02/577144141" TargetMode="External" /><Relationship Id="rId24" Type="http://schemas.openxmlformats.org/officeDocument/2006/relationships/hyperlink" Target="https://podminky.urs.cz/item/CS_URS_2021_02/596211112" TargetMode="External" /><Relationship Id="rId25" Type="http://schemas.openxmlformats.org/officeDocument/2006/relationships/hyperlink" Target="https://podminky.urs.cz/item/CS_URS_2021_02/59245015" TargetMode="External" /><Relationship Id="rId26" Type="http://schemas.openxmlformats.org/officeDocument/2006/relationships/hyperlink" Target="https://podminky.urs.cz/item/CS_URS_2021_02/59245222" TargetMode="External" /><Relationship Id="rId27" Type="http://schemas.openxmlformats.org/officeDocument/2006/relationships/hyperlink" Target="https://podminky.urs.cz/item/CS_URS_2021_02/596212212" TargetMode="External" /><Relationship Id="rId28" Type="http://schemas.openxmlformats.org/officeDocument/2006/relationships/hyperlink" Target="https://podminky.urs.cz/item/CS_URS_2021_02/59245203" TargetMode="External" /><Relationship Id="rId29" Type="http://schemas.openxmlformats.org/officeDocument/2006/relationships/hyperlink" Target="https://podminky.urs.cz/item/CS_URS_2021_02/916131112" TargetMode="External" /><Relationship Id="rId30" Type="http://schemas.openxmlformats.org/officeDocument/2006/relationships/hyperlink" Target="https://podminky.urs.cz/item/CS_URS_2021_02/59217031" TargetMode="External" /><Relationship Id="rId31" Type="http://schemas.openxmlformats.org/officeDocument/2006/relationships/hyperlink" Target="https://podminky.urs.cz/item/CS_URS_2021_02/59217029" TargetMode="External" /><Relationship Id="rId32" Type="http://schemas.openxmlformats.org/officeDocument/2006/relationships/hyperlink" Target="https://podminky.urs.cz/item/CS_URS_2021_02/916231112" TargetMode="External" /><Relationship Id="rId33" Type="http://schemas.openxmlformats.org/officeDocument/2006/relationships/hyperlink" Target="https://podminky.urs.cz/item/CS_URS_2021_02/59217017" TargetMode="External" /><Relationship Id="rId34" Type="http://schemas.openxmlformats.org/officeDocument/2006/relationships/hyperlink" Target="https://podminky.urs.cz/item/CS_URS_2021_02/919112223" TargetMode="External" /><Relationship Id="rId35" Type="http://schemas.openxmlformats.org/officeDocument/2006/relationships/hyperlink" Target="https://podminky.urs.cz/item/CS_URS_2021_02/919121223" TargetMode="External" /><Relationship Id="rId36" Type="http://schemas.openxmlformats.org/officeDocument/2006/relationships/hyperlink" Target="https://podminky.urs.cz/item/CS_URS_2021_02/919735111" TargetMode="External" /><Relationship Id="rId37" Type="http://schemas.openxmlformats.org/officeDocument/2006/relationships/hyperlink" Target="https://podminky.urs.cz/item/CS_URS_2021_02/919735122" TargetMode="External" /><Relationship Id="rId38" Type="http://schemas.openxmlformats.org/officeDocument/2006/relationships/hyperlink" Target="https://podminky.urs.cz/item/CS_URS_2021_02/997221611" TargetMode="External" /><Relationship Id="rId39" Type="http://schemas.openxmlformats.org/officeDocument/2006/relationships/hyperlink" Target="https://podminky.urs.cz/item/CS_URS_2021_02/997221612" TargetMode="External" /><Relationship Id="rId40" Type="http://schemas.openxmlformats.org/officeDocument/2006/relationships/hyperlink" Target="https://podminky.urs.cz/item/CS_URS_2021_02/997221861" TargetMode="External" /><Relationship Id="rId41" Type="http://schemas.openxmlformats.org/officeDocument/2006/relationships/hyperlink" Target="https://podminky.urs.cz/item/CS_URS_2021_02/997221875" TargetMode="External" /><Relationship Id="rId42" Type="http://schemas.openxmlformats.org/officeDocument/2006/relationships/hyperlink" Target="https://podminky.urs.cz/item/CS_URS_2021_02/997221873" TargetMode="External" /><Relationship Id="rId43" Type="http://schemas.openxmlformats.org/officeDocument/2006/relationships/hyperlink" Target="https://podminky.urs.cz/item/CS_URS_2021_02/998223011" TargetMode="External" /><Relationship Id="rId44" Type="http://schemas.openxmlformats.org/officeDocument/2006/relationships/hyperlink" Target="https://podminky.urs.cz/item/CS_URS_2021_02/998223092" TargetMode="External" /><Relationship Id="rId4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124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hyperlink" Target="https://podminky.urs.cz/item/CS_URS_2021_02/032103000" TargetMode="External" /><Relationship Id="rId6" Type="http://schemas.openxmlformats.org/officeDocument/2006/relationships/hyperlink" Target="https://podminky.urs.cz/item/CS_URS_2021_02/032903000" TargetMode="External" /><Relationship Id="rId7" Type="http://schemas.openxmlformats.org/officeDocument/2006/relationships/hyperlink" Target="https://podminky.urs.cz/item/CS_URS_2021_02/034303000" TargetMode="External" /><Relationship Id="rId8" Type="http://schemas.openxmlformats.org/officeDocument/2006/relationships/hyperlink" Target="https://podminky.urs.cz/item/CS_URS_2021_02/034503000" TargetMode="External" /><Relationship Id="rId9" Type="http://schemas.openxmlformats.org/officeDocument/2006/relationships/hyperlink" Target="https://podminky.urs.cz/item/CS_URS_2021_02/035002000" TargetMode="External" /><Relationship Id="rId10" Type="http://schemas.openxmlformats.org/officeDocument/2006/relationships/hyperlink" Target="https://podminky.urs.cz/item/CS_URS_2021_02/039103000" TargetMode="External" /><Relationship Id="rId11" Type="http://schemas.openxmlformats.org/officeDocument/2006/relationships/hyperlink" Target="https://podminky.urs.cz/item/CS_URS_2021_02/042503000" TargetMode="External" /><Relationship Id="rId12" Type="http://schemas.openxmlformats.org/officeDocument/2006/relationships/hyperlink" Target="https://podminky.urs.cz/item/CS_URS_2021_02/043134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41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41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ROUND(AG54,1)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1)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1)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1)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1)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1)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1)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1)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57</v>
      </c>
      <c r="U35" s="56"/>
      <c r="V35" s="56"/>
      <c r="W35" s="56"/>
      <c r="X35" s="58" t="s">
        <v>58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2021-11-01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kanalizační stoky CHIVa a CHIVb, ul. Sadová, Kolín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Kolín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15. 11. 2021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LK PROJEKT s.r.o.</v>
      </c>
      <c r="AN49" s="66"/>
      <c r="AO49" s="66"/>
      <c r="AP49" s="66"/>
      <c r="AQ49" s="42"/>
      <c r="AR49" s="46"/>
      <c r="AS49" s="76" t="s">
        <v>60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61</v>
      </c>
      <c r="D52" s="89"/>
      <c r="E52" s="89"/>
      <c r="F52" s="89"/>
      <c r="G52" s="89"/>
      <c r="H52" s="90"/>
      <c r="I52" s="91" t="s">
        <v>62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63</v>
      </c>
      <c r="AH52" s="89"/>
      <c r="AI52" s="89"/>
      <c r="AJ52" s="89"/>
      <c r="AK52" s="89"/>
      <c r="AL52" s="89"/>
      <c r="AM52" s="89"/>
      <c r="AN52" s="91" t="s">
        <v>64</v>
      </c>
      <c r="AO52" s="89"/>
      <c r="AP52" s="89"/>
      <c r="AQ52" s="93" t="s">
        <v>65</v>
      </c>
      <c r="AR52" s="46"/>
      <c r="AS52" s="94" t="s">
        <v>66</v>
      </c>
      <c r="AT52" s="95" t="s">
        <v>67</v>
      </c>
      <c r="AU52" s="95" t="s">
        <v>68</v>
      </c>
      <c r="AV52" s="95" t="s">
        <v>69</v>
      </c>
      <c r="AW52" s="95" t="s">
        <v>70</v>
      </c>
      <c r="AX52" s="95" t="s">
        <v>71</v>
      </c>
      <c r="AY52" s="95" t="s">
        <v>72</v>
      </c>
      <c r="AZ52" s="95" t="s">
        <v>73</v>
      </c>
      <c r="BA52" s="95" t="s">
        <v>74</v>
      </c>
      <c r="BB52" s="95" t="s">
        <v>75</v>
      </c>
      <c r="BC52" s="95" t="s">
        <v>76</v>
      </c>
      <c r="BD52" s="96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ROUND(AG55+SUM(AG60:AG62),1)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35</v>
      </c>
      <c r="AR54" s="106"/>
      <c r="AS54" s="107">
        <f>ROUND(AS55+SUM(AS60:AS62),1)</f>
        <v>0</v>
      </c>
      <c r="AT54" s="108">
        <f>ROUND(SUM(AV54:AW54),1)</f>
        <v>0</v>
      </c>
      <c r="AU54" s="109">
        <f>ROUND(AU55+SUM(AU60:AU62),5)</f>
        <v>0</v>
      </c>
      <c r="AV54" s="108">
        <f>ROUND(AZ54*L29,1)</f>
        <v>0</v>
      </c>
      <c r="AW54" s="108">
        <f>ROUND(BA54*L30,1)</f>
        <v>0</v>
      </c>
      <c r="AX54" s="108">
        <f>ROUND(BB54*L29,1)</f>
        <v>0</v>
      </c>
      <c r="AY54" s="108">
        <f>ROUND(BC54*L30,1)</f>
        <v>0</v>
      </c>
      <c r="AZ54" s="108">
        <f>ROUND(AZ55+SUM(AZ60:AZ62),1)</f>
        <v>0</v>
      </c>
      <c r="BA54" s="108">
        <f>ROUND(BA55+SUM(BA60:BA62),1)</f>
        <v>0</v>
      </c>
      <c r="BB54" s="108">
        <f>ROUND(BB55+SUM(BB60:BB62),1)</f>
        <v>0</v>
      </c>
      <c r="BC54" s="108">
        <f>ROUND(BC55+SUM(BC60:BC62),1)</f>
        <v>0</v>
      </c>
      <c r="BD54" s="110">
        <f>ROUND(BD55+SUM(BD60:BD62),1)</f>
        <v>0</v>
      </c>
      <c r="BE54" s="6"/>
      <c r="BS54" s="111" t="s">
        <v>79</v>
      </c>
      <c r="BT54" s="111" t="s">
        <v>80</v>
      </c>
      <c r="BU54" s="112" t="s">
        <v>81</v>
      </c>
      <c r="BV54" s="111" t="s">
        <v>82</v>
      </c>
      <c r="BW54" s="111" t="s">
        <v>5</v>
      </c>
      <c r="BX54" s="111" t="s">
        <v>83</v>
      </c>
      <c r="CL54" s="111" t="s">
        <v>19</v>
      </c>
    </row>
    <row r="55" s="7" customFormat="1" ht="16.5" customHeight="1">
      <c r="A55" s="7"/>
      <c r="B55" s="113"/>
      <c r="C55" s="114"/>
      <c r="D55" s="115" t="s">
        <v>84</v>
      </c>
      <c r="E55" s="115"/>
      <c r="F55" s="115"/>
      <c r="G55" s="115"/>
      <c r="H55" s="115"/>
      <c r="I55" s="116"/>
      <c r="J55" s="115" t="s">
        <v>85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ROUND(SUM(AG56:AG59),1)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86</v>
      </c>
      <c r="AR55" s="120"/>
      <c r="AS55" s="121">
        <f>ROUND(SUM(AS56:AS59),1)</f>
        <v>0</v>
      </c>
      <c r="AT55" s="122">
        <f>ROUND(SUM(AV55:AW55),1)</f>
        <v>0</v>
      </c>
      <c r="AU55" s="123">
        <f>ROUND(SUM(AU56:AU59),5)</f>
        <v>0</v>
      </c>
      <c r="AV55" s="122">
        <f>ROUND(AZ55*L29,1)</f>
        <v>0</v>
      </c>
      <c r="AW55" s="122">
        <f>ROUND(BA55*L30,1)</f>
        <v>0</v>
      </c>
      <c r="AX55" s="122">
        <f>ROUND(BB55*L29,1)</f>
        <v>0</v>
      </c>
      <c r="AY55" s="122">
        <f>ROUND(BC55*L30,1)</f>
        <v>0</v>
      </c>
      <c r="AZ55" s="122">
        <f>ROUND(SUM(AZ56:AZ59),1)</f>
        <v>0</v>
      </c>
      <c r="BA55" s="122">
        <f>ROUND(SUM(BA56:BA59),1)</f>
        <v>0</v>
      </c>
      <c r="BB55" s="122">
        <f>ROUND(SUM(BB56:BB59),1)</f>
        <v>0</v>
      </c>
      <c r="BC55" s="122">
        <f>ROUND(SUM(BC56:BC59),1)</f>
        <v>0</v>
      </c>
      <c r="BD55" s="124">
        <f>ROUND(SUM(BD56:BD59),1)</f>
        <v>0</v>
      </c>
      <c r="BE55" s="7"/>
      <c r="BS55" s="125" t="s">
        <v>79</v>
      </c>
      <c r="BT55" s="125" t="s">
        <v>87</v>
      </c>
      <c r="BU55" s="125" t="s">
        <v>81</v>
      </c>
      <c r="BV55" s="125" t="s">
        <v>82</v>
      </c>
      <c r="BW55" s="125" t="s">
        <v>88</v>
      </c>
      <c r="BX55" s="125" t="s">
        <v>5</v>
      </c>
      <c r="CL55" s="125" t="s">
        <v>19</v>
      </c>
      <c r="CM55" s="125" t="s">
        <v>89</v>
      </c>
    </row>
    <row r="56" s="4" customFormat="1" ht="23.25" customHeight="1">
      <c r="A56" s="126" t="s">
        <v>90</v>
      </c>
      <c r="B56" s="65"/>
      <c r="C56" s="127"/>
      <c r="D56" s="127"/>
      <c r="E56" s="128" t="s">
        <v>91</v>
      </c>
      <c r="F56" s="128"/>
      <c r="G56" s="128"/>
      <c r="H56" s="128"/>
      <c r="I56" s="128"/>
      <c r="J56" s="127"/>
      <c r="K56" s="128" t="s">
        <v>92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01.1 - Rekonstrukce ka...'!J32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93</v>
      </c>
      <c r="AR56" s="67"/>
      <c r="AS56" s="131">
        <v>0</v>
      </c>
      <c r="AT56" s="132">
        <f>ROUND(SUM(AV56:AW56),1)</f>
        <v>0</v>
      </c>
      <c r="AU56" s="133">
        <f>'SO 01.1 - Rekonstrukce ka...'!P92</f>
        <v>0</v>
      </c>
      <c r="AV56" s="132">
        <f>'SO 01.1 - Rekonstrukce ka...'!J35</f>
        <v>0</v>
      </c>
      <c r="AW56" s="132">
        <f>'SO 01.1 - Rekonstrukce ka...'!J36</f>
        <v>0</v>
      </c>
      <c r="AX56" s="132">
        <f>'SO 01.1 - Rekonstrukce ka...'!J37</f>
        <v>0</v>
      </c>
      <c r="AY56" s="132">
        <f>'SO 01.1 - Rekonstrukce ka...'!J38</f>
        <v>0</v>
      </c>
      <c r="AZ56" s="132">
        <f>'SO 01.1 - Rekonstrukce ka...'!F35</f>
        <v>0</v>
      </c>
      <c r="BA56" s="132">
        <f>'SO 01.1 - Rekonstrukce ka...'!F36</f>
        <v>0</v>
      </c>
      <c r="BB56" s="132">
        <f>'SO 01.1 - Rekonstrukce ka...'!F37</f>
        <v>0</v>
      </c>
      <c r="BC56" s="132">
        <f>'SO 01.1 - Rekonstrukce ka...'!F38</f>
        <v>0</v>
      </c>
      <c r="BD56" s="134">
        <f>'SO 01.1 - Rekonstrukce ka...'!F39</f>
        <v>0</v>
      </c>
      <c r="BE56" s="4"/>
      <c r="BT56" s="135" t="s">
        <v>89</v>
      </c>
      <c r="BV56" s="135" t="s">
        <v>82</v>
      </c>
      <c r="BW56" s="135" t="s">
        <v>94</v>
      </c>
      <c r="BX56" s="135" t="s">
        <v>88</v>
      </c>
      <c r="CL56" s="135" t="s">
        <v>19</v>
      </c>
    </row>
    <row r="57" s="4" customFormat="1" ht="16.5" customHeight="1">
      <c r="A57" s="126" t="s">
        <v>90</v>
      </c>
      <c r="B57" s="65"/>
      <c r="C57" s="127"/>
      <c r="D57" s="127"/>
      <c r="E57" s="128" t="s">
        <v>95</v>
      </c>
      <c r="F57" s="128"/>
      <c r="G57" s="128"/>
      <c r="H57" s="128"/>
      <c r="I57" s="128"/>
      <c r="J57" s="127"/>
      <c r="K57" s="128" t="s">
        <v>96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01.2 - Rekonstrukce ka...'!J32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93</v>
      </c>
      <c r="AR57" s="67"/>
      <c r="AS57" s="131">
        <v>0</v>
      </c>
      <c r="AT57" s="132">
        <f>ROUND(SUM(AV57:AW57),1)</f>
        <v>0</v>
      </c>
      <c r="AU57" s="133">
        <f>'SO 01.2 - Rekonstrukce ka...'!P91</f>
        <v>0</v>
      </c>
      <c r="AV57" s="132">
        <f>'SO 01.2 - Rekonstrukce ka...'!J35</f>
        <v>0</v>
      </c>
      <c r="AW57" s="132">
        <f>'SO 01.2 - Rekonstrukce ka...'!J36</f>
        <v>0</v>
      </c>
      <c r="AX57" s="132">
        <f>'SO 01.2 - Rekonstrukce ka...'!J37</f>
        <v>0</v>
      </c>
      <c r="AY57" s="132">
        <f>'SO 01.2 - Rekonstrukce ka...'!J38</f>
        <v>0</v>
      </c>
      <c r="AZ57" s="132">
        <f>'SO 01.2 - Rekonstrukce ka...'!F35</f>
        <v>0</v>
      </c>
      <c r="BA57" s="132">
        <f>'SO 01.2 - Rekonstrukce ka...'!F36</f>
        <v>0</v>
      </c>
      <c r="BB57" s="132">
        <f>'SO 01.2 - Rekonstrukce ka...'!F37</f>
        <v>0</v>
      </c>
      <c r="BC57" s="132">
        <f>'SO 01.2 - Rekonstrukce ka...'!F38</f>
        <v>0</v>
      </c>
      <c r="BD57" s="134">
        <f>'SO 01.2 - Rekonstrukce ka...'!F39</f>
        <v>0</v>
      </c>
      <c r="BE57" s="4"/>
      <c r="BT57" s="135" t="s">
        <v>89</v>
      </c>
      <c r="BV57" s="135" t="s">
        <v>82</v>
      </c>
      <c r="BW57" s="135" t="s">
        <v>97</v>
      </c>
      <c r="BX57" s="135" t="s">
        <v>88</v>
      </c>
      <c r="CL57" s="135" t="s">
        <v>19</v>
      </c>
    </row>
    <row r="58" s="4" customFormat="1" ht="16.5" customHeight="1">
      <c r="A58" s="126" t="s">
        <v>90</v>
      </c>
      <c r="B58" s="65"/>
      <c r="C58" s="127"/>
      <c r="D58" s="127"/>
      <c r="E58" s="128" t="s">
        <v>98</v>
      </c>
      <c r="F58" s="128"/>
      <c r="G58" s="128"/>
      <c r="H58" s="128"/>
      <c r="I58" s="128"/>
      <c r="J58" s="127"/>
      <c r="K58" s="128" t="s">
        <v>99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01.3 - Rekonstrukce ul...'!J32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93</v>
      </c>
      <c r="AR58" s="67"/>
      <c r="AS58" s="131">
        <v>0</v>
      </c>
      <c r="AT58" s="132">
        <f>ROUND(SUM(AV58:AW58),1)</f>
        <v>0</v>
      </c>
      <c r="AU58" s="133">
        <f>'SO 01.3 - Rekonstrukce ul...'!P90</f>
        <v>0</v>
      </c>
      <c r="AV58" s="132">
        <f>'SO 01.3 - Rekonstrukce ul...'!J35</f>
        <v>0</v>
      </c>
      <c r="AW58" s="132">
        <f>'SO 01.3 - Rekonstrukce ul...'!J36</f>
        <v>0</v>
      </c>
      <c r="AX58" s="132">
        <f>'SO 01.3 - Rekonstrukce ul...'!J37</f>
        <v>0</v>
      </c>
      <c r="AY58" s="132">
        <f>'SO 01.3 - Rekonstrukce ul...'!J38</f>
        <v>0</v>
      </c>
      <c r="AZ58" s="132">
        <f>'SO 01.3 - Rekonstrukce ul...'!F35</f>
        <v>0</v>
      </c>
      <c r="BA58" s="132">
        <f>'SO 01.3 - Rekonstrukce ul...'!F36</f>
        <v>0</v>
      </c>
      <c r="BB58" s="132">
        <f>'SO 01.3 - Rekonstrukce ul...'!F37</f>
        <v>0</v>
      </c>
      <c r="BC58" s="132">
        <f>'SO 01.3 - Rekonstrukce ul...'!F38</f>
        <v>0</v>
      </c>
      <c r="BD58" s="134">
        <f>'SO 01.3 - Rekonstrukce ul...'!F39</f>
        <v>0</v>
      </c>
      <c r="BE58" s="4"/>
      <c r="BT58" s="135" t="s">
        <v>89</v>
      </c>
      <c r="BV58" s="135" t="s">
        <v>82</v>
      </c>
      <c r="BW58" s="135" t="s">
        <v>100</v>
      </c>
      <c r="BX58" s="135" t="s">
        <v>88</v>
      </c>
      <c r="CL58" s="135" t="s">
        <v>19</v>
      </c>
    </row>
    <row r="59" s="4" customFormat="1" ht="16.5" customHeight="1">
      <c r="A59" s="126" t="s">
        <v>90</v>
      </c>
      <c r="B59" s="65"/>
      <c r="C59" s="127"/>
      <c r="D59" s="127"/>
      <c r="E59" s="128" t="s">
        <v>101</v>
      </c>
      <c r="F59" s="128"/>
      <c r="G59" s="128"/>
      <c r="H59" s="128"/>
      <c r="I59" s="128"/>
      <c r="J59" s="127"/>
      <c r="K59" s="128" t="s">
        <v>102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01.4 - Rušení stávajíc...'!J32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93</v>
      </c>
      <c r="AR59" s="67"/>
      <c r="AS59" s="131">
        <v>0</v>
      </c>
      <c r="AT59" s="132">
        <f>ROUND(SUM(AV59:AW59),1)</f>
        <v>0</v>
      </c>
      <c r="AU59" s="133">
        <f>'SO 01.4 - Rušení stávajíc...'!P90</f>
        <v>0</v>
      </c>
      <c r="AV59" s="132">
        <f>'SO 01.4 - Rušení stávajíc...'!J35</f>
        <v>0</v>
      </c>
      <c r="AW59" s="132">
        <f>'SO 01.4 - Rušení stávajíc...'!J36</f>
        <v>0</v>
      </c>
      <c r="AX59" s="132">
        <f>'SO 01.4 - Rušení stávajíc...'!J37</f>
        <v>0</v>
      </c>
      <c r="AY59" s="132">
        <f>'SO 01.4 - Rušení stávajíc...'!J38</f>
        <v>0</v>
      </c>
      <c r="AZ59" s="132">
        <f>'SO 01.4 - Rušení stávajíc...'!F35</f>
        <v>0</v>
      </c>
      <c r="BA59" s="132">
        <f>'SO 01.4 - Rušení stávajíc...'!F36</f>
        <v>0</v>
      </c>
      <c r="BB59" s="132">
        <f>'SO 01.4 - Rušení stávajíc...'!F37</f>
        <v>0</v>
      </c>
      <c r="BC59" s="132">
        <f>'SO 01.4 - Rušení stávajíc...'!F38</f>
        <v>0</v>
      </c>
      <c r="BD59" s="134">
        <f>'SO 01.4 - Rušení stávajíc...'!F39</f>
        <v>0</v>
      </c>
      <c r="BE59" s="4"/>
      <c r="BT59" s="135" t="s">
        <v>89</v>
      </c>
      <c r="BV59" s="135" t="s">
        <v>82</v>
      </c>
      <c r="BW59" s="135" t="s">
        <v>103</v>
      </c>
      <c r="BX59" s="135" t="s">
        <v>88</v>
      </c>
      <c r="CL59" s="135" t="s">
        <v>19</v>
      </c>
    </row>
    <row r="60" s="7" customFormat="1" ht="16.5" customHeight="1">
      <c r="A60" s="126" t="s">
        <v>90</v>
      </c>
      <c r="B60" s="113"/>
      <c r="C60" s="114"/>
      <c r="D60" s="115" t="s">
        <v>104</v>
      </c>
      <c r="E60" s="115"/>
      <c r="F60" s="115"/>
      <c r="G60" s="115"/>
      <c r="H60" s="115"/>
      <c r="I60" s="116"/>
      <c r="J60" s="115" t="s">
        <v>105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 02 - Veřejné osvětlení'!J30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86</v>
      </c>
      <c r="AR60" s="120"/>
      <c r="AS60" s="121">
        <v>0</v>
      </c>
      <c r="AT60" s="122">
        <f>ROUND(SUM(AV60:AW60),1)</f>
        <v>0</v>
      </c>
      <c r="AU60" s="123">
        <f>'SO 02 - Veřejné osvětlení'!P84</f>
        <v>0</v>
      </c>
      <c r="AV60" s="122">
        <f>'SO 02 - Veřejné osvětlení'!J33</f>
        <v>0</v>
      </c>
      <c r="AW60" s="122">
        <f>'SO 02 - Veřejné osvětlení'!J34</f>
        <v>0</v>
      </c>
      <c r="AX60" s="122">
        <f>'SO 02 - Veřejné osvětlení'!J35</f>
        <v>0</v>
      </c>
      <c r="AY60" s="122">
        <f>'SO 02 - Veřejné osvětlení'!J36</f>
        <v>0</v>
      </c>
      <c r="AZ60" s="122">
        <f>'SO 02 - Veřejné osvětlení'!F33</f>
        <v>0</v>
      </c>
      <c r="BA60" s="122">
        <f>'SO 02 - Veřejné osvětlení'!F34</f>
        <v>0</v>
      </c>
      <c r="BB60" s="122">
        <f>'SO 02 - Veřejné osvětlení'!F35</f>
        <v>0</v>
      </c>
      <c r="BC60" s="122">
        <f>'SO 02 - Veřejné osvětlení'!F36</f>
        <v>0</v>
      </c>
      <c r="BD60" s="124">
        <f>'SO 02 - Veřejné osvětlení'!F37</f>
        <v>0</v>
      </c>
      <c r="BE60" s="7"/>
      <c r="BT60" s="125" t="s">
        <v>87</v>
      </c>
      <c r="BV60" s="125" t="s">
        <v>82</v>
      </c>
      <c r="BW60" s="125" t="s">
        <v>106</v>
      </c>
      <c r="BX60" s="125" t="s">
        <v>5</v>
      </c>
      <c r="CL60" s="125" t="s">
        <v>35</v>
      </c>
      <c r="CM60" s="125" t="s">
        <v>89</v>
      </c>
    </row>
    <row r="61" s="7" customFormat="1" ht="16.5" customHeight="1">
      <c r="A61" s="126" t="s">
        <v>90</v>
      </c>
      <c r="B61" s="113"/>
      <c r="C61" s="114"/>
      <c r="D61" s="115" t="s">
        <v>107</v>
      </c>
      <c r="E61" s="115"/>
      <c r="F61" s="115"/>
      <c r="G61" s="115"/>
      <c r="H61" s="115"/>
      <c r="I61" s="116"/>
      <c r="J61" s="115" t="s">
        <v>108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 03 - Komunikace'!J30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86</v>
      </c>
      <c r="AR61" s="120"/>
      <c r="AS61" s="121">
        <v>0</v>
      </c>
      <c r="AT61" s="122">
        <f>ROUND(SUM(AV61:AW61),1)</f>
        <v>0</v>
      </c>
      <c r="AU61" s="123">
        <f>'SO 03 - Komunikace'!P86</f>
        <v>0</v>
      </c>
      <c r="AV61" s="122">
        <f>'SO 03 - Komunikace'!J33</f>
        <v>0</v>
      </c>
      <c r="AW61" s="122">
        <f>'SO 03 - Komunikace'!J34</f>
        <v>0</v>
      </c>
      <c r="AX61" s="122">
        <f>'SO 03 - Komunikace'!J35</f>
        <v>0</v>
      </c>
      <c r="AY61" s="122">
        <f>'SO 03 - Komunikace'!J36</f>
        <v>0</v>
      </c>
      <c r="AZ61" s="122">
        <f>'SO 03 - Komunikace'!F33</f>
        <v>0</v>
      </c>
      <c r="BA61" s="122">
        <f>'SO 03 - Komunikace'!F34</f>
        <v>0</v>
      </c>
      <c r="BB61" s="122">
        <f>'SO 03 - Komunikace'!F35</f>
        <v>0</v>
      </c>
      <c r="BC61" s="122">
        <f>'SO 03 - Komunikace'!F36</f>
        <v>0</v>
      </c>
      <c r="BD61" s="124">
        <f>'SO 03 - Komunikace'!F37</f>
        <v>0</v>
      </c>
      <c r="BE61" s="7"/>
      <c r="BT61" s="125" t="s">
        <v>87</v>
      </c>
      <c r="BV61" s="125" t="s">
        <v>82</v>
      </c>
      <c r="BW61" s="125" t="s">
        <v>109</v>
      </c>
      <c r="BX61" s="125" t="s">
        <v>5</v>
      </c>
      <c r="CL61" s="125" t="s">
        <v>35</v>
      </c>
      <c r="CM61" s="125" t="s">
        <v>89</v>
      </c>
    </row>
    <row r="62" s="7" customFormat="1" ht="16.5" customHeight="1">
      <c r="A62" s="126" t="s">
        <v>90</v>
      </c>
      <c r="B62" s="113"/>
      <c r="C62" s="114"/>
      <c r="D62" s="115" t="s">
        <v>110</v>
      </c>
      <c r="E62" s="115"/>
      <c r="F62" s="115"/>
      <c r="G62" s="115"/>
      <c r="H62" s="115"/>
      <c r="I62" s="116"/>
      <c r="J62" s="115" t="s">
        <v>111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'VRN - Vedlejší rozpočtové...'!J30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86</v>
      </c>
      <c r="AR62" s="120"/>
      <c r="AS62" s="136">
        <v>0</v>
      </c>
      <c r="AT62" s="137">
        <f>ROUND(SUM(AV62:AW62),1)</f>
        <v>0</v>
      </c>
      <c r="AU62" s="138">
        <f>'VRN - Vedlejší rozpočtové...'!P83</f>
        <v>0</v>
      </c>
      <c r="AV62" s="137">
        <f>'VRN - Vedlejší rozpočtové...'!J33</f>
        <v>0</v>
      </c>
      <c r="AW62" s="137">
        <f>'VRN - Vedlejší rozpočtové...'!J34</f>
        <v>0</v>
      </c>
      <c r="AX62" s="137">
        <f>'VRN - Vedlejší rozpočtové...'!J35</f>
        <v>0</v>
      </c>
      <c r="AY62" s="137">
        <f>'VRN - Vedlejší rozpočtové...'!J36</f>
        <v>0</v>
      </c>
      <c r="AZ62" s="137">
        <f>'VRN - Vedlejší rozpočtové...'!F33</f>
        <v>0</v>
      </c>
      <c r="BA62" s="137">
        <f>'VRN - Vedlejší rozpočtové...'!F34</f>
        <v>0</v>
      </c>
      <c r="BB62" s="137">
        <f>'VRN - Vedlejší rozpočtové...'!F35</f>
        <v>0</v>
      </c>
      <c r="BC62" s="137">
        <f>'VRN - Vedlejší rozpočtové...'!F36</f>
        <v>0</v>
      </c>
      <c r="BD62" s="139">
        <f>'VRN - Vedlejší rozpočtové...'!F37</f>
        <v>0</v>
      </c>
      <c r="BE62" s="7"/>
      <c r="BT62" s="125" t="s">
        <v>87</v>
      </c>
      <c r="BV62" s="125" t="s">
        <v>82</v>
      </c>
      <c r="BW62" s="125" t="s">
        <v>112</v>
      </c>
      <c r="BX62" s="125" t="s">
        <v>5</v>
      </c>
      <c r="CL62" s="125" t="s">
        <v>35</v>
      </c>
      <c r="CM62" s="125" t="s">
        <v>89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mfZuCjif/5mCR28s37ROTtYLmF1XP+NhnpJXLMDsNGpTH9zkufq4eXzLf8IewaSpQN2xfpGZtP/DBoWIvGVrng==" hashValue="6szZ02I2IXdA7G99qDmMk94sblY0oxqylKZN7vie5GXBWi10t6CC3AH989IgQnw+NTpNz5uQdCCTPipDGXsoS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.1 - Rekonstrukce ka...'!C2" display="/"/>
    <hyperlink ref="A57" location="'SO 01.2 - Rekonstrukce ka...'!C2" display="/"/>
    <hyperlink ref="A58" location="'SO 01.3 - Rekonstrukce ul...'!C2" display="/"/>
    <hyperlink ref="A59" location="'SO 01.4 - Rušení stávajíc...'!C2" display="/"/>
    <hyperlink ref="A60" location="'SO 02 - Veřejné osvětlení'!C2" display="/"/>
    <hyperlink ref="A61" location="'SO 03 - Komunikace'!C2" display="/"/>
    <hyperlink ref="A6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0" t="s">
        <v>113</v>
      </c>
      <c r="BA2" s="140" t="s">
        <v>35</v>
      </c>
      <c r="BB2" s="140" t="s">
        <v>35</v>
      </c>
      <c r="BC2" s="140" t="s">
        <v>114</v>
      </c>
      <c r="BD2" s="140" t="s">
        <v>89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  <c r="AZ3" s="140" t="s">
        <v>115</v>
      </c>
      <c r="BA3" s="140" t="s">
        <v>35</v>
      </c>
      <c r="BB3" s="140" t="s">
        <v>35</v>
      </c>
      <c r="BC3" s="140" t="s">
        <v>116</v>
      </c>
      <c r="BD3" s="140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  <c r="AZ4" s="140" t="s">
        <v>118</v>
      </c>
      <c r="BA4" s="140" t="s">
        <v>35</v>
      </c>
      <c r="BB4" s="140" t="s">
        <v>35</v>
      </c>
      <c r="BC4" s="140" t="s">
        <v>119</v>
      </c>
      <c r="BD4" s="140" t="s">
        <v>89</v>
      </c>
    </row>
    <row r="5" hidden="1" s="1" customFormat="1" ht="6.96" customHeight="1">
      <c r="B5" s="21"/>
      <c r="L5" s="21"/>
      <c r="AZ5" s="140" t="s">
        <v>120</v>
      </c>
      <c r="BA5" s="140" t="s">
        <v>35</v>
      </c>
      <c r="BB5" s="140" t="s">
        <v>35</v>
      </c>
      <c r="BC5" s="140" t="s">
        <v>119</v>
      </c>
      <c r="BD5" s="140" t="s">
        <v>89</v>
      </c>
    </row>
    <row r="6" hidden="1" s="1" customFormat="1" ht="12" customHeight="1">
      <c r="B6" s="21"/>
      <c r="D6" s="145" t="s">
        <v>16</v>
      </c>
      <c r="L6" s="21"/>
      <c r="AZ6" s="140" t="s">
        <v>121</v>
      </c>
      <c r="BA6" s="140" t="s">
        <v>35</v>
      </c>
      <c r="BB6" s="140" t="s">
        <v>35</v>
      </c>
      <c r="BC6" s="140" t="s">
        <v>122</v>
      </c>
      <c r="BD6" s="140" t="s">
        <v>89</v>
      </c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  <c r="AZ7" s="140" t="s">
        <v>123</v>
      </c>
      <c r="BA7" s="140" t="s">
        <v>35</v>
      </c>
      <c r="BB7" s="140" t="s">
        <v>35</v>
      </c>
      <c r="BC7" s="140" t="s">
        <v>124</v>
      </c>
      <c r="BD7" s="140" t="s">
        <v>89</v>
      </c>
    </row>
    <row r="8" hidden="1" s="1" customFormat="1" ht="12" customHeight="1">
      <c r="B8" s="21"/>
      <c r="D8" s="145" t="s">
        <v>125</v>
      </c>
      <c r="L8" s="21"/>
      <c r="AZ8" s="140" t="s">
        <v>126</v>
      </c>
      <c r="BA8" s="140" t="s">
        <v>35</v>
      </c>
      <c r="BB8" s="140" t="s">
        <v>35</v>
      </c>
      <c r="BC8" s="140" t="s">
        <v>127</v>
      </c>
      <c r="BD8" s="140" t="s">
        <v>89</v>
      </c>
    </row>
    <row r="9" hidden="1" s="2" customFormat="1" ht="16.5" customHeight="1">
      <c r="A9" s="40"/>
      <c r="B9" s="46"/>
      <c r="C9" s="40"/>
      <c r="D9" s="40"/>
      <c r="E9" s="146" t="s">
        <v>128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0" t="s">
        <v>129</v>
      </c>
      <c r="BA9" s="140" t="s">
        <v>35</v>
      </c>
      <c r="BB9" s="140" t="s">
        <v>35</v>
      </c>
      <c r="BC9" s="140" t="s">
        <v>130</v>
      </c>
      <c r="BD9" s="140" t="s">
        <v>89</v>
      </c>
    </row>
    <row r="10" hidden="1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48" t="s">
        <v>132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35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15. 11. 2021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">
        <v>32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5" t="s">
        <v>34</v>
      </c>
      <c r="J17" s="135" t="s">
        <v>35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5" t="s">
        <v>36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34</v>
      </c>
      <c r="J20" s="34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5" t="s">
        <v>38</v>
      </c>
      <c r="E22" s="40"/>
      <c r="F22" s="40"/>
      <c r="G22" s="40"/>
      <c r="H22" s="40"/>
      <c r="I22" s="145" t="s">
        <v>31</v>
      </c>
      <c r="J22" s="135" t="s">
        <v>39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5" t="s">
        <v>34</v>
      </c>
      <c r="J23" s="135" t="s">
        <v>35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5" t="s">
        <v>42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34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5" t="s">
        <v>44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71.25" customHeight="1">
      <c r="A29" s="150"/>
      <c r="B29" s="151"/>
      <c r="C29" s="150"/>
      <c r="D29" s="150"/>
      <c r="E29" s="152" t="s">
        <v>45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55" t="s">
        <v>46</v>
      </c>
      <c r="E32" s="40"/>
      <c r="F32" s="40"/>
      <c r="G32" s="40"/>
      <c r="H32" s="40"/>
      <c r="I32" s="40"/>
      <c r="J32" s="156">
        <f>ROUND(J92, 1)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57" t="s">
        <v>48</v>
      </c>
      <c r="G34" s="40"/>
      <c r="H34" s="40"/>
      <c r="I34" s="157" t="s">
        <v>47</v>
      </c>
      <c r="J34" s="157" t="s">
        <v>49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50</v>
      </c>
      <c r="E35" s="145" t="s">
        <v>51</v>
      </c>
      <c r="F35" s="159">
        <f>ROUND((SUM(BE92:BE397)),  1)</f>
        <v>0</v>
      </c>
      <c r="G35" s="40"/>
      <c r="H35" s="40"/>
      <c r="I35" s="160">
        <v>0.20999999999999999</v>
      </c>
      <c r="J35" s="159">
        <f>ROUND(((SUM(BE92:BE397))*I35),  1)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52</v>
      </c>
      <c r="F36" s="159">
        <f>ROUND((SUM(BF92:BF397)),  1)</f>
        <v>0</v>
      </c>
      <c r="G36" s="40"/>
      <c r="H36" s="40"/>
      <c r="I36" s="160">
        <v>0.14999999999999999</v>
      </c>
      <c r="J36" s="159">
        <f>ROUND(((SUM(BF92:BF397))*I36),  1)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53</v>
      </c>
      <c r="F37" s="159">
        <f>ROUND((SUM(BG92:BG397)),  1)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54</v>
      </c>
      <c r="F38" s="159">
        <f>ROUND((SUM(BH92:BH397)),  1)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55</v>
      </c>
      <c r="F39" s="159">
        <f>ROUND((SUM(BI92:BI397)),  1)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1"/>
      <c r="D41" s="162" t="s">
        <v>56</v>
      </c>
      <c r="E41" s="163"/>
      <c r="F41" s="163"/>
      <c r="G41" s="164" t="s">
        <v>57</v>
      </c>
      <c r="H41" s="165" t="s">
        <v>58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133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72" t="str">
        <f>E7</f>
        <v>Rekonstrukce kanalizační stoky CHIVa a CHIVb, ul. Sadová, Kolín</v>
      </c>
      <c r="F50" s="33"/>
      <c r="G50" s="33"/>
      <c r="H50" s="33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125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72" t="s">
        <v>128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1" t="str">
        <f>E11</f>
        <v>SO 01.1 - Rekonstrukce kanalizační stoky CHIVa a CHIVb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Kolín</v>
      </c>
      <c r="G56" s="42"/>
      <c r="H56" s="42"/>
      <c r="I56" s="33" t="s">
        <v>24</v>
      </c>
      <c r="J56" s="74" t="str">
        <f>IF(J14="","",J14)</f>
        <v>15. 11. 2021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Město Kolín</v>
      </c>
      <c r="G58" s="42"/>
      <c r="H58" s="42"/>
      <c r="I58" s="33" t="s">
        <v>38</v>
      </c>
      <c r="J58" s="38" t="str">
        <f>E23</f>
        <v>LK PROJEKT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73" t="s">
        <v>134</v>
      </c>
      <c r="D61" s="174"/>
      <c r="E61" s="174"/>
      <c r="F61" s="174"/>
      <c r="G61" s="174"/>
      <c r="H61" s="174"/>
      <c r="I61" s="174"/>
      <c r="J61" s="175" t="s">
        <v>135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76" t="s">
        <v>78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136</v>
      </c>
    </row>
    <row r="64" hidden="1" s="9" customFormat="1" ht="24.96" customHeight="1">
      <c r="A64" s="9"/>
      <c r="B64" s="177"/>
      <c r="C64" s="178"/>
      <c r="D64" s="179" t="s">
        <v>137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138</v>
      </c>
      <c r="E65" s="185"/>
      <c r="F65" s="185"/>
      <c r="G65" s="185"/>
      <c r="H65" s="185"/>
      <c r="I65" s="185"/>
      <c r="J65" s="186">
        <f>J94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139</v>
      </c>
      <c r="E66" s="185"/>
      <c r="F66" s="185"/>
      <c r="G66" s="185"/>
      <c r="H66" s="185"/>
      <c r="I66" s="185"/>
      <c r="J66" s="186">
        <f>J263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140</v>
      </c>
      <c r="E67" s="185"/>
      <c r="F67" s="185"/>
      <c r="G67" s="185"/>
      <c r="H67" s="185"/>
      <c r="I67" s="185"/>
      <c r="J67" s="186">
        <f>J269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141</v>
      </c>
      <c r="E68" s="185"/>
      <c r="F68" s="185"/>
      <c r="G68" s="185"/>
      <c r="H68" s="185"/>
      <c r="I68" s="185"/>
      <c r="J68" s="186">
        <f>J275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3"/>
      <c r="C69" s="127"/>
      <c r="D69" s="184" t="s">
        <v>142</v>
      </c>
      <c r="E69" s="185"/>
      <c r="F69" s="185"/>
      <c r="G69" s="185"/>
      <c r="H69" s="185"/>
      <c r="I69" s="185"/>
      <c r="J69" s="186">
        <f>J316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3"/>
      <c r="C70" s="127"/>
      <c r="D70" s="184" t="s">
        <v>143</v>
      </c>
      <c r="E70" s="185"/>
      <c r="F70" s="185"/>
      <c r="G70" s="185"/>
      <c r="H70" s="185"/>
      <c r="I70" s="185"/>
      <c r="J70" s="186">
        <f>J391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hidden="1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hidden="1"/>
    <row r="74" hidden="1"/>
    <row r="75" hidden="1"/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144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Rekonstrukce kanalizační stoky CHIVa a CHIVb, ul. Sadová, Kolín</v>
      </c>
      <c r="F80" s="33"/>
      <c r="G80" s="33"/>
      <c r="H80" s="33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2"/>
      <c r="C81" s="33" t="s">
        <v>125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2" t="s">
        <v>128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131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01.1 - Rekonstrukce kanalizační stoky CHIVa a CHIVb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F14</f>
        <v>Kolín</v>
      </c>
      <c r="G86" s="42"/>
      <c r="H86" s="42"/>
      <c r="I86" s="33" t="s">
        <v>24</v>
      </c>
      <c r="J86" s="74" t="str">
        <f>IF(J14="","",J14)</f>
        <v>15. 11. 2021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E17</f>
        <v>Město Kolín</v>
      </c>
      <c r="G88" s="42"/>
      <c r="H88" s="42"/>
      <c r="I88" s="33" t="s">
        <v>38</v>
      </c>
      <c r="J88" s="38" t="str">
        <f>E23</f>
        <v>LK PROJEKT s.r.o.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36</v>
      </c>
      <c r="D89" s="42"/>
      <c r="E89" s="42"/>
      <c r="F89" s="28" t="str">
        <f>IF(E20="","",E20)</f>
        <v>Vyplň údaj</v>
      </c>
      <c r="G89" s="42"/>
      <c r="H89" s="42"/>
      <c r="I89" s="33" t="s">
        <v>42</v>
      </c>
      <c r="J89" s="38" t="str">
        <f>E26</f>
        <v xml:space="preserve"> 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8"/>
      <c r="B91" s="189"/>
      <c r="C91" s="190" t="s">
        <v>145</v>
      </c>
      <c r="D91" s="191" t="s">
        <v>65</v>
      </c>
      <c r="E91" s="191" t="s">
        <v>61</v>
      </c>
      <c r="F91" s="191" t="s">
        <v>62</v>
      </c>
      <c r="G91" s="191" t="s">
        <v>146</v>
      </c>
      <c r="H91" s="191" t="s">
        <v>147</v>
      </c>
      <c r="I91" s="191" t="s">
        <v>148</v>
      </c>
      <c r="J91" s="191" t="s">
        <v>135</v>
      </c>
      <c r="K91" s="192" t="s">
        <v>149</v>
      </c>
      <c r="L91" s="193"/>
      <c r="M91" s="94" t="s">
        <v>35</v>
      </c>
      <c r="N91" s="95" t="s">
        <v>50</v>
      </c>
      <c r="O91" s="95" t="s">
        <v>150</v>
      </c>
      <c r="P91" s="95" t="s">
        <v>151</v>
      </c>
      <c r="Q91" s="95" t="s">
        <v>152</v>
      </c>
      <c r="R91" s="95" t="s">
        <v>153</v>
      </c>
      <c r="S91" s="95" t="s">
        <v>154</v>
      </c>
      <c r="T91" s="96" t="s">
        <v>155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0"/>
      <c r="B92" s="41"/>
      <c r="C92" s="101" t="s">
        <v>156</v>
      </c>
      <c r="D92" s="42"/>
      <c r="E92" s="42"/>
      <c r="F92" s="42"/>
      <c r="G92" s="42"/>
      <c r="H92" s="42"/>
      <c r="I92" s="42"/>
      <c r="J92" s="194">
        <f>BK92</f>
        <v>0</v>
      </c>
      <c r="K92" s="42"/>
      <c r="L92" s="46"/>
      <c r="M92" s="97"/>
      <c r="N92" s="195"/>
      <c r="O92" s="98"/>
      <c r="P92" s="196">
        <f>P93</f>
        <v>0</v>
      </c>
      <c r="Q92" s="98"/>
      <c r="R92" s="196">
        <f>R93</f>
        <v>64.107610500000007</v>
      </c>
      <c r="S92" s="98"/>
      <c r="T92" s="197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79</v>
      </c>
      <c r="AU92" s="18" t="s">
        <v>136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79</v>
      </c>
      <c r="E93" s="202" t="s">
        <v>157</v>
      </c>
      <c r="F93" s="202" t="s">
        <v>158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P94+P263+P269+P275+P316+P391</f>
        <v>0</v>
      </c>
      <c r="Q93" s="207"/>
      <c r="R93" s="208">
        <f>R94+R263+R269+R275+R316+R391</f>
        <v>64.107610500000007</v>
      </c>
      <c r="S93" s="207"/>
      <c r="T93" s="209">
        <f>T94+T263+T269+T275+T316+T391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87</v>
      </c>
      <c r="AT93" s="211" t="s">
        <v>79</v>
      </c>
      <c r="AU93" s="211" t="s">
        <v>80</v>
      </c>
      <c r="AY93" s="210" t="s">
        <v>159</v>
      </c>
      <c r="BK93" s="212">
        <f>BK94+BK263+BK269+BK275+BK316+BK391</f>
        <v>0</v>
      </c>
    </row>
    <row r="94" s="12" customFormat="1" ht="22.8" customHeight="1">
      <c r="A94" s="12"/>
      <c r="B94" s="199"/>
      <c r="C94" s="200"/>
      <c r="D94" s="201" t="s">
        <v>79</v>
      </c>
      <c r="E94" s="213" t="s">
        <v>87</v>
      </c>
      <c r="F94" s="213" t="s">
        <v>160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SUM(P95:P262)</f>
        <v>0</v>
      </c>
      <c r="Q94" s="207"/>
      <c r="R94" s="208">
        <f>SUM(R95:R262)</f>
        <v>0.95287050000000006</v>
      </c>
      <c r="S94" s="207"/>
      <c r="T94" s="209">
        <f>SUM(T95:T262)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87</v>
      </c>
      <c r="AT94" s="211" t="s">
        <v>79</v>
      </c>
      <c r="AU94" s="211" t="s">
        <v>87</v>
      </c>
      <c r="AY94" s="210" t="s">
        <v>159</v>
      </c>
      <c r="BK94" s="212">
        <f>SUM(BK95:BK262)</f>
        <v>0</v>
      </c>
    </row>
    <row r="95" s="2" customFormat="1" ht="24.15" customHeight="1">
      <c r="A95" s="40"/>
      <c r="B95" s="41"/>
      <c r="C95" s="215" t="s">
        <v>87</v>
      </c>
      <c r="D95" s="215" t="s">
        <v>161</v>
      </c>
      <c r="E95" s="216" t="s">
        <v>162</v>
      </c>
      <c r="F95" s="217" t="s">
        <v>163</v>
      </c>
      <c r="G95" s="218" t="s">
        <v>164</v>
      </c>
      <c r="H95" s="219">
        <v>900</v>
      </c>
      <c r="I95" s="220"/>
      <c r="J95" s="221">
        <f>ROUND(I95*H95,1)</f>
        <v>0</v>
      </c>
      <c r="K95" s="217" t="s">
        <v>165</v>
      </c>
      <c r="L95" s="46"/>
      <c r="M95" s="222" t="s">
        <v>35</v>
      </c>
      <c r="N95" s="223" t="s">
        <v>51</v>
      </c>
      <c r="O95" s="86"/>
      <c r="P95" s="224">
        <f>O95*H95</f>
        <v>0</v>
      </c>
      <c r="Q95" s="224">
        <v>3.0000000000000001E-05</v>
      </c>
      <c r="R95" s="224">
        <f>Q95*H95</f>
        <v>0.027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166</v>
      </c>
      <c r="AT95" s="226" t="s">
        <v>161</v>
      </c>
      <c r="AU95" s="226" t="s">
        <v>89</v>
      </c>
      <c r="AY95" s="18" t="s">
        <v>159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87</v>
      </c>
      <c r="BK95" s="227">
        <f>ROUND(I95*H95,1)</f>
        <v>0</v>
      </c>
      <c r="BL95" s="18" t="s">
        <v>166</v>
      </c>
      <c r="BM95" s="226" t="s">
        <v>167</v>
      </c>
    </row>
    <row r="96" s="2" customFormat="1">
      <c r="A96" s="40"/>
      <c r="B96" s="41"/>
      <c r="C96" s="42"/>
      <c r="D96" s="228" t="s">
        <v>168</v>
      </c>
      <c r="E96" s="42"/>
      <c r="F96" s="229" t="s">
        <v>169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168</v>
      </c>
      <c r="AU96" s="18" t="s">
        <v>89</v>
      </c>
    </row>
    <row r="97" s="2" customFormat="1">
      <c r="A97" s="40"/>
      <c r="B97" s="41"/>
      <c r="C97" s="42"/>
      <c r="D97" s="233" t="s">
        <v>170</v>
      </c>
      <c r="E97" s="42"/>
      <c r="F97" s="234" t="s">
        <v>171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170</v>
      </c>
      <c r="AU97" s="18" t="s">
        <v>89</v>
      </c>
    </row>
    <row r="98" s="13" customFormat="1">
      <c r="A98" s="13"/>
      <c r="B98" s="235"/>
      <c r="C98" s="236"/>
      <c r="D98" s="228" t="s">
        <v>172</v>
      </c>
      <c r="E98" s="237" t="s">
        <v>35</v>
      </c>
      <c r="F98" s="238" t="s">
        <v>173</v>
      </c>
      <c r="G98" s="236"/>
      <c r="H98" s="237" t="s">
        <v>35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172</v>
      </c>
      <c r="AU98" s="244" t="s">
        <v>89</v>
      </c>
      <c r="AV98" s="13" t="s">
        <v>87</v>
      </c>
      <c r="AW98" s="13" t="s">
        <v>41</v>
      </c>
      <c r="AX98" s="13" t="s">
        <v>80</v>
      </c>
      <c r="AY98" s="244" t="s">
        <v>159</v>
      </c>
    </row>
    <row r="99" s="13" customFormat="1">
      <c r="A99" s="13"/>
      <c r="B99" s="235"/>
      <c r="C99" s="236"/>
      <c r="D99" s="228" t="s">
        <v>172</v>
      </c>
      <c r="E99" s="237" t="s">
        <v>35</v>
      </c>
      <c r="F99" s="238" t="s">
        <v>174</v>
      </c>
      <c r="G99" s="236"/>
      <c r="H99" s="237" t="s">
        <v>35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172</v>
      </c>
      <c r="AU99" s="244" t="s">
        <v>89</v>
      </c>
      <c r="AV99" s="13" t="s">
        <v>87</v>
      </c>
      <c r="AW99" s="13" t="s">
        <v>41</v>
      </c>
      <c r="AX99" s="13" t="s">
        <v>80</v>
      </c>
      <c r="AY99" s="244" t="s">
        <v>159</v>
      </c>
    </row>
    <row r="100" s="14" customFormat="1">
      <c r="A100" s="14"/>
      <c r="B100" s="245"/>
      <c r="C100" s="246"/>
      <c r="D100" s="228" t="s">
        <v>172</v>
      </c>
      <c r="E100" s="247" t="s">
        <v>35</v>
      </c>
      <c r="F100" s="248" t="s">
        <v>175</v>
      </c>
      <c r="G100" s="246"/>
      <c r="H100" s="249">
        <v>900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172</v>
      </c>
      <c r="AU100" s="255" t="s">
        <v>89</v>
      </c>
      <c r="AV100" s="14" t="s">
        <v>89</v>
      </c>
      <c r="AW100" s="14" t="s">
        <v>41</v>
      </c>
      <c r="AX100" s="14" t="s">
        <v>87</v>
      </c>
      <c r="AY100" s="255" t="s">
        <v>159</v>
      </c>
    </row>
    <row r="101" s="2" customFormat="1" ht="24.15" customHeight="1">
      <c r="A101" s="40"/>
      <c r="B101" s="41"/>
      <c r="C101" s="215" t="s">
        <v>89</v>
      </c>
      <c r="D101" s="215" t="s">
        <v>161</v>
      </c>
      <c r="E101" s="216" t="s">
        <v>176</v>
      </c>
      <c r="F101" s="217" t="s">
        <v>177</v>
      </c>
      <c r="G101" s="218" t="s">
        <v>178</v>
      </c>
      <c r="H101" s="219">
        <v>90</v>
      </c>
      <c r="I101" s="220"/>
      <c r="J101" s="221">
        <f>ROUND(I101*H101,1)</f>
        <v>0</v>
      </c>
      <c r="K101" s="217" t="s">
        <v>165</v>
      </c>
      <c r="L101" s="46"/>
      <c r="M101" s="222" t="s">
        <v>35</v>
      </c>
      <c r="N101" s="223" t="s">
        <v>51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166</v>
      </c>
      <c r="AT101" s="226" t="s">
        <v>161</v>
      </c>
      <c r="AU101" s="226" t="s">
        <v>89</v>
      </c>
      <c r="AY101" s="18" t="s">
        <v>159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87</v>
      </c>
      <c r="BK101" s="227">
        <f>ROUND(I101*H101,1)</f>
        <v>0</v>
      </c>
      <c r="BL101" s="18" t="s">
        <v>166</v>
      </c>
      <c r="BM101" s="226" t="s">
        <v>179</v>
      </c>
    </row>
    <row r="102" s="2" customFormat="1">
      <c r="A102" s="40"/>
      <c r="B102" s="41"/>
      <c r="C102" s="42"/>
      <c r="D102" s="228" t="s">
        <v>168</v>
      </c>
      <c r="E102" s="42"/>
      <c r="F102" s="229" t="s">
        <v>180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168</v>
      </c>
      <c r="AU102" s="18" t="s">
        <v>89</v>
      </c>
    </row>
    <row r="103" s="2" customFormat="1">
      <c r="A103" s="40"/>
      <c r="B103" s="41"/>
      <c r="C103" s="42"/>
      <c r="D103" s="233" t="s">
        <v>170</v>
      </c>
      <c r="E103" s="42"/>
      <c r="F103" s="234" t="s">
        <v>181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170</v>
      </c>
      <c r="AU103" s="18" t="s">
        <v>89</v>
      </c>
    </row>
    <row r="104" s="13" customFormat="1">
      <c r="A104" s="13"/>
      <c r="B104" s="235"/>
      <c r="C104" s="236"/>
      <c r="D104" s="228" t="s">
        <v>172</v>
      </c>
      <c r="E104" s="237" t="s">
        <v>35</v>
      </c>
      <c r="F104" s="238" t="s">
        <v>173</v>
      </c>
      <c r="G104" s="236"/>
      <c r="H104" s="237" t="s">
        <v>35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172</v>
      </c>
      <c r="AU104" s="244" t="s">
        <v>89</v>
      </c>
      <c r="AV104" s="13" t="s">
        <v>87</v>
      </c>
      <c r="AW104" s="13" t="s">
        <v>41</v>
      </c>
      <c r="AX104" s="13" t="s">
        <v>80</v>
      </c>
      <c r="AY104" s="244" t="s">
        <v>159</v>
      </c>
    </row>
    <row r="105" s="13" customFormat="1">
      <c r="A105" s="13"/>
      <c r="B105" s="235"/>
      <c r="C105" s="236"/>
      <c r="D105" s="228" t="s">
        <v>172</v>
      </c>
      <c r="E105" s="237" t="s">
        <v>35</v>
      </c>
      <c r="F105" s="238" t="s">
        <v>182</v>
      </c>
      <c r="G105" s="236"/>
      <c r="H105" s="237" t="s">
        <v>35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172</v>
      </c>
      <c r="AU105" s="244" t="s">
        <v>89</v>
      </c>
      <c r="AV105" s="13" t="s">
        <v>87</v>
      </c>
      <c r="AW105" s="13" t="s">
        <v>41</v>
      </c>
      <c r="AX105" s="13" t="s">
        <v>80</v>
      </c>
      <c r="AY105" s="244" t="s">
        <v>159</v>
      </c>
    </row>
    <row r="106" s="14" customFormat="1">
      <c r="A106" s="14"/>
      <c r="B106" s="245"/>
      <c r="C106" s="246"/>
      <c r="D106" s="228" t="s">
        <v>172</v>
      </c>
      <c r="E106" s="247" t="s">
        <v>35</v>
      </c>
      <c r="F106" s="248" t="s">
        <v>183</v>
      </c>
      <c r="G106" s="246"/>
      <c r="H106" s="249">
        <v>90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172</v>
      </c>
      <c r="AU106" s="255" t="s">
        <v>89</v>
      </c>
      <c r="AV106" s="14" t="s">
        <v>89</v>
      </c>
      <c r="AW106" s="14" t="s">
        <v>41</v>
      </c>
      <c r="AX106" s="14" t="s">
        <v>87</v>
      </c>
      <c r="AY106" s="255" t="s">
        <v>159</v>
      </c>
    </row>
    <row r="107" s="2" customFormat="1" ht="24.15" customHeight="1">
      <c r="A107" s="40"/>
      <c r="B107" s="41"/>
      <c r="C107" s="215" t="s">
        <v>184</v>
      </c>
      <c r="D107" s="215" t="s">
        <v>161</v>
      </c>
      <c r="E107" s="216" t="s">
        <v>185</v>
      </c>
      <c r="F107" s="217" t="s">
        <v>186</v>
      </c>
      <c r="G107" s="218" t="s">
        <v>187</v>
      </c>
      <c r="H107" s="219">
        <v>3.1000000000000001</v>
      </c>
      <c r="I107" s="220"/>
      <c r="J107" s="221">
        <f>ROUND(I107*H107,1)</f>
        <v>0</v>
      </c>
      <c r="K107" s="217" t="s">
        <v>165</v>
      </c>
      <c r="L107" s="46"/>
      <c r="M107" s="222" t="s">
        <v>35</v>
      </c>
      <c r="N107" s="223" t="s">
        <v>51</v>
      </c>
      <c r="O107" s="86"/>
      <c r="P107" s="224">
        <f>O107*H107</f>
        <v>0</v>
      </c>
      <c r="Q107" s="224">
        <v>0.01269</v>
      </c>
      <c r="R107" s="224">
        <f>Q107*H107</f>
        <v>0.039338999999999999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166</v>
      </c>
      <c r="AT107" s="226" t="s">
        <v>161</v>
      </c>
      <c r="AU107" s="226" t="s">
        <v>89</v>
      </c>
      <c r="AY107" s="18" t="s">
        <v>159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87</v>
      </c>
      <c r="BK107" s="227">
        <f>ROUND(I107*H107,1)</f>
        <v>0</v>
      </c>
      <c r="BL107" s="18" t="s">
        <v>166</v>
      </c>
      <c r="BM107" s="226" t="s">
        <v>188</v>
      </c>
    </row>
    <row r="108" s="2" customFormat="1">
      <c r="A108" s="40"/>
      <c r="B108" s="41"/>
      <c r="C108" s="42"/>
      <c r="D108" s="228" t="s">
        <v>168</v>
      </c>
      <c r="E108" s="42"/>
      <c r="F108" s="229" t="s">
        <v>189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168</v>
      </c>
      <c r="AU108" s="18" t="s">
        <v>89</v>
      </c>
    </row>
    <row r="109" s="2" customFormat="1">
      <c r="A109" s="40"/>
      <c r="B109" s="41"/>
      <c r="C109" s="42"/>
      <c r="D109" s="233" t="s">
        <v>170</v>
      </c>
      <c r="E109" s="42"/>
      <c r="F109" s="234" t="s">
        <v>190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170</v>
      </c>
      <c r="AU109" s="18" t="s">
        <v>89</v>
      </c>
    </row>
    <row r="110" s="13" customFormat="1">
      <c r="A110" s="13"/>
      <c r="B110" s="235"/>
      <c r="C110" s="236"/>
      <c r="D110" s="228" t="s">
        <v>172</v>
      </c>
      <c r="E110" s="237" t="s">
        <v>35</v>
      </c>
      <c r="F110" s="238" t="s">
        <v>173</v>
      </c>
      <c r="G110" s="236"/>
      <c r="H110" s="237" t="s">
        <v>35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172</v>
      </c>
      <c r="AU110" s="244" t="s">
        <v>89</v>
      </c>
      <c r="AV110" s="13" t="s">
        <v>87</v>
      </c>
      <c r="AW110" s="13" t="s">
        <v>41</v>
      </c>
      <c r="AX110" s="13" t="s">
        <v>80</v>
      </c>
      <c r="AY110" s="244" t="s">
        <v>159</v>
      </c>
    </row>
    <row r="111" s="14" customFormat="1">
      <c r="A111" s="14"/>
      <c r="B111" s="245"/>
      <c r="C111" s="246"/>
      <c r="D111" s="228" t="s">
        <v>172</v>
      </c>
      <c r="E111" s="247" t="s">
        <v>35</v>
      </c>
      <c r="F111" s="248" t="s">
        <v>191</v>
      </c>
      <c r="G111" s="246"/>
      <c r="H111" s="249">
        <v>3.1000000000000001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172</v>
      </c>
      <c r="AU111" s="255" t="s">
        <v>89</v>
      </c>
      <c r="AV111" s="14" t="s">
        <v>89</v>
      </c>
      <c r="AW111" s="14" t="s">
        <v>41</v>
      </c>
      <c r="AX111" s="14" t="s">
        <v>87</v>
      </c>
      <c r="AY111" s="255" t="s">
        <v>159</v>
      </c>
    </row>
    <row r="112" s="2" customFormat="1" ht="16.5" customHeight="1">
      <c r="A112" s="40"/>
      <c r="B112" s="41"/>
      <c r="C112" s="215" t="s">
        <v>166</v>
      </c>
      <c r="D112" s="215" t="s">
        <v>161</v>
      </c>
      <c r="E112" s="216" t="s">
        <v>192</v>
      </c>
      <c r="F112" s="217" t="s">
        <v>193</v>
      </c>
      <c r="G112" s="218" t="s">
        <v>187</v>
      </c>
      <c r="H112" s="219">
        <v>4.6500000000000004</v>
      </c>
      <c r="I112" s="220"/>
      <c r="J112" s="221">
        <f>ROUND(I112*H112,1)</f>
        <v>0</v>
      </c>
      <c r="K112" s="217" t="s">
        <v>165</v>
      </c>
      <c r="L112" s="46"/>
      <c r="M112" s="222" t="s">
        <v>35</v>
      </c>
      <c r="N112" s="223" t="s">
        <v>51</v>
      </c>
      <c r="O112" s="86"/>
      <c r="P112" s="224">
        <f>O112*H112</f>
        <v>0</v>
      </c>
      <c r="Q112" s="224">
        <v>0.036900000000000002</v>
      </c>
      <c r="R112" s="224">
        <f>Q112*H112</f>
        <v>0.17158500000000002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166</v>
      </c>
      <c r="AT112" s="226" t="s">
        <v>161</v>
      </c>
      <c r="AU112" s="226" t="s">
        <v>89</v>
      </c>
      <c r="AY112" s="18" t="s">
        <v>159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87</v>
      </c>
      <c r="BK112" s="227">
        <f>ROUND(I112*H112,1)</f>
        <v>0</v>
      </c>
      <c r="BL112" s="18" t="s">
        <v>166</v>
      </c>
      <c r="BM112" s="226" t="s">
        <v>194</v>
      </c>
    </row>
    <row r="113" s="2" customFormat="1">
      <c r="A113" s="40"/>
      <c r="B113" s="41"/>
      <c r="C113" s="42"/>
      <c r="D113" s="228" t="s">
        <v>168</v>
      </c>
      <c r="E113" s="42"/>
      <c r="F113" s="229" t="s">
        <v>195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168</v>
      </c>
      <c r="AU113" s="18" t="s">
        <v>89</v>
      </c>
    </row>
    <row r="114" s="2" customFormat="1">
      <c r="A114" s="40"/>
      <c r="B114" s="41"/>
      <c r="C114" s="42"/>
      <c r="D114" s="233" t="s">
        <v>170</v>
      </c>
      <c r="E114" s="42"/>
      <c r="F114" s="234" t="s">
        <v>196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170</v>
      </c>
      <c r="AU114" s="18" t="s">
        <v>89</v>
      </c>
    </row>
    <row r="115" s="13" customFormat="1">
      <c r="A115" s="13"/>
      <c r="B115" s="235"/>
      <c r="C115" s="236"/>
      <c r="D115" s="228" t="s">
        <v>172</v>
      </c>
      <c r="E115" s="237" t="s">
        <v>35</v>
      </c>
      <c r="F115" s="238" t="s">
        <v>173</v>
      </c>
      <c r="G115" s="236"/>
      <c r="H115" s="237" t="s">
        <v>35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172</v>
      </c>
      <c r="AU115" s="244" t="s">
        <v>89</v>
      </c>
      <c r="AV115" s="13" t="s">
        <v>87</v>
      </c>
      <c r="AW115" s="13" t="s">
        <v>41</v>
      </c>
      <c r="AX115" s="13" t="s">
        <v>80</v>
      </c>
      <c r="AY115" s="244" t="s">
        <v>159</v>
      </c>
    </row>
    <row r="116" s="14" customFormat="1">
      <c r="A116" s="14"/>
      <c r="B116" s="245"/>
      <c r="C116" s="246"/>
      <c r="D116" s="228" t="s">
        <v>172</v>
      </c>
      <c r="E116" s="247" t="s">
        <v>35</v>
      </c>
      <c r="F116" s="248" t="s">
        <v>197</v>
      </c>
      <c r="G116" s="246"/>
      <c r="H116" s="249">
        <v>4.6500000000000004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172</v>
      </c>
      <c r="AU116" s="255" t="s">
        <v>89</v>
      </c>
      <c r="AV116" s="14" t="s">
        <v>89</v>
      </c>
      <c r="AW116" s="14" t="s">
        <v>41</v>
      </c>
      <c r="AX116" s="14" t="s">
        <v>87</v>
      </c>
      <c r="AY116" s="255" t="s">
        <v>159</v>
      </c>
    </row>
    <row r="117" s="2" customFormat="1" ht="24.15" customHeight="1">
      <c r="A117" s="40"/>
      <c r="B117" s="41"/>
      <c r="C117" s="215" t="s">
        <v>198</v>
      </c>
      <c r="D117" s="215" t="s">
        <v>161</v>
      </c>
      <c r="E117" s="216" t="s">
        <v>199</v>
      </c>
      <c r="F117" s="217" t="s">
        <v>200</v>
      </c>
      <c r="G117" s="218" t="s">
        <v>187</v>
      </c>
      <c r="H117" s="219">
        <v>7.75</v>
      </c>
      <c r="I117" s="220"/>
      <c r="J117" s="221">
        <f>ROUND(I117*H117,1)</f>
        <v>0</v>
      </c>
      <c r="K117" s="217" t="s">
        <v>165</v>
      </c>
      <c r="L117" s="46"/>
      <c r="M117" s="222" t="s">
        <v>35</v>
      </c>
      <c r="N117" s="223" t="s">
        <v>51</v>
      </c>
      <c r="O117" s="86"/>
      <c r="P117" s="224">
        <f>O117*H117</f>
        <v>0</v>
      </c>
      <c r="Q117" s="224">
        <v>0.036900000000000002</v>
      </c>
      <c r="R117" s="224">
        <f>Q117*H117</f>
        <v>0.28597500000000003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166</v>
      </c>
      <c r="AT117" s="226" t="s">
        <v>161</v>
      </c>
      <c r="AU117" s="226" t="s">
        <v>89</v>
      </c>
      <c r="AY117" s="18" t="s">
        <v>159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87</v>
      </c>
      <c r="BK117" s="227">
        <f>ROUND(I117*H117,1)</f>
        <v>0</v>
      </c>
      <c r="BL117" s="18" t="s">
        <v>166</v>
      </c>
      <c r="BM117" s="226" t="s">
        <v>201</v>
      </c>
    </row>
    <row r="118" s="2" customFormat="1">
      <c r="A118" s="40"/>
      <c r="B118" s="41"/>
      <c r="C118" s="42"/>
      <c r="D118" s="228" t="s">
        <v>168</v>
      </c>
      <c r="E118" s="42"/>
      <c r="F118" s="229" t="s">
        <v>202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168</v>
      </c>
      <c r="AU118" s="18" t="s">
        <v>89</v>
      </c>
    </row>
    <row r="119" s="2" customFormat="1">
      <c r="A119" s="40"/>
      <c r="B119" s="41"/>
      <c r="C119" s="42"/>
      <c r="D119" s="233" t="s">
        <v>170</v>
      </c>
      <c r="E119" s="42"/>
      <c r="F119" s="234" t="s">
        <v>203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170</v>
      </c>
      <c r="AU119" s="18" t="s">
        <v>89</v>
      </c>
    </row>
    <row r="120" s="13" customFormat="1">
      <c r="A120" s="13"/>
      <c r="B120" s="235"/>
      <c r="C120" s="236"/>
      <c r="D120" s="228" t="s">
        <v>172</v>
      </c>
      <c r="E120" s="237" t="s">
        <v>35</v>
      </c>
      <c r="F120" s="238" t="s">
        <v>173</v>
      </c>
      <c r="G120" s="236"/>
      <c r="H120" s="237" t="s">
        <v>35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172</v>
      </c>
      <c r="AU120" s="244" t="s">
        <v>89</v>
      </c>
      <c r="AV120" s="13" t="s">
        <v>87</v>
      </c>
      <c r="AW120" s="13" t="s">
        <v>41</v>
      </c>
      <c r="AX120" s="13" t="s">
        <v>80</v>
      </c>
      <c r="AY120" s="244" t="s">
        <v>159</v>
      </c>
    </row>
    <row r="121" s="14" customFormat="1">
      <c r="A121" s="14"/>
      <c r="B121" s="245"/>
      <c r="C121" s="246"/>
      <c r="D121" s="228" t="s">
        <v>172</v>
      </c>
      <c r="E121" s="247" t="s">
        <v>35</v>
      </c>
      <c r="F121" s="248" t="s">
        <v>204</v>
      </c>
      <c r="G121" s="246"/>
      <c r="H121" s="249">
        <v>7.75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172</v>
      </c>
      <c r="AU121" s="255" t="s">
        <v>89</v>
      </c>
      <c r="AV121" s="14" t="s">
        <v>89</v>
      </c>
      <c r="AW121" s="14" t="s">
        <v>41</v>
      </c>
      <c r="AX121" s="14" t="s">
        <v>87</v>
      </c>
      <c r="AY121" s="255" t="s">
        <v>159</v>
      </c>
    </row>
    <row r="122" s="2" customFormat="1" ht="33" customHeight="1">
      <c r="A122" s="40"/>
      <c r="B122" s="41"/>
      <c r="C122" s="215" t="s">
        <v>205</v>
      </c>
      <c r="D122" s="215" t="s">
        <v>161</v>
      </c>
      <c r="E122" s="216" t="s">
        <v>206</v>
      </c>
      <c r="F122" s="217" t="s">
        <v>207</v>
      </c>
      <c r="G122" s="218" t="s">
        <v>187</v>
      </c>
      <c r="H122" s="219">
        <v>210</v>
      </c>
      <c r="I122" s="220"/>
      <c r="J122" s="221">
        <f>ROUND(I122*H122,1)</f>
        <v>0</v>
      </c>
      <c r="K122" s="217" t="s">
        <v>165</v>
      </c>
      <c r="L122" s="46"/>
      <c r="M122" s="222" t="s">
        <v>35</v>
      </c>
      <c r="N122" s="223" t="s">
        <v>51</v>
      </c>
      <c r="O122" s="86"/>
      <c r="P122" s="224">
        <f>O122*H122</f>
        <v>0</v>
      </c>
      <c r="Q122" s="224">
        <v>0.00029999999999999997</v>
      </c>
      <c r="R122" s="224">
        <f>Q122*H122</f>
        <v>0.063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166</v>
      </c>
      <c r="AT122" s="226" t="s">
        <v>161</v>
      </c>
      <c r="AU122" s="226" t="s">
        <v>89</v>
      </c>
      <c r="AY122" s="18" t="s">
        <v>159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87</v>
      </c>
      <c r="BK122" s="227">
        <f>ROUND(I122*H122,1)</f>
        <v>0</v>
      </c>
      <c r="BL122" s="18" t="s">
        <v>166</v>
      </c>
      <c r="BM122" s="226" t="s">
        <v>208</v>
      </c>
    </row>
    <row r="123" s="2" customFormat="1">
      <c r="A123" s="40"/>
      <c r="B123" s="41"/>
      <c r="C123" s="42"/>
      <c r="D123" s="228" t="s">
        <v>168</v>
      </c>
      <c r="E123" s="42"/>
      <c r="F123" s="229" t="s">
        <v>209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168</v>
      </c>
      <c r="AU123" s="18" t="s">
        <v>89</v>
      </c>
    </row>
    <row r="124" s="2" customFormat="1">
      <c r="A124" s="40"/>
      <c r="B124" s="41"/>
      <c r="C124" s="42"/>
      <c r="D124" s="233" t="s">
        <v>170</v>
      </c>
      <c r="E124" s="42"/>
      <c r="F124" s="234" t="s">
        <v>210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170</v>
      </c>
      <c r="AU124" s="18" t="s">
        <v>89</v>
      </c>
    </row>
    <row r="125" s="13" customFormat="1">
      <c r="A125" s="13"/>
      <c r="B125" s="235"/>
      <c r="C125" s="236"/>
      <c r="D125" s="228" t="s">
        <v>172</v>
      </c>
      <c r="E125" s="237" t="s">
        <v>35</v>
      </c>
      <c r="F125" s="238" t="s">
        <v>173</v>
      </c>
      <c r="G125" s="236"/>
      <c r="H125" s="237" t="s">
        <v>35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172</v>
      </c>
      <c r="AU125" s="244" t="s">
        <v>89</v>
      </c>
      <c r="AV125" s="13" t="s">
        <v>87</v>
      </c>
      <c r="AW125" s="13" t="s">
        <v>41</v>
      </c>
      <c r="AX125" s="13" t="s">
        <v>80</v>
      </c>
      <c r="AY125" s="244" t="s">
        <v>159</v>
      </c>
    </row>
    <row r="126" s="14" customFormat="1">
      <c r="A126" s="14"/>
      <c r="B126" s="245"/>
      <c r="C126" s="246"/>
      <c r="D126" s="228" t="s">
        <v>172</v>
      </c>
      <c r="E126" s="247" t="s">
        <v>35</v>
      </c>
      <c r="F126" s="248" t="s">
        <v>211</v>
      </c>
      <c r="G126" s="246"/>
      <c r="H126" s="249">
        <v>210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172</v>
      </c>
      <c r="AU126" s="255" t="s">
        <v>89</v>
      </c>
      <c r="AV126" s="14" t="s">
        <v>89</v>
      </c>
      <c r="AW126" s="14" t="s">
        <v>41</v>
      </c>
      <c r="AX126" s="14" t="s">
        <v>87</v>
      </c>
      <c r="AY126" s="255" t="s">
        <v>159</v>
      </c>
    </row>
    <row r="127" s="2" customFormat="1" ht="33" customHeight="1">
      <c r="A127" s="40"/>
      <c r="B127" s="41"/>
      <c r="C127" s="215" t="s">
        <v>212</v>
      </c>
      <c r="D127" s="215" t="s">
        <v>161</v>
      </c>
      <c r="E127" s="216" t="s">
        <v>213</v>
      </c>
      <c r="F127" s="217" t="s">
        <v>214</v>
      </c>
      <c r="G127" s="218" t="s">
        <v>187</v>
      </c>
      <c r="H127" s="219">
        <v>210</v>
      </c>
      <c r="I127" s="220"/>
      <c r="J127" s="221">
        <f>ROUND(I127*H127,1)</f>
        <v>0</v>
      </c>
      <c r="K127" s="217" t="s">
        <v>165</v>
      </c>
      <c r="L127" s="46"/>
      <c r="M127" s="222" t="s">
        <v>35</v>
      </c>
      <c r="N127" s="223" t="s">
        <v>51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166</v>
      </c>
      <c r="AT127" s="226" t="s">
        <v>161</v>
      </c>
      <c r="AU127" s="226" t="s">
        <v>89</v>
      </c>
      <c r="AY127" s="18" t="s">
        <v>159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87</v>
      </c>
      <c r="BK127" s="227">
        <f>ROUND(I127*H127,1)</f>
        <v>0</v>
      </c>
      <c r="BL127" s="18" t="s">
        <v>166</v>
      </c>
      <c r="BM127" s="226" t="s">
        <v>215</v>
      </c>
    </row>
    <row r="128" s="2" customFormat="1">
      <c r="A128" s="40"/>
      <c r="B128" s="41"/>
      <c r="C128" s="42"/>
      <c r="D128" s="228" t="s">
        <v>168</v>
      </c>
      <c r="E128" s="42"/>
      <c r="F128" s="229" t="s">
        <v>216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168</v>
      </c>
      <c r="AU128" s="18" t="s">
        <v>89</v>
      </c>
    </row>
    <row r="129" s="2" customFormat="1">
      <c r="A129" s="40"/>
      <c r="B129" s="41"/>
      <c r="C129" s="42"/>
      <c r="D129" s="233" t="s">
        <v>170</v>
      </c>
      <c r="E129" s="42"/>
      <c r="F129" s="234" t="s">
        <v>217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170</v>
      </c>
      <c r="AU129" s="18" t="s">
        <v>89</v>
      </c>
    </row>
    <row r="130" s="13" customFormat="1">
      <c r="A130" s="13"/>
      <c r="B130" s="235"/>
      <c r="C130" s="236"/>
      <c r="D130" s="228" t="s">
        <v>172</v>
      </c>
      <c r="E130" s="237" t="s">
        <v>35</v>
      </c>
      <c r="F130" s="238" t="s">
        <v>173</v>
      </c>
      <c r="G130" s="236"/>
      <c r="H130" s="237" t="s">
        <v>35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172</v>
      </c>
      <c r="AU130" s="244" t="s">
        <v>89</v>
      </c>
      <c r="AV130" s="13" t="s">
        <v>87</v>
      </c>
      <c r="AW130" s="13" t="s">
        <v>41</v>
      </c>
      <c r="AX130" s="13" t="s">
        <v>80</v>
      </c>
      <c r="AY130" s="244" t="s">
        <v>159</v>
      </c>
    </row>
    <row r="131" s="14" customFormat="1">
      <c r="A131" s="14"/>
      <c r="B131" s="245"/>
      <c r="C131" s="246"/>
      <c r="D131" s="228" t="s">
        <v>172</v>
      </c>
      <c r="E131" s="247" t="s">
        <v>35</v>
      </c>
      <c r="F131" s="248" t="s">
        <v>211</v>
      </c>
      <c r="G131" s="246"/>
      <c r="H131" s="249">
        <v>210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172</v>
      </c>
      <c r="AU131" s="255" t="s">
        <v>89</v>
      </c>
      <c r="AV131" s="14" t="s">
        <v>89</v>
      </c>
      <c r="AW131" s="14" t="s">
        <v>41</v>
      </c>
      <c r="AX131" s="14" t="s">
        <v>87</v>
      </c>
      <c r="AY131" s="255" t="s">
        <v>159</v>
      </c>
    </row>
    <row r="132" s="2" customFormat="1" ht="24.15" customHeight="1">
      <c r="A132" s="40"/>
      <c r="B132" s="41"/>
      <c r="C132" s="215" t="s">
        <v>218</v>
      </c>
      <c r="D132" s="215" t="s">
        <v>161</v>
      </c>
      <c r="E132" s="216" t="s">
        <v>219</v>
      </c>
      <c r="F132" s="217" t="s">
        <v>220</v>
      </c>
      <c r="G132" s="218" t="s">
        <v>187</v>
      </c>
      <c r="H132" s="219">
        <v>5</v>
      </c>
      <c r="I132" s="220"/>
      <c r="J132" s="221">
        <f>ROUND(I132*H132,1)</f>
        <v>0</v>
      </c>
      <c r="K132" s="217" t="s">
        <v>165</v>
      </c>
      <c r="L132" s="46"/>
      <c r="M132" s="222" t="s">
        <v>35</v>
      </c>
      <c r="N132" s="223" t="s">
        <v>51</v>
      </c>
      <c r="O132" s="86"/>
      <c r="P132" s="224">
        <f>O132*H132</f>
        <v>0</v>
      </c>
      <c r="Q132" s="224">
        <v>0.00046999999999999999</v>
      </c>
      <c r="R132" s="224">
        <f>Q132*H132</f>
        <v>0.0023500000000000001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166</v>
      </c>
      <c r="AT132" s="226" t="s">
        <v>161</v>
      </c>
      <c r="AU132" s="226" t="s">
        <v>89</v>
      </c>
      <c r="AY132" s="18" t="s">
        <v>159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87</v>
      </c>
      <c r="BK132" s="227">
        <f>ROUND(I132*H132,1)</f>
        <v>0</v>
      </c>
      <c r="BL132" s="18" t="s">
        <v>166</v>
      </c>
      <c r="BM132" s="226" t="s">
        <v>221</v>
      </c>
    </row>
    <row r="133" s="2" customFormat="1">
      <c r="A133" s="40"/>
      <c r="B133" s="41"/>
      <c r="C133" s="42"/>
      <c r="D133" s="228" t="s">
        <v>168</v>
      </c>
      <c r="E133" s="42"/>
      <c r="F133" s="229" t="s">
        <v>222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168</v>
      </c>
      <c r="AU133" s="18" t="s">
        <v>89</v>
      </c>
    </row>
    <row r="134" s="2" customFormat="1">
      <c r="A134" s="40"/>
      <c r="B134" s="41"/>
      <c r="C134" s="42"/>
      <c r="D134" s="233" t="s">
        <v>170</v>
      </c>
      <c r="E134" s="42"/>
      <c r="F134" s="234" t="s">
        <v>223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170</v>
      </c>
      <c r="AU134" s="18" t="s">
        <v>89</v>
      </c>
    </row>
    <row r="135" s="13" customFormat="1">
      <c r="A135" s="13"/>
      <c r="B135" s="235"/>
      <c r="C135" s="236"/>
      <c r="D135" s="228" t="s">
        <v>172</v>
      </c>
      <c r="E135" s="237" t="s">
        <v>35</v>
      </c>
      <c r="F135" s="238" t="s">
        <v>173</v>
      </c>
      <c r="G135" s="236"/>
      <c r="H135" s="237" t="s">
        <v>35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172</v>
      </c>
      <c r="AU135" s="244" t="s">
        <v>89</v>
      </c>
      <c r="AV135" s="13" t="s">
        <v>87</v>
      </c>
      <c r="AW135" s="13" t="s">
        <v>41</v>
      </c>
      <c r="AX135" s="13" t="s">
        <v>80</v>
      </c>
      <c r="AY135" s="244" t="s">
        <v>159</v>
      </c>
    </row>
    <row r="136" s="14" customFormat="1">
      <c r="A136" s="14"/>
      <c r="B136" s="245"/>
      <c r="C136" s="246"/>
      <c r="D136" s="228" t="s">
        <v>172</v>
      </c>
      <c r="E136" s="247" t="s">
        <v>35</v>
      </c>
      <c r="F136" s="248" t="s">
        <v>224</v>
      </c>
      <c r="G136" s="246"/>
      <c r="H136" s="249">
        <v>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172</v>
      </c>
      <c r="AU136" s="255" t="s">
        <v>89</v>
      </c>
      <c r="AV136" s="14" t="s">
        <v>89</v>
      </c>
      <c r="AW136" s="14" t="s">
        <v>41</v>
      </c>
      <c r="AX136" s="14" t="s">
        <v>87</v>
      </c>
      <c r="AY136" s="255" t="s">
        <v>159</v>
      </c>
    </row>
    <row r="137" s="2" customFormat="1" ht="24.15" customHeight="1">
      <c r="A137" s="40"/>
      <c r="B137" s="41"/>
      <c r="C137" s="215" t="s">
        <v>225</v>
      </c>
      <c r="D137" s="215" t="s">
        <v>161</v>
      </c>
      <c r="E137" s="216" t="s">
        <v>226</v>
      </c>
      <c r="F137" s="217" t="s">
        <v>227</v>
      </c>
      <c r="G137" s="218" t="s">
        <v>187</v>
      </c>
      <c r="H137" s="219">
        <v>5</v>
      </c>
      <c r="I137" s="220"/>
      <c r="J137" s="221">
        <f>ROUND(I137*H137,1)</f>
        <v>0</v>
      </c>
      <c r="K137" s="217" t="s">
        <v>165</v>
      </c>
      <c r="L137" s="46"/>
      <c r="M137" s="222" t="s">
        <v>35</v>
      </c>
      <c r="N137" s="223" t="s">
        <v>51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166</v>
      </c>
      <c r="AT137" s="226" t="s">
        <v>161</v>
      </c>
      <c r="AU137" s="226" t="s">
        <v>89</v>
      </c>
      <c r="AY137" s="18" t="s">
        <v>159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87</v>
      </c>
      <c r="BK137" s="227">
        <f>ROUND(I137*H137,1)</f>
        <v>0</v>
      </c>
      <c r="BL137" s="18" t="s">
        <v>166</v>
      </c>
      <c r="BM137" s="226" t="s">
        <v>228</v>
      </c>
    </row>
    <row r="138" s="2" customFormat="1">
      <c r="A138" s="40"/>
      <c r="B138" s="41"/>
      <c r="C138" s="42"/>
      <c r="D138" s="228" t="s">
        <v>168</v>
      </c>
      <c r="E138" s="42"/>
      <c r="F138" s="229" t="s">
        <v>229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168</v>
      </c>
      <c r="AU138" s="18" t="s">
        <v>89</v>
      </c>
    </row>
    <row r="139" s="2" customFormat="1">
      <c r="A139" s="40"/>
      <c r="B139" s="41"/>
      <c r="C139" s="42"/>
      <c r="D139" s="233" t="s">
        <v>170</v>
      </c>
      <c r="E139" s="42"/>
      <c r="F139" s="234" t="s">
        <v>230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170</v>
      </c>
      <c r="AU139" s="18" t="s">
        <v>89</v>
      </c>
    </row>
    <row r="140" s="13" customFormat="1">
      <c r="A140" s="13"/>
      <c r="B140" s="235"/>
      <c r="C140" s="236"/>
      <c r="D140" s="228" t="s">
        <v>172</v>
      </c>
      <c r="E140" s="237" t="s">
        <v>35</v>
      </c>
      <c r="F140" s="238" t="s">
        <v>173</v>
      </c>
      <c r="G140" s="236"/>
      <c r="H140" s="237" t="s">
        <v>35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172</v>
      </c>
      <c r="AU140" s="244" t="s">
        <v>89</v>
      </c>
      <c r="AV140" s="13" t="s">
        <v>87</v>
      </c>
      <c r="AW140" s="13" t="s">
        <v>41</v>
      </c>
      <c r="AX140" s="13" t="s">
        <v>80</v>
      </c>
      <c r="AY140" s="244" t="s">
        <v>159</v>
      </c>
    </row>
    <row r="141" s="14" customFormat="1">
      <c r="A141" s="14"/>
      <c r="B141" s="245"/>
      <c r="C141" s="246"/>
      <c r="D141" s="228" t="s">
        <v>172</v>
      </c>
      <c r="E141" s="247" t="s">
        <v>35</v>
      </c>
      <c r="F141" s="248" t="s">
        <v>224</v>
      </c>
      <c r="G141" s="246"/>
      <c r="H141" s="249">
        <v>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172</v>
      </c>
      <c r="AU141" s="255" t="s">
        <v>89</v>
      </c>
      <c r="AV141" s="14" t="s">
        <v>89</v>
      </c>
      <c r="AW141" s="14" t="s">
        <v>41</v>
      </c>
      <c r="AX141" s="14" t="s">
        <v>87</v>
      </c>
      <c r="AY141" s="255" t="s">
        <v>159</v>
      </c>
    </row>
    <row r="142" s="2" customFormat="1" ht="33" customHeight="1">
      <c r="A142" s="40"/>
      <c r="B142" s="41"/>
      <c r="C142" s="215" t="s">
        <v>231</v>
      </c>
      <c r="D142" s="215" t="s">
        <v>161</v>
      </c>
      <c r="E142" s="216" t="s">
        <v>232</v>
      </c>
      <c r="F142" s="217" t="s">
        <v>233</v>
      </c>
      <c r="G142" s="218" t="s">
        <v>234</v>
      </c>
      <c r="H142" s="219">
        <v>99.152000000000001</v>
      </c>
      <c r="I142" s="220"/>
      <c r="J142" s="221">
        <f>ROUND(I142*H142,1)</f>
        <v>0</v>
      </c>
      <c r="K142" s="217" t="s">
        <v>165</v>
      </c>
      <c r="L142" s="46"/>
      <c r="M142" s="222" t="s">
        <v>35</v>
      </c>
      <c r="N142" s="223" t="s">
        <v>51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166</v>
      </c>
      <c r="AT142" s="226" t="s">
        <v>161</v>
      </c>
      <c r="AU142" s="226" t="s">
        <v>89</v>
      </c>
      <c r="AY142" s="18" t="s">
        <v>159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87</v>
      </c>
      <c r="BK142" s="227">
        <f>ROUND(I142*H142,1)</f>
        <v>0</v>
      </c>
      <c r="BL142" s="18" t="s">
        <v>166</v>
      </c>
      <c r="BM142" s="226" t="s">
        <v>235</v>
      </c>
    </row>
    <row r="143" s="2" customFormat="1">
      <c r="A143" s="40"/>
      <c r="B143" s="41"/>
      <c r="C143" s="42"/>
      <c r="D143" s="228" t="s">
        <v>168</v>
      </c>
      <c r="E143" s="42"/>
      <c r="F143" s="229" t="s">
        <v>236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168</v>
      </c>
      <c r="AU143" s="18" t="s">
        <v>89</v>
      </c>
    </row>
    <row r="144" s="2" customFormat="1">
      <c r="A144" s="40"/>
      <c r="B144" s="41"/>
      <c r="C144" s="42"/>
      <c r="D144" s="233" t="s">
        <v>170</v>
      </c>
      <c r="E144" s="42"/>
      <c r="F144" s="234" t="s">
        <v>237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170</v>
      </c>
      <c r="AU144" s="18" t="s">
        <v>89</v>
      </c>
    </row>
    <row r="145" s="13" customFormat="1">
      <c r="A145" s="13"/>
      <c r="B145" s="235"/>
      <c r="C145" s="236"/>
      <c r="D145" s="228" t="s">
        <v>172</v>
      </c>
      <c r="E145" s="237" t="s">
        <v>35</v>
      </c>
      <c r="F145" s="238" t="s">
        <v>173</v>
      </c>
      <c r="G145" s="236"/>
      <c r="H145" s="237" t="s">
        <v>35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172</v>
      </c>
      <c r="AU145" s="244" t="s">
        <v>89</v>
      </c>
      <c r="AV145" s="13" t="s">
        <v>87</v>
      </c>
      <c r="AW145" s="13" t="s">
        <v>41</v>
      </c>
      <c r="AX145" s="13" t="s">
        <v>80</v>
      </c>
      <c r="AY145" s="244" t="s">
        <v>159</v>
      </c>
    </row>
    <row r="146" s="14" customFormat="1">
      <c r="A146" s="14"/>
      <c r="B146" s="245"/>
      <c r="C146" s="246"/>
      <c r="D146" s="228" t="s">
        <v>172</v>
      </c>
      <c r="E146" s="247" t="s">
        <v>35</v>
      </c>
      <c r="F146" s="248" t="s">
        <v>238</v>
      </c>
      <c r="G146" s="246"/>
      <c r="H146" s="249">
        <v>135.416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172</v>
      </c>
      <c r="AU146" s="255" t="s">
        <v>89</v>
      </c>
      <c r="AV146" s="14" t="s">
        <v>89</v>
      </c>
      <c r="AW146" s="14" t="s">
        <v>41</v>
      </c>
      <c r="AX146" s="14" t="s">
        <v>80</v>
      </c>
      <c r="AY146" s="255" t="s">
        <v>159</v>
      </c>
    </row>
    <row r="147" s="14" customFormat="1">
      <c r="A147" s="14"/>
      <c r="B147" s="245"/>
      <c r="C147" s="246"/>
      <c r="D147" s="228" t="s">
        <v>172</v>
      </c>
      <c r="E147" s="247" t="s">
        <v>35</v>
      </c>
      <c r="F147" s="248" t="s">
        <v>239</v>
      </c>
      <c r="G147" s="246"/>
      <c r="H147" s="249">
        <v>22.739000000000001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172</v>
      </c>
      <c r="AU147" s="255" t="s">
        <v>89</v>
      </c>
      <c r="AV147" s="14" t="s">
        <v>89</v>
      </c>
      <c r="AW147" s="14" t="s">
        <v>41</v>
      </c>
      <c r="AX147" s="14" t="s">
        <v>80</v>
      </c>
      <c r="AY147" s="255" t="s">
        <v>159</v>
      </c>
    </row>
    <row r="148" s="14" customFormat="1">
      <c r="A148" s="14"/>
      <c r="B148" s="245"/>
      <c r="C148" s="246"/>
      <c r="D148" s="228" t="s">
        <v>172</v>
      </c>
      <c r="E148" s="247" t="s">
        <v>35</v>
      </c>
      <c r="F148" s="248" t="s">
        <v>240</v>
      </c>
      <c r="G148" s="246"/>
      <c r="H148" s="249">
        <v>76.849000000000004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172</v>
      </c>
      <c r="AU148" s="255" t="s">
        <v>89</v>
      </c>
      <c r="AV148" s="14" t="s">
        <v>89</v>
      </c>
      <c r="AW148" s="14" t="s">
        <v>41</v>
      </c>
      <c r="AX148" s="14" t="s">
        <v>80</v>
      </c>
      <c r="AY148" s="255" t="s">
        <v>159</v>
      </c>
    </row>
    <row r="149" s="14" customFormat="1">
      <c r="A149" s="14"/>
      <c r="B149" s="245"/>
      <c r="C149" s="246"/>
      <c r="D149" s="228" t="s">
        <v>172</v>
      </c>
      <c r="E149" s="247" t="s">
        <v>35</v>
      </c>
      <c r="F149" s="248" t="s">
        <v>241</v>
      </c>
      <c r="G149" s="246"/>
      <c r="H149" s="249">
        <v>14.414999999999999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172</v>
      </c>
      <c r="AU149" s="255" t="s">
        <v>89</v>
      </c>
      <c r="AV149" s="14" t="s">
        <v>89</v>
      </c>
      <c r="AW149" s="14" t="s">
        <v>41</v>
      </c>
      <c r="AX149" s="14" t="s">
        <v>80</v>
      </c>
      <c r="AY149" s="255" t="s">
        <v>159</v>
      </c>
    </row>
    <row r="150" s="14" customFormat="1">
      <c r="A150" s="14"/>
      <c r="B150" s="245"/>
      <c r="C150" s="246"/>
      <c r="D150" s="228" t="s">
        <v>172</v>
      </c>
      <c r="E150" s="247" t="s">
        <v>35</v>
      </c>
      <c r="F150" s="248" t="s">
        <v>242</v>
      </c>
      <c r="G150" s="246"/>
      <c r="H150" s="249">
        <v>13.763999999999999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172</v>
      </c>
      <c r="AU150" s="255" t="s">
        <v>89</v>
      </c>
      <c r="AV150" s="14" t="s">
        <v>89</v>
      </c>
      <c r="AW150" s="14" t="s">
        <v>41</v>
      </c>
      <c r="AX150" s="14" t="s">
        <v>80</v>
      </c>
      <c r="AY150" s="255" t="s">
        <v>159</v>
      </c>
    </row>
    <row r="151" s="15" customFormat="1">
      <c r="A151" s="15"/>
      <c r="B151" s="256"/>
      <c r="C151" s="257"/>
      <c r="D151" s="228" t="s">
        <v>172</v>
      </c>
      <c r="E151" s="258" t="s">
        <v>35</v>
      </c>
      <c r="F151" s="259" t="s">
        <v>243</v>
      </c>
      <c r="G151" s="257"/>
      <c r="H151" s="260">
        <v>263.18299999999999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172</v>
      </c>
      <c r="AU151" s="266" t="s">
        <v>89</v>
      </c>
      <c r="AV151" s="15" t="s">
        <v>184</v>
      </c>
      <c r="AW151" s="15" t="s">
        <v>41</v>
      </c>
      <c r="AX151" s="15" t="s">
        <v>80</v>
      </c>
      <c r="AY151" s="266" t="s">
        <v>159</v>
      </c>
    </row>
    <row r="152" s="14" customFormat="1">
      <c r="A152" s="14"/>
      <c r="B152" s="245"/>
      <c r="C152" s="246"/>
      <c r="D152" s="228" t="s">
        <v>172</v>
      </c>
      <c r="E152" s="247" t="s">
        <v>35</v>
      </c>
      <c r="F152" s="248" t="s">
        <v>244</v>
      </c>
      <c r="G152" s="246"/>
      <c r="H152" s="249">
        <v>0.16600000000000001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172</v>
      </c>
      <c r="AU152" s="255" t="s">
        <v>89</v>
      </c>
      <c r="AV152" s="14" t="s">
        <v>89</v>
      </c>
      <c r="AW152" s="14" t="s">
        <v>41</v>
      </c>
      <c r="AX152" s="14" t="s">
        <v>80</v>
      </c>
      <c r="AY152" s="255" t="s">
        <v>159</v>
      </c>
    </row>
    <row r="153" s="14" customFormat="1">
      <c r="A153" s="14"/>
      <c r="B153" s="245"/>
      <c r="C153" s="246"/>
      <c r="D153" s="228" t="s">
        <v>172</v>
      </c>
      <c r="E153" s="247" t="s">
        <v>35</v>
      </c>
      <c r="F153" s="248" t="s">
        <v>245</v>
      </c>
      <c r="G153" s="246"/>
      <c r="H153" s="249">
        <v>0.129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172</v>
      </c>
      <c r="AU153" s="255" t="s">
        <v>89</v>
      </c>
      <c r="AV153" s="14" t="s">
        <v>89</v>
      </c>
      <c r="AW153" s="14" t="s">
        <v>41</v>
      </c>
      <c r="AX153" s="14" t="s">
        <v>80</v>
      </c>
      <c r="AY153" s="255" t="s">
        <v>159</v>
      </c>
    </row>
    <row r="154" s="14" customFormat="1">
      <c r="A154" s="14"/>
      <c r="B154" s="245"/>
      <c r="C154" s="246"/>
      <c r="D154" s="228" t="s">
        <v>172</v>
      </c>
      <c r="E154" s="247" t="s">
        <v>35</v>
      </c>
      <c r="F154" s="248" t="s">
        <v>246</v>
      </c>
      <c r="G154" s="246"/>
      <c r="H154" s="249">
        <v>0.123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172</v>
      </c>
      <c r="AU154" s="255" t="s">
        <v>89</v>
      </c>
      <c r="AV154" s="14" t="s">
        <v>89</v>
      </c>
      <c r="AW154" s="14" t="s">
        <v>41</v>
      </c>
      <c r="AX154" s="14" t="s">
        <v>80</v>
      </c>
      <c r="AY154" s="255" t="s">
        <v>159</v>
      </c>
    </row>
    <row r="155" s="14" customFormat="1">
      <c r="A155" s="14"/>
      <c r="B155" s="245"/>
      <c r="C155" s="246"/>
      <c r="D155" s="228" t="s">
        <v>172</v>
      </c>
      <c r="E155" s="247" t="s">
        <v>35</v>
      </c>
      <c r="F155" s="248" t="s">
        <v>247</v>
      </c>
      <c r="G155" s="246"/>
      <c r="H155" s="249">
        <v>0.128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172</v>
      </c>
      <c r="AU155" s="255" t="s">
        <v>89</v>
      </c>
      <c r="AV155" s="14" t="s">
        <v>89</v>
      </c>
      <c r="AW155" s="14" t="s">
        <v>41</v>
      </c>
      <c r="AX155" s="14" t="s">
        <v>80</v>
      </c>
      <c r="AY155" s="255" t="s">
        <v>159</v>
      </c>
    </row>
    <row r="156" s="14" customFormat="1">
      <c r="A156" s="14"/>
      <c r="B156" s="245"/>
      <c r="C156" s="246"/>
      <c r="D156" s="228" t="s">
        <v>172</v>
      </c>
      <c r="E156" s="247" t="s">
        <v>35</v>
      </c>
      <c r="F156" s="248" t="s">
        <v>248</v>
      </c>
      <c r="G156" s="246"/>
      <c r="H156" s="249">
        <v>0.13600000000000001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172</v>
      </c>
      <c r="AU156" s="255" t="s">
        <v>89</v>
      </c>
      <c r="AV156" s="14" t="s">
        <v>89</v>
      </c>
      <c r="AW156" s="14" t="s">
        <v>41</v>
      </c>
      <c r="AX156" s="14" t="s">
        <v>80</v>
      </c>
      <c r="AY156" s="255" t="s">
        <v>159</v>
      </c>
    </row>
    <row r="157" s="14" customFormat="1">
      <c r="A157" s="14"/>
      <c r="B157" s="245"/>
      <c r="C157" s="246"/>
      <c r="D157" s="228" t="s">
        <v>172</v>
      </c>
      <c r="E157" s="247" t="s">
        <v>35</v>
      </c>
      <c r="F157" s="248" t="s">
        <v>249</v>
      </c>
      <c r="G157" s="246"/>
      <c r="H157" s="249">
        <v>0.129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172</v>
      </c>
      <c r="AU157" s="255" t="s">
        <v>89</v>
      </c>
      <c r="AV157" s="14" t="s">
        <v>89</v>
      </c>
      <c r="AW157" s="14" t="s">
        <v>41</v>
      </c>
      <c r="AX157" s="14" t="s">
        <v>80</v>
      </c>
      <c r="AY157" s="255" t="s">
        <v>159</v>
      </c>
    </row>
    <row r="158" s="15" customFormat="1">
      <c r="A158" s="15"/>
      <c r="B158" s="256"/>
      <c r="C158" s="257"/>
      <c r="D158" s="228" t="s">
        <v>172</v>
      </c>
      <c r="E158" s="258" t="s">
        <v>35</v>
      </c>
      <c r="F158" s="259" t="s">
        <v>243</v>
      </c>
      <c r="G158" s="257"/>
      <c r="H158" s="260">
        <v>0.81100000000000005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172</v>
      </c>
      <c r="AU158" s="266" t="s">
        <v>89</v>
      </c>
      <c r="AV158" s="15" t="s">
        <v>184</v>
      </c>
      <c r="AW158" s="15" t="s">
        <v>41</v>
      </c>
      <c r="AX158" s="15" t="s">
        <v>80</v>
      </c>
      <c r="AY158" s="266" t="s">
        <v>159</v>
      </c>
    </row>
    <row r="159" s="14" customFormat="1">
      <c r="A159" s="14"/>
      <c r="B159" s="245"/>
      <c r="C159" s="246"/>
      <c r="D159" s="228" t="s">
        <v>172</v>
      </c>
      <c r="E159" s="247" t="s">
        <v>35</v>
      </c>
      <c r="F159" s="248" t="s">
        <v>250</v>
      </c>
      <c r="G159" s="246"/>
      <c r="H159" s="249">
        <v>5.3760000000000003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172</v>
      </c>
      <c r="AU159" s="255" t="s">
        <v>89</v>
      </c>
      <c r="AV159" s="14" t="s">
        <v>89</v>
      </c>
      <c r="AW159" s="14" t="s">
        <v>41</v>
      </c>
      <c r="AX159" s="14" t="s">
        <v>80</v>
      </c>
      <c r="AY159" s="255" t="s">
        <v>159</v>
      </c>
    </row>
    <row r="160" s="15" customFormat="1">
      <c r="A160" s="15"/>
      <c r="B160" s="256"/>
      <c r="C160" s="257"/>
      <c r="D160" s="228" t="s">
        <v>172</v>
      </c>
      <c r="E160" s="258" t="s">
        <v>35</v>
      </c>
      <c r="F160" s="259" t="s">
        <v>243</v>
      </c>
      <c r="G160" s="257"/>
      <c r="H160" s="260">
        <v>5.3760000000000003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172</v>
      </c>
      <c r="AU160" s="266" t="s">
        <v>89</v>
      </c>
      <c r="AV160" s="15" t="s">
        <v>184</v>
      </c>
      <c r="AW160" s="15" t="s">
        <v>41</v>
      </c>
      <c r="AX160" s="15" t="s">
        <v>80</v>
      </c>
      <c r="AY160" s="266" t="s">
        <v>159</v>
      </c>
    </row>
    <row r="161" s="13" customFormat="1">
      <c r="A161" s="13"/>
      <c r="B161" s="235"/>
      <c r="C161" s="236"/>
      <c r="D161" s="228" t="s">
        <v>172</v>
      </c>
      <c r="E161" s="237" t="s">
        <v>35</v>
      </c>
      <c r="F161" s="238" t="s">
        <v>251</v>
      </c>
      <c r="G161" s="236"/>
      <c r="H161" s="237" t="s">
        <v>35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172</v>
      </c>
      <c r="AU161" s="244" t="s">
        <v>89</v>
      </c>
      <c r="AV161" s="13" t="s">
        <v>87</v>
      </c>
      <c r="AW161" s="13" t="s">
        <v>41</v>
      </c>
      <c r="AX161" s="13" t="s">
        <v>80</v>
      </c>
      <c r="AY161" s="244" t="s">
        <v>159</v>
      </c>
    </row>
    <row r="162" s="14" customFormat="1">
      <c r="A162" s="14"/>
      <c r="B162" s="245"/>
      <c r="C162" s="246"/>
      <c r="D162" s="228" t="s">
        <v>172</v>
      </c>
      <c r="E162" s="247" t="s">
        <v>35</v>
      </c>
      <c r="F162" s="248" t="s">
        <v>252</v>
      </c>
      <c r="G162" s="246"/>
      <c r="H162" s="249">
        <v>-2.5110000000000001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172</v>
      </c>
      <c r="AU162" s="255" t="s">
        <v>89</v>
      </c>
      <c r="AV162" s="14" t="s">
        <v>89</v>
      </c>
      <c r="AW162" s="14" t="s">
        <v>41</v>
      </c>
      <c r="AX162" s="14" t="s">
        <v>80</v>
      </c>
      <c r="AY162" s="255" t="s">
        <v>159</v>
      </c>
    </row>
    <row r="163" s="14" customFormat="1">
      <c r="A163" s="14"/>
      <c r="B163" s="245"/>
      <c r="C163" s="246"/>
      <c r="D163" s="228" t="s">
        <v>172</v>
      </c>
      <c r="E163" s="247" t="s">
        <v>35</v>
      </c>
      <c r="F163" s="248" t="s">
        <v>253</v>
      </c>
      <c r="G163" s="246"/>
      <c r="H163" s="249">
        <v>-1.9430000000000001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172</v>
      </c>
      <c r="AU163" s="255" t="s">
        <v>89</v>
      </c>
      <c r="AV163" s="14" t="s">
        <v>89</v>
      </c>
      <c r="AW163" s="14" t="s">
        <v>41</v>
      </c>
      <c r="AX163" s="14" t="s">
        <v>80</v>
      </c>
      <c r="AY163" s="255" t="s">
        <v>159</v>
      </c>
    </row>
    <row r="164" s="14" customFormat="1">
      <c r="A164" s="14"/>
      <c r="B164" s="245"/>
      <c r="C164" s="246"/>
      <c r="D164" s="228" t="s">
        <v>172</v>
      </c>
      <c r="E164" s="247" t="s">
        <v>35</v>
      </c>
      <c r="F164" s="248" t="s">
        <v>254</v>
      </c>
      <c r="G164" s="246"/>
      <c r="H164" s="249">
        <v>-1.859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172</v>
      </c>
      <c r="AU164" s="255" t="s">
        <v>89</v>
      </c>
      <c r="AV164" s="14" t="s">
        <v>89</v>
      </c>
      <c r="AW164" s="14" t="s">
        <v>41</v>
      </c>
      <c r="AX164" s="14" t="s">
        <v>80</v>
      </c>
      <c r="AY164" s="255" t="s">
        <v>159</v>
      </c>
    </row>
    <row r="165" s="14" customFormat="1">
      <c r="A165" s="14"/>
      <c r="B165" s="245"/>
      <c r="C165" s="246"/>
      <c r="D165" s="228" t="s">
        <v>172</v>
      </c>
      <c r="E165" s="247" t="s">
        <v>35</v>
      </c>
      <c r="F165" s="248" t="s">
        <v>255</v>
      </c>
      <c r="G165" s="246"/>
      <c r="H165" s="249">
        <v>-1.9310000000000001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172</v>
      </c>
      <c r="AU165" s="255" t="s">
        <v>89</v>
      </c>
      <c r="AV165" s="14" t="s">
        <v>89</v>
      </c>
      <c r="AW165" s="14" t="s">
        <v>41</v>
      </c>
      <c r="AX165" s="14" t="s">
        <v>80</v>
      </c>
      <c r="AY165" s="255" t="s">
        <v>159</v>
      </c>
    </row>
    <row r="166" s="14" customFormat="1">
      <c r="A166" s="14"/>
      <c r="B166" s="245"/>
      <c r="C166" s="246"/>
      <c r="D166" s="228" t="s">
        <v>172</v>
      </c>
      <c r="E166" s="247" t="s">
        <v>35</v>
      </c>
      <c r="F166" s="248" t="s">
        <v>256</v>
      </c>
      <c r="G166" s="246"/>
      <c r="H166" s="249">
        <v>-1.9430000000000001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172</v>
      </c>
      <c r="AU166" s="255" t="s">
        <v>89</v>
      </c>
      <c r="AV166" s="14" t="s">
        <v>89</v>
      </c>
      <c r="AW166" s="14" t="s">
        <v>41</v>
      </c>
      <c r="AX166" s="14" t="s">
        <v>80</v>
      </c>
      <c r="AY166" s="255" t="s">
        <v>159</v>
      </c>
    </row>
    <row r="167" s="14" customFormat="1">
      <c r="A167" s="14"/>
      <c r="B167" s="245"/>
      <c r="C167" s="246"/>
      <c r="D167" s="228" t="s">
        <v>172</v>
      </c>
      <c r="E167" s="247" t="s">
        <v>35</v>
      </c>
      <c r="F167" s="248" t="s">
        <v>257</v>
      </c>
      <c r="G167" s="246"/>
      <c r="H167" s="249">
        <v>-11.304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172</v>
      </c>
      <c r="AU167" s="255" t="s">
        <v>89</v>
      </c>
      <c r="AV167" s="14" t="s">
        <v>89</v>
      </c>
      <c r="AW167" s="14" t="s">
        <v>41</v>
      </c>
      <c r="AX167" s="14" t="s">
        <v>80</v>
      </c>
      <c r="AY167" s="255" t="s">
        <v>159</v>
      </c>
    </row>
    <row r="168" s="15" customFormat="1">
      <c r="A168" s="15"/>
      <c r="B168" s="256"/>
      <c r="C168" s="257"/>
      <c r="D168" s="228" t="s">
        <v>172</v>
      </c>
      <c r="E168" s="258" t="s">
        <v>35</v>
      </c>
      <c r="F168" s="259" t="s">
        <v>243</v>
      </c>
      <c r="G168" s="257"/>
      <c r="H168" s="260">
        <v>-21.491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172</v>
      </c>
      <c r="AU168" s="266" t="s">
        <v>89</v>
      </c>
      <c r="AV168" s="15" t="s">
        <v>184</v>
      </c>
      <c r="AW168" s="15" t="s">
        <v>41</v>
      </c>
      <c r="AX168" s="15" t="s">
        <v>80</v>
      </c>
      <c r="AY168" s="266" t="s">
        <v>159</v>
      </c>
    </row>
    <row r="169" s="16" customFormat="1">
      <c r="A169" s="16"/>
      <c r="B169" s="267"/>
      <c r="C169" s="268"/>
      <c r="D169" s="228" t="s">
        <v>172</v>
      </c>
      <c r="E169" s="269" t="s">
        <v>113</v>
      </c>
      <c r="F169" s="270" t="s">
        <v>258</v>
      </c>
      <c r="G169" s="268"/>
      <c r="H169" s="271">
        <v>247.87899999999999</v>
      </c>
      <c r="I169" s="272"/>
      <c r="J169" s="268"/>
      <c r="K169" s="268"/>
      <c r="L169" s="273"/>
      <c r="M169" s="274"/>
      <c r="N169" s="275"/>
      <c r="O169" s="275"/>
      <c r="P169" s="275"/>
      <c r="Q169" s="275"/>
      <c r="R169" s="275"/>
      <c r="S169" s="275"/>
      <c r="T169" s="27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7" t="s">
        <v>172</v>
      </c>
      <c r="AU169" s="277" t="s">
        <v>89</v>
      </c>
      <c r="AV169" s="16" t="s">
        <v>166</v>
      </c>
      <c r="AW169" s="16" t="s">
        <v>41</v>
      </c>
      <c r="AX169" s="16" t="s">
        <v>87</v>
      </c>
      <c r="AY169" s="277" t="s">
        <v>159</v>
      </c>
    </row>
    <row r="170" s="13" customFormat="1">
      <c r="A170" s="13"/>
      <c r="B170" s="235"/>
      <c r="C170" s="236"/>
      <c r="D170" s="228" t="s">
        <v>172</v>
      </c>
      <c r="E170" s="237" t="s">
        <v>35</v>
      </c>
      <c r="F170" s="238" t="s">
        <v>259</v>
      </c>
      <c r="G170" s="236"/>
      <c r="H170" s="237" t="s">
        <v>35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172</v>
      </c>
      <c r="AU170" s="244" t="s">
        <v>89</v>
      </c>
      <c r="AV170" s="13" t="s">
        <v>87</v>
      </c>
      <c r="AW170" s="13" t="s">
        <v>41</v>
      </c>
      <c r="AX170" s="13" t="s">
        <v>80</v>
      </c>
      <c r="AY170" s="244" t="s">
        <v>159</v>
      </c>
    </row>
    <row r="171" s="14" customFormat="1">
      <c r="A171" s="14"/>
      <c r="B171" s="245"/>
      <c r="C171" s="246"/>
      <c r="D171" s="228" t="s">
        <v>172</v>
      </c>
      <c r="E171" s="246"/>
      <c r="F171" s="248" t="s">
        <v>260</v>
      </c>
      <c r="G171" s="246"/>
      <c r="H171" s="249">
        <v>99.152000000000001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172</v>
      </c>
      <c r="AU171" s="255" t="s">
        <v>89</v>
      </c>
      <c r="AV171" s="14" t="s">
        <v>89</v>
      </c>
      <c r="AW171" s="14" t="s">
        <v>4</v>
      </c>
      <c r="AX171" s="14" t="s">
        <v>87</v>
      </c>
      <c r="AY171" s="255" t="s">
        <v>159</v>
      </c>
    </row>
    <row r="172" s="2" customFormat="1" ht="33" customHeight="1">
      <c r="A172" s="40"/>
      <c r="B172" s="41"/>
      <c r="C172" s="215" t="s">
        <v>261</v>
      </c>
      <c r="D172" s="215" t="s">
        <v>161</v>
      </c>
      <c r="E172" s="216" t="s">
        <v>262</v>
      </c>
      <c r="F172" s="217" t="s">
        <v>263</v>
      </c>
      <c r="G172" s="218" t="s">
        <v>234</v>
      </c>
      <c r="H172" s="219">
        <v>123.94</v>
      </c>
      <c r="I172" s="220"/>
      <c r="J172" s="221">
        <f>ROUND(I172*H172,1)</f>
        <v>0</v>
      </c>
      <c r="K172" s="217" t="s">
        <v>165</v>
      </c>
      <c r="L172" s="46"/>
      <c r="M172" s="222" t="s">
        <v>35</v>
      </c>
      <c r="N172" s="223" t="s">
        <v>51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166</v>
      </c>
      <c r="AT172" s="226" t="s">
        <v>161</v>
      </c>
      <c r="AU172" s="226" t="s">
        <v>89</v>
      </c>
      <c r="AY172" s="18" t="s">
        <v>159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87</v>
      </c>
      <c r="BK172" s="227">
        <f>ROUND(I172*H172,1)</f>
        <v>0</v>
      </c>
      <c r="BL172" s="18" t="s">
        <v>166</v>
      </c>
      <c r="BM172" s="226" t="s">
        <v>264</v>
      </c>
    </row>
    <row r="173" s="2" customFormat="1">
      <c r="A173" s="40"/>
      <c r="B173" s="41"/>
      <c r="C173" s="42"/>
      <c r="D173" s="228" t="s">
        <v>168</v>
      </c>
      <c r="E173" s="42"/>
      <c r="F173" s="229" t="s">
        <v>265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168</v>
      </c>
      <c r="AU173" s="18" t="s">
        <v>89</v>
      </c>
    </row>
    <row r="174" s="2" customFormat="1">
      <c r="A174" s="40"/>
      <c r="B174" s="41"/>
      <c r="C174" s="42"/>
      <c r="D174" s="233" t="s">
        <v>170</v>
      </c>
      <c r="E174" s="42"/>
      <c r="F174" s="234" t="s">
        <v>266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170</v>
      </c>
      <c r="AU174" s="18" t="s">
        <v>89</v>
      </c>
    </row>
    <row r="175" s="14" customFormat="1">
      <c r="A175" s="14"/>
      <c r="B175" s="245"/>
      <c r="C175" s="246"/>
      <c r="D175" s="228" t="s">
        <v>172</v>
      </c>
      <c r="E175" s="247" t="s">
        <v>35</v>
      </c>
      <c r="F175" s="248" t="s">
        <v>113</v>
      </c>
      <c r="G175" s="246"/>
      <c r="H175" s="249">
        <v>247.87899999999999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172</v>
      </c>
      <c r="AU175" s="255" t="s">
        <v>89</v>
      </c>
      <c r="AV175" s="14" t="s">
        <v>89</v>
      </c>
      <c r="AW175" s="14" t="s">
        <v>41</v>
      </c>
      <c r="AX175" s="14" t="s">
        <v>87</v>
      </c>
      <c r="AY175" s="255" t="s">
        <v>159</v>
      </c>
    </row>
    <row r="176" s="13" customFormat="1">
      <c r="A176" s="13"/>
      <c r="B176" s="235"/>
      <c r="C176" s="236"/>
      <c r="D176" s="228" t="s">
        <v>172</v>
      </c>
      <c r="E176" s="237" t="s">
        <v>35</v>
      </c>
      <c r="F176" s="238" t="s">
        <v>259</v>
      </c>
      <c r="G176" s="236"/>
      <c r="H176" s="237" t="s">
        <v>35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172</v>
      </c>
      <c r="AU176" s="244" t="s">
        <v>89</v>
      </c>
      <c r="AV176" s="13" t="s">
        <v>87</v>
      </c>
      <c r="AW176" s="13" t="s">
        <v>41</v>
      </c>
      <c r="AX176" s="13" t="s">
        <v>80</v>
      </c>
      <c r="AY176" s="244" t="s">
        <v>159</v>
      </c>
    </row>
    <row r="177" s="14" customFormat="1">
      <c r="A177" s="14"/>
      <c r="B177" s="245"/>
      <c r="C177" s="246"/>
      <c r="D177" s="228" t="s">
        <v>172</v>
      </c>
      <c r="E177" s="246"/>
      <c r="F177" s="248" t="s">
        <v>267</v>
      </c>
      <c r="G177" s="246"/>
      <c r="H177" s="249">
        <v>123.94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172</v>
      </c>
      <c r="AU177" s="255" t="s">
        <v>89</v>
      </c>
      <c r="AV177" s="14" t="s">
        <v>89</v>
      </c>
      <c r="AW177" s="14" t="s">
        <v>4</v>
      </c>
      <c r="AX177" s="14" t="s">
        <v>87</v>
      </c>
      <c r="AY177" s="255" t="s">
        <v>159</v>
      </c>
    </row>
    <row r="178" s="2" customFormat="1" ht="33" customHeight="1">
      <c r="A178" s="40"/>
      <c r="B178" s="41"/>
      <c r="C178" s="215" t="s">
        <v>268</v>
      </c>
      <c r="D178" s="215" t="s">
        <v>161</v>
      </c>
      <c r="E178" s="216" t="s">
        <v>269</v>
      </c>
      <c r="F178" s="217" t="s">
        <v>270</v>
      </c>
      <c r="G178" s="218" t="s">
        <v>234</v>
      </c>
      <c r="H178" s="219">
        <v>24.788</v>
      </c>
      <c r="I178" s="220"/>
      <c r="J178" s="221">
        <f>ROUND(I178*H178,1)</f>
        <v>0</v>
      </c>
      <c r="K178" s="217" t="s">
        <v>165</v>
      </c>
      <c r="L178" s="46"/>
      <c r="M178" s="222" t="s">
        <v>35</v>
      </c>
      <c r="N178" s="223" t="s">
        <v>51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166</v>
      </c>
      <c r="AT178" s="226" t="s">
        <v>161</v>
      </c>
      <c r="AU178" s="226" t="s">
        <v>89</v>
      </c>
      <c r="AY178" s="18" t="s">
        <v>159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87</v>
      </c>
      <c r="BK178" s="227">
        <f>ROUND(I178*H178,1)</f>
        <v>0</v>
      </c>
      <c r="BL178" s="18" t="s">
        <v>166</v>
      </c>
      <c r="BM178" s="226" t="s">
        <v>271</v>
      </c>
    </row>
    <row r="179" s="2" customFormat="1">
      <c r="A179" s="40"/>
      <c r="B179" s="41"/>
      <c r="C179" s="42"/>
      <c r="D179" s="228" t="s">
        <v>168</v>
      </c>
      <c r="E179" s="42"/>
      <c r="F179" s="229" t="s">
        <v>272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168</v>
      </c>
      <c r="AU179" s="18" t="s">
        <v>89</v>
      </c>
    </row>
    <row r="180" s="2" customFormat="1">
      <c r="A180" s="40"/>
      <c r="B180" s="41"/>
      <c r="C180" s="42"/>
      <c r="D180" s="233" t="s">
        <v>170</v>
      </c>
      <c r="E180" s="42"/>
      <c r="F180" s="234" t="s">
        <v>273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170</v>
      </c>
      <c r="AU180" s="18" t="s">
        <v>89</v>
      </c>
    </row>
    <row r="181" s="14" customFormat="1">
      <c r="A181" s="14"/>
      <c r="B181" s="245"/>
      <c r="C181" s="246"/>
      <c r="D181" s="228" t="s">
        <v>172</v>
      </c>
      <c r="E181" s="247" t="s">
        <v>35</v>
      </c>
      <c r="F181" s="248" t="s">
        <v>113</v>
      </c>
      <c r="G181" s="246"/>
      <c r="H181" s="249">
        <v>247.87899999999999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172</v>
      </c>
      <c r="AU181" s="255" t="s">
        <v>89</v>
      </c>
      <c r="AV181" s="14" t="s">
        <v>89</v>
      </c>
      <c r="AW181" s="14" t="s">
        <v>41</v>
      </c>
      <c r="AX181" s="14" t="s">
        <v>87</v>
      </c>
      <c r="AY181" s="255" t="s">
        <v>159</v>
      </c>
    </row>
    <row r="182" s="13" customFormat="1">
      <c r="A182" s="13"/>
      <c r="B182" s="235"/>
      <c r="C182" s="236"/>
      <c r="D182" s="228" t="s">
        <v>172</v>
      </c>
      <c r="E182" s="237" t="s">
        <v>35</v>
      </c>
      <c r="F182" s="238" t="s">
        <v>259</v>
      </c>
      <c r="G182" s="236"/>
      <c r="H182" s="237" t="s">
        <v>35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172</v>
      </c>
      <c r="AU182" s="244" t="s">
        <v>89</v>
      </c>
      <c r="AV182" s="13" t="s">
        <v>87</v>
      </c>
      <c r="AW182" s="13" t="s">
        <v>41</v>
      </c>
      <c r="AX182" s="13" t="s">
        <v>80</v>
      </c>
      <c r="AY182" s="244" t="s">
        <v>159</v>
      </c>
    </row>
    <row r="183" s="14" customFormat="1">
      <c r="A183" s="14"/>
      <c r="B183" s="245"/>
      <c r="C183" s="246"/>
      <c r="D183" s="228" t="s">
        <v>172</v>
      </c>
      <c r="E183" s="246"/>
      <c r="F183" s="248" t="s">
        <v>274</v>
      </c>
      <c r="G183" s="246"/>
      <c r="H183" s="249">
        <v>24.788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172</v>
      </c>
      <c r="AU183" s="255" t="s">
        <v>89</v>
      </c>
      <c r="AV183" s="14" t="s">
        <v>89</v>
      </c>
      <c r="AW183" s="14" t="s">
        <v>4</v>
      </c>
      <c r="AX183" s="14" t="s">
        <v>87</v>
      </c>
      <c r="AY183" s="255" t="s">
        <v>159</v>
      </c>
    </row>
    <row r="184" s="2" customFormat="1" ht="24.15" customHeight="1">
      <c r="A184" s="40"/>
      <c r="B184" s="41"/>
      <c r="C184" s="215" t="s">
        <v>275</v>
      </c>
      <c r="D184" s="215" t="s">
        <v>161</v>
      </c>
      <c r="E184" s="216" t="s">
        <v>276</v>
      </c>
      <c r="F184" s="217" t="s">
        <v>277</v>
      </c>
      <c r="G184" s="218" t="s">
        <v>234</v>
      </c>
      <c r="H184" s="219">
        <v>23.25</v>
      </c>
      <c r="I184" s="220"/>
      <c r="J184" s="221">
        <f>ROUND(I184*H184,1)</f>
        <v>0</v>
      </c>
      <c r="K184" s="217" t="s">
        <v>165</v>
      </c>
      <c r="L184" s="46"/>
      <c r="M184" s="222" t="s">
        <v>35</v>
      </c>
      <c r="N184" s="223" t="s">
        <v>51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166</v>
      </c>
      <c r="AT184" s="226" t="s">
        <v>161</v>
      </c>
      <c r="AU184" s="226" t="s">
        <v>89</v>
      </c>
      <c r="AY184" s="18" t="s">
        <v>159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87</v>
      </c>
      <c r="BK184" s="227">
        <f>ROUND(I184*H184,1)</f>
        <v>0</v>
      </c>
      <c r="BL184" s="18" t="s">
        <v>166</v>
      </c>
      <c r="BM184" s="226" t="s">
        <v>278</v>
      </c>
    </row>
    <row r="185" s="2" customFormat="1">
      <c r="A185" s="40"/>
      <c r="B185" s="41"/>
      <c r="C185" s="42"/>
      <c r="D185" s="228" t="s">
        <v>168</v>
      </c>
      <c r="E185" s="42"/>
      <c r="F185" s="229" t="s">
        <v>279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168</v>
      </c>
      <c r="AU185" s="18" t="s">
        <v>89</v>
      </c>
    </row>
    <row r="186" s="2" customFormat="1">
      <c r="A186" s="40"/>
      <c r="B186" s="41"/>
      <c r="C186" s="42"/>
      <c r="D186" s="233" t="s">
        <v>170</v>
      </c>
      <c r="E186" s="42"/>
      <c r="F186" s="234" t="s">
        <v>280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170</v>
      </c>
      <c r="AU186" s="18" t="s">
        <v>89</v>
      </c>
    </row>
    <row r="187" s="13" customFormat="1">
      <c r="A187" s="13"/>
      <c r="B187" s="235"/>
      <c r="C187" s="236"/>
      <c r="D187" s="228" t="s">
        <v>172</v>
      </c>
      <c r="E187" s="237" t="s">
        <v>35</v>
      </c>
      <c r="F187" s="238" t="s">
        <v>173</v>
      </c>
      <c r="G187" s="236"/>
      <c r="H187" s="237" t="s">
        <v>35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172</v>
      </c>
      <c r="AU187" s="244" t="s">
        <v>89</v>
      </c>
      <c r="AV187" s="13" t="s">
        <v>87</v>
      </c>
      <c r="AW187" s="13" t="s">
        <v>41</v>
      </c>
      <c r="AX187" s="13" t="s">
        <v>80</v>
      </c>
      <c r="AY187" s="244" t="s">
        <v>159</v>
      </c>
    </row>
    <row r="188" s="14" customFormat="1">
      <c r="A188" s="14"/>
      <c r="B188" s="245"/>
      <c r="C188" s="246"/>
      <c r="D188" s="228" t="s">
        <v>172</v>
      </c>
      <c r="E188" s="247" t="s">
        <v>35</v>
      </c>
      <c r="F188" s="248" t="s">
        <v>281</v>
      </c>
      <c r="G188" s="246"/>
      <c r="H188" s="249">
        <v>4.6500000000000004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172</v>
      </c>
      <c r="AU188" s="255" t="s">
        <v>89</v>
      </c>
      <c r="AV188" s="14" t="s">
        <v>89</v>
      </c>
      <c r="AW188" s="14" t="s">
        <v>41</v>
      </c>
      <c r="AX188" s="14" t="s">
        <v>80</v>
      </c>
      <c r="AY188" s="255" t="s">
        <v>159</v>
      </c>
    </row>
    <row r="189" s="14" customFormat="1">
      <c r="A189" s="14"/>
      <c r="B189" s="245"/>
      <c r="C189" s="246"/>
      <c r="D189" s="228" t="s">
        <v>172</v>
      </c>
      <c r="E189" s="247" t="s">
        <v>35</v>
      </c>
      <c r="F189" s="248" t="s">
        <v>282</v>
      </c>
      <c r="G189" s="246"/>
      <c r="H189" s="249">
        <v>11.625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172</v>
      </c>
      <c r="AU189" s="255" t="s">
        <v>89</v>
      </c>
      <c r="AV189" s="14" t="s">
        <v>89</v>
      </c>
      <c r="AW189" s="14" t="s">
        <v>41</v>
      </c>
      <c r="AX189" s="14" t="s">
        <v>80</v>
      </c>
      <c r="AY189" s="255" t="s">
        <v>159</v>
      </c>
    </row>
    <row r="190" s="14" customFormat="1">
      <c r="A190" s="14"/>
      <c r="B190" s="245"/>
      <c r="C190" s="246"/>
      <c r="D190" s="228" t="s">
        <v>172</v>
      </c>
      <c r="E190" s="247" t="s">
        <v>35</v>
      </c>
      <c r="F190" s="248" t="s">
        <v>283</v>
      </c>
      <c r="G190" s="246"/>
      <c r="H190" s="249">
        <v>6.9749999999999996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172</v>
      </c>
      <c r="AU190" s="255" t="s">
        <v>89</v>
      </c>
      <c r="AV190" s="14" t="s">
        <v>89</v>
      </c>
      <c r="AW190" s="14" t="s">
        <v>41</v>
      </c>
      <c r="AX190" s="14" t="s">
        <v>80</v>
      </c>
      <c r="AY190" s="255" t="s">
        <v>159</v>
      </c>
    </row>
    <row r="191" s="16" customFormat="1">
      <c r="A191" s="16"/>
      <c r="B191" s="267"/>
      <c r="C191" s="268"/>
      <c r="D191" s="228" t="s">
        <v>172</v>
      </c>
      <c r="E191" s="269" t="s">
        <v>35</v>
      </c>
      <c r="F191" s="270" t="s">
        <v>258</v>
      </c>
      <c r="G191" s="268"/>
      <c r="H191" s="271">
        <v>23.25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7" t="s">
        <v>172</v>
      </c>
      <c r="AU191" s="277" t="s">
        <v>89</v>
      </c>
      <c r="AV191" s="16" t="s">
        <v>166</v>
      </c>
      <c r="AW191" s="16" t="s">
        <v>41</v>
      </c>
      <c r="AX191" s="16" t="s">
        <v>87</v>
      </c>
      <c r="AY191" s="277" t="s">
        <v>159</v>
      </c>
    </row>
    <row r="192" s="2" customFormat="1" ht="24.15" customHeight="1">
      <c r="A192" s="40"/>
      <c r="B192" s="41"/>
      <c r="C192" s="215" t="s">
        <v>284</v>
      </c>
      <c r="D192" s="215" t="s">
        <v>161</v>
      </c>
      <c r="E192" s="216" t="s">
        <v>285</v>
      </c>
      <c r="F192" s="217" t="s">
        <v>286</v>
      </c>
      <c r="G192" s="218" t="s">
        <v>287</v>
      </c>
      <c r="H192" s="219">
        <v>427.79000000000002</v>
      </c>
      <c r="I192" s="220"/>
      <c r="J192" s="221">
        <f>ROUND(I192*H192,1)</f>
        <v>0</v>
      </c>
      <c r="K192" s="217" t="s">
        <v>165</v>
      </c>
      <c r="L192" s="46"/>
      <c r="M192" s="222" t="s">
        <v>35</v>
      </c>
      <c r="N192" s="223" t="s">
        <v>51</v>
      </c>
      <c r="O192" s="86"/>
      <c r="P192" s="224">
        <f>O192*H192</f>
        <v>0</v>
      </c>
      <c r="Q192" s="224">
        <v>0.00084999999999999995</v>
      </c>
      <c r="R192" s="224">
        <f>Q192*H192</f>
        <v>0.36362149999999999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166</v>
      </c>
      <c r="AT192" s="226" t="s">
        <v>161</v>
      </c>
      <c r="AU192" s="226" t="s">
        <v>89</v>
      </c>
      <c r="AY192" s="18" t="s">
        <v>159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87</v>
      </c>
      <c r="BK192" s="227">
        <f>ROUND(I192*H192,1)</f>
        <v>0</v>
      </c>
      <c r="BL192" s="18" t="s">
        <v>166</v>
      </c>
      <c r="BM192" s="226" t="s">
        <v>288</v>
      </c>
    </row>
    <row r="193" s="2" customFormat="1">
      <c r="A193" s="40"/>
      <c r="B193" s="41"/>
      <c r="C193" s="42"/>
      <c r="D193" s="228" t="s">
        <v>168</v>
      </c>
      <c r="E193" s="42"/>
      <c r="F193" s="229" t="s">
        <v>289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168</v>
      </c>
      <c r="AU193" s="18" t="s">
        <v>89</v>
      </c>
    </row>
    <row r="194" s="2" customFormat="1">
      <c r="A194" s="40"/>
      <c r="B194" s="41"/>
      <c r="C194" s="42"/>
      <c r="D194" s="233" t="s">
        <v>170</v>
      </c>
      <c r="E194" s="42"/>
      <c r="F194" s="234" t="s">
        <v>290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170</v>
      </c>
      <c r="AU194" s="18" t="s">
        <v>89</v>
      </c>
    </row>
    <row r="195" s="13" customFormat="1">
      <c r="A195" s="13"/>
      <c r="B195" s="235"/>
      <c r="C195" s="236"/>
      <c r="D195" s="228" t="s">
        <v>172</v>
      </c>
      <c r="E195" s="237" t="s">
        <v>35</v>
      </c>
      <c r="F195" s="238" t="s">
        <v>173</v>
      </c>
      <c r="G195" s="236"/>
      <c r="H195" s="237" t="s">
        <v>35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172</v>
      </c>
      <c r="AU195" s="244" t="s">
        <v>89</v>
      </c>
      <c r="AV195" s="13" t="s">
        <v>87</v>
      </c>
      <c r="AW195" s="13" t="s">
        <v>41</v>
      </c>
      <c r="AX195" s="13" t="s">
        <v>80</v>
      </c>
      <c r="AY195" s="244" t="s">
        <v>159</v>
      </c>
    </row>
    <row r="196" s="14" customFormat="1">
      <c r="A196" s="14"/>
      <c r="B196" s="245"/>
      <c r="C196" s="246"/>
      <c r="D196" s="228" t="s">
        <v>172</v>
      </c>
      <c r="E196" s="247" t="s">
        <v>35</v>
      </c>
      <c r="F196" s="248" t="s">
        <v>291</v>
      </c>
      <c r="G196" s="246"/>
      <c r="H196" s="249">
        <v>217.15000000000001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172</v>
      </c>
      <c r="AU196" s="255" t="s">
        <v>89</v>
      </c>
      <c r="AV196" s="14" t="s">
        <v>89</v>
      </c>
      <c r="AW196" s="14" t="s">
        <v>41</v>
      </c>
      <c r="AX196" s="14" t="s">
        <v>80</v>
      </c>
      <c r="AY196" s="255" t="s">
        <v>159</v>
      </c>
    </row>
    <row r="197" s="14" customFormat="1">
      <c r="A197" s="14"/>
      <c r="B197" s="245"/>
      <c r="C197" s="246"/>
      <c r="D197" s="228" t="s">
        <v>172</v>
      </c>
      <c r="E197" s="247" t="s">
        <v>35</v>
      </c>
      <c r="F197" s="248" t="s">
        <v>292</v>
      </c>
      <c r="G197" s="246"/>
      <c r="H197" s="249">
        <v>36.899999999999999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172</v>
      </c>
      <c r="AU197" s="255" t="s">
        <v>89</v>
      </c>
      <c r="AV197" s="14" t="s">
        <v>89</v>
      </c>
      <c r="AW197" s="14" t="s">
        <v>41</v>
      </c>
      <c r="AX197" s="14" t="s">
        <v>80</v>
      </c>
      <c r="AY197" s="255" t="s">
        <v>159</v>
      </c>
    </row>
    <row r="198" s="14" customFormat="1">
      <c r="A198" s="14"/>
      <c r="B198" s="245"/>
      <c r="C198" s="246"/>
      <c r="D198" s="228" t="s">
        <v>172</v>
      </c>
      <c r="E198" s="247" t="s">
        <v>35</v>
      </c>
      <c r="F198" s="248" t="s">
        <v>293</v>
      </c>
      <c r="G198" s="246"/>
      <c r="H198" s="249">
        <v>127.3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172</v>
      </c>
      <c r="AU198" s="255" t="s">
        <v>89</v>
      </c>
      <c r="AV198" s="14" t="s">
        <v>89</v>
      </c>
      <c r="AW198" s="14" t="s">
        <v>41</v>
      </c>
      <c r="AX198" s="14" t="s">
        <v>80</v>
      </c>
      <c r="AY198" s="255" t="s">
        <v>159</v>
      </c>
    </row>
    <row r="199" s="14" customFormat="1">
      <c r="A199" s="14"/>
      <c r="B199" s="245"/>
      <c r="C199" s="246"/>
      <c r="D199" s="228" t="s">
        <v>172</v>
      </c>
      <c r="E199" s="247" t="s">
        <v>35</v>
      </c>
      <c r="F199" s="248" t="s">
        <v>294</v>
      </c>
      <c r="G199" s="246"/>
      <c r="H199" s="249">
        <v>23.640000000000001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172</v>
      </c>
      <c r="AU199" s="255" t="s">
        <v>89</v>
      </c>
      <c r="AV199" s="14" t="s">
        <v>89</v>
      </c>
      <c r="AW199" s="14" t="s">
        <v>41</v>
      </c>
      <c r="AX199" s="14" t="s">
        <v>80</v>
      </c>
      <c r="AY199" s="255" t="s">
        <v>159</v>
      </c>
    </row>
    <row r="200" s="14" customFormat="1">
      <c r="A200" s="14"/>
      <c r="B200" s="245"/>
      <c r="C200" s="246"/>
      <c r="D200" s="228" t="s">
        <v>172</v>
      </c>
      <c r="E200" s="247" t="s">
        <v>35</v>
      </c>
      <c r="F200" s="248" t="s">
        <v>295</v>
      </c>
      <c r="G200" s="246"/>
      <c r="H200" s="249">
        <v>22.800000000000001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172</v>
      </c>
      <c r="AU200" s="255" t="s">
        <v>89</v>
      </c>
      <c r="AV200" s="14" t="s">
        <v>89</v>
      </c>
      <c r="AW200" s="14" t="s">
        <v>41</v>
      </c>
      <c r="AX200" s="14" t="s">
        <v>80</v>
      </c>
      <c r="AY200" s="255" t="s">
        <v>159</v>
      </c>
    </row>
    <row r="201" s="16" customFormat="1">
      <c r="A201" s="16"/>
      <c r="B201" s="267"/>
      <c r="C201" s="268"/>
      <c r="D201" s="228" t="s">
        <v>172</v>
      </c>
      <c r="E201" s="269" t="s">
        <v>115</v>
      </c>
      <c r="F201" s="270" t="s">
        <v>258</v>
      </c>
      <c r="G201" s="268"/>
      <c r="H201" s="271">
        <v>427.79000000000002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7" t="s">
        <v>172</v>
      </c>
      <c r="AU201" s="277" t="s">
        <v>89</v>
      </c>
      <c r="AV201" s="16" t="s">
        <v>166</v>
      </c>
      <c r="AW201" s="16" t="s">
        <v>41</v>
      </c>
      <c r="AX201" s="16" t="s">
        <v>87</v>
      </c>
      <c r="AY201" s="277" t="s">
        <v>159</v>
      </c>
    </row>
    <row r="202" s="2" customFormat="1" ht="24.15" customHeight="1">
      <c r="A202" s="40"/>
      <c r="B202" s="41"/>
      <c r="C202" s="215" t="s">
        <v>8</v>
      </c>
      <c r="D202" s="215" t="s">
        <v>161</v>
      </c>
      <c r="E202" s="216" t="s">
        <v>296</v>
      </c>
      <c r="F202" s="217" t="s">
        <v>297</v>
      </c>
      <c r="G202" s="218" t="s">
        <v>287</v>
      </c>
      <c r="H202" s="219">
        <v>427.79000000000002</v>
      </c>
      <c r="I202" s="220"/>
      <c r="J202" s="221">
        <f>ROUND(I202*H202,1)</f>
        <v>0</v>
      </c>
      <c r="K202" s="217" t="s">
        <v>165</v>
      </c>
      <c r="L202" s="46"/>
      <c r="M202" s="222" t="s">
        <v>35</v>
      </c>
      <c r="N202" s="223" t="s">
        <v>51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166</v>
      </c>
      <c r="AT202" s="226" t="s">
        <v>161</v>
      </c>
      <c r="AU202" s="226" t="s">
        <v>89</v>
      </c>
      <c r="AY202" s="18" t="s">
        <v>159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87</v>
      </c>
      <c r="BK202" s="227">
        <f>ROUND(I202*H202,1)</f>
        <v>0</v>
      </c>
      <c r="BL202" s="18" t="s">
        <v>166</v>
      </c>
      <c r="BM202" s="226" t="s">
        <v>298</v>
      </c>
    </row>
    <row r="203" s="2" customFormat="1">
      <c r="A203" s="40"/>
      <c r="B203" s="41"/>
      <c r="C203" s="42"/>
      <c r="D203" s="228" t="s">
        <v>168</v>
      </c>
      <c r="E203" s="42"/>
      <c r="F203" s="229" t="s">
        <v>299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168</v>
      </c>
      <c r="AU203" s="18" t="s">
        <v>89</v>
      </c>
    </row>
    <row r="204" s="2" customFormat="1">
      <c r="A204" s="40"/>
      <c r="B204" s="41"/>
      <c r="C204" s="42"/>
      <c r="D204" s="233" t="s">
        <v>170</v>
      </c>
      <c r="E204" s="42"/>
      <c r="F204" s="234" t="s">
        <v>300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170</v>
      </c>
      <c r="AU204" s="18" t="s">
        <v>89</v>
      </c>
    </row>
    <row r="205" s="14" customFormat="1">
      <c r="A205" s="14"/>
      <c r="B205" s="245"/>
      <c r="C205" s="246"/>
      <c r="D205" s="228" t="s">
        <v>172</v>
      </c>
      <c r="E205" s="247" t="s">
        <v>35</v>
      </c>
      <c r="F205" s="248" t="s">
        <v>115</v>
      </c>
      <c r="G205" s="246"/>
      <c r="H205" s="249">
        <v>427.79000000000002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172</v>
      </c>
      <c r="AU205" s="255" t="s">
        <v>89</v>
      </c>
      <c r="AV205" s="14" t="s">
        <v>89</v>
      </c>
      <c r="AW205" s="14" t="s">
        <v>41</v>
      </c>
      <c r="AX205" s="14" t="s">
        <v>87</v>
      </c>
      <c r="AY205" s="255" t="s">
        <v>159</v>
      </c>
    </row>
    <row r="206" s="2" customFormat="1" ht="24.15" customHeight="1">
      <c r="A206" s="40"/>
      <c r="B206" s="41"/>
      <c r="C206" s="215" t="s">
        <v>301</v>
      </c>
      <c r="D206" s="215" t="s">
        <v>161</v>
      </c>
      <c r="E206" s="216" t="s">
        <v>302</v>
      </c>
      <c r="F206" s="217" t="s">
        <v>303</v>
      </c>
      <c r="G206" s="218" t="s">
        <v>234</v>
      </c>
      <c r="H206" s="219">
        <v>246.85499999999999</v>
      </c>
      <c r="I206" s="220"/>
      <c r="J206" s="221">
        <f>ROUND(I206*H206,1)</f>
        <v>0</v>
      </c>
      <c r="K206" s="217" t="s">
        <v>35</v>
      </c>
      <c r="L206" s="46"/>
      <c r="M206" s="222" t="s">
        <v>35</v>
      </c>
      <c r="N206" s="223" t="s">
        <v>51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166</v>
      </c>
      <c r="AT206" s="226" t="s">
        <v>161</v>
      </c>
      <c r="AU206" s="226" t="s">
        <v>89</v>
      </c>
      <c r="AY206" s="18" t="s">
        <v>159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87</v>
      </c>
      <c r="BK206" s="227">
        <f>ROUND(I206*H206,1)</f>
        <v>0</v>
      </c>
      <c r="BL206" s="18" t="s">
        <v>166</v>
      </c>
      <c r="BM206" s="226" t="s">
        <v>304</v>
      </c>
    </row>
    <row r="207" s="2" customFormat="1">
      <c r="A207" s="40"/>
      <c r="B207" s="41"/>
      <c r="C207" s="42"/>
      <c r="D207" s="228" t="s">
        <v>168</v>
      </c>
      <c r="E207" s="42"/>
      <c r="F207" s="229" t="s">
        <v>305</v>
      </c>
      <c r="G207" s="42"/>
      <c r="H207" s="42"/>
      <c r="I207" s="230"/>
      <c r="J207" s="42"/>
      <c r="K207" s="42"/>
      <c r="L207" s="46"/>
      <c r="M207" s="231"/>
      <c r="N207" s="23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168</v>
      </c>
      <c r="AU207" s="18" t="s">
        <v>89</v>
      </c>
    </row>
    <row r="208" s="13" customFormat="1">
      <c r="A208" s="13"/>
      <c r="B208" s="235"/>
      <c r="C208" s="236"/>
      <c r="D208" s="228" t="s">
        <v>172</v>
      </c>
      <c r="E208" s="237" t="s">
        <v>35</v>
      </c>
      <c r="F208" s="238" t="s">
        <v>173</v>
      </c>
      <c r="G208" s="236"/>
      <c r="H208" s="237" t="s">
        <v>35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172</v>
      </c>
      <c r="AU208" s="244" t="s">
        <v>89</v>
      </c>
      <c r="AV208" s="13" t="s">
        <v>87</v>
      </c>
      <c r="AW208" s="13" t="s">
        <v>41</v>
      </c>
      <c r="AX208" s="13" t="s">
        <v>80</v>
      </c>
      <c r="AY208" s="244" t="s">
        <v>159</v>
      </c>
    </row>
    <row r="209" s="14" customFormat="1">
      <c r="A209" s="14"/>
      <c r="B209" s="245"/>
      <c r="C209" s="246"/>
      <c r="D209" s="228" t="s">
        <v>172</v>
      </c>
      <c r="E209" s="247" t="s">
        <v>35</v>
      </c>
      <c r="F209" s="248" t="s">
        <v>129</v>
      </c>
      <c r="G209" s="246"/>
      <c r="H209" s="249">
        <v>246.85499999999999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172</v>
      </c>
      <c r="AU209" s="255" t="s">
        <v>89</v>
      </c>
      <c r="AV209" s="14" t="s">
        <v>89</v>
      </c>
      <c r="AW209" s="14" t="s">
        <v>41</v>
      </c>
      <c r="AX209" s="14" t="s">
        <v>87</v>
      </c>
      <c r="AY209" s="255" t="s">
        <v>159</v>
      </c>
    </row>
    <row r="210" s="2" customFormat="1" ht="24.15" customHeight="1">
      <c r="A210" s="40"/>
      <c r="B210" s="41"/>
      <c r="C210" s="215" t="s">
        <v>306</v>
      </c>
      <c r="D210" s="215" t="s">
        <v>161</v>
      </c>
      <c r="E210" s="216" t="s">
        <v>307</v>
      </c>
      <c r="F210" s="217" t="s">
        <v>308</v>
      </c>
      <c r="G210" s="218" t="s">
        <v>234</v>
      </c>
      <c r="H210" s="219">
        <v>99.152000000000001</v>
      </c>
      <c r="I210" s="220"/>
      <c r="J210" s="221">
        <f>ROUND(I210*H210,1)</f>
        <v>0</v>
      </c>
      <c r="K210" s="217" t="s">
        <v>35</v>
      </c>
      <c r="L210" s="46"/>
      <c r="M210" s="222" t="s">
        <v>35</v>
      </c>
      <c r="N210" s="223" t="s">
        <v>51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166</v>
      </c>
      <c r="AT210" s="226" t="s">
        <v>161</v>
      </c>
      <c r="AU210" s="226" t="s">
        <v>89</v>
      </c>
      <c r="AY210" s="18" t="s">
        <v>159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87</v>
      </c>
      <c r="BK210" s="227">
        <f>ROUND(I210*H210,1)</f>
        <v>0</v>
      </c>
      <c r="BL210" s="18" t="s">
        <v>166</v>
      </c>
      <c r="BM210" s="226" t="s">
        <v>309</v>
      </c>
    </row>
    <row r="211" s="2" customFormat="1">
      <c r="A211" s="40"/>
      <c r="B211" s="41"/>
      <c r="C211" s="42"/>
      <c r="D211" s="228" t="s">
        <v>168</v>
      </c>
      <c r="E211" s="42"/>
      <c r="F211" s="229" t="s">
        <v>310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168</v>
      </c>
      <c r="AU211" s="18" t="s">
        <v>89</v>
      </c>
    </row>
    <row r="212" s="13" customFormat="1">
      <c r="A212" s="13"/>
      <c r="B212" s="235"/>
      <c r="C212" s="236"/>
      <c r="D212" s="228" t="s">
        <v>172</v>
      </c>
      <c r="E212" s="237" t="s">
        <v>35</v>
      </c>
      <c r="F212" s="238" t="s">
        <v>173</v>
      </c>
      <c r="G212" s="236"/>
      <c r="H212" s="237" t="s">
        <v>35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172</v>
      </c>
      <c r="AU212" s="244" t="s">
        <v>89</v>
      </c>
      <c r="AV212" s="13" t="s">
        <v>87</v>
      </c>
      <c r="AW212" s="13" t="s">
        <v>41</v>
      </c>
      <c r="AX212" s="13" t="s">
        <v>80</v>
      </c>
      <c r="AY212" s="244" t="s">
        <v>159</v>
      </c>
    </row>
    <row r="213" s="14" customFormat="1">
      <c r="A213" s="14"/>
      <c r="B213" s="245"/>
      <c r="C213" s="246"/>
      <c r="D213" s="228" t="s">
        <v>172</v>
      </c>
      <c r="E213" s="247" t="s">
        <v>35</v>
      </c>
      <c r="F213" s="248" t="s">
        <v>113</v>
      </c>
      <c r="G213" s="246"/>
      <c r="H213" s="249">
        <v>247.87899999999999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172</v>
      </c>
      <c r="AU213" s="255" t="s">
        <v>89</v>
      </c>
      <c r="AV213" s="14" t="s">
        <v>89</v>
      </c>
      <c r="AW213" s="14" t="s">
        <v>41</v>
      </c>
      <c r="AX213" s="14" t="s">
        <v>87</v>
      </c>
      <c r="AY213" s="255" t="s">
        <v>159</v>
      </c>
    </row>
    <row r="214" s="13" customFormat="1">
      <c r="A214" s="13"/>
      <c r="B214" s="235"/>
      <c r="C214" s="236"/>
      <c r="D214" s="228" t="s">
        <v>172</v>
      </c>
      <c r="E214" s="237" t="s">
        <v>35</v>
      </c>
      <c r="F214" s="238" t="s">
        <v>259</v>
      </c>
      <c r="G214" s="236"/>
      <c r="H214" s="237" t="s">
        <v>35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172</v>
      </c>
      <c r="AU214" s="244" t="s">
        <v>89</v>
      </c>
      <c r="AV214" s="13" t="s">
        <v>87</v>
      </c>
      <c r="AW214" s="13" t="s">
        <v>41</v>
      </c>
      <c r="AX214" s="13" t="s">
        <v>80</v>
      </c>
      <c r="AY214" s="244" t="s">
        <v>159</v>
      </c>
    </row>
    <row r="215" s="14" customFormat="1">
      <c r="A215" s="14"/>
      <c r="B215" s="245"/>
      <c r="C215" s="246"/>
      <c r="D215" s="228" t="s">
        <v>172</v>
      </c>
      <c r="E215" s="246"/>
      <c r="F215" s="248" t="s">
        <v>260</v>
      </c>
      <c r="G215" s="246"/>
      <c r="H215" s="249">
        <v>99.152000000000001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172</v>
      </c>
      <c r="AU215" s="255" t="s">
        <v>89</v>
      </c>
      <c r="AV215" s="14" t="s">
        <v>89</v>
      </c>
      <c r="AW215" s="14" t="s">
        <v>4</v>
      </c>
      <c r="AX215" s="14" t="s">
        <v>87</v>
      </c>
      <c r="AY215" s="255" t="s">
        <v>159</v>
      </c>
    </row>
    <row r="216" s="2" customFormat="1" ht="24.15" customHeight="1">
      <c r="A216" s="40"/>
      <c r="B216" s="41"/>
      <c r="C216" s="215" t="s">
        <v>311</v>
      </c>
      <c r="D216" s="215" t="s">
        <v>161</v>
      </c>
      <c r="E216" s="216" t="s">
        <v>312</v>
      </c>
      <c r="F216" s="217" t="s">
        <v>313</v>
      </c>
      <c r="G216" s="218" t="s">
        <v>234</v>
      </c>
      <c r="H216" s="219">
        <v>148.727</v>
      </c>
      <c r="I216" s="220"/>
      <c r="J216" s="221">
        <f>ROUND(I216*H216,1)</f>
        <v>0</v>
      </c>
      <c r="K216" s="217" t="s">
        <v>35</v>
      </c>
      <c r="L216" s="46"/>
      <c r="M216" s="222" t="s">
        <v>35</v>
      </c>
      <c r="N216" s="223" t="s">
        <v>51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166</v>
      </c>
      <c r="AT216" s="226" t="s">
        <v>161</v>
      </c>
      <c r="AU216" s="226" t="s">
        <v>89</v>
      </c>
      <c r="AY216" s="18" t="s">
        <v>159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87</v>
      </c>
      <c r="BK216" s="227">
        <f>ROUND(I216*H216,1)</f>
        <v>0</v>
      </c>
      <c r="BL216" s="18" t="s">
        <v>166</v>
      </c>
      <c r="BM216" s="226" t="s">
        <v>314</v>
      </c>
    </row>
    <row r="217" s="2" customFormat="1">
      <c r="A217" s="40"/>
      <c r="B217" s="41"/>
      <c r="C217" s="42"/>
      <c r="D217" s="228" t="s">
        <v>168</v>
      </c>
      <c r="E217" s="42"/>
      <c r="F217" s="229" t="s">
        <v>315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168</v>
      </c>
      <c r="AU217" s="18" t="s">
        <v>89</v>
      </c>
    </row>
    <row r="218" s="13" customFormat="1">
      <c r="A218" s="13"/>
      <c r="B218" s="235"/>
      <c r="C218" s="236"/>
      <c r="D218" s="228" t="s">
        <v>172</v>
      </c>
      <c r="E218" s="237" t="s">
        <v>35</v>
      </c>
      <c r="F218" s="238" t="s">
        <v>173</v>
      </c>
      <c r="G218" s="236"/>
      <c r="H218" s="237" t="s">
        <v>35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172</v>
      </c>
      <c r="AU218" s="244" t="s">
        <v>89</v>
      </c>
      <c r="AV218" s="13" t="s">
        <v>87</v>
      </c>
      <c r="AW218" s="13" t="s">
        <v>41</v>
      </c>
      <c r="AX218" s="13" t="s">
        <v>80</v>
      </c>
      <c r="AY218" s="244" t="s">
        <v>159</v>
      </c>
    </row>
    <row r="219" s="14" customFormat="1">
      <c r="A219" s="14"/>
      <c r="B219" s="245"/>
      <c r="C219" s="246"/>
      <c r="D219" s="228" t="s">
        <v>172</v>
      </c>
      <c r="E219" s="247" t="s">
        <v>35</v>
      </c>
      <c r="F219" s="248" t="s">
        <v>113</v>
      </c>
      <c r="G219" s="246"/>
      <c r="H219" s="249">
        <v>247.87899999999999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172</v>
      </c>
      <c r="AU219" s="255" t="s">
        <v>89</v>
      </c>
      <c r="AV219" s="14" t="s">
        <v>89</v>
      </c>
      <c r="AW219" s="14" t="s">
        <v>41</v>
      </c>
      <c r="AX219" s="14" t="s">
        <v>87</v>
      </c>
      <c r="AY219" s="255" t="s">
        <v>159</v>
      </c>
    </row>
    <row r="220" s="13" customFormat="1">
      <c r="A220" s="13"/>
      <c r="B220" s="235"/>
      <c r="C220" s="236"/>
      <c r="D220" s="228" t="s">
        <v>172</v>
      </c>
      <c r="E220" s="237" t="s">
        <v>35</v>
      </c>
      <c r="F220" s="238" t="s">
        <v>259</v>
      </c>
      <c r="G220" s="236"/>
      <c r="H220" s="237" t="s">
        <v>35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172</v>
      </c>
      <c r="AU220" s="244" t="s">
        <v>89</v>
      </c>
      <c r="AV220" s="13" t="s">
        <v>87</v>
      </c>
      <c r="AW220" s="13" t="s">
        <v>41</v>
      </c>
      <c r="AX220" s="13" t="s">
        <v>80</v>
      </c>
      <c r="AY220" s="244" t="s">
        <v>159</v>
      </c>
    </row>
    <row r="221" s="14" customFormat="1">
      <c r="A221" s="14"/>
      <c r="B221" s="245"/>
      <c r="C221" s="246"/>
      <c r="D221" s="228" t="s">
        <v>172</v>
      </c>
      <c r="E221" s="246"/>
      <c r="F221" s="248" t="s">
        <v>316</v>
      </c>
      <c r="G221" s="246"/>
      <c r="H221" s="249">
        <v>148.727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172</v>
      </c>
      <c r="AU221" s="255" t="s">
        <v>89</v>
      </c>
      <c r="AV221" s="14" t="s">
        <v>89</v>
      </c>
      <c r="AW221" s="14" t="s">
        <v>4</v>
      </c>
      <c r="AX221" s="14" t="s">
        <v>87</v>
      </c>
      <c r="AY221" s="255" t="s">
        <v>159</v>
      </c>
    </row>
    <row r="222" s="2" customFormat="1" ht="24.15" customHeight="1">
      <c r="A222" s="40"/>
      <c r="B222" s="41"/>
      <c r="C222" s="215" t="s">
        <v>317</v>
      </c>
      <c r="D222" s="215" t="s">
        <v>161</v>
      </c>
      <c r="E222" s="216" t="s">
        <v>318</v>
      </c>
      <c r="F222" s="217" t="s">
        <v>319</v>
      </c>
      <c r="G222" s="218" t="s">
        <v>234</v>
      </c>
      <c r="H222" s="219">
        <v>246.85499999999999</v>
      </c>
      <c r="I222" s="220"/>
      <c r="J222" s="221">
        <f>ROUND(I222*H222,1)</f>
        <v>0</v>
      </c>
      <c r="K222" s="217" t="s">
        <v>165</v>
      </c>
      <c r="L222" s="46"/>
      <c r="M222" s="222" t="s">
        <v>35</v>
      </c>
      <c r="N222" s="223" t="s">
        <v>51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166</v>
      </c>
      <c r="AT222" s="226" t="s">
        <v>161</v>
      </c>
      <c r="AU222" s="226" t="s">
        <v>89</v>
      </c>
      <c r="AY222" s="18" t="s">
        <v>159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87</v>
      </c>
      <c r="BK222" s="227">
        <f>ROUND(I222*H222,1)</f>
        <v>0</v>
      </c>
      <c r="BL222" s="18" t="s">
        <v>166</v>
      </c>
      <c r="BM222" s="226" t="s">
        <v>320</v>
      </c>
    </row>
    <row r="223" s="2" customFormat="1">
      <c r="A223" s="40"/>
      <c r="B223" s="41"/>
      <c r="C223" s="42"/>
      <c r="D223" s="228" t="s">
        <v>168</v>
      </c>
      <c r="E223" s="42"/>
      <c r="F223" s="229" t="s">
        <v>321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168</v>
      </c>
      <c r="AU223" s="18" t="s">
        <v>89</v>
      </c>
    </row>
    <row r="224" s="2" customFormat="1">
      <c r="A224" s="40"/>
      <c r="B224" s="41"/>
      <c r="C224" s="42"/>
      <c r="D224" s="233" t="s">
        <v>170</v>
      </c>
      <c r="E224" s="42"/>
      <c r="F224" s="234" t="s">
        <v>322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170</v>
      </c>
      <c r="AU224" s="18" t="s">
        <v>89</v>
      </c>
    </row>
    <row r="225" s="13" customFormat="1">
      <c r="A225" s="13"/>
      <c r="B225" s="235"/>
      <c r="C225" s="236"/>
      <c r="D225" s="228" t="s">
        <v>172</v>
      </c>
      <c r="E225" s="237" t="s">
        <v>35</v>
      </c>
      <c r="F225" s="238" t="s">
        <v>173</v>
      </c>
      <c r="G225" s="236"/>
      <c r="H225" s="237" t="s">
        <v>35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172</v>
      </c>
      <c r="AU225" s="244" t="s">
        <v>89</v>
      </c>
      <c r="AV225" s="13" t="s">
        <v>87</v>
      </c>
      <c r="AW225" s="13" t="s">
        <v>41</v>
      </c>
      <c r="AX225" s="13" t="s">
        <v>80</v>
      </c>
      <c r="AY225" s="244" t="s">
        <v>159</v>
      </c>
    </row>
    <row r="226" s="14" customFormat="1">
      <c r="A226" s="14"/>
      <c r="B226" s="245"/>
      <c r="C226" s="246"/>
      <c r="D226" s="228" t="s">
        <v>172</v>
      </c>
      <c r="E226" s="247" t="s">
        <v>35</v>
      </c>
      <c r="F226" s="248" t="s">
        <v>129</v>
      </c>
      <c r="G226" s="246"/>
      <c r="H226" s="249">
        <v>246.85499999999999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172</v>
      </c>
      <c r="AU226" s="255" t="s">
        <v>89</v>
      </c>
      <c r="AV226" s="14" t="s">
        <v>89</v>
      </c>
      <c r="AW226" s="14" t="s">
        <v>41</v>
      </c>
      <c r="AX226" s="14" t="s">
        <v>87</v>
      </c>
      <c r="AY226" s="255" t="s">
        <v>159</v>
      </c>
    </row>
    <row r="227" s="2" customFormat="1" ht="33" customHeight="1">
      <c r="A227" s="40"/>
      <c r="B227" s="41"/>
      <c r="C227" s="215" t="s">
        <v>323</v>
      </c>
      <c r="D227" s="215" t="s">
        <v>161</v>
      </c>
      <c r="E227" s="216" t="s">
        <v>324</v>
      </c>
      <c r="F227" s="217" t="s">
        <v>325</v>
      </c>
      <c r="G227" s="218" t="s">
        <v>326</v>
      </c>
      <c r="H227" s="219">
        <v>446.18200000000002</v>
      </c>
      <c r="I227" s="220"/>
      <c r="J227" s="221">
        <f>ROUND(I227*H227,1)</f>
        <v>0</v>
      </c>
      <c r="K227" s="217" t="s">
        <v>165</v>
      </c>
      <c r="L227" s="46"/>
      <c r="M227" s="222" t="s">
        <v>35</v>
      </c>
      <c r="N227" s="223" t="s">
        <v>51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166</v>
      </c>
      <c r="AT227" s="226" t="s">
        <v>161</v>
      </c>
      <c r="AU227" s="226" t="s">
        <v>89</v>
      </c>
      <c r="AY227" s="18" t="s">
        <v>159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87</v>
      </c>
      <c r="BK227" s="227">
        <f>ROUND(I227*H227,1)</f>
        <v>0</v>
      </c>
      <c r="BL227" s="18" t="s">
        <v>166</v>
      </c>
      <c r="BM227" s="226" t="s">
        <v>327</v>
      </c>
    </row>
    <row r="228" s="2" customFormat="1">
      <c r="A228" s="40"/>
      <c r="B228" s="41"/>
      <c r="C228" s="42"/>
      <c r="D228" s="228" t="s">
        <v>168</v>
      </c>
      <c r="E228" s="42"/>
      <c r="F228" s="229" t="s">
        <v>328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168</v>
      </c>
      <c r="AU228" s="18" t="s">
        <v>89</v>
      </c>
    </row>
    <row r="229" s="2" customFormat="1">
      <c r="A229" s="40"/>
      <c r="B229" s="41"/>
      <c r="C229" s="42"/>
      <c r="D229" s="233" t="s">
        <v>170</v>
      </c>
      <c r="E229" s="42"/>
      <c r="F229" s="234" t="s">
        <v>329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170</v>
      </c>
      <c r="AU229" s="18" t="s">
        <v>89</v>
      </c>
    </row>
    <row r="230" s="13" customFormat="1">
      <c r="A230" s="13"/>
      <c r="B230" s="235"/>
      <c r="C230" s="236"/>
      <c r="D230" s="228" t="s">
        <v>172</v>
      </c>
      <c r="E230" s="237" t="s">
        <v>35</v>
      </c>
      <c r="F230" s="238" t="s">
        <v>173</v>
      </c>
      <c r="G230" s="236"/>
      <c r="H230" s="237" t="s">
        <v>35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172</v>
      </c>
      <c r="AU230" s="244" t="s">
        <v>89</v>
      </c>
      <c r="AV230" s="13" t="s">
        <v>87</v>
      </c>
      <c r="AW230" s="13" t="s">
        <v>41</v>
      </c>
      <c r="AX230" s="13" t="s">
        <v>80</v>
      </c>
      <c r="AY230" s="244" t="s">
        <v>159</v>
      </c>
    </row>
    <row r="231" s="14" customFormat="1">
      <c r="A231" s="14"/>
      <c r="B231" s="245"/>
      <c r="C231" s="246"/>
      <c r="D231" s="228" t="s">
        <v>172</v>
      </c>
      <c r="E231" s="247" t="s">
        <v>35</v>
      </c>
      <c r="F231" s="248" t="s">
        <v>113</v>
      </c>
      <c r="G231" s="246"/>
      <c r="H231" s="249">
        <v>247.87899999999999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172</v>
      </c>
      <c r="AU231" s="255" t="s">
        <v>89</v>
      </c>
      <c r="AV231" s="14" t="s">
        <v>89</v>
      </c>
      <c r="AW231" s="14" t="s">
        <v>41</v>
      </c>
      <c r="AX231" s="14" t="s">
        <v>87</v>
      </c>
      <c r="AY231" s="255" t="s">
        <v>159</v>
      </c>
    </row>
    <row r="232" s="14" customFormat="1">
      <c r="A232" s="14"/>
      <c r="B232" s="245"/>
      <c r="C232" s="246"/>
      <c r="D232" s="228" t="s">
        <v>172</v>
      </c>
      <c r="E232" s="246"/>
      <c r="F232" s="248" t="s">
        <v>330</v>
      </c>
      <c r="G232" s="246"/>
      <c r="H232" s="249">
        <v>446.18200000000002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172</v>
      </c>
      <c r="AU232" s="255" t="s">
        <v>89</v>
      </c>
      <c r="AV232" s="14" t="s">
        <v>89</v>
      </c>
      <c r="AW232" s="14" t="s">
        <v>4</v>
      </c>
      <c r="AX232" s="14" t="s">
        <v>87</v>
      </c>
      <c r="AY232" s="255" t="s">
        <v>159</v>
      </c>
    </row>
    <row r="233" s="2" customFormat="1" ht="16.5" customHeight="1">
      <c r="A233" s="40"/>
      <c r="B233" s="41"/>
      <c r="C233" s="215" t="s">
        <v>7</v>
      </c>
      <c r="D233" s="215" t="s">
        <v>161</v>
      </c>
      <c r="E233" s="216" t="s">
        <v>331</v>
      </c>
      <c r="F233" s="217" t="s">
        <v>332</v>
      </c>
      <c r="G233" s="218" t="s">
        <v>234</v>
      </c>
      <c r="H233" s="219">
        <v>246.85499999999999</v>
      </c>
      <c r="I233" s="220"/>
      <c r="J233" s="221">
        <f>ROUND(I233*H233,1)</f>
        <v>0</v>
      </c>
      <c r="K233" s="217" t="s">
        <v>165</v>
      </c>
      <c r="L233" s="46"/>
      <c r="M233" s="222" t="s">
        <v>35</v>
      </c>
      <c r="N233" s="223" t="s">
        <v>51</v>
      </c>
      <c r="O233" s="86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166</v>
      </c>
      <c r="AT233" s="226" t="s">
        <v>161</v>
      </c>
      <c r="AU233" s="226" t="s">
        <v>89</v>
      </c>
      <c r="AY233" s="18" t="s">
        <v>159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87</v>
      </c>
      <c r="BK233" s="227">
        <f>ROUND(I233*H233,1)</f>
        <v>0</v>
      </c>
      <c r="BL233" s="18" t="s">
        <v>166</v>
      </c>
      <c r="BM233" s="226" t="s">
        <v>333</v>
      </c>
    </row>
    <row r="234" s="2" customFormat="1">
      <c r="A234" s="40"/>
      <c r="B234" s="41"/>
      <c r="C234" s="42"/>
      <c r="D234" s="228" t="s">
        <v>168</v>
      </c>
      <c r="E234" s="42"/>
      <c r="F234" s="229" t="s">
        <v>334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168</v>
      </c>
      <c r="AU234" s="18" t="s">
        <v>89</v>
      </c>
    </row>
    <row r="235" s="2" customFormat="1">
      <c r="A235" s="40"/>
      <c r="B235" s="41"/>
      <c r="C235" s="42"/>
      <c r="D235" s="233" t="s">
        <v>170</v>
      </c>
      <c r="E235" s="42"/>
      <c r="F235" s="234" t="s">
        <v>335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170</v>
      </c>
      <c r="AU235" s="18" t="s">
        <v>89</v>
      </c>
    </row>
    <row r="236" s="13" customFormat="1">
      <c r="A236" s="13"/>
      <c r="B236" s="235"/>
      <c r="C236" s="236"/>
      <c r="D236" s="228" t="s">
        <v>172</v>
      </c>
      <c r="E236" s="237" t="s">
        <v>35</v>
      </c>
      <c r="F236" s="238" t="s">
        <v>173</v>
      </c>
      <c r="G236" s="236"/>
      <c r="H236" s="237" t="s">
        <v>35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172</v>
      </c>
      <c r="AU236" s="244" t="s">
        <v>89</v>
      </c>
      <c r="AV236" s="13" t="s">
        <v>87</v>
      </c>
      <c r="AW236" s="13" t="s">
        <v>41</v>
      </c>
      <c r="AX236" s="13" t="s">
        <v>80</v>
      </c>
      <c r="AY236" s="244" t="s">
        <v>159</v>
      </c>
    </row>
    <row r="237" s="14" customFormat="1">
      <c r="A237" s="14"/>
      <c r="B237" s="245"/>
      <c r="C237" s="246"/>
      <c r="D237" s="228" t="s">
        <v>172</v>
      </c>
      <c r="E237" s="247" t="s">
        <v>129</v>
      </c>
      <c r="F237" s="248" t="s">
        <v>336</v>
      </c>
      <c r="G237" s="246"/>
      <c r="H237" s="249">
        <v>246.85499999999999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172</v>
      </c>
      <c r="AU237" s="255" t="s">
        <v>89</v>
      </c>
      <c r="AV237" s="14" t="s">
        <v>89</v>
      </c>
      <c r="AW237" s="14" t="s">
        <v>41</v>
      </c>
      <c r="AX237" s="14" t="s">
        <v>87</v>
      </c>
      <c r="AY237" s="255" t="s">
        <v>159</v>
      </c>
    </row>
    <row r="238" s="2" customFormat="1" ht="24.15" customHeight="1">
      <c r="A238" s="40"/>
      <c r="B238" s="41"/>
      <c r="C238" s="215" t="s">
        <v>337</v>
      </c>
      <c r="D238" s="215" t="s">
        <v>161</v>
      </c>
      <c r="E238" s="216" t="s">
        <v>338</v>
      </c>
      <c r="F238" s="217" t="s">
        <v>339</v>
      </c>
      <c r="G238" s="218" t="s">
        <v>234</v>
      </c>
      <c r="H238" s="219">
        <v>114.749</v>
      </c>
      <c r="I238" s="220"/>
      <c r="J238" s="221">
        <f>ROUND(I238*H238,1)</f>
        <v>0</v>
      </c>
      <c r="K238" s="217" t="s">
        <v>165</v>
      </c>
      <c r="L238" s="46"/>
      <c r="M238" s="222" t="s">
        <v>35</v>
      </c>
      <c r="N238" s="223" t="s">
        <v>51</v>
      </c>
      <c r="O238" s="86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166</v>
      </c>
      <c r="AT238" s="226" t="s">
        <v>161</v>
      </c>
      <c r="AU238" s="226" t="s">
        <v>89</v>
      </c>
      <c r="AY238" s="18" t="s">
        <v>159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87</v>
      </c>
      <c r="BK238" s="227">
        <f>ROUND(I238*H238,1)</f>
        <v>0</v>
      </c>
      <c r="BL238" s="18" t="s">
        <v>166</v>
      </c>
      <c r="BM238" s="226" t="s">
        <v>340</v>
      </c>
    </row>
    <row r="239" s="2" customFormat="1">
      <c r="A239" s="40"/>
      <c r="B239" s="41"/>
      <c r="C239" s="42"/>
      <c r="D239" s="228" t="s">
        <v>168</v>
      </c>
      <c r="E239" s="42"/>
      <c r="F239" s="229" t="s">
        <v>341</v>
      </c>
      <c r="G239" s="42"/>
      <c r="H239" s="42"/>
      <c r="I239" s="230"/>
      <c r="J239" s="42"/>
      <c r="K239" s="42"/>
      <c r="L239" s="46"/>
      <c r="M239" s="231"/>
      <c r="N239" s="232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168</v>
      </c>
      <c r="AU239" s="18" t="s">
        <v>89</v>
      </c>
    </row>
    <row r="240" s="2" customFormat="1">
      <c r="A240" s="40"/>
      <c r="B240" s="41"/>
      <c r="C240" s="42"/>
      <c r="D240" s="233" t="s">
        <v>170</v>
      </c>
      <c r="E240" s="42"/>
      <c r="F240" s="234" t="s">
        <v>342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170</v>
      </c>
      <c r="AU240" s="18" t="s">
        <v>89</v>
      </c>
    </row>
    <row r="241" s="13" customFormat="1">
      <c r="A241" s="13"/>
      <c r="B241" s="235"/>
      <c r="C241" s="236"/>
      <c r="D241" s="228" t="s">
        <v>172</v>
      </c>
      <c r="E241" s="237" t="s">
        <v>35</v>
      </c>
      <c r="F241" s="238" t="s">
        <v>173</v>
      </c>
      <c r="G241" s="236"/>
      <c r="H241" s="237" t="s">
        <v>35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172</v>
      </c>
      <c r="AU241" s="244" t="s">
        <v>89</v>
      </c>
      <c r="AV241" s="13" t="s">
        <v>87</v>
      </c>
      <c r="AW241" s="13" t="s">
        <v>41</v>
      </c>
      <c r="AX241" s="13" t="s">
        <v>80</v>
      </c>
      <c r="AY241" s="244" t="s">
        <v>159</v>
      </c>
    </row>
    <row r="242" s="14" customFormat="1">
      <c r="A242" s="14"/>
      <c r="B242" s="245"/>
      <c r="C242" s="246"/>
      <c r="D242" s="228" t="s">
        <v>172</v>
      </c>
      <c r="E242" s="247" t="s">
        <v>126</v>
      </c>
      <c r="F242" s="248" t="s">
        <v>343</v>
      </c>
      <c r="G242" s="246"/>
      <c r="H242" s="249">
        <v>114.749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172</v>
      </c>
      <c r="AU242" s="255" t="s">
        <v>89</v>
      </c>
      <c r="AV242" s="14" t="s">
        <v>89</v>
      </c>
      <c r="AW242" s="14" t="s">
        <v>41</v>
      </c>
      <c r="AX242" s="14" t="s">
        <v>87</v>
      </c>
      <c r="AY242" s="255" t="s">
        <v>159</v>
      </c>
    </row>
    <row r="243" s="2" customFormat="1" ht="16.5" customHeight="1">
      <c r="A243" s="40"/>
      <c r="B243" s="41"/>
      <c r="C243" s="278" t="s">
        <v>344</v>
      </c>
      <c r="D243" s="278" t="s">
        <v>345</v>
      </c>
      <c r="E243" s="279" t="s">
        <v>346</v>
      </c>
      <c r="F243" s="280" t="s">
        <v>347</v>
      </c>
      <c r="G243" s="281" t="s">
        <v>326</v>
      </c>
      <c r="H243" s="282">
        <v>229.49799999999999</v>
      </c>
      <c r="I243" s="283"/>
      <c r="J243" s="284">
        <f>ROUND(I243*H243,1)</f>
        <v>0</v>
      </c>
      <c r="K243" s="280" t="s">
        <v>165</v>
      </c>
      <c r="L243" s="285"/>
      <c r="M243" s="286" t="s">
        <v>35</v>
      </c>
      <c r="N243" s="287" t="s">
        <v>51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218</v>
      </c>
      <c r="AT243" s="226" t="s">
        <v>345</v>
      </c>
      <c r="AU243" s="226" t="s">
        <v>89</v>
      </c>
      <c r="AY243" s="18" t="s">
        <v>159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87</v>
      </c>
      <c r="BK243" s="227">
        <f>ROUND(I243*H243,1)</f>
        <v>0</v>
      </c>
      <c r="BL243" s="18" t="s">
        <v>166</v>
      </c>
      <c r="BM243" s="226" t="s">
        <v>348</v>
      </c>
    </row>
    <row r="244" s="2" customFormat="1">
      <c r="A244" s="40"/>
      <c r="B244" s="41"/>
      <c r="C244" s="42"/>
      <c r="D244" s="228" t="s">
        <v>168</v>
      </c>
      <c r="E244" s="42"/>
      <c r="F244" s="229" t="s">
        <v>347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168</v>
      </c>
      <c r="AU244" s="18" t="s">
        <v>89</v>
      </c>
    </row>
    <row r="245" s="2" customFormat="1">
      <c r="A245" s="40"/>
      <c r="B245" s="41"/>
      <c r="C245" s="42"/>
      <c r="D245" s="233" t="s">
        <v>170</v>
      </c>
      <c r="E245" s="42"/>
      <c r="F245" s="234" t="s">
        <v>349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170</v>
      </c>
      <c r="AU245" s="18" t="s">
        <v>89</v>
      </c>
    </row>
    <row r="246" s="14" customFormat="1">
      <c r="A246" s="14"/>
      <c r="B246" s="245"/>
      <c r="C246" s="246"/>
      <c r="D246" s="228" t="s">
        <v>172</v>
      </c>
      <c r="E246" s="246"/>
      <c r="F246" s="248" t="s">
        <v>350</v>
      </c>
      <c r="G246" s="246"/>
      <c r="H246" s="249">
        <v>229.49799999999999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172</v>
      </c>
      <c r="AU246" s="255" t="s">
        <v>89</v>
      </c>
      <c r="AV246" s="14" t="s">
        <v>89</v>
      </c>
      <c r="AW246" s="14" t="s">
        <v>4</v>
      </c>
      <c r="AX246" s="14" t="s">
        <v>87</v>
      </c>
      <c r="AY246" s="255" t="s">
        <v>159</v>
      </c>
    </row>
    <row r="247" s="2" customFormat="1" ht="24.15" customHeight="1">
      <c r="A247" s="40"/>
      <c r="B247" s="41"/>
      <c r="C247" s="215" t="s">
        <v>351</v>
      </c>
      <c r="D247" s="215" t="s">
        <v>161</v>
      </c>
      <c r="E247" s="216" t="s">
        <v>352</v>
      </c>
      <c r="F247" s="217" t="s">
        <v>353</v>
      </c>
      <c r="G247" s="218" t="s">
        <v>234</v>
      </c>
      <c r="H247" s="219">
        <v>81.837000000000003</v>
      </c>
      <c r="I247" s="220"/>
      <c r="J247" s="221">
        <f>ROUND(I247*H247,1)</f>
        <v>0</v>
      </c>
      <c r="K247" s="217" t="s">
        <v>165</v>
      </c>
      <c r="L247" s="46"/>
      <c r="M247" s="222" t="s">
        <v>35</v>
      </c>
      <c r="N247" s="223" t="s">
        <v>51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166</v>
      </c>
      <c r="AT247" s="226" t="s">
        <v>161</v>
      </c>
      <c r="AU247" s="226" t="s">
        <v>89</v>
      </c>
      <c r="AY247" s="18" t="s">
        <v>159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87</v>
      </c>
      <c r="BK247" s="227">
        <f>ROUND(I247*H247,1)</f>
        <v>0</v>
      </c>
      <c r="BL247" s="18" t="s">
        <v>166</v>
      </c>
      <c r="BM247" s="226" t="s">
        <v>354</v>
      </c>
    </row>
    <row r="248" s="2" customFormat="1">
      <c r="A248" s="40"/>
      <c r="B248" s="41"/>
      <c r="C248" s="42"/>
      <c r="D248" s="228" t="s">
        <v>168</v>
      </c>
      <c r="E248" s="42"/>
      <c r="F248" s="229" t="s">
        <v>355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168</v>
      </c>
      <c r="AU248" s="18" t="s">
        <v>89</v>
      </c>
    </row>
    <row r="249" s="2" customFormat="1">
      <c r="A249" s="40"/>
      <c r="B249" s="41"/>
      <c r="C249" s="42"/>
      <c r="D249" s="233" t="s">
        <v>170</v>
      </c>
      <c r="E249" s="42"/>
      <c r="F249" s="234" t="s">
        <v>356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170</v>
      </c>
      <c r="AU249" s="18" t="s">
        <v>89</v>
      </c>
    </row>
    <row r="250" s="13" customFormat="1">
      <c r="A250" s="13"/>
      <c r="B250" s="235"/>
      <c r="C250" s="236"/>
      <c r="D250" s="228" t="s">
        <v>172</v>
      </c>
      <c r="E250" s="237" t="s">
        <v>35</v>
      </c>
      <c r="F250" s="238" t="s">
        <v>357</v>
      </c>
      <c r="G250" s="236"/>
      <c r="H250" s="237" t="s">
        <v>35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172</v>
      </c>
      <c r="AU250" s="244" t="s">
        <v>89</v>
      </c>
      <c r="AV250" s="13" t="s">
        <v>87</v>
      </c>
      <c r="AW250" s="13" t="s">
        <v>41</v>
      </c>
      <c r="AX250" s="13" t="s">
        <v>80</v>
      </c>
      <c r="AY250" s="244" t="s">
        <v>159</v>
      </c>
    </row>
    <row r="251" s="14" customFormat="1">
      <c r="A251" s="14"/>
      <c r="B251" s="245"/>
      <c r="C251" s="246"/>
      <c r="D251" s="228" t="s">
        <v>172</v>
      </c>
      <c r="E251" s="247" t="s">
        <v>35</v>
      </c>
      <c r="F251" s="248" t="s">
        <v>358</v>
      </c>
      <c r="G251" s="246"/>
      <c r="H251" s="249">
        <v>99.278000000000006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172</v>
      </c>
      <c r="AU251" s="255" t="s">
        <v>89</v>
      </c>
      <c r="AV251" s="14" t="s">
        <v>89</v>
      </c>
      <c r="AW251" s="14" t="s">
        <v>41</v>
      </c>
      <c r="AX251" s="14" t="s">
        <v>80</v>
      </c>
      <c r="AY251" s="255" t="s">
        <v>159</v>
      </c>
    </row>
    <row r="252" s="14" customFormat="1">
      <c r="A252" s="14"/>
      <c r="B252" s="245"/>
      <c r="C252" s="246"/>
      <c r="D252" s="228" t="s">
        <v>172</v>
      </c>
      <c r="E252" s="247" t="s">
        <v>35</v>
      </c>
      <c r="F252" s="248" t="s">
        <v>359</v>
      </c>
      <c r="G252" s="246"/>
      <c r="H252" s="249">
        <v>-17.440999999999999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172</v>
      </c>
      <c r="AU252" s="255" t="s">
        <v>89</v>
      </c>
      <c r="AV252" s="14" t="s">
        <v>89</v>
      </c>
      <c r="AW252" s="14" t="s">
        <v>41</v>
      </c>
      <c r="AX252" s="14" t="s">
        <v>80</v>
      </c>
      <c r="AY252" s="255" t="s">
        <v>159</v>
      </c>
    </row>
    <row r="253" s="16" customFormat="1">
      <c r="A253" s="16"/>
      <c r="B253" s="267"/>
      <c r="C253" s="268"/>
      <c r="D253" s="228" t="s">
        <v>172</v>
      </c>
      <c r="E253" s="269" t="s">
        <v>123</v>
      </c>
      <c r="F253" s="270" t="s">
        <v>258</v>
      </c>
      <c r="G253" s="268"/>
      <c r="H253" s="271">
        <v>81.837000000000003</v>
      </c>
      <c r="I253" s="272"/>
      <c r="J253" s="268"/>
      <c r="K253" s="268"/>
      <c r="L253" s="273"/>
      <c r="M253" s="274"/>
      <c r="N253" s="275"/>
      <c r="O253" s="275"/>
      <c r="P253" s="275"/>
      <c r="Q253" s="275"/>
      <c r="R253" s="275"/>
      <c r="S253" s="275"/>
      <c r="T253" s="27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7" t="s">
        <v>172</v>
      </c>
      <c r="AU253" s="277" t="s">
        <v>89</v>
      </c>
      <c r="AV253" s="16" t="s">
        <v>166</v>
      </c>
      <c r="AW253" s="16" t="s">
        <v>41</v>
      </c>
      <c r="AX253" s="16" t="s">
        <v>87</v>
      </c>
      <c r="AY253" s="277" t="s">
        <v>159</v>
      </c>
    </row>
    <row r="254" s="2" customFormat="1" ht="16.5" customHeight="1">
      <c r="A254" s="40"/>
      <c r="B254" s="41"/>
      <c r="C254" s="278" t="s">
        <v>360</v>
      </c>
      <c r="D254" s="278" t="s">
        <v>345</v>
      </c>
      <c r="E254" s="279" t="s">
        <v>361</v>
      </c>
      <c r="F254" s="280" t="s">
        <v>362</v>
      </c>
      <c r="G254" s="281" t="s">
        <v>326</v>
      </c>
      <c r="H254" s="282">
        <v>163.67400000000001</v>
      </c>
      <c r="I254" s="283"/>
      <c r="J254" s="284">
        <f>ROUND(I254*H254,1)</f>
        <v>0</v>
      </c>
      <c r="K254" s="280" t="s">
        <v>165</v>
      </c>
      <c r="L254" s="285"/>
      <c r="M254" s="286" t="s">
        <v>35</v>
      </c>
      <c r="N254" s="287" t="s">
        <v>51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218</v>
      </c>
      <c r="AT254" s="226" t="s">
        <v>345</v>
      </c>
      <c r="AU254" s="226" t="s">
        <v>89</v>
      </c>
      <c r="AY254" s="18" t="s">
        <v>159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87</v>
      </c>
      <c r="BK254" s="227">
        <f>ROUND(I254*H254,1)</f>
        <v>0</v>
      </c>
      <c r="BL254" s="18" t="s">
        <v>166</v>
      </c>
      <c r="BM254" s="226" t="s">
        <v>363</v>
      </c>
    </row>
    <row r="255" s="2" customFormat="1">
      <c r="A255" s="40"/>
      <c r="B255" s="41"/>
      <c r="C255" s="42"/>
      <c r="D255" s="228" t="s">
        <v>168</v>
      </c>
      <c r="E255" s="42"/>
      <c r="F255" s="229" t="s">
        <v>362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168</v>
      </c>
      <c r="AU255" s="18" t="s">
        <v>89</v>
      </c>
    </row>
    <row r="256" s="2" customFormat="1">
      <c r="A256" s="40"/>
      <c r="B256" s="41"/>
      <c r="C256" s="42"/>
      <c r="D256" s="233" t="s">
        <v>170</v>
      </c>
      <c r="E256" s="42"/>
      <c r="F256" s="234" t="s">
        <v>364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170</v>
      </c>
      <c r="AU256" s="18" t="s">
        <v>89</v>
      </c>
    </row>
    <row r="257" s="14" customFormat="1">
      <c r="A257" s="14"/>
      <c r="B257" s="245"/>
      <c r="C257" s="246"/>
      <c r="D257" s="228" t="s">
        <v>172</v>
      </c>
      <c r="E257" s="246"/>
      <c r="F257" s="248" t="s">
        <v>365</v>
      </c>
      <c r="G257" s="246"/>
      <c r="H257" s="249">
        <v>163.67400000000001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172</v>
      </c>
      <c r="AU257" s="255" t="s">
        <v>89</v>
      </c>
      <c r="AV257" s="14" t="s">
        <v>89</v>
      </c>
      <c r="AW257" s="14" t="s">
        <v>4</v>
      </c>
      <c r="AX257" s="14" t="s">
        <v>87</v>
      </c>
      <c r="AY257" s="255" t="s">
        <v>159</v>
      </c>
    </row>
    <row r="258" s="2" customFormat="1" ht="24.15" customHeight="1">
      <c r="A258" s="40"/>
      <c r="B258" s="41"/>
      <c r="C258" s="215" t="s">
        <v>366</v>
      </c>
      <c r="D258" s="215" t="s">
        <v>161</v>
      </c>
      <c r="E258" s="216" t="s">
        <v>367</v>
      </c>
      <c r="F258" s="217" t="s">
        <v>368</v>
      </c>
      <c r="G258" s="218" t="s">
        <v>287</v>
      </c>
      <c r="H258" s="219">
        <v>162.75</v>
      </c>
      <c r="I258" s="220"/>
      <c r="J258" s="221">
        <f>ROUND(I258*H258,1)</f>
        <v>0</v>
      </c>
      <c r="K258" s="217" t="s">
        <v>165</v>
      </c>
      <c r="L258" s="46"/>
      <c r="M258" s="222" t="s">
        <v>35</v>
      </c>
      <c r="N258" s="223" t="s">
        <v>51</v>
      </c>
      <c r="O258" s="86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166</v>
      </c>
      <c r="AT258" s="226" t="s">
        <v>161</v>
      </c>
      <c r="AU258" s="226" t="s">
        <v>89</v>
      </c>
      <c r="AY258" s="18" t="s">
        <v>159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87</v>
      </c>
      <c r="BK258" s="227">
        <f>ROUND(I258*H258,1)</f>
        <v>0</v>
      </c>
      <c r="BL258" s="18" t="s">
        <v>166</v>
      </c>
      <c r="BM258" s="226" t="s">
        <v>369</v>
      </c>
    </row>
    <row r="259" s="2" customFormat="1">
      <c r="A259" s="40"/>
      <c r="B259" s="41"/>
      <c r="C259" s="42"/>
      <c r="D259" s="228" t="s">
        <v>168</v>
      </c>
      <c r="E259" s="42"/>
      <c r="F259" s="229" t="s">
        <v>370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168</v>
      </c>
      <c r="AU259" s="18" t="s">
        <v>89</v>
      </c>
    </row>
    <row r="260" s="2" customFormat="1">
      <c r="A260" s="40"/>
      <c r="B260" s="41"/>
      <c r="C260" s="42"/>
      <c r="D260" s="233" t="s">
        <v>170</v>
      </c>
      <c r="E260" s="42"/>
      <c r="F260" s="234" t="s">
        <v>371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170</v>
      </c>
      <c r="AU260" s="18" t="s">
        <v>89</v>
      </c>
    </row>
    <row r="261" s="13" customFormat="1">
      <c r="A261" s="13"/>
      <c r="B261" s="235"/>
      <c r="C261" s="236"/>
      <c r="D261" s="228" t="s">
        <v>172</v>
      </c>
      <c r="E261" s="237" t="s">
        <v>35</v>
      </c>
      <c r="F261" s="238" t="s">
        <v>357</v>
      </c>
      <c r="G261" s="236"/>
      <c r="H261" s="237" t="s">
        <v>35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172</v>
      </c>
      <c r="AU261" s="244" t="s">
        <v>89</v>
      </c>
      <c r="AV261" s="13" t="s">
        <v>87</v>
      </c>
      <c r="AW261" s="13" t="s">
        <v>41</v>
      </c>
      <c r="AX261" s="13" t="s">
        <v>80</v>
      </c>
      <c r="AY261" s="244" t="s">
        <v>159</v>
      </c>
    </row>
    <row r="262" s="14" customFormat="1">
      <c r="A262" s="14"/>
      <c r="B262" s="245"/>
      <c r="C262" s="246"/>
      <c r="D262" s="228" t="s">
        <v>172</v>
      </c>
      <c r="E262" s="247" t="s">
        <v>35</v>
      </c>
      <c r="F262" s="248" t="s">
        <v>372</v>
      </c>
      <c r="G262" s="246"/>
      <c r="H262" s="249">
        <v>162.75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172</v>
      </c>
      <c r="AU262" s="255" t="s">
        <v>89</v>
      </c>
      <c r="AV262" s="14" t="s">
        <v>89</v>
      </c>
      <c r="AW262" s="14" t="s">
        <v>41</v>
      </c>
      <c r="AX262" s="14" t="s">
        <v>87</v>
      </c>
      <c r="AY262" s="255" t="s">
        <v>159</v>
      </c>
    </row>
    <row r="263" s="12" customFormat="1" ht="22.8" customHeight="1">
      <c r="A263" s="12"/>
      <c r="B263" s="199"/>
      <c r="C263" s="200"/>
      <c r="D263" s="201" t="s">
        <v>79</v>
      </c>
      <c r="E263" s="213" t="s">
        <v>89</v>
      </c>
      <c r="F263" s="213" t="s">
        <v>373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SUM(P264:P268)</f>
        <v>0</v>
      </c>
      <c r="Q263" s="207"/>
      <c r="R263" s="208">
        <f>SUM(R264:R268)</f>
        <v>21.492450000000002</v>
      </c>
      <c r="S263" s="207"/>
      <c r="T263" s="209">
        <f>SUM(T264:T268)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87</v>
      </c>
      <c r="AT263" s="211" t="s">
        <v>79</v>
      </c>
      <c r="AU263" s="211" t="s">
        <v>87</v>
      </c>
      <c r="AY263" s="210" t="s">
        <v>159</v>
      </c>
      <c r="BK263" s="212">
        <f>SUM(BK264:BK268)</f>
        <v>0</v>
      </c>
    </row>
    <row r="264" s="2" customFormat="1" ht="37.8" customHeight="1">
      <c r="A264" s="40"/>
      <c r="B264" s="41"/>
      <c r="C264" s="215" t="s">
        <v>374</v>
      </c>
      <c r="D264" s="215" t="s">
        <v>161</v>
      </c>
      <c r="E264" s="216" t="s">
        <v>375</v>
      </c>
      <c r="F264" s="217" t="s">
        <v>376</v>
      </c>
      <c r="G264" s="218" t="s">
        <v>187</v>
      </c>
      <c r="H264" s="219">
        <v>105</v>
      </c>
      <c r="I264" s="220"/>
      <c r="J264" s="221">
        <f>ROUND(I264*H264,1)</f>
        <v>0</v>
      </c>
      <c r="K264" s="217" t="s">
        <v>165</v>
      </c>
      <c r="L264" s="46"/>
      <c r="M264" s="222" t="s">
        <v>35</v>
      </c>
      <c r="N264" s="223" t="s">
        <v>51</v>
      </c>
      <c r="O264" s="86"/>
      <c r="P264" s="224">
        <f>O264*H264</f>
        <v>0</v>
      </c>
      <c r="Q264" s="224">
        <v>0.20469000000000001</v>
      </c>
      <c r="R264" s="224">
        <f>Q264*H264</f>
        <v>21.492450000000002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166</v>
      </c>
      <c r="AT264" s="226" t="s">
        <v>161</v>
      </c>
      <c r="AU264" s="226" t="s">
        <v>89</v>
      </c>
      <c r="AY264" s="18" t="s">
        <v>159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87</v>
      </c>
      <c r="BK264" s="227">
        <f>ROUND(I264*H264,1)</f>
        <v>0</v>
      </c>
      <c r="BL264" s="18" t="s">
        <v>166</v>
      </c>
      <c r="BM264" s="226" t="s">
        <v>377</v>
      </c>
    </row>
    <row r="265" s="2" customFormat="1">
      <c r="A265" s="40"/>
      <c r="B265" s="41"/>
      <c r="C265" s="42"/>
      <c r="D265" s="228" t="s">
        <v>168</v>
      </c>
      <c r="E265" s="42"/>
      <c r="F265" s="229" t="s">
        <v>378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168</v>
      </c>
      <c r="AU265" s="18" t="s">
        <v>89</v>
      </c>
    </row>
    <row r="266" s="2" customFormat="1">
      <c r="A266" s="40"/>
      <c r="B266" s="41"/>
      <c r="C266" s="42"/>
      <c r="D266" s="233" t="s">
        <v>170</v>
      </c>
      <c r="E266" s="42"/>
      <c r="F266" s="234" t="s">
        <v>379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170</v>
      </c>
      <c r="AU266" s="18" t="s">
        <v>89</v>
      </c>
    </row>
    <row r="267" s="13" customFormat="1">
      <c r="A267" s="13"/>
      <c r="B267" s="235"/>
      <c r="C267" s="236"/>
      <c r="D267" s="228" t="s">
        <v>172</v>
      </c>
      <c r="E267" s="237" t="s">
        <v>35</v>
      </c>
      <c r="F267" s="238" t="s">
        <v>357</v>
      </c>
      <c r="G267" s="236"/>
      <c r="H267" s="237" t="s">
        <v>35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172</v>
      </c>
      <c r="AU267" s="244" t="s">
        <v>89</v>
      </c>
      <c r="AV267" s="13" t="s">
        <v>87</v>
      </c>
      <c r="AW267" s="13" t="s">
        <v>41</v>
      </c>
      <c r="AX267" s="13" t="s">
        <v>80</v>
      </c>
      <c r="AY267" s="244" t="s">
        <v>159</v>
      </c>
    </row>
    <row r="268" s="14" customFormat="1">
      <c r="A268" s="14"/>
      <c r="B268" s="245"/>
      <c r="C268" s="246"/>
      <c r="D268" s="228" t="s">
        <v>172</v>
      </c>
      <c r="E268" s="247" t="s">
        <v>35</v>
      </c>
      <c r="F268" s="248" t="s">
        <v>380</v>
      </c>
      <c r="G268" s="246"/>
      <c r="H268" s="249">
        <v>105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172</v>
      </c>
      <c r="AU268" s="255" t="s">
        <v>89</v>
      </c>
      <c r="AV268" s="14" t="s">
        <v>89</v>
      </c>
      <c r="AW268" s="14" t="s">
        <v>41</v>
      </c>
      <c r="AX268" s="14" t="s">
        <v>87</v>
      </c>
      <c r="AY268" s="255" t="s">
        <v>159</v>
      </c>
    </row>
    <row r="269" s="12" customFormat="1" ht="22.8" customHeight="1">
      <c r="A269" s="12"/>
      <c r="B269" s="199"/>
      <c r="C269" s="200"/>
      <c r="D269" s="201" t="s">
        <v>79</v>
      </c>
      <c r="E269" s="213" t="s">
        <v>184</v>
      </c>
      <c r="F269" s="213" t="s">
        <v>381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SUM(P270:P274)</f>
        <v>0</v>
      </c>
      <c r="Q269" s="207"/>
      <c r="R269" s="208">
        <f>SUM(R270:R274)</f>
        <v>0</v>
      </c>
      <c r="S269" s="207"/>
      <c r="T269" s="209">
        <f>SUM(T270:T274)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87</v>
      </c>
      <c r="AT269" s="211" t="s">
        <v>79</v>
      </c>
      <c r="AU269" s="211" t="s">
        <v>87</v>
      </c>
      <c r="AY269" s="210" t="s">
        <v>159</v>
      </c>
      <c r="BK269" s="212">
        <f>SUM(BK270:BK274)</f>
        <v>0</v>
      </c>
    </row>
    <row r="270" s="2" customFormat="1" ht="21.75" customHeight="1">
      <c r="A270" s="40"/>
      <c r="B270" s="41"/>
      <c r="C270" s="215" t="s">
        <v>382</v>
      </c>
      <c r="D270" s="215" t="s">
        <v>161</v>
      </c>
      <c r="E270" s="216" t="s">
        <v>383</v>
      </c>
      <c r="F270" s="217" t="s">
        <v>384</v>
      </c>
      <c r="G270" s="218" t="s">
        <v>187</v>
      </c>
      <c r="H270" s="219">
        <v>105</v>
      </c>
      <c r="I270" s="220"/>
      <c r="J270" s="221">
        <f>ROUND(I270*H270,1)</f>
        <v>0</v>
      </c>
      <c r="K270" s="217" t="s">
        <v>165</v>
      </c>
      <c r="L270" s="46"/>
      <c r="M270" s="222" t="s">
        <v>35</v>
      </c>
      <c r="N270" s="223" t="s">
        <v>51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166</v>
      </c>
      <c r="AT270" s="226" t="s">
        <v>161</v>
      </c>
      <c r="AU270" s="226" t="s">
        <v>89</v>
      </c>
      <c r="AY270" s="18" t="s">
        <v>159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87</v>
      </c>
      <c r="BK270" s="227">
        <f>ROUND(I270*H270,1)</f>
        <v>0</v>
      </c>
      <c r="BL270" s="18" t="s">
        <v>166</v>
      </c>
      <c r="BM270" s="226" t="s">
        <v>385</v>
      </c>
    </row>
    <row r="271" s="2" customFormat="1">
      <c r="A271" s="40"/>
      <c r="B271" s="41"/>
      <c r="C271" s="42"/>
      <c r="D271" s="228" t="s">
        <v>168</v>
      </c>
      <c r="E271" s="42"/>
      <c r="F271" s="229" t="s">
        <v>386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168</v>
      </c>
      <c r="AU271" s="18" t="s">
        <v>89</v>
      </c>
    </row>
    <row r="272" s="2" customFormat="1">
      <c r="A272" s="40"/>
      <c r="B272" s="41"/>
      <c r="C272" s="42"/>
      <c r="D272" s="233" t="s">
        <v>170</v>
      </c>
      <c r="E272" s="42"/>
      <c r="F272" s="234" t="s">
        <v>387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170</v>
      </c>
      <c r="AU272" s="18" t="s">
        <v>89</v>
      </c>
    </row>
    <row r="273" s="13" customFormat="1">
      <c r="A273" s="13"/>
      <c r="B273" s="235"/>
      <c r="C273" s="236"/>
      <c r="D273" s="228" t="s">
        <v>172</v>
      </c>
      <c r="E273" s="237" t="s">
        <v>35</v>
      </c>
      <c r="F273" s="238" t="s">
        <v>357</v>
      </c>
      <c r="G273" s="236"/>
      <c r="H273" s="237" t="s">
        <v>35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172</v>
      </c>
      <c r="AU273" s="244" t="s">
        <v>89</v>
      </c>
      <c r="AV273" s="13" t="s">
        <v>87</v>
      </c>
      <c r="AW273" s="13" t="s">
        <v>41</v>
      </c>
      <c r="AX273" s="13" t="s">
        <v>80</v>
      </c>
      <c r="AY273" s="244" t="s">
        <v>159</v>
      </c>
    </row>
    <row r="274" s="14" customFormat="1">
      <c r="A274" s="14"/>
      <c r="B274" s="245"/>
      <c r="C274" s="246"/>
      <c r="D274" s="228" t="s">
        <v>172</v>
      </c>
      <c r="E274" s="247" t="s">
        <v>35</v>
      </c>
      <c r="F274" s="248" t="s">
        <v>380</v>
      </c>
      <c r="G274" s="246"/>
      <c r="H274" s="249">
        <v>105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172</v>
      </c>
      <c r="AU274" s="255" t="s">
        <v>89</v>
      </c>
      <c r="AV274" s="14" t="s">
        <v>89</v>
      </c>
      <c r="AW274" s="14" t="s">
        <v>41</v>
      </c>
      <c r="AX274" s="14" t="s">
        <v>87</v>
      </c>
      <c r="AY274" s="255" t="s">
        <v>159</v>
      </c>
    </row>
    <row r="275" s="12" customFormat="1" ht="22.8" customHeight="1">
      <c r="A275" s="12"/>
      <c r="B275" s="199"/>
      <c r="C275" s="200"/>
      <c r="D275" s="201" t="s">
        <v>79</v>
      </c>
      <c r="E275" s="213" t="s">
        <v>166</v>
      </c>
      <c r="F275" s="213" t="s">
        <v>388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SUM(P276:P315)</f>
        <v>0</v>
      </c>
      <c r="Q275" s="207"/>
      <c r="R275" s="208">
        <f>SUM(R276:R315)</f>
        <v>10.95589</v>
      </c>
      <c r="S275" s="207"/>
      <c r="T275" s="209">
        <f>SUM(T276:T315)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87</v>
      </c>
      <c r="AT275" s="211" t="s">
        <v>79</v>
      </c>
      <c r="AU275" s="211" t="s">
        <v>87</v>
      </c>
      <c r="AY275" s="210" t="s">
        <v>159</v>
      </c>
      <c r="BK275" s="212">
        <f>SUM(BK276:BK315)</f>
        <v>0</v>
      </c>
    </row>
    <row r="276" s="2" customFormat="1" ht="16.5" customHeight="1">
      <c r="A276" s="40"/>
      <c r="B276" s="41"/>
      <c r="C276" s="215" t="s">
        <v>389</v>
      </c>
      <c r="D276" s="215" t="s">
        <v>161</v>
      </c>
      <c r="E276" s="216" t="s">
        <v>390</v>
      </c>
      <c r="F276" s="217" t="s">
        <v>391</v>
      </c>
      <c r="G276" s="218" t="s">
        <v>234</v>
      </c>
      <c r="H276" s="219">
        <v>1.024</v>
      </c>
      <c r="I276" s="220"/>
      <c r="J276" s="221">
        <f>ROUND(I276*H276,1)</f>
        <v>0</v>
      </c>
      <c r="K276" s="217" t="s">
        <v>165</v>
      </c>
      <c r="L276" s="46"/>
      <c r="M276" s="222" t="s">
        <v>35</v>
      </c>
      <c r="N276" s="223" t="s">
        <v>51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166</v>
      </c>
      <c r="AT276" s="226" t="s">
        <v>161</v>
      </c>
      <c r="AU276" s="226" t="s">
        <v>89</v>
      </c>
      <c r="AY276" s="18" t="s">
        <v>159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87</v>
      </c>
      <c r="BK276" s="227">
        <f>ROUND(I276*H276,1)</f>
        <v>0</v>
      </c>
      <c r="BL276" s="18" t="s">
        <v>166</v>
      </c>
      <c r="BM276" s="226" t="s">
        <v>392</v>
      </c>
    </row>
    <row r="277" s="2" customFormat="1">
      <c r="A277" s="40"/>
      <c r="B277" s="41"/>
      <c r="C277" s="42"/>
      <c r="D277" s="228" t="s">
        <v>168</v>
      </c>
      <c r="E277" s="42"/>
      <c r="F277" s="229" t="s">
        <v>393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168</v>
      </c>
      <c r="AU277" s="18" t="s">
        <v>89</v>
      </c>
    </row>
    <row r="278" s="2" customFormat="1">
      <c r="A278" s="40"/>
      <c r="B278" s="41"/>
      <c r="C278" s="42"/>
      <c r="D278" s="233" t="s">
        <v>170</v>
      </c>
      <c r="E278" s="42"/>
      <c r="F278" s="234" t="s">
        <v>394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170</v>
      </c>
      <c r="AU278" s="18" t="s">
        <v>89</v>
      </c>
    </row>
    <row r="279" s="13" customFormat="1">
      <c r="A279" s="13"/>
      <c r="B279" s="235"/>
      <c r="C279" s="236"/>
      <c r="D279" s="228" t="s">
        <v>172</v>
      </c>
      <c r="E279" s="237" t="s">
        <v>35</v>
      </c>
      <c r="F279" s="238" t="s">
        <v>173</v>
      </c>
      <c r="G279" s="236"/>
      <c r="H279" s="237" t="s">
        <v>35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172</v>
      </c>
      <c r="AU279" s="244" t="s">
        <v>89</v>
      </c>
      <c r="AV279" s="13" t="s">
        <v>87</v>
      </c>
      <c r="AW279" s="13" t="s">
        <v>41</v>
      </c>
      <c r="AX279" s="13" t="s">
        <v>80</v>
      </c>
      <c r="AY279" s="244" t="s">
        <v>159</v>
      </c>
    </row>
    <row r="280" s="14" customFormat="1">
      <c r="A280" s="14"/>
      <c r="B280" s="245"/>
      <c r="C280" s="246"/>
      <c r="D280" s="228" t="s">
        <v>172</v>
      </c>
      <c r="E280" s="247" t="s">
        <v>118</v>
      </c>
      <c r="F280" s="248" t="s">
        <v>395</v>
      </c>
      <c r="G280" s="246"/>
      <c r="H280" s="249">
        <v>1.024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172</v>
      </c>
      <c r="AU280" s="255" t="s">
        <v>89</v>
      </c>
      <c r="AV280" s="14" t="s">
        <v>89</v>
      </c>
      <c r="AW280" s="14" t="s">
        <v>41</v>
      </c>
      <c r="AX280" s="14" t="s">
        <v>87</v>
      </c>
      <c r="AY280" s="255" t="s">
        <v>159</v>
      </c>
    </row>
    <row r="281" s="2" customFormat="1" ht="24.15" customHeight="1">
      <c r="A281" s="40"/>
      <c r="B281" s="41"/>
      <c r="C281" s="215" t="s">
        <v>396</v>
      </c>
      <c r="D281" s="215" t="s">
        <v>161</v>
      </c>
      <c r="E281" s="216" t="s">
        <v>397</v>
      </c>
      <c r="F281" s="217" t="s">
        <v>398</v>
      </c>
      <c r="G281" s="218" t="s">
        <v>399</v>
      </c>
      <c r="H281" s="219">
        <v>525</v>
      </c>
      <c r="I281" s="220"/>
      <c r="J281" s="221">
        <f>ROUND(I281*H281,1)</f>
        <v>0</v>
      </c>
      <c r="K281" s="217" t="s">
        <v>165</v>
      </c>
      <c r="L281" s="46"/>
      <c r="M281" s="222" t="s">
        <v>35</v>
      </c>
      <c r="N281" s="223" t="s">
        <v>51</v>
      </c>
      <c r="O281" s="86"/>
      <c r="P281" s="224">
        <f>O281*H281</f>
        <v>0</v>
      </c>
      <c r="Q281" s="224">
        <v>0.00165</v>
      </c>
      <c r="R281" s="224">
        <f>Q281*H281</f>
        <v>0.86624999999999996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166</v>
      </c>
      <c r="AT281" s="226" t="s">
        <v>161</v>
      </c>
      <c r="AU281" s="226" t="s">
        <v>89</v>
      </c>
      <c r="AY281" s="18" t="s">
        <v>159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87</v>
      </c>
      <c r="BK281" s="227">
        <f>ROUND(I281*H281,1)</f>
        <v>0</v>
      </c>
      <c r="BL281" s="18" t="s">
        <v>166</v>
      </c>
      <c r="BM281" s="226" t="s">
        <v>400</v>
      </c>
    </row>
    <row r="282" s="2" customFormat="1">
      <c r="A282" s="40"/>
      <c r="B282" s="41"/>
      <c r="C282" s="42"/>
      <c r="D282" s="228" t="s">
        <v>168</v>
      </c>
      <c r="E282" s="42"/>
      <c r="F282" s="229" t="s">
        <v>401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168</v>
      </c>
      <c r="AU282" s="18" t="s">
        <v>89</v>
      </c>
    </row>
    <row r="283" s="2" customFormat="1">
      <c r="A283" s="40"/>
      <c r="B283" s="41"/>
      <c r="C283" s="42"/>
      <c r="D283" s="233" t="s">
        <v>170</v>
      </c>
      <c r="E283" s="42"/>
      <c r="F283" s="234" t="s">
        <v>402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170</v>
      </c>
      <c r="AU283" s="18" t="s">
        <v>89</v>
      </c>
    </row>
    <row r="284" s="2" customFormat="1" ht="24.15" customHeight="1">
      <c r="A284" s="40"/>
      <c r="B284" s="41"/>
      <c r="C284" s="278" t="s">
        <v>403</v>
      </c>
      <c r="D284" s="278" t="s">
        <v>345</v>
      </c>
      <c r="E284" s="279" t="s">
        <v>404</v>
      </c>
      <c r="F284" s="280" t="s">
        <v>405</v>
      </c>
      <c r="G284" s="281" t="s">
        <v>399</v>
      </c>
      <c r="H284" s="282">
        <v>525</v>
      </c>
      <c r="I284" s="283"/>
      <c r="J284" s="284">
        <f>ROUND(I284*H284,1)</f>
        <v>0</v>
      </c>
      <c r="K284" s="280" t="s">
        <v>35</v>
      </c>
      <c r="L284" s="285"/>
      <c r="M284" s="286" t="s">
        <v>35</v>
      </c>
      <c r="N284" s="287" t="s">
        <v>51</v>
      </c>
      <c r="O284" s="86"/>
      <c r="P284" s="224">
        <f>O284*H284</f>
        <v>0</v>
      </c>
      <c r="Q284" s="224">
        <v>0.016</v>
      </c>
      <c r="R284" s="224">
        <f>Q284*H284</f>
        <v>8.4000000000000004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218</v>
      </c>
      <c r="AT284" s="226" t="s">
        <v>345</v>
      </c>
      <c r="AU284" s="226" t="s">
        <v>89</v>
      </c>
      <c r="AY284" s="18" t="s">
        <v>159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87</v>
      </c>
      <c r="BK284" s="227">
        <f>ROUND(I284*H284,1)</f>
        <v>0</v>
      </c>
      <c r="BL284" s="18" t="s">
        <v>166</v>
      </c>
      <c r="BM284" s="226" t="s">
        <v>406</v>
      </c>
    </row>
    <row r="285" s="2" customFormat="1">
      <c r="A285" s="40"/>
      <c r="B285" s="41"/>
      <c r="C285" s="42"/>
      <c r="D285" s="228" t="s">
        <v>168</v>
      </c>
      <c r="E285" s="42"/>
      <c r="F285" s="229" t="s">
        <v>405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168</v>
      </c>
      <c r="AU285" s="18" t="s">
        <v>89</v>
      </c>
    </row>
    <row r="286" s="13" customFormat="1">
      <c r="A286" s="13"/>
      <c r="B286" s="235"/>
      <c r="C286" s="236"/>
      <c r="D286" s="228" t="s">
        <v>172</v>
      </c>
      <c r="E286" s="237" t="s">
        <v>35</v>
      </c>
      <c r="F286" s="238" t="s">
        <v>173</v>
      </c>
      <c r="G286" s="236"/>
      <c r="H286" s="237" t="s">
        <v>35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172</v>
      </c>
      <c r="AU286" s="244" t="s">
        <v>89</v>
      </c>
      <c r="AV286" s="13" t="s">
        <v>87</v>
      </c>
      <c r="AW286" s="13" t="s">
        <v>41</v>
      </c>
      <c r="AX286" s="13" t="s">
        <v>80</v>
      </c>
      <c r="AY286" s="244" t="s">
        <v>159</v>
      </c>
    </row>
    <row r="287" s="14" customFormat="1">
      <c r="A287" s="14"/>
      <c r="B287" s="245"/>
      <c r="C287" s="246"/>
      <c r="D287" s="228" t="s">
        <v>172</v>
      </c>
      <c r="E287" s="247" t="s">
        <v>35</v>
      </c>
      <c r="F287" s="248" t="s">
        <v>407</v>
      </c>
      <c r="G287" s="246"/>
      <c r="H287" s="249">
        <v>525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172</v>
      </c>
      <c r="AU287" s="255" t="s">
        <v>89</v>
      </c>
      <c r="AV287" s="14" t="s">
        <v>89</v>
      </c>
      <c r="AW287" s="14" t="s">
        <v>41</v>
      </c>
      <c r="AX287" s="14" t="s">
        <v>87</v>
      </c>
      <c r="AY287" s="255" t="s">
        <v>159</v>
      </c>
    </row>
    <row r="288" s="2" customFormat="1" ht="21.75" customHeight="1">
      <c r="A288" s="40"/>
      <c r="B288" s="41"/>
      <c r="C288" s="215" t="s">
        <v>408</v>
      </c>
      <c r="D288" s="215" t="s">
        <v>161</v>
      </c>
      <c r="E288" s="216" t="s">
        <v>409</v>
      </c>
      <c r="F288" s="217" t="s">
        <v>410</v>
      </c>
      <c r="G288" s="218" t="s">
        <v>399</v>
      </c>
      <c r="H288" s="219">
        <v>6</v>
      </c>
      <c r="I288" s="220"/>
      <c r="J288" s="221">
        <f>ROUND(I288*H288,1)</f>
        <v>0</v>
      </c>
      <c r="K288" s="217" t="s">
        <v>165</v>
      </c>
      <c r="L288" s="46"/>
      <c r="M288" s="222" t="s">
        <v>35</v>
      </c>
      <c r="N288" s="223" t="s">
        <v>51</v>
      </c>
      <c r="O288" s="86"/>
      <c r="P288" s="224">
        <f>O288*H288</f>
        <v>0</v>
      </c>
      <c r="Q288" s="224">
        <v>0.22394</v>
      </c>
      <c r="R288" s="224">
        <f>Q288*H288</f>
        <v>1.34364</v>
      </c>
      <c r="S288" s="224">
        <v>0</v>
      </c>
      <c r="T288" s="22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6" t="s">
        <v>166</v>
      </c>
      <c r="AT288" s="226" t="s">
        <v>161</v>
      </c>
      <c r="AU288" s="226" t="s">
        <v>89</v>
      </c>
      <c r="AY288" s="18" t="s">
        <v>159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87</v>
      </c>
      <c r="BK288" s="227">
        <f>ROUND(I288*H288,1)</f>
        <v>0</v>
      </c>
      <c r="BL288" s="18" t="s">
        <v>166</v>
      </c>
      <c r="BM288" s="226" t="s">
        <v>411</v>
      </c>
    </row>
    <row r="289" s="2" customFormat="1">
      <c r="A289" s="40"/>
      <c r="B289" s="41"/>
      <c r="C289" s="42"/>
      <c r="D289" s="228" t="s">
        <v>168</v>
      </c>
      <c r="E289" s="42"/>
      <c r="F289" s="229" t="s">
        <v>412</v>
      </c>
      <c r="G289" s="42"/>
      <c r="H289" s="42"/>
      <c r="I289" s="230"/>
      <c r="J289" s="42"/>
      <c r="K289" s="42"/>
      <c r="L289" s="46"/>
      <c r="M289" s="231"/>
      <c r="N289" s="23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168</v>
      </c>
      <c r="AU289" s="18" t="s">
        <v>89</v>
      </c>
    </row>
    <row r="290" s="2" customFormat="1">
      <c r="A290" s="40"/>
      <c r="B290" s="41"/>
      <c r="C290" s="42"/>
      <c r="D290" s="233" t="s">
        <v>170</v>
      </c>
      <c r="E290" s="42"/>
      <c r="F290" s="234" t="s">
        <v>413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170</v>
      </c>
      <c r="AU290" s="18" t="s">
        <v>89</v>
      </c>
    </row>
    <row r="291" s="2" customFormat="1" ht="24.15" customHeight="1">
      <c r="A291" s="40"/>
      <c r="B291" s="41"/>
      <c r="C291" s="278" t="s">
        <v>414</v>
      </c>
      <c r="D291" s="278" t="s">
        <v>345</v>
      </c>
      <c r="E291" s="279" t="s">
        <v>415</v>
      </c>
      <c r="F291" s="280" t="s">
        <v>416</v>
      </c>
      <c r="G291" s="281" t="s">
        <v>399</v>
      </c>
      <c r="H291" s="282">
        <v>1</v>
      </c>
      <c r="I291" s="283"/>
      <c r="J291" s="284">
        <f>ROUND(I291*H291,1)</f>
        <v>0</v>
      </c>
      <c r="K291" s="280" t="s">
        <v>165</v>
      </c>
      <c r="L291" s="285"/>
      <c r="M291" s="286" t="s">
        <v>35</v>
      </c>
      <c r="N291" s="287" t="s">
        <v>51</v>
      </c>
      <c r="O291" s="86"/>
      <c r="P291" s="224">
        <f>O291*H291</f>
        <v>0</v>
      </c>
      <c r="Q291" s="224">
        <v>0.040000000000000001</v>
      </c>
      <c r="R291" s="224">
        <f>Q291*H291</f>
        <v>0.040000000000000001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218</v>
      </c>
      <c r="AT291" s="226" t="s">
        <v>345</v>
      </c>
      <c r="AU291" s="226" t="s">
        <v>89</v>
      </c>
      <c r="AY291" s="18" t="s">
        <v>159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87</v>
      </c>
      <c r="BK291" s="227">
        <f>ROUND(I291*H291,1)</f>
        <v>0</v>
      </c>
      <c r="BL291" s="18" t="s">
        <v>166</v>
      </c>
      <c r="BM291" s="226" t="s">
        <v>417</v>
      </c>
    </row>
    <row r="292" s="2" customFormat="1">
      <c r="A292" s="40"/>
      <c r="B292" s="41"/>
      <c r="C292" s="42"/>
      <c r="D292" s="228" t="s">
        <v>168</v>
      </c>
      <c r="E292" s="42"/>
      <c r="F292" s="229" t="s">
        <v>416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168</v>
      </c>
      <c r="AU292" s="18" t="s">
        <v>89</v>
      </c>
    </row>
    <row r="293" s="2" customFormat="1">
      <c r="A293" s="40"/>
      <c r="B293" s="41"/>
      <c r="C293" s="42"/>
      <c r="D293" s="233" t="s">
        <v>170</v>
      </c>
      <c r="E293" s="42"/>
      <c r="F293" s="234" t="s">
        <v>418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170</v>
      </c>
      <c r="AU293" s="18" t="s">
        <v>89</v>
      </c>
    </row>
    <row r="294" s="13" customFormat="1">
      <c r="A294" s="13"/>
      <c r="B294" s="235"/>
      <c r="C294" s="236"/>
      <c r="D294" s="228" t="s">
        <v>172</v>
      </c>
      <c r="E294" s="237" t="s">
        <v>35</v>
      </c>
      <c r="F294" s="238" t="s">
        <v>419</v>
      </c>
      <c r="G294" s="236"/>
      <c r="H294" s="237" t="s">
        <v>35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172</v>
      </c>
      <c r="AU294" s="244" t="s">
        <v>89</v>
      </c>
      <c r="AV294" s="13" t="s">
        <v>87</v>
      </c>
      <c r="AW294" s="13" t="s">
        <v>41</v>
      </c>
      <c r="AX294" s="13" t="s">
        <v>80</v>
      </c>
      <c r="AY294" s="244" t="s">
        <v>159</v>
      </c>
    </row>
    <row r="295" s="14" customFormat="1">
      <c r="A295" s="14"/>
      <c r="B295" s="245"/>
      <c r="C295" s="246"/>
      <c r="D295" s="228" t="s">
        <v>172</v>
      </c>
      <c r="E295" s="247" t="s">
        <v>35</v>
      </c>
      <c r="F295" s="248" t="s">
        <v>87</v>
      </c>
      <c r="G295" s="246"/>
      <c r="H295" s="249">
        <v>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172</v>
      </c>
      <c r="AU295" s="255" t="s">
        <v>89</v>
      </c>
      <c r="AV295" s="14" t="s">
        <v>89</v>
      </c>
      <c r="AW295" s="14" t="s">
        <v>41</v>
      </c>
      <c r="AX295" s="14" t="s">
        <v>87</v>
      </c>
      <c r="AY295" s="255" t="s">
        <v>159</v>
      </c>
    </row>
    <row r="296" s="2" customFormat="1" ht="24.15" customHeight="1">
      <c r="A296" s="40"/>
      <c r="B296" s="41"/>
      <c r="C296" s="278" t="s">
        <v>420</v>
      </c>
      <c r="D296" s="278" t="s">
        <v>345</v>
      </c>
      <c r="E296" s="279" t="s">
        <v>421</v>
      </c>
      <c r="F296" s="280" t="s">
        <v>422</v>
      </c>
      <c r="G296" s="281" t="s">
        <v>399</v>
      </c>
      <c r="H296" s="282">
        <v>2</v>
      </c>
      <c r="I296" s="283"/>
      <c r="J296" s="284">
        <f>ROUND(I296*H296,1)</f>
        <v>0</v>
      </c>
      <c r="K296" s="280" t="s">
        <v>165</v>
      </c>
      <c r="L296" s="285"/>
      <c r="M296" s="286" t="s">
        <v>35</v>
      </c>
      <c r="N296" s="287" t="s">
        <v>51</v>
      </c>
      <c r="O296" s="86"/>
      <c r="P296" s="224">
        <f>O296*H296</f>
        <v>0</v>
      </c>
      <c r="Q296" s="224">
        <v>0.050999999999999997</v>
      </c>
      <c r="R296" s="224">
        <f>Q296*H296</f>
        <v>0.10199999999999999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218</v>
      </c>
      <c r="AT296" s="226" t="s">
        <v>345</v>
      </c>
      <c r="AU296" s="226" t="s">
        <v>89</v>
      </c>
      <c r="AY296" s="18" t="s">
        <v>159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87</v>
      </c>
      <c r="BK296" s="227">
        <f>ROUND(I296*H296,1)</f>
        <v>0</v>
      </c>
      <c r="BL296" s="18" t="s">
        <v>166</v>
      </c>
      <c r="BM296" s="226" t="s">
        <v>423</v>
      </c>
    </row>
    <row r="297" s="2" customFormat="1">
      <c r="A297" s="40"/>
      <c r="B297" s="41"/>
      <c r="C297" s="42"/>
      <c r="D297" s="228" t="s">
        <v>168</v>
      </c>
      <c r="E297" s="42"/>
      <c r="F297" s="229" t="s">
        <v>422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168</v>
      </c>
      <c r="AU297" s="18" t="s">
        <v>89</v>
      </c>
    </row>
    <row r="298" s="2" customFormat="1">
      <c r="A298" s="40"/>
      <c r="B298" s="41"/>
      <c r="C298" s="42"/>
      <c r="D298" s="233" t="s">
        <v>170</v>
      </c>
      <c r="E298" s="42"/>
      <c r="F298" s="234" t="s">
        <v>424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8" t="s">
        <v>170</v>
      </c>
      <c r="AU298" s="18" t="s">
        <v>89</v>
      </c>
    </row>
    <row r="299" s="13" customFormat="1">
      <c r="A299" s="13"/>
      <c r="B299" s="235"/>
      <c r="C299" s="236"/>
      <c r="D299" s="228" t="s">
        <v>172</v>
      </c>
      <c r="E299" s="237" t="s">
        <v>35</v>
      </c>
      <c r="F299" s="238" t="s">
        <v>419</v>
      </c>
      <c r="G299" s="236"/>
      <c r="H299" s="237" t="s">
        <v>35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172</v>
      </c>
      <c r="AU299" s="244" t="s">
        <v>89</v>
      </c>
      <c r="AV299" s="13" t="s">
        <v>87</v>
      </c>
      <c r="AW299" s="13" t="s">
        <v>41</v>
      </c>
      <c r="AX299" s="13" t="s">
        <v>80</v>
      </c>
      <c r="AY299" s="244" t="s">
        <v>159</v>
      </c>
    </row>
    <row r="300" s="14" customFormat="1">
      <c r="A300" s="14"/>
      <c r="B300" s="245"/>
      <c r="C300" s="246"/>
      <c r="D300" s="228" t="s">
        <v>172</v>
      </c>
      <c r="E300" s="247" t="s">
        <v>35</v>
      </c>
      <c r="F300" s="248" t="s">
        <v>89</v>
      </c>
      <c r="G300" s="246"/>
      <c r="H300" s="249">
        <v>2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172</v>
      </c>
      <c r="AU300" s="255" t="s">
        <v>89</v>
      </c>
      <c r="AV300" s="14" t="s">
        <v>89</v>
      </c>
      <c r="AW300" s="14" t="s">
        <v>41</v>
      </c>
      <c r="AX300" s="14" t="s">
        <v>87</v>
      </c>
      <c r="AY300" s="255" t="s">
        <v>159</v>
      </c>
    </row>
    <row r="301" s="2" customFormat="1" ht="24.15" customHeight="1">
      <c r="A301" s="40"/>
      <c r="B301" s="41"/>
      <c r="C301" s="278" t="s">
        <v>425</v>
      </c>
      <c r="D301" s="278" t="s">
        <v>345</v>
      </c>
      <c r="E301" s="279" t="s">
        <v>426</v>
      </c>
      <c r="F301" s="280" t="s">
        <v>427</v>
      </c>
      <c r="G301" s="281" t="s">
        <v>399</v>
      </c>
      <c r="H301" s="282">
        <v>3</v>
      </c>
      <c r="I301" s="283"/>
      <c r="J301" s="284">
        <f>ROUND(I301*H301,1)</f>
        <v>0</v>
      </c>
      <c r="K301" s="280" t="s">
        <v>165</v>
      </c>
      <c r="L301" s="285"/>
      <c r="M301" s="286" t="s">
        <v>35</v>
      </c>
      <c r="N301" s="287" t="s">
        <v>51</v>
      </c>
      <c r="O301" s="86"/>
      <c r="P301" s="224">
        <f>O301*H301</f>
        <v>0</v>
      </c>
      <c r="Q301" s="224">
        <v>0.068000000000000005</v>
      </c>
      <c r="R301" s="224">
        <f>Q301*H301</f>
        <v>0.20400000000000002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218</v>
      </c>
      <c r="AT301" s="226" t="s">
        <v>345</v>
      </c>
      <c r="AU301" s="226" t="s">
        <v>89</v>
      </c>
      <c r="AY301" s="18" t="s">
        <v>159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87</v>
      </c>
      <c r="BK301" s="227">
        <f>ROUND(I301*H301,1)</f>
        <v>0</v>
      </c>
      <c r="BL301" s="18" t="s">
        <v>166</v>
      </c>
      <c r="BM301" s="226" t="s">
        <v>428</v>
      </c>
    </row>
    <row r="302" s="2" customFormat="1">
      <c r="A302" s="40"/>
      <c r="B302" s="41"/>
      <c r="C302" s="42"/>
      <c r="D302" s="228" t="s">
        <v>168</v>
      </c>
      <c r="E302" s="42"/>
      <c r="F302" s="229" t="s">
        <v>427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168</v>
      </c>
      <c r="AU302" s="18" t="s">
        <v>89</v>
      </c>
    </row>
    <row r="303" s="2" customFormat="1">
      <c r="A303" s="40"/>
      <c r="B303" s="41"/>
      <c r="C303" s="42"/>
      <c r="D303" s="233" t="s">
        <v>170</v>
      </c>
      <c r="E303" s="42"/>
      <c r="F303" s="234" t="s">
        <v>429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170</v>
      </c>
      <c r="AU303" s="18" t="s">
        <v>89</v>
      </c>
    </row>
    <row r="304" s="13" customFormat="1">
      <c r="A304" s="13"/>
      <c r="B304" s="235"/>
      <c r="C304" s="236"/>
      <c r="D304" s="228" t="s">
        <v>172</v>
      </c>
      <c r="E304" s="237" t="s">
        <v>35</v>
      </c>
      <c r="F304" s="238" t="s">
        <v>419</v>
      </c>
      <c r="G304" s="236"/>
      <c r="H304" s="237" t="s">
        <v>35</v>
      </c>
      <c r="I304" s="239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172</v>
      </c>
      <c r="AU304" s="244" t="s">
        <v>89</v>
      </c>
      <c r="AV304" s="13" t="s">
        <v>87</v>
      </c>
      <c r="AW304" s="13" t="s">
        <v>41</v>
      </c>
      <c r="AX304" s="13" t="s">
        <v>80</v>
      </c>
      <c r="AY304" s="244" t="s">
        <v>159</v>
      </c>
    </row>
    <row r="305" s="14" customFormat="1">
      <c r="A305" s="14"/>
      <c r="B305" s="245"/>
      <c r="C305" s="246"/>
      <c r="D305" s="228" t="s">
        <v>172</v>
      </c>
      <c r="E305" s="247" t="s">
        <v>35</v>
      </c>
      <c r="F305" s="248" t="s">
        <v>184</v>
      </c>
      <c r="G305" s="246"/>
      <c r="H305" s="249">
        <v>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172</v>
      </c>
      <c r="AU305" s="255" t="s">
        <v>89</v>
      </c>
      <c r="AV305" s="14" t="s">
        <v>89</v>
      </c>
      <c r="AW305" s="14" t="s">
        <v>41</v>
      </c>
      <c r="AX305" s="14" t="s">
        <v>87</v>
      </c>
      <c r="AY305" s="255" t="s">
        <v>159</v>
      </c>
    </row>
    <row r="306" s="2" customFormat="1" ht="24.15" customHeight="1">
      <c r="A306" s="40"/>
      <c r="B306" s="41"/>
      <c r="C306" s="215" t="s">
        <v>430</v>
      </c>
      <c r="D306" s="215" t="s">
        <v>161</v>
      </c>
      <c r="E306" s="216" t="s">
        <v>431</v>
      </c>
      <c r="F306" s="217" t="s">
        <v>432</v>
      </c>
      <c r="G306" s="218" t="s">
        <v>234</v>
      </c>
      <c r="H306" s="219">
        <v>1.024</v>
      </c>
      <c r="I306" s="220"/>
      <c r="J306" s="221">
        <f>ROUND(I306*H306,1)</f>
        <v>0</v>
      </c>
      <c r="K306" s="217" t="s">
        <v>165</v>
      </c>
      <c r="L306" s="46"/>
      <c r="M306" s="222" t="s">
        <v>35</v>
      </c>
      <c r="N306" s="223" t="s">
        <v>51</v>
      </c>
      <c r="O306" s="86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166</v>
      </c>
      <c r="AT306" s="226" t="s">
        <v>161</v>
      </c>
      <c r="AU306" s="226" t="s">
        <v>89</v>
      </c>
      <c r="AY306" s="18" t="s">
        <v>159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87</v>
      </c>
      <c r="BK306" s="227">
        <f>ROUND(I306*H306,1)</f>
        <v>0</v>
      </c>
      <c r="BL306" s="18" t="s">
        <v>166</v>
      </c>
      <c r="BM306" s="226" t="s">
        <v>433</v>
      </c>
    </row>
    <row r="307" s="2" customFormat="1">
      <c r="A307" s="40"/>
      <c r="B307" s="41"/>
      <c r="C307" s="42"/>
      <c r="D307" s="228" t="s">
        <v>168</v>
      </c>
      <c r="E307" s="42"/>
      <c r="F307" s="229" t="s">
        <v>434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168</v>
      </c>
      <c r="AU307" s="18" t="s">
        <v>89</v>
      </c>
    </row>
    <row r="308" s="2" customFormat="1">
      <c r="A308" s="40"/>
      <c r="B308" s="41"/>
      <c r="C308" s="42"/>
      <c r="D308" s="233" t="s">
        <v>170</v>
      </c>
      <c r="E308" s="42"/>
      <c r="F308" s="234" t="s">
        <v>435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170</v>
      </c>
      <c r="AU308" s="18" t="s">
        <v>89</v>
      </c>
    </row>
    <row r="309" s="13" customFormat="1">
      <c r="A309" s="13"/>
      <c r="B309" s="235"/>
      <c r="C309" s="236"/>
      <c r="D309" s="228" t="s">
        <v>172</v>
      </c>
      <c r="E309" s="237" t="s">
        <v>35</v>
      </c>
      <c r="F309" s="238" t="s">
        <v>173</v>
      </c>
      <c r="G309" s="236"/>
      <c r="H309" s="237" t="s">
        <v>35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172</v>
      </c>
      <c r="AU309" s="244" t="s">
        <v>89</v>
      </c>
      <c r="AV309" s="13" t="s">
        <v>87</v>
      </c>
      <c r="AW309" s="13" t="s">
        <v>41</v>
      </c>
      <c r="AX309" s="13" t="s">
        <v>80</v>
      </c>
      <c r="AY309" s="244" t="s">
        <v>159</v>
      </c>
    </row>
    <row r="310" s="14" customFormat="1">
      <c r="A310" s="14"/>
      <c r="B310" s="245"/>
      <c r="C310" s="246"/>
      <c r="D310" s="228" t="s">
        <v>172</v>
      </c>
      <c r="E310" s="247" t="s">
        <v>120</v>
      </c>
      <c r="F310" s="248" t="s">
        <v>436</v>
      </c>
      <c r="G310" s="246"/>
      <c r="H310" s="249">
        <v>1.024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172</v>
      </c>
      <c r="AU310" s="255" t="s">
        <v>89</v>
      </c>
      <c r="AV310" s="14" t="s">
        <v>89</v>
      </c>
      <c r="AW310" s="14" t="s">
        <v>41</v>
      </c>
      <c r="AX310" s="14" t="s">
        <v>87</v>
      </c>
      <c r="AY310" s="255" t="s">
        <v>159</v>
      </c>
    </row>
    <row r="311" s="2" customFormat="1" ht="24.15" customHeight="1">
      <c r="A311" s="40"/>
      <c r="B311" s="41"/>
      <c r="C311" s="215" t="s">
        <v>437</v>
      </c>
      <c r="D311" s="215" t="s">
        <v>161</v>
      </c>
      <c r="E311" s="216" t="s">
        <v>438</v>
      </c>
      <c r="F311" s="217" t="s">
        <v>439</v>
      </c>
      <c r="G311" s="218" t="s">
        <v>234</v>
      </c>
      <c r="H311" s="219">
        <v>49.244999999999997</v>
      </c>
      <c r="I311" s="220"/>
      <c r="J311" s="221">
        <f>ROUND(I311*H311,1)</f>
        <v>0</v>
      </c>
      <c r="K311" s="217" t="s">
        <v>165</v>
      </c>
      <c r="L311" s="46"/>
      <c r="M311" s="222" t="s">
        <v>35</v>
      </c>
      <c r="N311" s="223" t="s">
        <v>51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166</v>
      </c>
      <c r="AT311" s="226" t="s">
        <v>161</v>
      </c>
      <c r="AU311" s="226" t="s">
        <v>89</v>
      </c>
      <c r="AY311" s="18" t="s">
        <v>159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87</v>
      </c>
      <c r="BK311" s="227">
        <f>ROUND(I311*H311,1)</f>
        <v>0</v>
      </c>
      <c r="BL311" s="18" t="s">
        <v>166</v>
      </c>
      <c r="BM311" s="226" t="s">
        <v>440</v>
      </c>
    </row>
    <row r="312" s="2" customFormat="1">
      <c r="A312" s="40"/>
      <c r="B312" s="41"/>
      <c r="C312" s="42"/>
      <c r="D312" s="228" t="s">
        <v>168</v>
      </c>
      <c r="E312" s="42"/>
      <c r="F312" s="229" t="s">
        <v>441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168</v>
      </c>
      <c r="AU312" s="18" t="s">
        <v>89</v>
      </c>
    </row>
    <row r="313" s="2" customFormat="1">
      <c r="A313" s="40"/>
      <c r="B313" s="41"/>
      <c r="C313" s="42"/>
      <c r="D313" s="233" t="s">
        <v>170</v>
      </c>
      <c r="E313" s="42"/>
      <c r="F313" s="234" t="s">
        <v>442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170</v>
      </c>
      <c r="AU313" s="18" t="s">
        <v>89</v>
      </c>
    </row>
    <row r="314" s="13" customFormat="1">
      <c r="A314" s="13"/>
      <c r="B314" s="235"/>
      <c r="C314" s="236"/>
      <c r="D314" s="228" t="s">
        <v>172</v>
      </c>
      <c r="E314" s="237" t="s">
        <v>35</v>
      </c>
      <c r="F314" s="238" t="s">
        <v>357</v>
      </c>
      <c r="G314" s="236"/>
      <c r="H314" s="237" t="s">
        <v>35</v>
      </c>
      <c r="I314" s="239"/>
      <c r="J314" s="236"/>
      <c r="K314" s="236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172</v>
      </c>
      <c r="AU314" s="244" t="s">
        <v>89</v>
      </c>
      <c r="AV314" s="13" t="s">
        <v>87</v>
      </c>
      <c r="AW314" s="13" t="s">
        <v>41</v>
      </c>
      <c r="AX314" s="13" t="s">
        <v>80</v>
      </c>
      <c r="AY314" s="244" t="s">
        <v>159</v>
      </c>
    </row>
    <row r="315" s="14" customFormat="1">
      <c r="A315" s="14"/>
      <c r="B315" s="245"/>
      <c r="C315" s="246"/>
      <c r="D315" s="228" t="s">
        <v>172</v>
      </c>
      <c r="E315" s="247" t="s">
        <v>121</v>
      </c>
      <c r="F315" s="248" t="s">
        <v>443</v>
      </c>
      <c r="G315" s="246"/>
      <c r="H315" s="249">
        <v>49.244999999999997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172</v>
      </c>
      <c r="AU315" s="255" t="s">
        <v>89</v>
      </c>
      <c r="AV315" s="14" t="s">
        <v>89</v>
      </c>
      <c r="AW315" s="14" t="s">
        <v>41</v>
      </c>
      <c r="AX315" s="14" t="s">
        <v>87</v>
      </c>
      <c r="AY315" s="255" t="s">
        <v>159</v>
      </c>
    </row>
    <row r="316" s="12" customFormat="1" ht="22.8" customHeight="1">
      <c r="A316" s="12"/>
      <c r="B316" s="199"/>
      <c r="C316" s="200"/>
      <c r="D316" s="201" t="s">
        <v>79</v>
      </c>
      <c r="E316" s="213" t="s">
        <v>218</v>
      </c>
      <c r="F316" s="213" t="s">
        <v>444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SUM(P317:P390)</f>
        <v>0</v>
      </c>
      <c r="Q316" s="207"/>
      <c r="R316" s="208">
        <f>SUM(R317:R390)</f>
        <v>30.706399999999999</v>
      </c>
      <c r="S316" s="207"/>
      <c r="T316" s="209">
        <f>SUM(T317:T390)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87</v>
      </c>
      <c r="AT316" s="211" t="s">
        <v>79</v>
      </c>
      <c r="AU316" s="211" t="s">
        <v>87</v>
      </c>
      <c r="AY316" s="210" t="s">
        <v>159</v>
      </c>
      <c r="BK316" s="212">
        <f>SUM(BK317:BK390)</f>
        <v>0</v>
      </c>
    </row>
    <row r="317" s="2" customFormat="1" ht="33" customHeight="1">
      <c r="A317" s="40"/>
      <c r="B317" s="41"/>
      <c r="C317" s="215" t="s">
        <v>445</v>
      </c>
      <c r="D317" s="215" t="s">
        <v>161</v>
      </c>
      <c r="E317" s="216" t="s">
        <v>446</v>
      </c>
      <c r="F317" s="217" t="s">
        <v>447</v>
      </c>
      <c r="G317" s="218" t="s">
        <v>187</v>
      </c>
      <c r="H317" s="219">
        <v>105</v>
      </c>
      <c r="I317" s="220"/>
      <c r="J317" s="221">
        <f>ROUND(I317*H317,1)</f>
        <v>0</v>
      </c>
      <c r="K317" s="217" t="s">
        <v>165</v>
      </c>
      <c r="L317" s="46"/>
      <c r="M317" s="222" t="s">
        <v>35</v>
      </c>
      <c r="N317" s="223" t="s">
        <v>51</v>
      </c>
      <c r="O317" s="86"/>
      <c r="P317" s="224">
        <f>O317*H317</f>
        <v>0</v>
      </c>
      <c r="Q317" s="224">
        <v>0.00011</v>
      </c>
      <c r="R317" s="224">
        <f>Q317*H317</f>
        <v>0.011550000000000001</v>
      </c>
      <c r="S317" s="224">
        <v>0</v>
      </c>
      <c r="T317" s="22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166</v>
      </c>
      <c r="AT317" s="226" t="s">
        <v>161</v>
      </c>
      <c r="AU317" s="226" t="s">
        <v>89</v>
      </c>
      <c r="AY317" s="18" t="s">
        <v>159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87</v>
      </c>
      <c r="BK317" s="227">
        <f>ROUND(I317*H317,1)</f>
        <v>0</v>
      </c>
      <c r="BL317" s="18" t="s">
        <v>166</v>
      </c>
      <c r="BM317" s="226" t="s">
        <v>448</v>
      </c>
    </row>
    <row r="318" s="2" customFormat="1">
      <c r="A318" s="40"/>
      <c r="B318" s="41"/>
      <c r="C318" s="42"/>
      <c r="D318" s="228" t="s">
        <v>168</v>
      </c>
      <c r="E318" s="42"/>
      <c r="F318" s="229" t="s">
        <v>449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168</v>
      </c>
      <c r="AU318" s="18" t="s">
        <v>89</v>
      </c>
    </row>
    <row r="319" s="2" customFormat="1">
      <c r="A319" s="40"/>
      <c r="B319" s="41"/>
      <c r="C319" s="42"/>
      <c r="D319" s="233" t="s">
        <v>170</v>
      </c>
      <c r="E319" s="42"/>
      <c r="F319" s="234" t="s">
        <v>450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170</v>
      </c>
      <c r="AU319" s="18" t="s">
        <v>89</v>
      </c>
    </row>
    <row r="320" s="13" customFormat="1">
      <c r="A320" s="13"/>
      <c r="B320" s="235"/>
      <c r="C320" s="236"/>
      <c r="D320" s="228" t="s">
        <v>172</v>
      </c>
      <c r="E320" s="237" t="s">
        <v>35</v>
      </c>
      <c r="F320" s="238" t="s">
        <v>173</v>
      </c>
      <c r="G320" s="236"/>
      <c r="H320" s="237" t="s">
        <v>35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172</v>
      </c>
      <c r="AU320" s="244" t="s">
        <v>89</v>
      </c>
      <c r="AV320" s="13" t="s">
        <v>87</v>
      </c>
      <c r="AW320" s="13" t="s">
        <v>41</v>
      </c>
      <c r="AX320" s="13" t="s">
        <v>80</v>
      </c>
      <c r="AY320" s="244" t="s">
        <v>159</v>
      </c>
    </row>
    <row r="321" s="14" customFormat="1">
      <c r="A321" s="14"/>
      <c r="B321" s="245"/>
      <c r="C321" s="246"/>
      <c r="D321" s="228" t="s">
        <v>172</v>
      </c>
      <c r="E321" s="247" t="s">
        <v>35</v>
      </c>
      <c r="F321" s="248" t="s">
        <v>380</v>
      </c>
      <c r="G321" s="246"/>
      <c r="H321" s="249">
        <v>105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172</v>
      </c>
      <c r="AU321" s="255" t="s">
        <v>89</v>
      </c>
      <c r="AV321" s="14" t="s">
        <v>89</v>
      </c>
      <c r="AW321" s="14" t="s">
        <v>41</v>
      </c>
      <c r="AX321" s="14" t="s">
        <v>87</v>
      </c>
      <c r="AY321" s="255" t="s">
        <v>159</v>
      </c>
    </row>
    <row r="322" s="2" customFormat="1" ht="24.15" customHeight="1">
      <c r="A322" s="40"/>
      <c r="B322" s="41"/>
      <c r="C322" s="278" t="s">
        <v>451</v>
      </c>
      <c r="D322" s="278" t="s">
        <v>345</v>
      </c>
      <c r="E322" s="279" t="s">
        <v>452</v>
      </c>
      <c r="F322" s="280" t="s">
        <v>453</v>
      </c>
      <c r="G322" s="281" t="s">
        <v>187</v>
      </c>
      <c r="H322" s="282">
        <v>106.575</v>
      </c>
      <c r="I322" s="283"/>
      <c r="J322" s="284">
        <f>ROUND(I322*H322,1)</f>
        <v>0</v>
      </c>
      <c r="K322" s="280" t="s">
        <v>165</v>
      </c>
      <c r="L322" s="285"/>
      <c r="M322" s="286" t="s">
        <v>35</v>
      </c>
      <c r="N322" s="287" t="s">
        <v>51</v>
      </c>
      <c r="O322" s="86"/>
      <c r="P322" s="224">
        <f>O322*H322</f>
        <v>0</v>
      </c>
      <c r="Q322" s="224">
        <v>0.152</v>
      </c>
      <c r="R322" s="224">
        <f>Q322*H322</f>
        <v>16.199400000000001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218</v>
      </c>
      <c r="AT322" s="226" t="s">
        <v>345</v>
      </c>
      <c r="AU322" s="226" t="s">
        <v>89</v>
      </c>
      <c r="AY322" s="18" t="s">
        <v>159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87</v>
      </c>
      <c r="BK322" s="227">
        <f>ROUND(I322*H322,1)</f>
        <v>0</v>
      </c>
      <c r="BL322" s="18" t="s">
        <v>166</v>
      </c>
      <c r="BM322" s="226" t="s">
        <v>454</v>
      </c>
    </row>
    <row r="323" s="2" customFormat="1">
      <c r="A323" s="40"/>
      <c r="B323" s="41"/>
      <c r="C323" s="42"/>
      <c r="D323" s="228" t="s">
        <v>168</v>
      </c>
      <c r="E323" s="42"/>
      <c r="F323" s="229" t="s">
        <v>453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168</v>
      </c>
      <c r="AU323" s="18" t="s">
        <v>89</v>
      </c>
    </row>
    <row r="324" s="2" customFormat="1">
      <c r="A324" s="40"/>
      <c r="B324" s="41"/>
      <c r="C324" s="42"/>
      <c r="D324" s="233" t="s">
        <v>170</v>
      </c>
      <c r="E324" s="42"/>
      <c r="F324" s="234" t="s">
        <v>455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170</v>
      </c>
      <c r="AU324" s="18" t="s">
        <v>89</v>
      </c>
    </row>
    <row r="325" s="14" customFormat="1">
      <c r="A325" s="14"/>
      <c r="B325" s="245"/>
      <c r="C325" s="246"/>
      <c r="D325" s="228" t="s">
        <v>172</v>
      </c>
      <c r="E325" s="246"/>
      <c r="F325" s="248" t="s">
        <v>456</v>
      </c>
      <c r="G325" s="246"/>
      <c r="H325" s="249">
        <v>106.575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172</v>
      </c>
      <c r="AU325" s="255" t="s">
        <v>89</v>
      </c>
      <c r="AV325" s="14" t="s">
        <v>89</v>
      </c>
      <c r="AW325" s="14" t="s">
        <v>4</v>
      </c>
      <c r="AX325" s="14" t="s">
        <v>87</v>
      </c>
      <c r="AY325" s="255" t="s">
        <v>159</v>
      </c>
    </row>
    <row r="326" s="2" customFormat="1" ht="24.15" customHeight="1">
      <c r="A326" s="40"/>
      <c r="B326" s="41"/>
      <c r="C326" s="215" t="s">
        <v>457</v>
      </c>
      <c r="D326" s="215" t="s">
        <v>161</v>
      </c>
      <c r="E326" s="216" t="s">
        <v>458</v>
      </c>
      <c r="F326" s="217" t="s">
        <v>459</v>
      </c>
      <c r="G326" s="218" t="s">
        <v>399</v>
      </c>
      <c r="H326" s="219">
        <v>10</v>
      </c>
      <c r="I326" s="220"/>
      <c r="J326" s="221">
        <f>ROUND(I326*H326,1)</f>
        <v>0</v>
      </c>
      <c r="K326" s="217" t="s">
        <v>165</v>
      </c>
      <c r="L326" s="46"/>
      <c r="M326" s="222" t="s">
        <v>35</v>
      </c>
      <c r="N326" s="223" t="s">
        <v>51</v>
      </c>
      <c r="O326" s="86"/>
      <c r="P326" s="224">
        <f>O326*H326</f>
        <v>0</v>
      </c>
      <c r="Q326" s="224">
        <v>0.00017000000000000001</v>
      </c>
      <c r="R326" s="224">
        <f>Q326*H326</f>
        <v>0.0017000000000000001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166</v>
      </c>
      <c r="AT326" s="226" t="s">
        <v>161</v>
      </c>
      <c r="AU326" s="226" t="s">
        <v>89</v>
      </c>
      <c r="AY326" s="18" t="s">
        <v>159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87</v>
      </c>
      <c r="BK326" s="227">
        <f>ROUND(I326*H326,1)</f>
        <v>0</v>
      </c>
      <c r="BL326" s="18" t="s">
        <v>166</v>
      </c>
      <c r="BM326" s="226" t="s">
        <v>460</v>
      </c>
    </row>
    <row r="327" s="2" customFormat="1">
      <c r="A327" s="40"/>
      <c r="B327" s="41"/>
      <c r="C327" s="42"/>
      <c r="D327" s="228" t="s">
        <v>168</v>
      </c>
      <c r="E327" s="42"/>
      <c r="F327" s="229" t="s">
        <v>461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168</v>
      </c>
      <c r="AU327" s="18" t="s">
        <v>89</v>
      </c>
    </row>
    <row r="328" s="2" customFormat="1">
      <c r="A328" s="40"/>
      <c r="B328" s="41"/>
      <c r="C328" s="42"/>
      <c r="D328" s="233" t="s">
        <v>170</v>
      </c>
      <c r="E328" s="42"/>
      <c r="F328" s="234" t="s">
        <v>462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170</v>
      </c>
      <c r="AU328" s="18" t="s">
        <v>89</v>
      </c>
    </row>
    <row r="329" s="13" customFormat="1">
      <c r="A329" s="13"/>
      <c r="B329" s="235"/>
      <c r="C329" s="236"/>
      <c r="D329" s="228" t="s">
        <v>172</v>
      </c>
      <c r="E329" s="237" t="s">
        <v>35</v>
      </c>
      <c r="F329" s="238" t="s">
        <v>173</v>
      </c>
      <c r="G329" s="236"/>
      <c r="H329" s="237" t="s">
        <v>35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172</v>
      </c>
      <c r="AU329" s="244" t="s">
        <v>89</v>
      </c>
      <c r="AV329" s="13" t="s">
        <v>87</v>
      </c>
      <c r="AW329" s="13" t="s">
        <v>41</v>
      </c>
      <c r="AX329" s="13" t="s">
        <v>80</v>
      </c>
      <c r="AY329" s="244" t="s">
        <v>159</v>
      </c>
    </row>
    <row r="330" s="14" customFormat="1">
      <c r="A330" s="14"/>
      <c r="B330" s="245"/>
      <c r="C330" s="246"/>
      <c r="D330" s="228" t="s">
        <v>172</v>
      </c>
      <c r="E330" s="247" t="s">
        <v>35</v>
      </c>
      <c r="F330" s="248" t="s">
        <v>463</v>
      </c>
      <c r="G330" s="246"/>
      <c r="H330" s="249">
        <v>10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172</v>
      </c>
      <c r="AU330" s="255" t="s">
        <v>89</v>
      </c>
      <c r="AV330" s="14" t="s">
        <v>89</v>
      </c>
      <c r="AW330" s="14" t="s">
        <v>41</v>
      </c>
      <c r="AX330" s="14" t="s">
        <v>87</v>
      </c>
      <c r="AY330" s="255" t="s">
        <v>159</v>
      </c>
    </row>
    <row r="331" s="2" customFormat="1" ht="33" customHeight="1">
      <c r="A331" s="40"/>
      <c r="B331" s="41"/>
      <c r="C331" s="278" t="s">
        <v>464</v>
      </c>
      <c r="D331" s="278" t="s">
        <v>345</v>
      </c>
      <c r="E331" s="279" t="s">
        <v>465</v>
      </c>
      <c r="F331" s="280" t="s">
        <v>466</v>
      </c>
      <c r="G331" s="281" t="s">
        <v>399</v>
      </c>
      <c r="H331" s="282">
        <v>10.15</v>
      </c>
      <c r="I331" s="283"/>
      <c r="J331" s="284">
        <f>ROUND(I331*H331,1)</f>
        <v>0</v>
      </c>
      <c r="K331" s="280" t="s">
        <v>165</v>
      </c>
      <c r="L331" s="285"/>
      <c r="M331" s="286" t="s">
        <v>35</v>
      </c>
      <c r="N331" s="287" t="s">
        <v>51</v>
      </c>
      <c r="O331" s="86"/>
      <c r="P331" s="224">
        <f>O331*H331</f>
        <v>0</v>
      </c>
      <c r="Q331" s="224">
        <v>0.14499999999999999</v>
      </c>
      <c r="R331" s="224">
        <f>Q331*H331</f>
        <v>1.4717499999999999</v>
      </c>
      <c r="S331" s="224">
        <v>0</v>
      </c>
      <c r="T331" s="22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6" t="s">
        <v>218</v>
      </c>
      <c r="AT331" s="226" t="s">
        <v>345</v>
      </c>
      <c r="AU331" s="226" t="s">
        <v>89</v>
      </c>
      <c r="AY331" s="18" t="s">
        <v>159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87</v>
      </c>
      <c r="BK331" s="227">
        <f>ROUND(I331*H331,1)</f>
        <v>0</v>
      </c>
      <c r="BL331" s="18" t="s">
        <v>166</v>
      </c>
      <c r="BM331" s="226" t="s">
        <v>467</v>
      </c>
    </row>
    <row r="332" s="2" customFormat="1">
      <c r="A332" s="40"/>
      <c r="B332" s="41"/>
      <c r="C332" s="42"/>
      <c r="D332" s="228" t="s">
        <v>168</v>
      </c>
      <c r="E332" s="42"/>
      <c r="F332" s="229" t="s">
        <v>466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168</v>
      </c>
      <c r="AU332" s="18" t="s">
        <v>89</v>
      </c>
    </row>
    <row r="333" s="2" customFormat="1">
      <c r="A333" s="40"/>
      <c r="B333" s="41"/>
      <c r="C333" s="42"/>
      <c r="D333" s="233" t="s">
        <v>170</v>
      </c>
      <c r="E333" s="42"/>
      <c r="F333" s="234" t="s">
        <v>468</v>
      </c>
      <c r="G333" s="42"/>
      <c r="H333" s="42"/>
      <c r="I333" s="230"/>
      <c r="J333" s="42"/>
      <c r="K333" s="42"/>
      <c r="L333" s="46"/>
      <c r="M333" s="231"/>
      <c r="N333" s="232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8" t="s">
        <v>170</v>
      </c>
      <c r="AU333" s="18" t="s">
        <v>89</v>
      </c>
    </row>
    <row r="334" s="14" customFormat="1">
      <c r="A334" s="14"/>
      <c r="B334" s="245"/>
      <c r="C334" s="246"/>
      <c r="D334" s="228" t="s">
        <v>172</v>
      </c>
      <c r="E334" s="246"/>
      <c r="F334" s="248" t="s">
        <v>469</v>
      </c>
      <c r="G334" s="246"/>
      <c r="H334" s="249">
        <v>10.15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172</v>
      </c>
      <c r="AU334" s="255" t="s">
        <v>89</v>
      </c>
      <c r="AV334" s="14" t="s">
        <v>89</v>
      </c>
      <c r="AW334" s="14" t="s">
        <v>4</v>
      </c>
      <c r="AX334" s="14" t="s">
        <v>87</v>
      </c>
      <c r="AY334" s="255" t="s">
        <v>159</v>
      </c>
    </row>
    <row r="335" s="2" customFormat="1" ht="24.15" customHeight="1">
      <c r="A335" s="40"/>
      <c r="B335" s="41"/>
      <c r="C335" s="278" t="s">
        <v>470</v>
      </c>
      <c r="D335" s="278" t="s">
        <v>345</v>
      </c>
      <c r="E335" s="279" t="s">
        <v>471</v>
      </c>
      <c r="F335" s="280" t="s">
        <v>472</v>
      </c>
      <c r="G335" s="281" t="s">
        <v>399</v>
      </c>
      <c r="H335" s="282">
        <v>10</v>
      </c>
      <c r="I335" s="283"/>
      <c r="J335" s="284">
        <f>ROUND(I335*H335,1)</f>
        <v>0</v>
      </c>
      <c r="K335" s="280" t="s">
        <v>165</v>
      </c>
      <c r="L335" s="285"/>
      <c r="M335" s="286" t="s">
        <v>35</v>
      </c>
      <c r="N335" s="287" t="s">
        <v>51</v>
      </c>
      <c r="O335" s="86"/>
      <c r="P335" s="224">
        <f>O335*H335</f>
        <v>0</v>
      </c>
      <c r="Q335" s="224">
        <v>0.00131</v>
      </c>
      <c r="R335" s="224">
        <f>Q335*H335</f>
        <v>0.013100000000000001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218</v>
      </c>
      <c r="AT335" s="226" t="s">
        <v>345</v>
      </c>
      <c r="AU335" s="226" t="s">
        <v>89</v>
      </c>
      <c r="AY335" s="18" t="s">
        <v>159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87</v>
      </c>
      <c r="BK335" s="227">
        <f>ROUND(I335*H335,1)</f>
        <v>0</v>
      </c>
      <c r="BL335" s="18" t="s">
        <v>166</v>
      </c>
      <c r="BM335" s="226" t="s">
        <v>473</v>
      </c>
    </row>
    <row r="336" s="2" customFormat="1">
      <c r="A336" s="40"/>
      <c r="B336" s="41"/>
      <c r="C336" s="42"/>
      <c r="D336" s="228" t="s">
        <v>168</v>
      </c>
      <c r="E336" s="42"/>
      <c r="F336" s="229" t="s">
        <v>472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168</v>
      </c>
      <c r="AU336" s="18" t="s">
        <v>89</v>
      </c>
    </row>
    <row r="337" s="2" customFormat="1">
      <c r="A337" s="40"/>
      <c r="B337" s="41"/>
      <c r="C337" s="42"/>
      <c r="D337" s="233" t="s">
        <v>170</v>
      </c>
      <c r="E337" s="42"/>
      <c r="F337" s="234" t="s">
        <v>474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170</v>
      </c>
      <c r="AU337" s="18" t="s">
        <v>89</v>
      </c>
    </row>
    <row r="338" s="2" customFormat="1" ht="24.15" customHeight="1">
      <c r="A338" s="40"/>
      <c r="B338" s="41"/>
      <c r="C338" s="215" t="s">
        <v>475</v>
      </c>
      <c r="D338" s="215" t="s">
        <v>161</v>
      </c>
      <c r="E338" s="216" t="s">
        <v>476</v>
      </c>
      <c r="F338" s="217" t="s">
        <v>477</v>
      </c>
      <c r="G338" s="218" t="s">
        <v>478</v>
      </c>
      <c r="H338" s="219">
        <v>5</v>
      </c>
      <c r="I338" s="220"/>
      <c r="J338" s="221">
        <f>ROUND(I338*H338,1)</f>
        <v>0</v>
      </c>
      <c r="K338" s="217" t="s">
        <v>165</v>
      </c>
      <c r="L338" s="46"/>
      <c r="M338" s="222" t="s">
        <v>35</v>
      </c>
      <c r="N338" s="223" t="s">
        <v>51</v>
      </c>
      <c r="O338" s="86"/>
      <c r="P338" s="224">
        <f>O338*H338</f>
        <v>0</v>
      </c>
      <c r="Q338" s="224">
        <v>0.00025000000000000001</v>
      </c>
      <c r="R338" s="224">
        <f>Q338*H338</f>
        <v>0.00125</v>
      </c>
      <c r="S338" s="224">
        <v>0</v>
      </c>
      <c r="T338" s="225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6" t="s">
        <v>166</v>
      </c>
      <c r="AT338" s="226" t="s">
        <v>161</v>
      </c>
      <c r="AU338" s="226" t="s">
        <v>89</v>
      </c>
      <c r="AY338" s="18" t="s">
        <v>159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87</v>
      </c>
      <c r="BK338" s="227">
        <f>ROUND(I338*H338,1)</f>
        <v>0</v>
      </c>
      <c r="BL338" s="18" t="s">
        <v>166</v>
      </c>
      <c r="BM338" s="226" t="s">
        <v>479</v>
      </c>
    </row>
    <row r="339" s="2" customFormat="1">
      <c r="A339" s="40"/>
      <c r="B339" s="41"/>
      <c r="C339" s="42"/>
      <c r="D339" s="228" t="s">
        <v>168</v>
      </c>
      <c r="E339" s="42"/>
      <c r="F339" s="229" t="s">
        <v>480</v>
      </c>
      <c r="G339" s="42"/>
      <c r="H339" s="42"/>
      <c r="I339" s="230"/>
      <c r="J339" s="42"/>
      <c r="K339" s="42"/>
      <c r="L339" s="46"/>
      <c r="M339" s="231"/>
      <c r="N339" s="232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168</v>
      </c>
      <c r="AU339" s="18" t="s">
        <v>89</v>
      </c>
    </row>
    <row r="340" s="2" customFormat="1">
      <c r="A340" s="40"/>
      <c r="B340" s="41"/>
      <c r="C340" s="42"/>
      <c r="D340" s="233" t="s">
        <v>170</v>
      </c>
      <c r="E340" s="42"/>
      <c r="F340" s="234" t="s">
        <v>481</v>
      </c>
      <c r="G340" s="42"/>
      <c r="H340" s="42"/>
      <c r="I340" s="230"/>
      <c r="J340" s="42"/>
      <c r="K340" s="42"/>
      <c r="L340" s="46"/>
      <c r="M340" s="231"/>
      <c r="N340" s="23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170</v>
      </c>
      <c r="AU340" s="18" t="s">
        <v>89</v>
      </c>
    </row>
    <row r="341" s="13" customFormat="1">
      <c r="A341" s="13"/>
      <c r="B341" s="235"/>
      <c r="C341" s="236"/>
      <c r="D341" s="228" t="s">
        <v>172</v>
      </c>
      <c r="E341" s="237" t="s">
        <v>35</v>
      </c>
      <c r="F341" s="238" t="s">
        <v>173</v>
      </c>
      <c r="G341" s="236"/>
      <c r="H341" s="237" t="s">
        <v>35</v>
      </c>
      <c r="I341" s="239"/>
      <c r="J341" s="236"/>
      <c r="K341" s="236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172</v>
      </c>
      <c r="AU341" s="244" t="s">
        <v>89</v>
      </c>
      <c r="AV341" s="13" t="s">
        <v>87</v>
      </c>
      <c r="AW341" s="13" t="s">
        <v>41</v>
      </c>
      <c r="AX341" s="13" t="s">
        <v>80</v>
      </c>
      <c r="AY341" s="244" t="s">
        <v>159</v>
      </c>
    </row>
    <row r="342" s="14" customFormat="1">
      <c r="A342" s="14"/>
      <c r="B342" s="245"/>
      <c r="C342" s="246"/>
      <c r="D342" s="228" t="s">
        <v>172</v>
      </c>
      <c r="E342" s="247" t="s">
        <v>35</v>
      </c>
      <c r="F342" s="248" t="s">
        <v>482</v>
      </c>
      <c r="G342" s="246"/>
      <c r="H342" s="249">
        <v>5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172</v>
      </c>
      <c r="AU342" s="255" t="s">
        <v>89</v>
      </c>
      <c r="AV342" s="14" t="s">
        <v>89</v>
      </c>
      <c r="AW342" s="14" t="s">
        <v>41</v>
      </c>
      <c r="AX342" s="14" t="s">
        <v>87</v>
      </c>
      <c r="AY342" s="255" t="s">
        <v>159</v>
      </c>
    </row>
    <row r="343" s="2" customFormat="1" ht="24.15" customHeight="1">
      <c r="A343" s="40"/>
      <c r="B343" s="41"/>
      <c r="C343" s="215" t="s">
        <v>483</v>
      </c>
      <c r="D343" s="215" t="s">
        <v>161</v>
      </c>
      <c r="E343" s="216" t="s">
        <v>484</v>
      </c>
      <c r="F343" s="217" t="s">
        <v>485</v>
      </c>
      <c r="G343" s="218" t="s">
        <v>399</v>
      </c>
      <c r="H343" s="219">
        <v>4</v>
      </c>
      <c r="I343" s="220"/>
      <c r="J343" s="221">
        <f>ROUND(I343*H343,1)</f>
        <v>0</v>
      </c>
      <c r="K343" s="217" t="s">
        <v>165</v>
      </c>
      <c r="L343" s="46"/>
      <c r="M343" s="222" t="s">
        <v>35</v>
      </c>
      <c r="N343" s="223" t="s">
        <v>51</v>
      </c>
      <c r="O343" s="86"/>
      <c r="P343" s="224">
        <f>O343*H343</f>
        <v>0</v>
      </c>
      <c r="Q343" s="224">
        <v>0.010189999999999999</v>
      </c>
      <c r="R343" s="224">
        <f>Q343*H343</f>
        <v>0.040759999999999998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166</v>
      </c>
      <c r="AT343" s="226" t="s">
        <v>161</v>
      </c>
      <c r="AU343" s="226" t="s">
        <v>89</v>
      </c>
      <c r="AY343" s="18" t="s">
        <v>159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87</v>
      </c>
      <c r="BK343" s="227">
        <f>ROUND(I343*H343,1)</f>
        <v>0</v>
      </c>
      <c r="BL343" s="18" t="s">
        <v>166</v>
      </c>
      <c r="BM343" s="226" t="s">
        <v>486</v>
      </c>
    </row>
    <row r="344" s="2" customFormat="1">
      <c r="A344" s="40"/>
      <c r="B344" s="41"/>
      <c r="C344" s="42"/>
      <c r="D344" s="228" t="s">
        <v>168</v>
      </c>
      <c r="E344" s="42"/>
      <c r="F344" s="229" t="s">
        <v>485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168</v>
      </c>
      <c r="AU344" s="18" t="s">
        <v>89</v>
      </c>
    </row>
    <row r="345" s="2" customFormat="1">
      <c r="A345" s="40"/>
      <c r="B345" s="41"/>
      <c r="C345" s="42"/>
      <c r="D345" s="233" t="s">
        <v>170</v>
      </c>
      <c r="E345" s="42"/>
      <c r="F345" s="234" t="s">
        <v>487</v>
      </c>
      <c r="G345" s="42"/>
      <c r="H345" s="42"/>
      <c r="I345" s="230"/>
      <c r="J345" s="42"/>
      <c r="K345" s="42"/>
      <c r="L345" s="46"/>
      <c r="M345" s="231"/>
      <c r="N345" s="232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170</v>
      </c>
      <c r="AU345" s="18" t="s">
        <v>89</v>
      </c>
    </row>
    <row r="346" s="2" customFormat="1" ht="21.75" customHeight="1">
      <c r="A346" s="40"/>
      <c r="B346" s="41"/>
      <c r="C346" s="278" t="s">
        <v>488</v>
      </c>
      <c r="D346" s="278" t="s">
        <v>345</v>
      </c>
      <c r="E346" s="279" t="s">
        <v>489</v>
      </c>
      <c r="F346" s="280" t="s">
        <v>490</v>
      </c>
      <c r="G346" s="281" t="s">
        <v>399</v>
      </c>
      <c r="H346" s="282">
        <v>3</v>
      </c>
      <c r="I346" s="283"/>
      <c r="J346" s="284">
        <f>ROUND(I346*H346,1)</f>
        <v>0</v>
      </c>
      <c r="K346" s="280" t="s">
        <v>165</v>
      </c>
      <c r="L346" s="285"/>
      <c r="M346" s="286" t="s">
        <v>35</v>
      </c>
      <c r="N346" s="287" t="s">
        <v>51</v>
      </c>
      <c r="O346" s="86"/>
      <c r="P346" s="224">
        <f>O346*H346</f>
        <v>0</v>
      </c>
      <c r="Q346" s="224">
        <v>0.254</v>
      </c>
      <c r="R346" s="224">
        <f>Q346*H346</f>
        <v>0.76200000000000001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218</v>
      </c>
      <c r="AT346" s="226" t="s">
        <v>345</v>
      </c>
      <c r="AU346" s="226" t="s">
        <v>89</v>
      </c>
      <c r="AY346" s="18" t="s">
        <v>159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87</v>
      </c>
      <c r="BK346" s="227">
        <f>ROUND(I346*H346,1)</f>
        <v>0</v>
      </c>
      <c r="BL346" s="18" t="s">
        <v>166</v>
      </c>
      <c r="BM346" s="226" t="s">
        <v>491</v>
      </c>
    </row>
    <row r="347" s="2" customFormat="1">
      <c r="A347" s="40"/>
      <c r="B347" s="41"/>
      <c r="C347" s="42"/>
      <c r="D347" s="228" t="s">
        <v>168</v>
      </c>
      <c r="E347" s="42"/>
      <c r="F347" s="229" t="s">
        <v>490</v>
      </c>
      <c r="G347" s="42"/>
      <c r="H347" s="42"/>
      <c r="I347" s="230"/>
      <c r="J347" s="42"/>
      <c r="K347" s="42"/>
      <c r="L347" s="46"/>
      <c r="M347" s="231"/>
      <c r="N347" s="232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8" t="s">
        <v>168</v>
      </c>
      <c r="AU347" s="18" t="s">
        <v>89</v>
      </c>
    </row>
    <row r="348" s="2" customFormat="1">
      <c r="A348" s="40"/>
      <c r="B348" s="41"/>
      <c r="C348" s="42"/>
      <c r="D348" s="233" t="s">
        <v>170</v>
      </c>
      <c r="E348" s="42"/>
      <c r="F348" s="234" t="s">
        <v>492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170</v>
      </c>
      <c r="AU348" s="18" t="s">
        <v>89</v>
      </c>
    </row>
    <row r="349" s="13" customFormat="1">
      <c r="A349" s="13"/>
      <c r="B349" s="235"/>
      <c r="C349" s="236"/>
      <c r="D349" s="228" t="s">
        <v>172</v>
      </c>
      <c r="E349" s="237" t="s">
        <v>35</v>
      </c>
      <c r="F349" s="238" t="s">
        <v>419</v>
      </c>
      <c r="G349" s="236"/>
      <c r="H349" s="237" t="s">
        <v>35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172</v>
      </c>
      <c r="AU349" s="244" t="s">
        <v>89</v>
      </c>
      <c r="AV349" s="13" t="s">
        <v>87</v>
      </c>
      <c r="AW349" s="13" t="s">
        <v>41</v>
      </c>
      <c r="AX349" s="13" t="s">
        <v>80</v>
      </c>
      <c r="AY349" s="244" t="s">
        <v>159</v>
      </c>
    </row>
    <row r="350" s="14" customFormat="1">
      <c r="A350" s="14"/>
      <c r="B350" s="245"/>
      <c r="C350" s="246"/>
      <c r="D350" s="228" t="s">
        <v>172</v>
      </c>
      <c r="E350" s="247" t="s">
        <v>35</v>
      </c>
      <c r="F350" s="248" t="s">
        <v>184</v>
      </c>
      <c r="G350" s="246"/>
      <c r="H350" s="249">
        <v>3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172</v>
      </c>
      <c r="AU350" s="255" t="s">
        <v>89</v>
      </c>
      <c r="AV350" s="14" t="s">
        <v>89</v>
      </c>
      <c r="AW350" s="14" t="s">
        <v>41</v>
      </c>
      <c r="AX350" s="14" t="s">
        <v>87</v>
      </c>
      <c r="AY350" s="255" t="s">
        <v>159</v>
      </c>
    </row>
    <row r="351" s="2" customFormat="1" ht="21.75" customHeight="1">
      <c r="A351" s="40"/>
      <c r="B351" s="41"/>
      <c r="C351" s="278" t="s">
        <v>493</v>
      </c>
      <c r="D351" s="278" t="s">
        <v>345</v>
      </c>
      <c r="E351" s="279" t="s">
        <v>494</v>
      </c>
      <c r="F351" s="280" t="s">
        <v>495</v>
      </c>
      <c r="G351" s="281" t="s">
        <v>399</v>
      </c>
      <c r="H351" s="282">
        <v>1</v>
      </c>
      <c r="I351" s="283"/>
      <c r="J351" s="284">
        <f>ROUND(I351*H351,1)</f>
        <v>0</v>
      </c>
      <c r="K351" s="280" t="s">
        <v>165</v>
      </c>
      <c r="L351" s="285"/>
      <c r="M351" s="286" t="s">
        <v>35</v>
      </c>
      <c r="N351" s="287" t="s">
        <v>51</v>
      </c>
      <c r="O351" s="86"/>
      <c r="P351" s="224">
        <f>O351*H351</f>
        <v>0</v>
      </c>
      <c r="Q351" s="224">
        <v>0.50600000000000001</v>
      </c>
      <c r="R351" s="224">
        <f>Q351*H351</f>
        <v>0.50600000000000001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218</v>
      </c>
      <c r="AT351" s="226" t="s">
        <v>345</v>
      </c>
      <c r="AU351" s="226" t="s">
        <v>89</v>
      </c>
      <c r="AY351" s="18" t="s">
        <v>159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87</v>
      </c>
      <c r="BK351" s="227">
        <f>ROUND(I351*H351,1)</f>
        <v>0</v>
      </c>
      <c r="BL351" s="18" t="s">
        <v>166</v>
      </c>
      <c r="BM351" s="226" t="s">
        <v>496</v>
      </c>
    </row>
    <row r="352" s="2" customFormat="1">
      <c r="A352" s="40"/>
      <c r="B352" s="41"/>
      <c r="C352" s="42"/>
      <c r="D352" s="228" t="s">
        <v>168</v>
      </c>
      <c r="E352" s="42"/>
      <c r="F352" s="229" t="s">
        <v>495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8" t="s">
        <v>168</v>
      </c>
      <c r="AU352" s="18" t="s">
        <v>89</v>
      </c>
    </row>
    <row r="353" s="2" customFormat="1">
      <c r="A353" s="40"/>
      <c r="B353" s="41"/>
      <c r="C353" s="42"/>
      <c r="D353" s="233" t="s">
        <v>170</v>
      </c>
      <c r="E353" s="42"/>
      <c r="F353" s="234" t="s">
        <v>497</v>
      </c>
      <c r="G353" s="42"/>
      <c r="H353" s="42"/>
      <c r="I353" s="230"/>
      <c r="J353" s="42"/>
      <c r="K353" s="42"/>
      <c r="L353" s="46"/>
      <c r="M353" s="231"/>
      <c r="N353" s="232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170</v>
      </c>
      <c r="AU353" s="18" t="s">
        <v>89</v>
      </c>
    </row>
    <row r="354" s="13" customFormat="1">
      <c r="A354" s="13"/>
      <c r="B354" s="235"/>
      <c r="C354" s="236"/>
      <c r="D354" s="228" t="s">
        <v>172</v>
      </c>
      <c r="E354" s="237" t="s">
        <v>35</v>
      </c>
      <c r="F354" s="238" t="s">
        <v>419</v>
      </c>
      <c r="G354" s="236"/>
      <c r="H354" s="237" t="s">
        <v>35</v>
      </c>
      <c r="I354" s="239"/>
      <c r="J354" s="236"/>
      <c r="K354" s="236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172</v>
      </c>
      <c r="AU354" s="244" t="s">
        <v>89</v>
      </c>
      <c r="AV354" s="13" t="s">
        <v>87</v>
      </c>
      <c r="AW354" s="13" t="s">
        <v>41</v>
      </c>
      <c r="AX354" s="13" t="s">
        <v>80</v>
      </c>
      <c r="AY354" s="244" t="s">
        <v>159</v>
      </c>
    </row>
    <row r="355" s="14" customFormat="1">
      <c r="A355" s="14"/>
      <c r="B355" s="245"/>
      <c r="C355" s="246"/>
      <c r="D355" s="228" t="s">
        <v>172</v>
      </c>
      <c r="E355" s="247" t="s">
        <v>35</v>
      </c>
      <c r="F355" s="248" t="s">
        <v>87</v>
      </c>
      <c r="G355" s="246"/>
      <c r="H355" s="249">
        <v>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172</v>
      </c>
      <c r="AU355" s="255" t="s">
        <v>89</v>
      </c>
      <c r="AV355" s="14" t="s">
        <v>89</v>
      </c>
      <c r="AW355" s="14" t="s">
        <v>41</v>
      </c>
      <c r="AX355" s="14" t="s">
        <v>87</v>
      </c>
      <c r="AY355" s="255" t="s">
        <v>159</v>
      </c>
    </row>
    <row r="356" s="2" customFormat="1" ht="24.15" customHeight="1">
      <c r="A356" s="40"/>
      <c r="B356" s="41"/>
      <c r="C356" s="215" t="s">
        <v>498</v>
      </c>
      <c r="D356" s="215" t="s">
        <v>161</v>
      </c>
      <c r="E356" s="216" t="s">
        <v>499</v>
      </c>
      <c r="F356" s="217" t="s">
        <v>500</v>
      </c>
      <c r="G356" s="218" t="s">
        <v>399</v>
      </c>
      <c r="H356" s="219">
        <v>4</v>
      </c>
      <c r="I356" s="220"/>
      <c r="J356" s="221">
        <f>ROUND(I356*H356,1)</f>
        <v>0</v>
      </c>
      <c r="K356" s="217" t="s">
        <v>165</v>
      </c>
      <c r="L356" s="46"/>
      <c r="M356" s="222" t="s">
        <v>35</v>
      </c>
      <c r="N356" s="223" t="s">
        <v>51</v>
      </c>
      <c r="O356" s="86"/>
      <c r="P356" s="224">
        <f>O356*H356</f>
        <v>0</v>
      </c>
      <c r="Q356" s="224">
        <v>0.01248</v>
      </c>
      <c r="R356" s="224">
        <f>Q356*H356</f>
        <v>0.049919999999999999</v>
      </c>
      <c r="S356" s="224">
        <v>0</v>
      </c>
      <c r="T356" s="225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6" t="s">
        <v>166</v>
      </c>
      <c r="AT356" s="226" t="s">
        <v>161</v>
      </c>
      <c r="AU356" s="226" t="s">
        <v>89</v>
      </c>
      <c r="AY356" s="18" t="s">
        <v>159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87</v>
      </c>
      <c r="BK356" s="227">
        <f>ROUND(I356*H356,1)</f>
        <v>0</v>
      </c>
      <c r="BL356" s="18" t="s">
        <v>166</v>
      </c>
      <c r="BM356" s="226" t="s">
        <v>501</v>
      </c>
    </row>
    <row r="357" s="2" customFormat="1">
      <c r="A357" s="40"/>
      <c r="B357" s="41"/>
      <c r="C357" s="42"/>
      <c r="D357" s="228" t="s">
        <v>168</v>
      </c>
      <c r="E357" s="42"/>
      <c r="F357" s="229" t="s">
        <v>500</v>
      </c>
      <c r="G357" s="42"/>
      <c r="H357" s="42"/>
      <c r="I357" s="230"/>
      <c r="J357" s="42"/>
      <c r="K357" s="42"/>
      <c r="L357" s="46"/>
      <c r="M357" s="231"/>
      <c r="N357" s="232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8" t="s">
        <v>168</v>
      </c>
      <c r="AU357" s="18" t="s">
        <v>89</v>
      </c>
    </row>
    <row r="358" s="2" customFormat="1">
      <c r="A358" s="40"/>
      <c r="B358" s="41"/>
      <c r="C358" s="42"/>
      <c r="D358" s="233" t="s">
        <v>170</v>
      </c>
      <c r="E358" s="42"/>
      <c r="F358" s="234" t="s">
        <v>502</v>
      </c>
      <c r="G358" s="42"/>
      <c r="H358" s="42"/>
      <c r="I358" s="230"/>
      <c r="J358" s="42"/>
      <c r="K358" s="42"/>
      <c r="L358" s="46"/>
      <c r="M358" s="231"/>
      <c r="N358" s="232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170</v>
      </c>
      <c r="AU358" s="18" t="s">
        <v>89</v>
      </c>
    </row>
    <row r="359" s="2" customFormat="1" ht="24.15" customHeight="1">
      <c r="A359" s="40"/>
      <c r="B359" s="41"/>
      <c r="C359" s="278" t="s">
        <v>503</v>
      </c>
      <c r="D359" s="278" t="s">
        <v>345</v>
      </c>
      <c r="E359" s="279" t="s">
        <v>504</v>
      </c>
      <c r="F359" s="280" t="s">
        <v>505</v>
      </c>
      <c r="G359" s="281" t="s">
        <v>399</v>
      </c>
      <c r="H359" s="282">
        <v>4</v>
      </c>
      <c r="I359" s="283"/>
      <c r="J359" s="284">
        <f>ROUND(I359*H359,1)</f>
        <v>0</v>
      </c>
      <c r="K359" s="280" t="s">
        <v>165</v>
      </c>
      <c r="L359" s="285"/>
      <c r="M359" s="286" t="s">
        <v>35</v>
      </c>
      <c r="N359" s="287" t="s">
        <v>51</v>
      </c>
      <c r="O359" s="86"/>
      <c r="P359" s="224">
        <f>O359*H359</f>
        <v>0</v>
      </c>
      <c r="Q359" s="224">
        <v>0.54800000000000004</v>
      </c>
      <c r="R359" s="224">
        <f>Q359*H359</f>
        <v>2.1920000000000002</v>
      </c>
      <c r="S359" s="224">
        <v>0</v>
      </c>
      <c r="T359" s="22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6" t="s">
        <v>218</v>
      </c>
      <c r="AT359" s="226" t="s">
        <v>345</v>
      </c>
      <c r="AU359" s="226" t="s">
        <v>89</v>
      </c>
      <c r="AY359" s="18" t="s">
        <v>159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87</v>
      </c>
      <c r="BK359" s="227">
        <f>ROUND(I359*H359,1)</f>
        <v>0</v>
      </c>
      <c r="BL359" s="18" t="s">
        <v>166</v>
      </c>
      <c r="BM359" s="226" t="s">
        <v>506</v>
      </c>
    </row>
    <row r="360" s="2" customFormat="1">
      <c r="A360" s="40"/>
      <c r="B360" s="41"/>
      <c r="C360" s="42"/>
      <c r="D360" s="228" t="s">
        <v>168</v>
      </c>
      <c r="E360" s="42"/>
      <c r="F360" s="229" t="s">
        <v>505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168</v>
      </c>
      <c r="AU360" s="18" t="s">
        <v>89</v>
      </c>
    </row>
    <row r="361" s="2" customFormat="1">
      <c r="A361" s="40"/>
      <c r="B361" s="41"/>
      <c r="C361" s="42"/>
      <c r="D361" s="233" t="s">
        <v>170</v>
      </c>
      <c r="E361" s="42"/>
      <c r="F361" s="234" t="s">
        <v>507</v>
      </c>
      <c r="G361" s="42"/>
      <c r="H361" s="42"/>
      <c r="I361" s="230"/>
      <c r="J361" s="42"/>
      <c r="K361" s="42"/>
      <c r="L361" s="46"/>
      <c r="M361" s="231"/>
      <c r="N361" s="232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8" t="s">
        <v>170</v>
      </c>
      <c r="AU361" s="18" t="s">
        <v>89</v>
      </c>
    </row>
    <row r="362" s="13" customFormat="1">
      <c r="A362" s="13"/>
      <c r="B362" s="235"/>
      <c r="C362" s="236"/>
      <c r="D362" s="228" t="s">
        <v>172</v>
      </c>
      <c r="E362" s="237" t="s">
        <v>35</v>
      </c>
      <c r="F362" s="238" t="s">
        <v>419</v>
      </c>
      <c r="G362" s="236"/>
      <c r="H362" s="237" t="s">
        <v>35</v>
      </c>
      <c r="I362" s="239"/>
      <c r="J362" s="236"/>
      <c r="K362" s="236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172</v>
      </c>
      <c r="AU362" s="244" t="s">
        <v>89</v>
      </c>
      <c r="AV362" s="13" t="s">
        <v>87</v>
      </c>
      <c r="AW362" s="13" t="s">
        <v>41</v>
      </c>
      <c r="AX362" s="13" t="s">
        <v>80</v>
      </c>
      <c r="AY362" s="244" t="s">
        <v>159</v>
      </c>
    </row>
    <row r="363" s="14" customFormat="1">
      <c r="A363" s="14"/>
      <c r="B363" s="245"/>
      <c r="C363" s="246"/>
      <c r="D363" s="228" t="s">
        <v>172</v>
      </c>
      <c r="E363" s="247" t="s">
        <v>35</v>
      </c>
      <c r="F363" s="248" t="s">
        <v>166</v>
      </c>
      <c r="G363" s="246"/>
      <c r="H363" s="249">
        <v>4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172</v>
      </c>
      <c r="AU363" s="255" t="s">
        <v>89</v>
      </c>
      <c r="AV363" s="14" t="s">
        <v>89</v>
      </c>
      <c r="AW363" s="14" t="s">
        <v>41</v>
      </c>
      <c r="AX363" s="14" t="s">
        <v>87</v>
      </c>
      <c r="AY363" s="255" t="s">
        <v>159</v>
      </c>
    </row>
    <row r="364" s="2" customFormat="1" ht="24.15" customHeight="1">
      <c r="A364" s="40"/>
      <c r="B364" s="41"/>
      <c r="C364" s="215" t="s">
        <v>508</v>
      </c>
      <c r="D364" s="215" t="s">
        <v>161</v>
      </c>
      <c r="E364" s="216" t="s">
        <v>509</v>
      </c>
      <c r="F364" s="217" t="s">
        <v>510</v>
      </c>
      <c r="G364" s="218" t="s">
        <v>399</v>
      </c>
      <c r="H364" s="219">
        <v>4</v>
      </c>
      <c r="I364" s="220"/>
      <c r="J364" s="221">
        <f>ROUND(I364*H364,1)</f>
        <v>0</v>
      </c>
      <c r="K364" s="217" t="s">
        <v>165</v>
      </c>
      <c r="L364" s="46"/>
      <c r="M364" s="222" t="s">
        <v>35</v>
      </c>
      <c r="N364" s="223" t="s">
        <v>51</v>
      </c>
      <c r="O364" s="86"/>
      <c r="P364" s="224">
        <f>O364*H364</f>
        <v>0</v>
      </c>
      <c r="Q364" s="224">
        <v>0.028539999999999999</v>
      </c>
      <c r="R364" s="224">
        <f>Q364*H364</f>
        <v>0.11416</v>
      </c>
      <c r="S364" s="224">
        <v>0</v>
      </c>
      <c r="T364" s="225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6" t="s">
        <v>166</v>
      </c>
      <c r="AT364" s="226" t="s">
        <v>161</v>
      </c>
      <c r="AU364" s="226" t="s">
        <v>89</v>
      </c>
      <c r="AY364" s="18" t="s">
        <v>159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87</v>
      </c>
      <c r="BK364" s="227">
        <f>ROUND(I364*H364,1)</f>
        <v>0</v>
      </c>
      <c r="BL364" s="18" t="s">
        <v>166</v>
      </c>
      <c r="BM364" s="226" t="s">
        <v>511</v>
      </c>
    </row>
    <row r="365" s="2" customFormat="1">
      <c r="A365" s="40"/>
      <c r="B365" s="41"/>
      <c r="C365" s="42"/>
      <c r="D365" s="228" t="s">
        <v>168</v>
      </c>
      <c r="E365" s="42"/>
      <c r="F365" s="229" t="s">
        <v>510</v>
      </c>
      <c r="G365" s="42"/>
      <c r="H365" s="42"/>
      <c r="I365" s="230"/>
      <c r="J365" s="42"/>
      <c r="K365" s="42"/>
      <c r="L365" s="46"/>
      <c r="M365" s="231"/>
      <c r="N365" s="232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168</v>
      </c>
      <c r="AU365" s="18" t="s">
        <v>89</v>
      </c>
    </row>
    <row r="366" s="2" customFormat="1">
      <c r="A366" s="40"/>
      <c r="B366" s="41"/>
      <c r="C366" s="42"/>
      <c r="D366" s="233" t="s">
        <v>170</v>
      </c>
      <c r="E366" s="42"/>
      <c r="F366" s="234" t="s">
        <v>512</v>
      </c>
      <c r="G366" s="42"/>
      <c r="H366" s="42"/>
      <c r="I366" s="230"/>
      <c r="J366" s="42"/>
      <c r="K366" s="42"/>
      <c r="L366" s="46"/>
      <c r="M366" s="231"/>
      <c r="N366" s="232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170</v>
      </c>
      <c r="AU366" s="18" t="s">
        <v>89</v>
      </c>
    </row>
    <row r="367" s="2" customFormat="1" ht="21.75" customHeight="1">
      <c r="A367" s="40"/>
      <c r="B367" s="41"/>
      <c r="C367" s="278" t="s">
        <v>513</v>
      </c>
      <c r="D367" s="278" t="s">
        <v>345</v>
      </c>
      <c r="E367" s="279" t="s">
        <v>514</v>
      </c>
      <c r="F367" s="280" t="s">
        <v>515</v>
      </c>
      <c r="G367" s="281" t="s">
        <v>399</v>
      </c>
      <c r="H367" s="282">
        <v>4</v>
      </c>
      <c r="I367" s="283"/>
      <c r="J367" s="284">
        <f>ROUND(I367*H367,1)</f>
        <v>0</v>
      </c>
      <c r="K367" s="280" t="s">
        <v>165</v>
      </c>
      <c r="L367" s="285"/>
      <c r="M367" s="286" t="s">
        <v>35</v>
      </c>
      <c r="N367" s="287" t="s">
        <v>51</v>
      </c>
      <c r="O367" s="86"/>
      <c r="P367" s="224">
        <f>O367*H367</f>
        <v>0</v>
      </c>
      <c r="Q367" s="224">
        <v>1.8700000000000001</v>
      </c>
      <c r="R367" s="224">
        <f>Q367*H367</f>
        <v>7.4800000000000004</v>
      </c>
      <c r="S367" s="224">
        <v>0</v>
      </c>
      <c r="T367" s="225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6" t="s">
        <v>218</v>
      </c>
      <c r="AT367" s="226" t="s">
        <v>345</v>
      </c>
      <c r="AU367" s="226" t="s">
        <v>89</v>
      </c>
      <c r="AY367" s="18" t="s">
        <v>159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87</v>
      </c>
      <c r="BK367" s="227">
        <f>ROUND(I367*H367,1)</f>
        <v>0</v>
      </c>
      <c r="BL367" s="18" t="s">
        <v>166</v>
      </c>
      <c r="BM367" s="226" t="s">
        <v>516</v>
      </c>
    </row>
    <row r="368" s="2" customFormat="1">
      <c r="A368" s="40"/>
      <c r="B368" s="41"/>
      <c r="C368" s="42"/>
      <c r="D368" s="228" t="s">
        <v>168</v>
      </c>
      <c r="E368" s="42"/>
      <c r="F368" s="229" t="s">
        <v>515</v>
      </c>
      <c r="G368" s="42"/>
      <c r="H368" s="42"/>
      <c r="I368" s="230"/>
      <c r="J368" s="42"/>
      <c r="K368" s="42"/>
      <c r="L368" s="46"/>
      <c r="M368" s="231"/>
      <c r="N368" s="232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168</v>
      </c>
      <c r="AU368" s="18" t="s">
        <v>89</v>
      </c>
    </row>
    <row r="369" s="2" customFormat="1">
      <c r="A369" s="40"/>
      <c r="B369" s="41"/>
      <c r="C369" s="42"/>
      <c r="D369" s="233" t="s">
        <v>170</v>
      </c>
      <c r="E369" s="42"/>
      <c r="F369" s="234" t="s">
        <v>517</v>
      </c>
      <c r="G369" s="42"/>
      <c r="H369" s="42"/>
      <c r="I369" s="230"/>
      <c r="J369" s="42"/>
      <c r="K369" s="42"/>
      <c r="L369" s="46"/>
      <c r="M369" s="231"/>
      <c r="N369" s="232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8" t="s">
        <v>170</v>
      </c>
      <c r="AU369" s="18" t="s">
        <v>89</v>
      </c>
    </row>
    <row r="370" s="13" customFormat="1">
      <c r="A370" s="13"/>
      <c r="B370" s="235"/>
      <c r="C370" s="236"/>
      <c r="D370" s="228" t="s">
        <v>172</v>
      </c>
      <c r="E370" s="237" t="s">
        <v>35</v>
      </c>
      <c r="F370" s="238" t="s">
        <v>419</v>
      </c>
      <c r="G370" s="236"/>
      <c r="H370" s="237" t="s">
        <v>35</v>
      </c>
      <c r="I370" s="239"/>
      <c r="J370" s="236"/>
      <c r="K370" s="236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172</v>
      </c>
      <c r="AU370" s="244" t="s">
        <v>89</v>
      </c>
      <c r="AV370" s="13" t="s">
        <v>87</v>
      </c>
      <c r="AW370" s="13" t="s">
        <v>41</v>
      </c>
      <c r="AX370" s="13" t="s">
        <v>80</v>
      </c>
      <c r="AY370" s="244" t="s">
        <v>159</v>
      </c>
    </row>
    <row r="371" s="14" customFormat="1">
      <c r="A371" s="14"/>
      <c r="B371" s="245"/>
      <c r="C371" s="246"/>
      <c r="D371" s="228" t="s">
        <v>172</v>
      </c>
      <c r="E371" s="247" t="s">
        <v>35</v>
      </c>
      <c r="F371" s="248" t="s">
        <v>166</v>
      </c>
      <c r="G371" s="246"/>
      <c r="H371" s="249">
        <v>4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172</v>
      </c>
      <c r="AU371" s="255" t="s">
        <v>89</v>
      </c>
      <c r="AV371" s="14" t="s">
        <v>89</v>
      </c>
      <c r="AW371" s="14" t="s">
        <v>41</v>
      </c>
      <c r="AX371" s="14" t="s">
        <v>87</v>
      </c>
      <c r="AY371" s="255" t="s">
        <v>159</v>
      </c>
    </row>
    <row r="372" s="2" customFormat="1" ht="24.15" customHeight="1">
      <c r="A372" s="40"/>
      <c r="B372" s="41"/>
      <c r="C372" s="215" t="s">
        <v>518</v>
      </c>
      <c r="D372" s="215" t="s">
        <v>161</v>
      </c>
      <c r="E372" s="216" t="s">
        <v>519</v>
      </c>
      <c r="F372" s="217" t="s">
        <v>520</v>
      </c>
      <c r="G372" s="218" t="s">
        <v>399</v>
      </c>
      <c r="H372" s="219">
        <v>4</v>
      </c>
      <c r="I372" s="220"/>
      <c r="J372" s="221">
        <f>ROUND(I372*H372,1)</f>
        <v>0</v>
      </c>
      <c r="K372" s="217" t="s">
        <v>165</v>
      </c>
      <c r="L372" s="46"/>
      <c r="M372" s="222" t="s">
        <v>35</v>
      </c>
      <c r="N372" s="223" t="s">
        <v>51</v>
      </c>
      <c r="O372" s="86"/>
      <c r="P372" s="224">
        <f>O372*H372</f>
        <v>0</v>
      </c>
      <c r="Q372" s="224">
        <v>0.21734000000000001</v>
      </c>
      <c r="R372" s="224">
        <f>Q372*H372</f>
        <v>0.86936000000000002</v>
      </c>
      <c r="S372" s="224">
        <v>0</v>
      </c>
      <c r="T372" s="22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6" t="s">
        <v>166</v>
      </c>
      <c r="AT372" s="226" t="s">
        <v>161</v>
      </c>
      <c r="AU372" s="226" t="s">
        <v>89</v>
      </c>
      <c r="AY372" s="18" t="s">
        <v>159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87</v>
      </c>
      <c r="BK372" s="227">
        <f>ROUND(I372*H372,1)</f>
        <v>0</v>
      </c>
      <c r="BL372" s="18" t="s">
        <v>166</v>
      </c>
      <c r="BM372" s="226" t="s">
        <v>521</v>
      </c>
    </row>
    <row r="373" s="2" customFormat="1">
      <c r="A373" s="40"/>
      <c r="B373" s="41"/>
      <c r="C373" s="42"/>
      <c r="D373" s="228" t="s">
        <v>168</v>
      </c>
      <c r="E373" s="42"/>
      <c r="F373" s="229" t="s">
        <v>522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168</v>
      </c>
      <c r="AU373" s="18" t="s">
        <v>89</v>
      </c>
    </row>
    <row r="374" s="2" customFormat="1">
      <c r="A374" s="40"/>
      <c r="B374" s="41"/>
      <c r="C374" s="42"/>
      <c r="D374" s="233" t="s">
        <v>170</v>
      </c>
      <c r="E374" s="42"/>
      <c r="F374" s="234" t="s">
        <v>523</v>
      </c>
      <c r="G374" s="42"/>
      <c r="H374" s="42"/>
      <c r="I374" s="230"/>
      <c r="J374" s="42"/>
      <c r="K374" s="42"/>
      <c r="L374" s="46"/>
      <c r="M374" s="231"/>
      <c r="N374" s="232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8" t="s">
        <v>170</v>
      </c>
      <c r="AU374" s="18" t="s">
        <v>89</v>
      </c>
    </row>
    <row r="375" s="2" customFormat="1" ht="21.75" customHeight="1">
      <c r="A375" s="40"/>
      <c r="B375" s="41"/>
      <c r="C375" s="278" t="s">
        <v>524</v>
      </c>
      <c r="D375" s="278" t="s">
        <v>345</v>
      </c>
      <c r="E375" s="279" t="s">
        <v>525</v>
      </c>
      <c r="F375" s="280" t="s">
        <v>526</v>
      </c>
      <c r="G375" s="281" t="s">
        <v>399</v>
      </c>
      <c r="H375" s="282">
        <v>4</v>
      </c>
      <c r="I375" s="283"/>
      <c r="J375" s="284">
        <f>ROUND(I375*H375,1)</f>
        <v>0</v>
      </c>
      <c r="K375" s="280" t="s">
        <v>165</v>
      </c>
      <c r="L375" s="285"/>
      <c r="M375" s="286" t="s">
        <v>35</v>
      </c>
      <c r="N375" s="287" t="s">
        <v>51</v>
      </c>
      <c r="O375" s="86"/>
      <c r="P375" s="224">
        <f>O375*H375</f>
        <v>0</v>
      </c>
      <c r="Q375" s="224">
        <v>0.19600000000000001</v>
      </c>
      <c r="R375" s="224">
        <f>Q375*H375</f>
        <v>0.78400000000000003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218</v>
      </c>
      <c r="AT375" s="226" t="s">
        <v>345</v>
      </c>
      <c r="AU375" s="226" t="s">
        <v>89</v>
      </c>
      <c r="AY375" s="18" t="s">
        <v>159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87</v>
      </c>
      <c r="BK375" s="227">
        <f>ROUND(I375*H375,1)</f>
        <v>0</v>
      </c>
      <c r="BL375" s="18" t="s">
        <v>166</v>
      </c>
      <c r="BM375" s="226" t="s">
        <v>527</v>
      </c>
    </row>
    <row r="376" s="2" customFormat="1">
      <c r="A376" s="40"/>
      <c r="B376" s="41"/>
      <c r="C376" s="42"/>
      <c r="D376" s="228" t="s">
        <v>168</v>
      </c>
      <c r="E376" s="42"/>
      <c r="F376" s="229" t="s">
        <v>526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168</v>
      </c>
      <c r="AU376" s="18" t="s">
        <v>89</v>
      </c>
    </row>
    <row r="377" s="2" customFormat="1">
      <c r="A377" s="40"/>
      <c r="B377" s="41"/>
      <c r="C377" s="42"/>
      <c r="D377" s="233" t="s">
        <v>170</v>
      </c>
      <c r="E377" s="42"/>
      <c r="F377" s="234" t="s">
        <v>528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170</v>
      </c>
      <c r="AU377" s="18" t="s">
        <v>89</v>
      </c>
    </row>
    <row r="378" s="13" customFormat="1">
      <c r="A378" s="13"/>
      <c r="B378" s="235"/>
      <c r="C378" s="236"/>
      <c r="D378" s="228" t="s">
        <v>172</v>
      </c>
      <c r="E378" s="237" t="s">
        <v>35</v>
      </c>
      <c r="F378" s="238" t="s">
        <v>419</v>
      </c>
      <c r="G378" s="236"/>
      <c r="H378" s="237" t="s">
        <v>35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172</v>
      </c>
      <c r="AU378" s="244" t="s">
        <v>89</v>
      </c>
      <c r="AV378" s="13" t="s">
        <v>87</v>
      </c>
      <c r="AW378" s="13" t="s">
        <v>41</v>
      </c>
      <c r="AX378" s="13" t="s">
        <v>80</v>
      </c>
      <c r="AY378" s="244" t="s">
        <v>159</v>
      </c>
    </row>
    <row r="379" s="14" customFormat="1">
      <c r="A379" s="14"/>
      <c r="B379" s="245"/>
      <c r="C379" s="246"/>
      <c r="D379" s="228" t="s">
        <v>172</v>
      </c>
      <c r="E379" s="247" t="s">
        <v>35</v>
      </c>
      <c r="F379" s="248" t="s">
        <v>166</v>
      </c>
      <c r="G379" s="246"/>
      <c r="H379" s="249">
        <v>4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172</v>
      </c>
      <c r="AU379" s="255" t="s">
        <v>89</v>
      </c>
      <c r="AV379" s="14" t="s">
        <v>89</v>
      </c>
      <c r="AW379" s="14" t="s">
        <v>41</v>
      </c>
      <c r="AX379" s="14" t="s">
        <v>87</v>
      </c>
      <c r="AY379" s="255" t="s">
        <v>159</v>
      </c>
    </row>
    <row r="380" s="2" customFormat="1" ht="24.15" customHeight="1">
      <c r="A380" s="40"/>
      <c r="B380" s="41"/>
      <c r="C380" s="215" t="s">
        <v>529</v>
      </c>
      <c r="D380" s="215" t="s">
        <v>161</v>
      </c>
      <c r="E380" s="216" t="s">
        <v>530</v>
      </c>
      <c r="F380" s="217" t="s">
        <v>531</v>
      </c>
      <c r="G380" s="218" t="s">
        <v>399</v>
      </c>
      <c r="H380" s="219">
        <v>11</v>
      </c>
      <c r="I380" s="220"/>
      <c r="J380" s="221">
        <f>ROUND(I380*H380,1)</f>
        <v>0</v>
      </c>
      <c r="K380" s="217" t="s">
        <v>35</v>
      </c>
      <c r="L380" s="46"/>
      <c r="M380" s="222" t="s">
        <v>35</v>
      </c>
      <c r="N380" s="223" t="s">
        <v>51</v>
      </c>
      <c r="O380" s="86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6" t="s">
        <v>166</v>
      </c>
      <c r="AT380" s="226" t="s">
        <v>161</v>
      </c>
      <c r="AU380" s="226" t="s">
        <v>89</v>
      </c>
      <c r="AY380" s="18" t="s">
        <v>159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87</v>
      </c>
      <c r="BK380" s="227">
        <f>ROUND(I380*H380,1)</f>
        <v>0</v>
      </c>
      <c r="BL380" s="18" t="s">
        <v>166</v>
      </c>
      <c r="BM380" s="226" t="s">
        <v>532</v>
      </c>
    </row>
    <row r="381" s="2" customFormat="1">
      <c r="A381" s="40"/>
      <c r="B381" s="41"/>
      <c r="C381" s="42"/>
      <c r="D381" s="228" t="s">
        <v>168</v>
      </c>
      <c r="E381" s="42"/>
      <c r="F381" s="229" t="s">
        <v>533</v>
      </c>
      <c r="G381" s="42"/>
      <c r="H381" s="42"/>
      <c r="I381" s="230"/>
      <c r="J381" s="42"/>
      <c r="K381" s="42"/>
      <c r="L381" s="46"/>
      <c r="M381" s="231"/>
      <c r="N381" s="232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8" t="s">
        <v>168</v>
      </c>
      <c r="AU381" s="18" t="s">
        <v>89</v>
      </c>
    </row>
    <row r="382" s="13" customFormat="1">
      <c r="A382" s="13"/>
      <c r="B382" s="235"/>
      <c r="C382" s="236"/>
      <c r="D382" s="228" t="s">
        <v>172</v>
      </c>
      <c r="E382" s="237" t="s">
        <v>35</v>
      </c>
      <c r="F382" s="238" t="s">
        <v>534</v>
      </c>
      <c r="G382" s="236"/>
      <c r="H382" s="237" t="s">
        <v>35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172</v>
      </c>
      <c r="AU382" s="244" t="s">
        <v>89</v>
      </c>
      <c r="AV382" s="13" t="s">
        <v>87</v>
      </c>
      <c r="AW382" s="13" t="s">
        <v>41</v>
      </c>
      <c r="AX382" s="13" t="s">
        <v>80</v>
      </c>
      <c r="AY382" s="244" t="s">
        <v>159</v>
      </c>
    </row>
    <row r="383" s="14" customFormat="1">
      <c r="A383" s="14"/>
      <c r="B383" s="245"/>
      <c r="C383" s="246"/>
      <c r="D383" s="228" t="s">
        <v>172</v>
      </c>
      <c r="E383" s="247" t="s">
        <v>35</v>
      </c>
      <c r="F383" s="248" t="s">
        <v>535</v>
      </c>
      <c r="G383" s="246"/>
      <c r="H383" s="249">
        <v>11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172</v>
      </c>
      <c r="AU383" s="255" t="s">
        <v>89</v>
      </c>
      <c r="AV383" s="14" t="s">
        <v>89</v>
      </c>
      <c r="AW383" s="14" t="s">
        <v>41</v>
      </c>
      <c r="AX383" s="14" t="s">
        <v>87</v>
      </c>
      <c r="AY383" s="255" t="s">
        <v>159</v>
      </c>
    </row>
    <row r="384" s="2" customFormat="1" ht="37.8" customHeight="1">
      <c r="A384" s="40"/>
      <c r="B384" s="41"/>
      <c r="C384" s="215" t="s">
        <v>536</v>
      </c>
      <c r="D384" s="215" t="s">
        <v>161</v>
      </c>
      <c r="E384" s="216" t="s">
        <v>537</v>
      </c>
      <c r="F384" s="217" t="s">
        <v>538</v>
      </c>
      <c r="G384" s="218" t="s">
        <v>399</v>
      </c>
      <c r="H384" s="219">
        <v>2</v>
      </c>
      <c r="I384" s="220"/>
      <c r="J384" s="221">
        <f>ROUND(I384*H384,1)</f>
        <v>0</v>
      </c>
      <c r="K384" s="217" t="s">
        <v>35</v>
      </c>
      <c r="L384" s="46"/>
      <c r="M384" s="222" t="s">
        <v>35</v>
      </c>
      <c r="N384" s="223" t="s">
        <v>51</v>
      </c>
      <c r="O384" s="86"/>
      <c r="P384" s="224">
        <f>O384*H384</f>
        <v>0</v>
      </c>
      <c r="Q384" s="224">
        <v>0.10000000000000001</v>
      </c>
      <c r="R384" s="224">
        <f>Q384*H384</f>
        <v>0.20000000000000001</v>
      </c>
      <c r="S384" s="224">
        <v>0</v>
      </c>
      <c r="T384" s="225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6" t="s">
        <v>166</v>
      </c>
      <c r="AT384" s="226" t="s">
        <v>161</v>
      </c>
      <c r="AU384" s="226" t="s">
        <v>89</v>
      </c>
      <c r="AY384" s="18" t="s">
        <v>159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87</v>
      </c>
      <c r="BK384" s="227">
        <f>ROUND(I384*H384,1)</f>
        <v>0</v>
      </c>
      <c r="BL384" s="18" t="s">
        <v>166</v>
      </c>
      <c r="BM384" s="226" t="s">
        <v>539</v>
      </c>
    </row>
    <row r="385" s="2" customFormat="1">
      <c r="A385" s="40"/>
      <c r="B385" s="41"/>
      <c r="C385" s="42"/>
      <c r="D385" s="228" t="s">
        <v>168</v>
      </c>
      <c r="E385" s="42"/>
      <c r="F385" s="229" t="s">
        <v>538</v>
      </c>
      <c r="G385" s="42"/>
      <c r="H385" s="42"/>
      <c r="I385" s="230"/>
      <c r="J385" s="42"/>
      <c r="K385" s="42"/>
      <c r="L385" s="46"/>
      <c r="M385" s="231"/>
      <c r="N385" s="232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168</v>
      </c>
      <c r="AU385" s="18" t="s">
        <v>89</v>
      </c>
    </row>
    <row r="386" s="13" customFormat="1">
      <c r="A386" s="13"/>
      <c r="B386" s="235"/>
      <c r="C386" s="236"/>
      <c r="D386" s="228" t="s">
        <v>172</v>
      </c>
      <c r="E386" s="237" t="s">
        <v>35</v>
      </c>
      <c r="F386" s="238" t="s">
        <v>534</v>
      </c>
      <c r="G386" s="236"/>
      <c r="H386" s="237" t="s">
        <v>35</v>
      </c>
      <c r="I386" s="239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172</v>
      </c>
      <c r="AU386" s="244" t="s">
        <v>89</v>
      </c>
      <c r="AV386" s="13" t="s">
        <v>87</v>
      </c>
      <c r="AW386" s="13" t="s">
        <v>41</v>
      </c>
      <c r="AX386" s="13" t="s">
        <v>80</v>
      </c>
      <c r="AY386" s="244" t="s">
        <v>159</v>
      </c>
    </row>
    <row r="387" s="14" customFormat="1">
      <c r="A387" s="14"/>
      <c r="B387" s="245"/>
      <c r="C387" s="246"/>
      <c r="D387" s="228" t="s">
        <v>172</v>
      </c>
      <c r="E387" s="247" t="s">
        <v>35</v>
      </c>
      <c r="F387" s="248" t="s">
        <v>89</v>
      </c>
      <c r="G387" s="246"/>
      <c r="H387" s="249">
        <v>2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172</v>
      </c>
      <c r="AU387" s="255" t="s">
        <v>89</v>
      </c>
      <c r="AV387" s="14" t="s">
        <v>89</v>
      </c>
      <c r="AW387" s="14" t="s">
        <v>41</v>
      </c>
      <c r="AX387" s="14" t="s">
        <v>87</v>
      </c>
      <c r="AY387" s="255" t="s">
        <v>159</v>
      </c>
    </row>
    <row r="388" s="2" customFormat="1" ht="21.75" customHeight="1">
      <c r="A388" s="40"/>
      <c r="B388" s="41"/>
      <c r="C388" s="215" t="s">
        <v>540</v>
      </c>
      <c r="D388" s="215" t="s">
        <v>161</v>
      </c>
      <c r="E388" s="216" t="s">
        <v>541</v>
      </c>
      <c r="F388" s="217" t="s">
        <v>542</v>
      </c>
      <c r="G388" s="218" t="s">
        <v>187</v>
      </c>
      <c r="H388" s="219">
        <v>105</v>
      </c>
      <c r="I388" s="220"/>
      <c r="J388" s="221">
        <f>ROUND(I388*H388,1)</f>
        <v>0</v>
      </c>
      <c r="K388" s="217" t="s">
        <v>165</v>
      </c>
      <c r="L388" s="46"/>
      <c r="M388" s="222" t="s">
        <v>35</v>
      </c>
      <c r="N388" s="223" t="s">
        <v>51</v>
      </c>
      <c r="O388" s="86"/>
      <c r="P388" s="224">
        <f>O388*H388</f>
        <v>0</v>
      </c>
      <c r="Q388" s="224">
        <v>9.0000000000000006E-05</v>
      </c>
      <c r="R388" s="224">
        <f>Q388*H388</f>
        <v>0.0094500000000000001</v>
      </c>
      <c r="S388" s="224">
        <v>0</v>
      </c>
      <c r="T388" s="225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6" t="s">
        <v>166</v>
      </c>
      <c r="AT388" s="226" t="s">
        <v>161</v>
      </c>
      <c r="AU388" s="226" t="s">
        <v>89</v>
      </c>
      <c r="AY388" s="18" t="s">
        <v>159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87</v>
      </c>
      <c r="BK388" s="227">
        <f>ROUND(I388*H388,1)</f>
        <v>0</v>
      </c>
      <c r="BL388" s="18" t="s">
        <v>166</v>
      </c>
      <c r="BM388" s="226" t="s">
        <v>543</v>
      </c>
    </row>
    <row r="389" s="2" customFormat="1">
      <c r="A389" s="40"/>
      <c r="B389" s="41"/>
      <c r="C389" s="42"/>
      <c r="D389" s="228" t="s">
        <v>168</v>
      </c>
      <c r="E389" s="42"/>
      <c r="F389" s="229" t="s">
        <v>544</v>
      </c>
      <c r="G389" s="42"/>
      <c r="H389" s="42"/>
      <c r="I389" s="230"/>
      <c r="J389" s="42"/>
      <c r="K389" s="42"/>
      <c r="L389" s="46"/>
      <c r="M389" s="231"/>
      <c r="N389" s="232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8" t="s">
        <v>168</v>
      </c>
      <c r="AU389" s="18" t="s">
        <v>89</v>
      </c>
    </row>
    <row r="390" s="2" customFormat="1">
      <c r="A390" s="40"/>
      <c r="B390" s="41"/>
      <c r="C390" s="42"/>
      <c r="D390" s="233" t="s">
        <v>170</v>
      </c>
      <c r="E390" s="42"/>
      <c r="F390" s="234" t="s">
        <v>545</v>
      </c>
      <c r="G390" s="42"/>
      <c r="H390" s="42"/>
      <c r="I390" s="230"/>
      <c r="J390" s="42"/>
      <c r="K390" s="42"/>
      <c r="L390" s="46"/>
      <c r="M390" s="231"/>
      <c r="N390" s="232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8" t="s">
        <v>170</v>
      </c>
      <c r="AU390" s="18" t="s">
        <v>89</v>
      </c>
    </row>
    <row r="391" s="12" customFormat="1" ht="22.8" customHeight="1">
      <c r="A391" s="12"/>
      <c r="B391" s="199"/>
      <c r="C391" s="200"/>
      <c r="D391" s="201" t="s">
        <v>79</v>
      </c>
      <c r="E391" s="213" t="s">
        <v>546</v>
      </c>
      <c r="F391" s="213" t="s">
        <v>547</v>
      </c>
      <c r="G391" s="200"/>
      <c r="H391" s="200"/>
      <c r="I391" s="203"/>
      <c r="J391" s="214">
        <f>BK391</f>
        <v>0</v>
      </c>
      <c r="K391" s="200"/>
      <c r="L391" s="205"/>
      <c r="M391" s="206"/>
      <c r="N391" s="207"/>
      <c r="O391" s="207"/>
      <c r="P391" s="208">
        <f>SUM(P392:P397)</f>
        <v>0</v>
      </c>
      <c r="Q391" s="207"/>
      <c r="R391" s="208">
        <f>SUM(R392:R397)</f>
        <v>0</v>
      </c>
      <c r="S391" s="207"/>
      <c r="T391" s="209">
        <f>SUM(T392:T397)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87</v>
      </c>
      <c r="AT391" s="211" t="s">
        <v>79</v>
      </c>
      <c r="AU391" s="211" t="s">
        <v>87</v>
      </c>
      <c r="AY391" s="210" t="s">
        <v>159</v>
      </c>
      <c r="BK391" s="212">
        <f>SUM(BK392:BK397)</f>
        <v>0</v>
      </c>
    </row>
    <row r="392" s="2" customFormat="1" ht="24.15" customHeight="1">
      <c r="A392" s="40"/>
      <c r="B392" s="41"/>
      <c r="C392" s="215" t="s">
        <v>548</v>
      </c>
      <c r="D392" s="215" t="s">
        <v>161</v>
      </c>
      <c r="E392" s="216" t="s">
        <v>549</v>
      </c>
      <c r="F392" s="217" t="s">
        <v>550</v>
      </c>
      <c r="G392" s="218" t="s">
        <v>326</v>
      </c>
      <c r="H392" s="219">
        <v>64.108000000000004</v>
      </c>
      <c r="I392" s="220"/>
      <c r="J392" s="221">
        <f>ROUND(I392*H392,1)</f>
        <v>0</v>
      </c>
      <c r="K392" s="217" t="s">
        <v>165</v>
      </c>
      <c r="L392" s="46"/>
      <c r="M392" s="222" t="s">
        <v>35</v>
      </c>
      <c r="N392" s="223" t="s">
        <v>51</v>
      </c>
      <c r="O392" s="86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6" t="s">
        <v>166</v>
      </c>
      <c r="AT392" s="226" t="s">
        <v>161</v>
      </c>
      <c r="AU392" s="226" t="s">
        <v>89</v>
      </c>
      <c r="AY392" s="18" t="s">
        <v>159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87</v>
      </c>
      <c r="BK392" s="227">
        <f>ROUND(I392*H392,1)</f>
        <v>0</v>
      </c>
      <c r="BL392" s="18" t="s">
        <v>166</v>
      </c>
      <c r="BM392" s="226" t="s">
        <v>551</v>
      </c>
    </row>
    <row r="393" s="2" customFormat="1">
      <c r="A393" s="40"/>
      <c r="B393" s="41"/>
      <c r="C393" s="42"/>
      <c r="D393" s="228" t="s">
        <v>168</v>
      </c>
      <c r="E393" s="42"/>
      <c r="F393" s="229" t="s">
        <v>552</v>
      </c>
      <c r="G393" s="42"/>
      <c r="H393" s="42"/>
      <c r="I393" s="230"/>
      <c r="J393" s="42"/>
      <c r="K393" s="42"/>
      <c r="L393" s="46"/>
      <c r="M393" s="231"/>
      <c r="N393" s="232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8" t="s">
        <v>168</v>
      </c>
      <c r="AU393" s="18" t="s">
        <v>89</v>
      </c>
    </row>
    <row r="394" s="2" customFormat="1">
      <c r="A394" s="40"/>
      <c r="B394" s="41"/>
      <c r="C394" s="42"/>
      <c r="D394" s="233" t="s">
        <v>170</v>
      </c>
      <c r="E394" s="42"/>
      <c r="F394" s="234" t="s">
        <v>553</v>
      </c>
      <c r="G394" s="42"/>
      <c r="H394" s="42"/>
      <c r="I394" s="230"/>
      <c r="J394" s="42"/>
      <c r="K394" s="42"/>
      <c r="L394" s="46"/>
      <c r="M394" s="231"/>
      <c r="N394" s="232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170</v>
      </c>
      <c r="AU394" s="18" t="s">
        <v>89</v>
      </c>
    </row>
    <row r="395" s="2" customFormat="1" ht="37.8" customHeight="1">
      <c r="A395" s="40"/>
      <c r="B395" s="41"/>
      <c r="C395" s="215" t="s">
        <v>554</v>
      </c>
      <c r="D395" s="215" t="s">
        <v>161</v>
      </c>
      <c r="E395" s="216" t="s">
        <v>555</v>
      </c>
      <c r="F395" s="217" t="s">
        <v>556</v>
      </c>
      <c r="G395" s="218" t="s">
        <v>326</v>
      </c>
      <c r="H395" s="219">
        <v>64.108000000000004</v>
      </c>
      <c r="I395" s="220"/>
      <c r="J395" s="221">
        <f>ROUND(I395*H395,1)</f>
        <v>0</v>
      </c>
      <c r="K395" s="217" t="s">
        <v>165</v>
      </c>
      <c r="L395" s="46"/>
      <c r="M395" s="222" t="s">
        <v>35</v>
      </c>
      <c r="N395" s="223" t="s">
        <v>51</v>
      </c>
      <c r="O395" s="86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6" t="s">
        <v>166</v>
      </c>
      <c r="AT395" s="226" t="s">
        <v>161</v>
      </c>
      <c r="AU395" s="226" t="s">
        <v>89</v>
      </c>
      <c r="AY395" s="18" t="s">
        <v>159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8" t="s">
        <v>87</v>
      </c>
      <c r="BK395" s="227">
        <f>ROUND(I395*H395,1)</f>
        <v>0</v>
      </c>
      <c r="BL395" s="18" t="s">
        <v>166</v>
      </c>
      <c r="BM395" s="226" t="s">
        <v>557</v>
      </c>
    </row>
    <row r="396" s="2" customFormat="1">
      <c r="A396" s="40"/>
      <c r="B396" s="41"/>
      <c r="C396" s="42"/>
      <c r="D396" s="228" t="s">
        <v>168</v>
      </c>
      <c r="E396" s="42"/>
      <c r="F396" s="229" t="s">
        <v>558</v>
      </c>
      <c r="G396" s="42"/>
      <c r="H396" s="42"/>
      <c r="I396" s="230"/>
      <c r="J396" s="42"/>
      <c r="K396" s="42"/>
      <c r="L396" s="46"/>
      <c r="M396" s="231"/>
      <c r="N396" s="232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168</v>
      </c>
      <c r="AU396" s="18" t="s">
        <v>89</v>
      </c>
    </row>
    <row r="397" s="2" customFormat="1">
      <c r="A397" s="40"/>
      <c r="B397" s="41"/>
      <c r="C397" s="42"/>
      <c r="D397" s="233" t="s">
        <v>170</v>
      </c>
      <c r="E397" s="42"/>
      <c r="F397" s="234" t="s">
        <v>559</v>
      </c>
      <c r="G397" s="42"/>
      <c r="H397" s="42"/>
      <c r="I397" s="230"/>
      <c r="J397" s="42"/>
      <c r="K397" s="42"/>
      <c r="L397" s="46"/>
      <c r="M397" s="288"/>
      <c r="N397" s="289"/>
      <c r="O397" s="290"/>
      <c r="P397" s="290"/>
      <c r="Q397" s="290"/>
      <c r="R397" s="290"/>
      <c r="S397" s="290"/>
      <c r="T397" s="291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8" t="s">
        <v>170</v>
      </c>
      <c r="AU397" s="18" t="s">
        <v>89</v>
      </c>
    </row>
    <row r="398" s="2" customFormat="1" ht="6.96" customHeight="1">
      <c r="A398" s="40"/>
      <c r="B398" s="61"/>
      <c r="C398" s="62"/>
      <c r="D398" s="62"/>
      <c r="E398" s="62"/>
      <c r="F398" s="62"/>
      <c r="G398" s="62"/>
      <c r="H398" s="62"/>
      <c r="I398" s="62"/>
      <c r="J398" s="62"/>
      <c r="K398" s="62"/>
      <c r="L398" s="46"/>
      <c r="M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</row>
  </sheetData>
  <sheetProtection sheet="1" autoFilter="0" formatColumns="0" formatRows="0" objects="1" scenarios="1" spinCount="100000" saltValue="JS/PLPQcVAlkF6C+eg6wtNw6Fk3CiMpF48uFCXIssj87gOByBcTED7+XqtvsDOu11VnVUmD3394KOoztzJ0Sng==" hashValue="y2SOP1Sr75R45M7ITUiPUr4v4OEkoLvQQhnPJjkDmwqlccrEwWlEW1/r/CSknWpR5nsDiMdtYbEzzTis8yptmg==" algorithmName="SHA-512" password="CC35"/>
  <autoFilter ref="C91:K3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1_02/115101201"/>
    <hyperlink ref="F103" r:id="rId2" display="https://podminky.urs.cz/item/CS_URS_2021_02/115101301"/>
    <hyperlink ref="F109" r:id="rId3" display="https://podminky.urs.cz/item/CS_URS_2021_02/119001402"/>
    <hyperlink ref="F114" r:id="rId4" display="https://podminky.urs.cz/item/CS_URS_2021_02/119001405"/>
    <hyperlink ref="F119" r:id="rId5" display="https://podminky.urs.cz/item/CS_URS_2021_02/119001421"/>
    <hyperlink ref="F124" r:id="rId6" display="https://podminky.urs.cz/item/CS_URS_2021_02/119003223"/>
    <hyperlink ref="F129" r:id="rId7" display="https://podminky.urs.cz/item/CS_URS_2021_02/119003224"/>
    <hyperlink ref="F134" r:id="rId8" display="https://podminky.urs.cz/item/CS_URS_2021_02/119004111"/>
    <hyperlink ref="F139" r:id="rId9" display="https://podminky.urs.cz/item/CS_URS_2021_02/119004112"/>
    <hyperlink ref="F144" r:id="rId10" display="https://podminky.urs.cz/item/CS_URS_2021_02/132254203"/>
    <hyperlink ref="F174" r:id="rId11" display="https://podminky.urs.cz/item/CS_URS_2021_02/132354204"/>
    <hyperlink ref="F180" r:id="rId12" display="https://podminky.urs.cz/item/CS_URS_2021_02/132454202"/>
    <hyperlink ref="F186" r:id="rId13" display="https://podminky.urs.cz/item/CS_URS_2021_02/139001101"/>
    <hyperlink ref="F194" r:id="rId14" display="https://podminky.urs.cz/item/CS_URS_2021_02/151101102"/>
    <hyperlink ref="F204" r:id="rId15" display="https://podminky.urs.cz/item/CS_URS_2021_02/151101112"/>
    <hyperlink ref="F224" r:id="rId16" display="https://podminky.urs.cz/item/CS_URS_2021_02/167151101"/>
    <hyperlink ref="F229" r:id="rId17" display="https://podminky.urs.cz/item/CS_URS_2021_02/171201231"/>
    <hyperlink ref="F235" r:id="rId18" display="https://podminky.urs.cz/item/CS_URS_2021_02/171251201"/>
    <hyperlink ref="F240" r:id="rId19" display="https://podminky.urs.cz/item/CS_URS_2021_02/174151101"/>
    <hyperlink ref="F245" r:id="rId20" display="https://podminky.urs.cz/item/CS_URS_2021_02/58344197"/>
    <hyperlink ref="F249" r:id="rId21" display="https://podminky.urs.cz/item/CS_URS_2021_02/175151101"/>
    <hyperlink ref="F256" r:id="rId22" display="https://podminky.urs.cz/item/CS_URS_2021_02/58337344"/>
    <hyperlink ref="F260" r:id="rId23" display="https://podminky.urs.cz/item/CS_URS_2021_02/181951114"/>
    <hyperlink ref="F266" r:id="rId24" display="https://podminky.urs.cz/item/CS_URS_2021_02/212752101"/>
    <hyperlink ref="F272" r:id="rId25" display="https://podminky.urs.cz/item/CS_URS_2021_02/359901211"/>
    <hyperlink ref="F278" r:id="rId26" display="https://podminky.urs.cz/item/CS_URS_2021_02/451573111"/>
    <hyperlink ref="F283" r:id="rId27" display="https://podminky.urs.cz/item/CS_URS_2021_02/452111111"/>
    <hyperlink ref="F290" r:id="rId28" display="https://podminky.urs.cz/item/CS_URS_2021_02/452112112"/>
    <hyperlink ref="F293" r:id="rId29" display="https://podminky.urs.cz/item/CS_URS_2021_02/59224185"/>
    <hyperlink ref="F298" r:id="rId30" display="https://podminky.urs.cz/item/CS_URS_2021_02/59224176"/>
    <hyperlink ref="F303" r:id="rId31" display="https://podminky.urs.cz/item/CS_URS_2021_02/59224187"/>
    <hyperlink ref="F308" r:id="rId32" display="https://podminky.urs.cz/item/CS_URS_2021_02/452311131"/>
    <hyperlink ref="F313" r:id="rId33" display="https://podminky.urs.cz/item/CS_URS_2021_02/452312131"/>
    <hyperlink ref="F319" r:id="rId34" display="https://podminky.urs.cz/item/CS_URS_2021_02/831392121"/>
    <hyperlink ref="F324" r:id="rId35" display="https://podminky.urs.cz/item/CS_URS_2021_02/59710706"/>
    <hyperlink ref="F328" r:id="rId36" display="https://podminky.urs.cz/item/CS_URS_2021_02/837391221"/>
    <hyperlink ref="F333" r:id="rId37" display="https://podminky.urs.cz/item/CS_URS_2021_02/59711790"/>
    <hyperlink ref="F337" r:id="rId38" display="https://podminky.urs.cz/item/CS_URS_2021_02/28612006"/>
    <hyperlink ref="F340" r:id="rId39" display="https://podminky.urs.cz/item/CS_URS_2021_02/892392121"/>
    <hyperlink ref="F345" r:id="rId40" display="https://podminky.urs.cz/item/CS_URS_2021_02/894411311"/>
    <hyperlink ref="F348" r:id="rId41" display="https://podminky.urs.cz/item/CS_URS_2021_02/59224160"/>
    <hyperlink ref="F353" r:id="rId42" display="https://podminky.urs.cz/item/CS_URS_2021_02/59224161"/>
    <hyperlink ref="F358" r:id="rId43" display="https://podminky.urs.cz/item/CS_URS_2021_02/894412411"/>
    <hyperlink ref="F361" r:id="rId44" display="https://podminky.urs.cz/item/CS_URS_2021_02/59224168"/>
    <hyperlink ref="F366" r:id="rId45" display="https://podminky.urs.cz/item/CS_URS_2021_02/894414111"/>
    <hyperlink ref="F369" r:id="rId46" display="https://podminky.urs.cz/item/CS_URS_2021_02/59224338"/>
    <hyperlink ref="F374" r:id="rId47" display="https://podminky.urs.cz/item/CS_URS_2021_02/899104112"/>
    <hyperlink ref="F377" r:id="rId48" display="https://podminky.urs.cz/item/CS_URS_2021_02/28661935"/>
    <hyperlink ref="F390" r:id="rId49" display="https://podminky.urs.cz/item/CS_URS_2021_02/899722113"/>
    <hyperlink ref="F394" r:id="rId50" display="https://podminky.urs.cz/item/CS_URS_2021_02/998275101"/>
    <hyperlink ref="F397" r:id="rId51" display="https://podminky.urs.cz/item/CS_URS_2021_02/99827512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  <c r="AZ2" s="140" t="s">
        <v>113</v>
      </c>
      <c r="BA2" s="140" t="s">
        <v>35</v>
      </c>
      <c r="BB2" s="140" t="s">
        <v>35</v>
      </c>
      <c r="BC2" s="140" t="s">
        <v>560</v>
      </c>
      <c r="BD2" s="140" t="s">
        <v>89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  <c r="AZ3" s="140" t="s">
        <v>561</v>
      </c>
      <c r="BA3" s="140" t="s">
        <v>35</v>
      </c>
      <c r="BB3" s="140" t="s">
        <v>35</v>
      </c>
      <c r="BC3" s="140" t="s">
        <v>562</v>
      </c>
      <c r="BD3" s="140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  <c r="AZ4" s="140" t="s">
        <v>123</v>
      </c>
      <c r="BA4" s="140" t="s">
        <v>35</v>
      </c>
      <c r="BB4" s="140" t="s">
        <v>35</v>
      </c>
      <c r="BC4" s="140" t="s">
        <v>563</v>
      </c>
      <c r="BD4" s="140" t="s">
        <v>89</v>
      </c>
    </row>
    <row r="5" hidden="1" s="1" customFormat="1" ht="6.96" customHeight="1">
      <c r="B5" s="21"/>
      <c r="L5" s="21"/>
      <c r="AZ5" s="140" t="s">
        <v>126</v>
      </c>
      <c r="BA5" s="140" t="s">
        <v>35</v>
      </c>
      <c r="BB5" s="140" t="s">
        <v>35</v>
      </c>
      <c r="BC5" s="140" t="s">
        <v>564</v>
      </c>
      <c r="BD5" s="140" t="s">
        <v>89</v>
      </c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1" customFormat="1" ht="12" customHeight="1">
      <c r="B8" s="21"/>
      <c r="D8" s="145" t="s">
        <v>125</v>
      </c>
      <c r="L8" s="21"/>
    </row>
    <row r="9" hidden="1" s="2" customFormat="1" ht="16.5" customHeight="1">
      <c r="A9" s="40"/>
      <c r="B9" s="46"/>
      <c r="C9" s="40"/>
      <c r="D9" s="40"/>
      <c r="E9" s="146" t="s">
        <v>128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48" t="s">
        <v>565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35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15. 11. 2021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">
        <v>32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5" t="s">
        <v>34</v>
      </c>
      <c r="J17" s="135" t="s">
        <v>35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5" t="s">
        <v>36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34</v>
      </c>
      <c r="J20" s="34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5" t="s">
        <v>38</v>
      </c>
      <c r="E22" s="40"/>
      <c r="F22" s="40"/>
      <c r="G22" s="40"/>
      <c r="H22" s="40"/>
      <c r="I22" s="145" t="s">
        <v>31</v>
      </c>
      <c r="J22" s="135" t="s">
        <v>39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5" t="s">
        <v>34</v>
      </c>
      <c r="J23" s="135" t="s">
        <v>35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5" t="s">
        <v>42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34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5" t="s">
        <v>44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71.25" customHeight="1">
      <c r="A29" s="150"/>
      <c r="B29" s="151"/>
      <c r="C29" s="150"/>
      <c r="D29" s="150"/>
      <c r="E29" s="152" t="s">
        <v>45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55" t="s">
        <v>46</v>
      </c>
      <c r="E32" s="40"/>
      <c r="F32" s="40"/>
      <c r="G32" s="40"/>
      <c r="H32" s="40"/>
      <c r="I32" s="40"/>
      <c r="J32" s="156">
        <f>ROUND(J91, 1)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57" t="s">
        <v>48</v>
      </c>
      <c r="G34" s="40"/>
      <c r="H34" s="40"/>
      <c r="I34" s="157" t="s">
        <v>47</v>
      </c>
      <c r="J34" s="157" t="s">
        <v>49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50</v>
      </c>
      <c r="E35" s="145" t="s">
        <v>51</v>
      </c>
      <c r="F35" s="159">
        <f>ROUND((SUM(BE91:BE309)),  1)</f>
        <v>0</v>
      </c>
      <c r="G35" s="40"/>
      <c r="H35" s="40"/>
      <c r="I35" s="160">
        <v>0.20999999999999999</v>
      </c>
      <c r="J35" s="159">
        <f>ROUND(((SUM(BE91:BE309))*I35),  1)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52</v>
      </c>
      <c r="F36" s="159">
        <f>ROUND((SUM(BF91:BF309)),  1)</f>
        <v>0</v>
      </c>
      <c r="G36" s="40"/>
      <c r="H36" s="40"/>
      <c r="I36" s="160">
        <v>0.14999999999999999</v>
      </c>
      <c r="J36" s="159">
        <f>ROUND(((SUM(BF91:BF309))*I36),  1)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53</v>
      </c>
      <c r="F37" s="159">
        <f>ROUND((SUM(BG91:BG309)),  1)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54</v>
      </c>
      <c r="F38" s="159">
        <f>ROUND((SUM(BH91:BH309)),  1)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55</v>
      </c>
      <c r="F39" s="159">
        <f>ROUND((SUM(BI91:BI309)),  1)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1"/>
      <c r="D41" s="162" t="s">
        <v>56</v>
      </c>
      <c r="E41" s="163"/>
      <c r="F41" s="163"/>
      <c r="G41" s="164" t="s">
        <v>57</v>
      </c>
      <c r="H41" s="165" t="s">
        <v>58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133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72" t="str">
        <f>E7</f>
        <v>Rekonstrukce kanalizační stoky CHIVa a CHIVb, ul. Sadová, Kolín</v>
      </c>
      <c r="F50" s="33"/>
      <c r="G50" s="33"/>
      <c r="H50" s="33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125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72" t="s">
        <v>128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1" t="str">
        <f>E11</f>
        <v>SO 01.2 - Rekonstrukce kanalizačních přípojek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Kolín</v>
      </c>
      <c r="G56" s="42"/>
      <c r="H56" s="42"/>
      <c r="I56" s="33" t="s">
        <v>24</v>
      </c>
      <c r="J56" s="74" t="str">
        <f>IF(J14="","",J14)</f>
        <v>15. 11. 2021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Město Kolín</v>
      </c>
      <c r="G58" s="42"/>
      <c r="H58" s="42"/>
      <c r="I58" s="33" t="s">
        <v>38</v>
      </c>
      <c r="J58" s="38" t="str">
        <f>E23</f>
        <v>LK PROJEKT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73" t="s">
        <v>134</v>
      </c>
      <c r="D61" s="174"/>
      <c r="E61" s="174"/>
      <c r="F61" s="174"/>
      <c r="G61" s="174"/>
      <c r="H61" s="174"/>
      <c r="I61" s="174"/>
      <c r="J61" s="175" t="s">
        <v>135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76" t="s">
        <v>78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136</v>
      </c>
    </row>
    <row r="64" hidden="1" s="9" customFormat="1" ht="24.96" customHeight="1">
      <c r="A64" s="9"/>
      <c r="B64" s="177"/>
      <c r="C64" s="178"/>
      <c r="D64" s="179" t="s">
        <v>137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138</v>
      </c>
      <c r="E65" s="185"/>
      <c r="F65" s="185"/>
      <c r="G65" s="185"/>
      <c r="H65" s="185"/>
      <c r="I65" s="185"/>
      <c r="J65" s="186">
        <f>J93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140</v>
      </c>
      <c r="E66" s="185"/>
      <c r="F66" s="185"/>
      <c r="G66" s="185"/>
      <c r="H66" s="185"/>
      <c r="I66" s="185"/>
      <c r="J66" s="186">
        <f>J248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141</v>
      </c>
      <c r="E67" s="185"/>
      <c r="F67" s="185"/>
      <c r="G67" s="185"/>
      <c r="H67" s="185"/>
      <c r="I67" s="185"/>
      <c r="J67" s="186">
        <f>J254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142</v>
      </c>
      <c r="E68" s="185"/>
      <c r="F68" s="185"/>
      <c r="G68" s="185"/>
      <c r="H68" s="185"/>
      <c r="I68" s="185"/>
      <c r="J68" s="186">
        <f>J262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3"/>
      <c r="C69" s="127"/>
      <c r="D69" s="184" t="s">
        <v>143</v>
      </c>
      <c r="E69" s="185"/>
      <c r="F69" s="185"/>
      <c r="G69" s="185"/>
      <c r="H69" s="185"/>
      <c r="I69" s="185"/>
      <c r="J69" s="186">
        <f>J303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hidden="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hidden="1"/>
    <row r="73" hidden="1"/>
    <row r="74" hidden="1"/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144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Rekonstrukce kanalizační stoky CHIVa a CHIVb, ul. Sadová, Kolín</v>
      </c>
      <c r="F79" s="33"/>
      <c r="G79" s="33"/>
      <c r="H79" s="33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125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2" t="s">
        <v>128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131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01.2 - Rekonstrukce kanalizačních přípojek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>Kolín</v>
      </c>
      <c r="G85" s="42"/>
      <c r="H85" s="42"/>
      <c r="I85" s="33" t="s">
        <v>24</v>
      </c>
      <c r="J85" s="74" t="str">
        <f>IF(J14="","",J14)</f>
        <v>15. 11. 2021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Město Kolín</v>
      </c>
      <c r="G87" s="42"/>
      <c r="H87" s="42"/>
      <c r="I87" s="33" t="s">
        <v>38</v>
      </c>
      <c r="J87" s="38" t="str">
        <f>E23</f>
        <v>LK PROJEKT s.r.o.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36</v>
      </c>
      <c r="D88" s="42"/>
      <c r="E88" s="42"/>
      <c r="F88" s="28" t="str">
        <f>IF(E20="","",E20)</f>
        <v>Vyplň údaj</v>
      </c>
      <c r="G88" s="42"/>
      <c r="H88" s="42"/>
      <c r="I88" s="33" t="s">
        <v>42</v>
      </c>
      <c r="J88" s="38" t="str">
        <f>E26</f>
        <v xml:space="preserve"> 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145</v>
      </c>
      <c r="D90" s="191" t="s">
        <v>65</v>
      </c>
      <c r="E90" s="191" t="s">
        <v>61</v>
      </c>
      <c r="F90" s="191" t="s">
        <v>62</v>
      </c>
      <c r="G90" s="191" t="s">
        <v>146</v>
      </c>
      <c r="H90" s="191" t="s">
        <v>147</v>
      </c>
      <c r="I90" s="191" t="s">
        <v>148</v>
      </c>
      <c r="J90" s="191" t="s">
        <v>135</v>
      </c>
      <c r="K90" s="192" t="s">
        <v>149</v>
      </c>
      <c r="L90" s="193"/>
      <c r="M90" s="94" t="s">
        <v>35</v>
      </c>
      <c r="N90" s="95" t="s">
        <v>50</v>
      </c>
      <c r="O90" s="95" t="s">
        <v>150</v>
      </c>
      <c r="P90" s="95" t="s">
        <v>151</v>
      </c>
      <c r="Q90" s="95" t="s">
        <v>152</v>
      </c>
      <c r="R90" s="95" t="s">
        <v>153</v>
      </c>
      <c r="S90" s="95" t="s">
        <v>154</v>
      </c>
      <c r="T90" s="96" t="s">
        <v>155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1" t="s">
        <v>156</v>
      </c>
      <c r="D91" s="42"/>
      <c r="E91" s="42"/>
      <c r="F91" s="42"/>
      <c r="G91" s="42"/>
      <c r="H91" s="42"/>
      <c r="I91" s="42"/>
      <c r="J91" s="194">
        <f>BK91</f>
        <v>0</v>
      </c>
      <c r="K91" s="42"/>
      <c r="L91" s="46"/>
      <c r="M91" s="97"/>
      <c r="N91" s="195"/>
      <c r="O91" s="98"/>
      <c r="P91" s="196">
        <f>P92</f>
        <v>0</v>
      </c>
      <c r="Q91" s="98"/>
      <c r="R91" s="196">
        <f>R92</f>
        <v>1.2444804</v>
      </c>
      <c r="S91" s="98"/>
      <c r="T91" s="197">
        <f>T92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79</v>
      </c>
      <c r="AU91" s="18" t="s">
        <v>136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79</v>
      </c>
      <c r="E92" s="202" t="s">
        <v>157</v>
      </c>
      <c r="F92" s="202" t="s">
        <v>158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P93+P248+P254+P262+P303</f>
        <v>0</v>
      </c>
      <c r="Q92" s="207"/>
      <c r="R92" s="208">
        <f>R93+R248+R254+R262+R303</f>
        <v>1.2444804</v>
      </c>
      <c r="S92" s="207"/>
      <c r="T92" s="209">
        <f>T93+T248+T254+T262+T303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87</v>
      </c>
      <c r="AT92" s="211" t="s">
        <v>79</v>
      </c>
      <c r="AU92" s="211" t="s">
        <v>80</v>
      </c>
      <c r="AY92" s="210" t="s">
        <v>159</v>
      </c>
      <c r="BK92" s="212">
        <f>BK93+BK248+BK254+BK262+BK303</f>
        <v>0</v>
      </c>
    </row>
    <row r="93" s="12" customFormat="1" ht="22.8" customHeight="1">
      <c r="A93" s="12"/>
      <c r="B93" s="199"/>
      <c r="C93" s="200"/>
      <c r="D93" s="201" t="s">
        <v>79</v>
      </c>
      <c r="E93" s="213" t="s">
        <v>87</v>
      </c>
      <c r="F93" s="213" t="s">
        <v>160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SUM(P94:P247)</f>
        <v>0</v>
      </c>
      <c r="Q93" s="207"/>
      <c r="R93" s="208">
        <f>SUM(R94:R247)</f>
        <v>0.61220000000000008</v>
      </c>
      <c r="S93" s="207"/>
      <c r="T93" s="209">
        <f>SUM(T94:T247)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87</v>
      </c>
      <c r="AT93" s="211" t="s">
        <v>79</v>
      </c>
      <c r="AU93" s="211" t="s">
        <v>87</v>
      </c>
      <c r="AY93" s="210" t="s">
        <v>159</v>
      </c>
      <c r="BK93" s="212">
        <f>SUM(BK94:BK247)</f>
        <v>0</v>
      </c>
    </row>
    <row r="94" s="2" customFormat="1" ht="24.15" customHeight="1">
      <c r="A94" s="40"/>
      <c r="B94" s="41"/>
      <c r="C94" s="215" t="s">
        <v>87</v>
      </c>
      <c r="D94" s="215" t="s">
        <v>161</v>
      </c>
      <c r="E94" s="216" t="s">
        <v>162</v>
      </c>
      <c r="F94" s="217" t="s">
        <v>163</v>
      </c>
      <c r="G94" s="218" t="s">
        <v>164</v>
      </c>
      <c r="H94" s="219">
        <v>60</v>
      </c>
      <c r="I94" s="220"/>
      <c r="J94" s="221">
        <f>ROUND(I94*H94,1)</f>
        <v>0</v>
      </c>
      <c r="K94" s="217" t="s">
        <v>165</v>
      </c>
      <c r="L94" s="46"/>
      <c r="M94" s="222" t="s">
        <v>35</v>
      </c>
      <c r="N94" s="223" t="s">
        <v>51</v>
      </c>
      <c r="O94" s="86"/>
      <c r="P94" s="224">
        <f>O94*H94</f>
        <v>0</v>
      </c>
      <c r="Q94" s="224">
        <v>3.0000000000000001E-05</v>
      </c>
      <c r="R94" s="224">
        <f>Q94*H94</f>
        <v>0.0018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166</v>
      </c>
      <c r="AT94" s="226" t="s">
        <v>161</v>
      </c>
      <c r="AU94" s="226" t="s">
        <v>89</v>
      </c>
      <c r="AY94" s="18" t="s">
        <v>159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87</v>
      </c>
      <c r="BK94" s="227">
        <f>ROUND(I94*H94,1)</f>
        <v>0</v>
      </c>
      <c r="BL94" s="18" t="s">
        <v>166</v>
      </c>
      <c r="BM94" s="226" t="s">
        <v>167</v>
      </c>
    </row>
    <row r="95" s="2" customFormat="1">
      <c r="A95" s="40"/>
      <c r="B95" s="41"/>
      <c r="C95" s="42"/>
      <c r="D95" s="228" t="s">
        <v>168</v>
      </c>
      <c r="E95" s="42"/>
      <c r="F95" s="229" t="s">
        <v>169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168</v>
      </c>
      <c r="AU95" s="18" t="s">
        <v>89</v>
      </c>
    </row>
    <row r="96" s="2" customFormat="1">
      <c r="A96" s="40"/>
      <c r="B96" s="41"/>
      <c r="C96" s="42"/>
      <c r="D96" s="233" t="s">
        <v>170</v>
      </c>
      <c r="E96" s="42"/>
      <c r="F96" s="234" t="s">
        <v>171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170</v>
      </c>
      <c r="AU96" s="18" t="s">
        <v>89</v>
      </c>
    </row>
    <row r="97" s="13" customFormat="1">
      <c r="A97" s="13"/>
      <c r="B97" s="235"/>
      <c r="C97" s="236"/>
      <c r="D97" s="228" t="s">
        <v>172</v>
      </c>
      <c r="E97" s="237" t="s">
        <v>35</v>
      </c>
      <c r="F97" s="238" t="s">
        <v>566</v>
      </c>
      <c r="G97" s="236"/>
      <c r="H97" s="237" t="s">
        <v>35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172</v>
      </c>
      <c r="AU97" s="244" t="s">
        <v>89</v>
      </c>
      <c r="AV97" s="13" t="s">
        <v>87</v>
      </c>
      <c r="AW97" s="13" t="s">
        <v>41</v>
      </c>
      <c r="AX97" s="13" t="s">
        <v>80</v>
      </c>
      <c r="AY97" s="244" t="s">
        <v>159</v>
      </c>
    </row>
    <row r="98" s="13" customFormat="1">
      <c r="A98" s="13"/>
      <c r="B98" s="235"/>
      <c r="C98" s="236"/>
      <c r="D98" s="228" t="s">
        <v>172</v>
      </c>
      <c r="E98" s="237" t="s">
        <v>35</v>
      </c>
      <c r="F98" s="238" t="s">
        <v>567</v>
      </c>
      <c r="G98" s="236"/>
      <c r="H98" s="237" t="s">
        <v>35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172</v>
      </c>
      <c r="AU98" s="244" t="s">
        <v>89</v>
      </c>
      <c r="AV98" s="13" t="s">
        <v>87</v>
      </c>
      <c r="AW98" s="13" t="s">
        <v>41</v>
      </c>
      <c r="AX98" s="13" t="s">
        <v>80</v>
      </c>
      <c r="AY98" s="244" t="s">
        <v>159</v>
      </c>
    </row>
    <row r="99" s="14" customFormat="1">
      <c r="A99" s="14"/>
      <c r="B99" s="245"/>
      <c r="C99" s="246"/>
      <c r="D99" s="228" t="s">
        <v>172</v>
      </c>
      <c r="E99" s="247" t="s">
        <v>35</v>
      </c>
      <c r="F99" s="248" t="s">
        <v>568</v>
      </c>
      <c r="G99" s="246"/>
      <c r="H99" s="249">
        <v>60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172</v>
      </c>
      <c r="AU99" s="255" t="s">
        <v>89</v>
      </c>
      <c r="AV99" s="14" t="s">
        <v>89</v>
      </c>
      <c r="AW99" s="14" t="s">
        <v>41</v>
      </c>
      <c r="AX99" s="14" t="s">
        <v>87</v>
      </c>
      <c r="AY99" s="255" t="s">
        <v>159</v>
      </c>
    </row>
    <row r="100" s="2" customFormat="1" ht="24.15" customHeight="1">
      <c r="A100" s="40"/>
      <c r="B100" s="41"/>
      <c r="C100" s="215" t="s">
        <v>89</v>
      </c>
      <c r="D100" s="215" t="s">
        <v>161</v>
      </c>
      <c r="E100" s="216" t="s">
        <v>176</v>
      </c>
      <c r="F100" s="217" t="s">
        <v>177</v>
      </c>
      <c r="G100" s="218" t="s">
        <v>178</v>
      </c>
      <c r="H100" s="219">
        <v>6</v>
      </c>
      <c r="I100" s="220"/>
      <c r="J100" s="221">
        <f>ROUND(I100*H100,1)</f>
        <v>0</v>
      </c>
      <c r="K100" s="217" t="s">
        <v>165</v>
      </c>
      <c r="L100" s="46"/>
      <c r="M100" s="222" t="s">
        <v>35</v>
      </c>
      <c r="N100" s="223" t="s">
        <v>51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166</v>
      </c>
      <c r="AT100" s="226" t="s">
        <v>161</v>
      </c>
      <c r="AU100" s="226" t="s">
        <v>89</v>
      </c>
      <c r="AY100" s="18" t="s">
        <v>159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87</v>
      </c>
      <c r="BK100" s="227">
        <f>ROUND(I100*H100,1)</f>
        <v>0</v>
      </c>
      <c r="BL100" s="18" t="s">
        <v>166</v>
      </c>
      <c r="BM100" s="226" t="s">
        <v>179</v>
      </c>
    </row>
    <row r="101" s="2" customFormat="1">
      <c r="A101" s="40"/>
      <c r="B101" s="41"/>
      <c r="C101" s="42"/>
      <c r="D101" s="228" t="s">
        <v>168</v>
      </c>
      <c r="E101" s="42"/>
      <c r="F101" s="229" t="s">
        <v>180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168</v>
      </c>
      <c r="AU101" s="18" t="s">
        <v>89</v>
      </c>
    </row>
    <row r="102" s="2" customFormat="1">
      <c r="A102" s="40"/>
      <c r="B102" s="41"/>
      <c r="C102" s="42"/>
      <c r="D102" s="233" t="s">
        <v>170</v>
      </c>
      <c r="E102" s="42"/>
      <c r="F102" s="234" t="s">
        <v>181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170</v>
      </c>
      <c r="AU102" s="18" t="s">
        <v>89</v>
      </c>
    </row>
    <row r="103" s="13" customFormat="1">
      <c r="A103" s="13"/>
      <c r="B103" s="235"/>
      <c r="C103" s="236"/>
      <c r="D103" s="228" t="s">
        <v>172</v>
      </c>
      <c r="E103" s="237" t="s">
        <v>35</v>
      </c>
      <c r="F103" s="238" t="s">
        <v>566</v>
      </c>
      <c r="G103" s="236"/>
      <c r="H103" s="237" t="s">
        <v>35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172</v>
      </c>
      <c r="AU103" s="244" t="s">
        <v>89</v>
      </c>
      <c r="AV103" s="13" t="s">
        <v>87</v>
      </c>
      <c r="AW103" s="13" t="s">
        <v>41</v>
      </c>
      <c r="AX103" s="13" t="s">
        <v>80</v>
      </c>
      <c r="AY103" s="244" t="s">
        <v>159</v>
      </c>
    </row>
    <row r="104" s="13" customFormat="1">
      <c r="A104" s="13"/>
      <c r="B104" s="235"/>
      <c r="C104" s="236"/>
      <c r="D104" s="228" t="s">
        <v>172</v>
      </c>
      <c r="E104" s="237" t="s">
        <v>35</v>
      </c>
      <c r="F104" s="238" t="s">
        <v>567</v>
      </c>
      <c r="G104" s="236"/>
      <c r="H104" s="237" t="s">
        <v>35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172</v>
      </c>
      <c r="AU104" s="244" t="s">
        <v>89</v>
      </c>
      <c r="AV104" s="13" t="s">
        <v>87</v>
      </c>
      <c r="AW104" s="13" t="s">
        <v>41</v>
      </c>
      <c r="AX104" s="13" t="s">
        <v>80</v>
      </c>
      <c r="AY104" s="244" t="s">
        <v>159</v>
      </c>
    </row>
    <row r="105" s="14" customFormat="1">
      <c r="A105" s="14"/>
      <c r="B105" s="245"/>
      <c r="C105" s="246"/>
      <c r="D105" s="228" t="s">
        <v>172</v>
      </c>
      <c r="E105" s="247" t="s">
        <v>35</v>
      </c>
      <c r="F105" s="248" t="s">
        <v>205</v>
      </c>
      <c r="G105" s="246"/>
      <c r="H105" s="249">
        <v>6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172</v>
      </c>
      <c r="AU105" s="255" t="s">
        <v>89</v>
      </c>
      <c r="AV105" s="14" t="s">
        <v>89</v>
      </c>
      <c r="AW105" s="14" t="s">
        <v>41</v>
      </c>
      <c r="AX105" s="14" t="s">
        <v>87</v>
      </c>
      <c r="AY105" s="255" t="s">
        <v>159</v>
      </c>
    </row>
    <row r="106" s="2" customFormat="1" ht="24.15" customHeight="1">
      <c r="A106" s="40"/>
      <c r="B106" s="41"/>
      <c r="C106" s="215" t="s">
        <v>184</v>
      </c>
      <c r="D106" s="215" t="s">
        <v>161</v>
      </c>
      <c r="E106" s="216" t="s">
        <v>185</v>
      </c>
      <c r="F106" s="217" t="s">
        <v>186</v>
      </c>
      <c r="G106" s="218" t="s">
        <v>187</v>
      </c>
      <c r="H106" s="219">
        <v>4</v>
      </c>
      <c r="I106" s="220"/>
      <c r="J106" s="221">
        <f>ROUND(I106*H106,1)</f>
        <v>0</v>
      </c>
      <c r="K106" s="217" t="s">
        <v>165</v>
      </c>
      <c r="L106" s="46"/>
      <c r="M106" s="222" t="s">
        <v>35</v>
      </c>
      <c r="N106" s="223" t="s">
        <v>51</v>
      </c>
      <c r="O106" s="86"/>
      <c r="P106" s="224">
        <f>O106*H106</f>
        <v>0</v>
      </c>
      <c r="Q106" s="224">
        <v>0.01269</v>
      </c>
      <c r="R106" s="224">
        <f>Q106*H106</f>
        <v>0.05076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166</v>
      </c>
      <c r="AT106" s="226" t="s">
        <v>161</v>
      </c>
      <c r="AU106" s="226" t="s">
        <v>89</v>
      </c>
      <c r="AY106" s="18" t="s">
        <v>159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87</v>
      </c>
      <c r="BK106" s="227">
        <f>ROUND(I106*H106,1)</f>
        <v>0</v>
      </c>
      <c r="BL106" s="18" t="s">
        <v>166</v>
      </c>
      <c r="BM106" s="226" t="s">
        <v>188</v>
      </c>
    </row>
    <row r="107" s="2" customFormat="1">
      <c r="A107" s="40"/>
      <c r="B107" s="41"/>
      <c r="C107" s="42"/>
      <c r="D107" s="228" t="s">
        <v>168</v>
      </c>
      <c r="E107" s="42"/>
      <c r="F107" s="229" t="s">
        <v>189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168</v>
      </c>
      <c r="AU107" s="18" t="s">
        <v>89</v>
      </c>
    </row>
    <row r="108" s="2" customFormat="1">
      <c r="A108" s="40"/>
      <c r="B108" s="41"/>
      <c r="C108" s="42"/>
      <c r="D108" s="233" t="s">
        <v>170</v>
      </c>
      <c r="E108" s="42"/>
      <c r="F108" s="234" t="s">
        <v>190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170</v>
      </c>
      <c r="AU108" s="18" t="s">
        <v>89</v>
      </c>
    </row>
    <row r="109" s="13" customFormat="1">
      <c r="A109" s="13"/>
      <c r="B109" s="235"/>
      <c r="C109" s="236"/>
      <c r="D109" s="228" t="s">
        <v>172</v>
      </c>
      <c r="E109" s="237" t="s">
        <v>35</v>
      </c>
      <c r="F109" s="238" t="s">
        <v>566</v>
      </c>
      <c r="G109" s="236"/>
      <c r="H109" s="237" t="s">
        <v>35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172</v>
      </c>
      <c r="AU109" s="244" t="s">
        <v>89</v>
      </c>
      <c r="AV109" s="13" t="s">
        <v>87</v>
      </c>
      <c r="AW109" s="13" t="s">
        <v>41</v>
      </c>
      <c r="AX109" s="13" t="s">
        <v>80</v>
      </c>
      <c r="AY109" s="244" t="s">
        <v>159</v>
      </c>
    </row>
    <row r="110" s="14" customFormat="1">
      <c r="A110" s="14"/>
      <c r="B110" s="245"/>
      <c r="C110" s="246"/>
      <c r="D110" s="228" t="s">
        <v>172</v>
      </c>
      <c r="E110" s="247" t="s">
        <v>35</v>
      </c>
      <c r="F110" s="248" t="s">
        <v>569</v>
      </c>
      <c r="G110" s="246"/>
      <c r="H110" s="249">
        <v>4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172</v>
      </c>
      <c r="AU110" s="255" t="s">
        <v>89</v>
      </c>
      <c r="AV110" s="14" t="s">
        <v>89</v>
      </c>
      <c r="AW110" s="14" t="s">
        <v>41</v>
      </c>
      <c r="AX110" s="14" t="s">
        <v>87</v>
      </c>
      <c r="AY110" s="255" t="s">
        <v>159</v>
      </c>
    </row>
    <row r="111" s="2" customFormat="1" ht="16.5" customHeight="1">
      <c r="A111" s="40"/>
      <c r="B111" s="41"/>
      <c r="C111" s="215" t="s">
        <v>166</v>
      </c>
      <c r="D111" s="215" t="s">
        <v>161</v>
      </c>
      <c r="E111" s="216" t="s">
        <v>192</v>
      </c>
      <c r="F111" s="217" t="s">
        <v>193</v>
      </c>
      <c r="G111" s="218" t="s">
        <v>187</v>
      </c>
      <c r="H111" s="219">
        <v>4</v>
      </c>
      <c r="I111" s="220"/>
      <c r="J111" s="221">
        <f>ROUND(I111*H111,1)</f>
        <v>0</v>
      </c>
      <c r="K111" s="217" t="s">
        <v>165</v>
      </c>
      <c r="L111" s="46"/>
      <c r="M111" s="222" t="s">
        <v>35</v>
      </c>
      <c r="N111" s="223" t="s">
        <v>51</v>
      </c>
      <c r="O111" s="86"/>
      <c r="P111" s="224">
        <f>O111*H111</f>
        <v>0</v>
      </c>
      <c r="Q111" s="224">
        <v>0.036900000000000002</v>
      </c>
      <c r="R111" s="224">
        <f>Q111*H111</f>
        <v>0.14760000000000001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166</v>
      </c>
      <c r="AT111" s="226" t="s">
        <v>161</v>
      </c>
      <c r="AU111" s="226" t="s">
        <v>89</v>
      </c>
      <c r="AY111" s="18" t="s">
        <v>159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87</v>
      </c>
      <c r="BK111" s="227">
        <f>ROUND(I111*H111,1)</f>
        <v>0</v>
      </c>
      <c r="BL111" s="18" t="s">
        <v>166</v>
      </c>
      <c r="BM111" s="226" t="s">
        <v>194</v>
      </c>
    </row>
    <row r="112" s="2" customFormat="1">
      <c r="A112" s="40"/>
      <c r="B112" s="41"/>
      <c r="C112" s="42"/>
      <c r="D112" s="228" t="s">
        <v>168</v>
      </c>
      <c r="E112" s="42"/>
      <c r="F112" s="229" t="s">
        <v>195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168</v>
      </c>
      <c r="AU112" s="18" t="s">
        <v>89</v>
      </c>
    </row>
    <row r="113" s="2" customFormat="1">
      <c r="A113" s="40"/>
      <c r="B113" s="41"/>
      <c r="C113" s="42"/>
      <c r="D113" s="233" t="s">
        <v>170</v>
      </c>
      <c r="E113" s="42"/>
      <c r="F113" s="234" t="s">
        <v>196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170</v>
      </c>
      <c r="AU113" s="18" t="s">
        <v>89</v>
      </c>
    </row>
    <row r="114" s="13" customFormat="1">
      <c r="A114" s="13"/>
      <c r="B114" s="235"/>
      <c r="C114" s="236"/>
      <c r="D114" s="228" t="s">
        <v>172</v>
      </c>
      <c r="E114" s="237" t="s">
        <v>35</v>
      </c>
      <c r="F114" s="238" t="s">
        <v>566</v>
      </c>
      <c r="G114" s="236"/>
      <c r="H114" s="237" t="s">
        <v>35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172</v>
      </c>
      <c r="AU114" s="244" t="s">
        <v>89</v>
      </c>
      <c r="AV114" s="13" t="s">
        <v>87</v>
      </c>
      <c r="AW114" s="13" t="s">
        <v>41</v>
      </c>
      <c r="AX114" s="13" t="s">
        <v>80</v>
      </c>
      <c r="AY114" s="244" t="s">
        <v>159</v>
      </c>
    </row>
    <row r="115" s="14" customFormat="1">
      <c r="A115" s="14"/>
      <c r="B115" s="245"/>
      <c r="C115" s="246"/>
      <c r="D115" s="228" t="s">
        <v>172</v>
      </c>
      <c r="E115" s="247" t="s">
        <v>35</v>
      </c>
      <c r="F115" s="248" t="s">
        <v>570</v>
      </c>
      <c r="G115" s="246"/>
      <c r="H115" s="249">
        <v>4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172</v>
      </c>
      <c r="AU115" s="255" t="s">
        <v>89</v>
      </c>
      <c r="AV115" s="14" t="s">
        <v>89</v>
      </c>
      <c r="AW115" s="14" t="s">
        <v>41</v>
      </c>
      <c r="AX115" s="14" t="s">
        <v>87</v>
      </c>
      <c r="AY115" s="255" t="s">
        <v>159</v>
      </c>
    </row>
    <row r="116" s="2" customFormat="1" ht="24.15" customHeight="1">
      <c r="A116" s="40"/>
      <c r="B116" s="41"/>
      <c r="C116" s="215" t="s">
        <v>198</v>
      </c>
      <c r="D116" s="215" t="s">
        <v>161</v>
      </c>
      <c r="E116" s="216" t="s">
        <v>199</v>
      </c>
      <c r="F116" s="217" t="s">
        <v>200</v>
      </c>
      <c r="G116" s="218" t="s">
        <v>187</v>
      </c>
      <c r="H116" s="219">
        <v>6</v>
      </c>
      <c r="I116" s="220"/>
      <c r="J116" s="221">
        <f>ROUND(I116*H116,1)</f>
        <v>0</v>
      </c>
      <c r="K116" s="217" t="s">
        <v>165</v>
      </c>
      <c r="L116" s="46"/>
      <c r="M116" s="222" t="s">
        <v>35</v>
      </c>
      <c r="N116" s="223" t="s">
        <v>51</v>
      </c>
      <c r="O116" s="86"/>
      <c r="P116" s="224">
        <f>O116*H116</f>
        <v>0</v>
      </c>
      <c r="Q116" s="224">
        <v>0.036900000000000002</v>
      </c>
      <c r="R116" s="224">
        <f>Q116*H116</f>
        <v>0.22140000000000001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166</v>
      </c>
      <c r="AT116" s="226" t="s">
        <v>161</v>
      </c>
      <c r="AU116" s="226" t="s">
        <v>89</v>
      </c>
      <c r="AY116" s="18" t="s">
        <v>159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87</v>
      </c>
      <c r="BK116" s="227">
        <f>ROUND(I116*H116,1)</f>
        <v>0</v>
      </c>
      <c r="BL116" s="18" t="s">
        <v>166</v>
      </c>
      <c r="BM116" s="226" t="s">
        <v>201</v>
      </c>
    </row>
    <row r="117" s="2" customFormat="1">
      <c r="A117" s="40"/>
      <c r="B117" s="41"/>
      <c r="C117" s="42"/>
      <c r="D117" s="228" t="s">
        <v>168</v>
      </c>
      <c r="E117" s="42"/>
      <c r="F117" s="229" t="s">
        <v>202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168</v>
      </c>
      <c r="AU117" s="18" t="s">
        <v>89</v>
      </c>
    </row>
    <row r="118" s="2" customFormat="1">
      <c r="A118" s="40"/>
      <c r="B118" s="41"/>
      <c r="C118" s="42"/>
      <c r="D118" s="233" t="s">
        <v>170</v>
      </c>
      <c r="E118" s="42"/>
      <c r="F118" s="234" t="s">
        <v>203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170</v>
      </c>
      <c r="AU118" s="18" t="s">
        <v>89</v>
      </c>
    </row>
    <row r="119" s="13" customFormat="1">
      <c r="A119" s="13"/>
      <c r="B119" s="235"/>
      <c r="C119" s="236"/>
      <c r="D119" s="228" t="s">
        <v>172</v>
      </c>
      <c r="E119" s="237" t="s">
        <v>35</v>
      </c>
      <c r="F119" s="238" t="s">
        <v>566</v>
      </c>
      <c r="G119" s="236"/>
      <c r="H119" s="237" t="s">
        <v>35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172</v>
      </c>
      <c r="AU119" s="244" t="s">
        <v>89</v>
      </c>
      <c r="AV119" s="13" t="s">
        <v>87</v>
      </c>
      <c r="AW119" s="13" t="s">
        <v>41</v>
      </c>
      <c r="AX119" s="13" t="s">
        <v>80</v>
      </c>
      <c r="AY119" s="244" t="s">
        <v>159</v>
      </c>
    </row>
    <row r="120" s="14" customFormat="1">
      <c r="A120" s="14"/>
      <c r="B120" s="245"/>
      <c r="C120" s="246"/>
      <c r="D120" s="228" t="s">
        <v>172</v>
      </c>
      <c r="E120" s="247" t="s">
        <v>35</v>
      </c>
      <c r="F120" s="248" t="s">
        <v>571</v>
      </c>
      <c r="G120" s="246"/>
      <c r="H120" s="249">
        <v>6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172</v>
      </c>
      <c r="AU120" s="255" t="s">
        <v>89</v>
      </c>
      <c r="AV120" s="14" t="s">
        <v>89</v>
      </c>
      <c r="AW120" s="14" t="s">
        <v>41</v>
      </c>
      <c r="AX120" s="14" t="s">
        <v>87</v>
      </c>
      <c r="AY120" s="255" t="s">
        <v>159</v>
      </c>
    </row>
    <row r="121" s="2" customFormat="1" ht="24.15" customHeight="1">
      <c r="A121" s="40"/>
      <c r="B121" s="41"/>
      <c r="C121" s="215" t="s">
        <v>205</v>
      </c>
      <c r="D121" s="215" t="s">
        <v>161</v>
      </c>
      <c r="E121" s="216" t="s">
        <v>572</v>
      </c>
      <c r="F121" s="217" t="s">
        <v>573</v>
      </c>
      <c r="G121" s="218" t="s">
        <v>399</v>
      </c>
      <c r="H121" s="219">
        <v>6</v>
      </c>
      <c r="I121" s="220"/>
      <c r="J121" s="221">
        <f>ROUND(I121*H121,1)</f>
        <v>0</v>
      </c>
      <c r="K121" s="217" t="s">
        <v>165</v>
      </c>
      <c r="L121" s="46"/>
      <c r="M121" s="222" t="s">
        <v>35</v>
      </c>
      <c r="N121" s="223" t="s">
        <v>51</v>
      </c>
      <c r="O121" s="86"/>
      <c r="P121" s="224">
        <f>O121*H121</f>
        <v>0</v>
      </c>
      <c r="Q121" s="224">
        <v>0.00064999999999999997</v>
      </c>
      <c r="R121" s="224">
        <f>Q121*H121</f>
        <v>0.0038999999999999998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166</v>
      </c>
      <c r="AT121" s="226" t="s">
        <v>161</v>
      </c>
      <c r="AU121" s="226" t="s">
        <v>89</v>
      </c>
      <c r="AY121" s="18" t="s">
        <v>159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87</v>
      </c>
      <c r="BK121" s="227">
        <f>ROUND(I121*H121,1)</f>
        <v>0</v>
      </c>
      <c r="BL121" s="18" t="s">
        <v>166</v>
      </c>
      <c r="BM121" s="226" t="s">
        <v>574</v>
      </c>
    </row>
    <row r="122" s="2" customFormat="1">
      <c r="A122" s="40"/>
      <c r="B122" s="41"/>
      <c r="C122" s="42"/>
      <c r="D122" s="228" t="s">
        <v>168</v>
      </c>
      <c r="E122" s="42"/>
      <c r="F122" s="229" t="s">
        <v>575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168</v>
      </c>
      <c r="AU122" s="18" t="s">
        <v>89</v>
      </c>
    </row>
    <row r="123" s="2" customFormat="1">
      <c r="A123" s="40"/>
      <c r="B123" s="41"/>
      <c r="C123" s="42"/>
      <c r="D123" s="233" t="s">
        <v>170</v>
      </c>
      <c r="E123" s="42"/>
      <c r="F123" s="234" t="s">
        <v>576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170</v>
      </c>
      <c r="AU123" s="18" t="s">
        <v>89</v>
      </c>
    </row>
    <row r="124" s="13" customFormat="1">
      <c r="A124" s="13"/>
      <c r="B124" s="235"/>
      <c r="C124" s="236"/>
      <c r="D124" s="228" t="s">
        <v>172</v>
      </c>
      <c r="E124" s="237" t="s">
        <v>35</v>
      </c>
      <c r="F124" s="238" t="s">
        <v>566</v>
      </c>
      <c r="G124" s="236"/>
      <c r="H124" s="237" t="s">
        <v>35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172</v>
      </c>
      <c r="AU124" s="244" t="s">
        <v>89</v>
      </c>
      <c r="AV124" s="13" t="s">
        <v>87</v>
      </c>
      <c r="AW124" s="13" t="s">
        <v>41</v>
      </c>
      <c r="AX124" s="13" t="s">
        <v>80</v>
      </c>
      <c r="AY124" s="244" t="s">
        <v>159</v>
      </c>
    </row>
    <row r="125" s="14" customFormat="1">
      <c r="A125" s="14"/>
      <c r="B125" s="245"/>
      <c r="C125" s="246"/>
      <c r="D125" s="228" t="s">
        <v>172</v>
      </c>
      <c r="E125" s="247" t="s">
        <v>35</v>
      </c>
      <c r="F125" s="248" t="s">
        <v>205</v>
      </c>
      <c r="G125" s="246"/>
      <c r="H125" s="249">
        <v>6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172</v>
      </c>
      <c r="AU125" s="255" t="s">
        <v>89</v>
      </c>
      <c r="AV125" s="14" t="s">
        <v>89</v>
      </c>
      <c r="AW125" s="14" t="s">
        <v>41</v>
      </c>
      <c r="AX125" s="14" t="s">
        <v>87</v>
      </c>
      <c r="AY125" s="255" t="s">
        <v>159</v>
      </c>
    </row>
    <row r="126" s="2" customFormat="1" ht="24.15" customHeight="1">
      <c r="A126" s="40"/>
      <c r="B126" s="41"/>
      <c r="C126" s="215" t="s">
        <v>212</v>
      </c>
      <c r="D126" s="215" t="s">
        <v>161</v>
      </c>
      <c r="E126" s="216" t="s">
        <v>577</v>
      </c>
      <c r="F126" s="217" t="s">
        <v>578</v>
      </c>
      <c r="G126" s="218" t="s">
        <v>399</v>
      </c>
      <c r="H126" s="219">
        <v>6</v>
      </c>
      <c r="I126" s="220"/>
      <c r="J126" s="221">
        <f>ROUND(I126*H126,1)</f>
        <v>0</v>
      </c>
      <c r="K126" s="217" t="s">
        <v>165</v>
      </c>
      <c r="L126" s="46"/>
      <c r="M126" s="222" t="s">
        <v>35</v>
      </c>
      <c r="N126" s="223" t="s">
        <v>51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166</v>
      </c>
      <c r="AT126" s="226" t="s">
        <v>161</v>
      </c>
      <c r="AU126" s="226" t="s">
        <v>89</v>
      </c>
      <c r="AY126" s="18" t="s">
        <v>159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87</v>
      </c>
      <c r="BK126" s="227">
        <f>ROUND(I126*H126,1)</f>
        <v>0</v>
      </c>
      <c r="BL126" s="18" t="s">
        <v>166</v>
      </c>
      <c r="BM126" s="226" t="s">
        <v>579</v>
      </c>
    </row>
    <row r="127" s="2" customFormat="1">
      <c r="A127" s="40"/>
      <c r="B127" s="41"/>
      <c r="C127" s="42"/>
      <c r="D127" s="228" t="s">
        <v>168</v>
      </c>
      <c r="E127" s="42"/>
      <c r="F127" s="229" t="s">
        <v>580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168</v>
      </c>
      <c r="AU127" s="18" t="s">
        <v>89</v>
      </c>
    </row>
    <row r="128" s="2" customFormat="1">
      <c r="A128" s="40"/>
      <c r="B128" s="41"/>
      <c r="C128" s="42"/>
      <c r="D128" s="233" t="s">
        <v>170</v>
      </c>
      <c r="E128" s="42"/>
      <c r="F128" s="234" t="s">
        <v>581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170</v>
      </c>
      <c r="AU128" s="18" t="s">
        <v>89</v>
      </c>
    </row>
    <row r="129" s="13" customFormat="1">
      <c r="A129" s="13"/>
      <c r="B129" s="235"/>
      <c r="C129" s="236"/>
      <c r="D129" s="228" t="s">
        <v>172</v>
      </c>
      <c r="E129" s="237" t="s">
        <v>35</v>
      </c>
      <c r="F129" s="238" t="s">
        <v>566</v>
      </c>
      <c r="G129" s="236"/>
      <c r="H129" s="237" t="s">
        <v>35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172</v>
      </c>
      <c r="AU129" s="244" t="s">
        <v>89</v>
      </c>
      <c r="AV129" s="13" t="s">
        <v>87</v>
      </c>
      <c r="AW129" s="13" t="s">
        <v>41</v>
      </c>
      <c r="AX129" s="13" t="s">
        <v>80</v>
      </c>
      <c r="AY129" s="244" t="s">
        <v>159</v>
      </c>
    </row>
    <row r="130" s="14" customFormat="1">
      <c r="A130" s="14"/>
      <c r="B130" s="245"/>
      <c r="C130" s="246"/>
      <c r="D130" s="228" t="s">
        <v>172</v>
      </c>
      <c r="E130" s="247" t="s">
        <v>35</v>
      </c>
      <c r="F130" s="248" t="s">
        <v>205</v>
      </c>
      <c r="G130" s="246"/>
      <c r="H130" s="249">
        <v>6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172</v>
      </c>
      <c r="AU130" s="255" t="s">
        <v>89</v>
      </c>
      <c r="AV130" s="14" t="s">
        <v>89</v>
      </c>
      <c r="AW130" s="14" t="s">
        <v>41</v>
      </c>
      <c r="AX130" s="14" t="s">
        <v>87</v>
      </c>
      <c r="AY130" s="255" t="s">
        <v>159</v>
      </c>
    </row>
    <row r="131" s="2" customFormat="1" ht="33" customHeight="1">
      <c r="A131" s="40"/>
      <c r="B131" s="41"/>
      <c r="C131" s="215" t="s">
        <v>218</v>
      </c>
      <c r="D131" s="215" t="s">
        <v>161</v>
      </c>
      <c r="E131" s="216" t="s">
        <v>206</v>
      </c>
      <c r="F131" s="217" t="s">
        <v>207</v>
      </c>
      <c r="G131" s="218" t="s">
        <v>187</v>
      </c>
      <c r="H131" s="219">
        <v>89</v>
      </c>
      <c r="I131" s="220"/>
      <c r="J131" s="221">
        <f>ROUND(I131*H131,1)</f>
        <v>0</v>
      </c>
      <c r="K131" s="217" t="s">
        <v>165</v>
      </c>
      <c r="L131" s="46"/>
      <c r="M131" s="222" t="s">
        <v>35</v>
      </c>
      <c r="N131" s="223" t="s">
        <v>51</v>
      </c>
      <c r="O131" s="86"/>
      <c r="P131" s="224">
        <f>O131*H131</f>
        <v>0</v>
      </c>
      <c r="Q131" s="224">
        <v>0.00029999999999999997</v>
      </c>
      <c r="R131" s="224">
        <f>Q131*H131</f>
        <v>0.026699999999999998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166</v>
      </c>
      <c r="AT131" s="226" t="s">
        <v>161</v>
      </c>
      <c r="AU131" s="226" t="s">
        <v>89</v>
      </c>
      <c r="AY131" s="18" t="s">
        <v>159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87</v>
      </c>
      <c r="BK131" s="227">
        <f>ROUND(I131*H131,1)</f>
        <v>0</v>
      </c>
      <c r="BL131" s="18" t="s">
        <v>166</v>
      </c>
      <c r="BM131" s="226" t="s">
        <v>208</v>
      </c>
    </row>
    <row r="132" s="2" customFormat="1">
      <c r="A132" s="40"/>
      <c r="B132" s="41"/>
      <c r="C132" s="42"/>
      <c r="D132" s="228" t="s">
        <v>168</v>
      </c>
      <c r="E132" s="42"/>
      <c r="F132" s="229" t="s">
        <v>209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168</v>
      </c>
      <c r="AU132" s="18" t="s">
        <v>89</v>
      </c>
    </row>
    <row r="133" s="2" customFormat="1">
      <c r="A133" s="40"/>
      <c r="B133" s="41"/>
      <c r="C133" s="42"/>
      <c r="D133" s="233" t="s">
        <v>170</v>
      </c>
      <c r="E133" s="42"/>
      <c r="F133" s="234" t="s">
        <v>210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170</v>
      </c>
      <c r="AU133" s="18" t="s">
        <v>89</v>
      </c>
    </row>
    <row r="134" s="13" customFormat="1">
      <c r="A134" s="13"/>
      <c r="B134" s="235"/>
      <c r="C134" s="236"/>
      <c r="D134" s="228" t="s">
        <v>172</v>
      </c>
      <c r="E134" s="237" t="s">
        <v>35</v>
      </c>
      <c r="F134" s="238" t="s">
        <v>566</v>
      </c>
      <c r="G134" s="236"/>
      <c r="H134" s="237" t="s">
        <v>35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172</v>
      </c>
      <c r="AU134" s="244" t="s">
        <v>89</v>
      </c>
      <c r="AV134" s="13" t="s">
        <v>87</v>
      </c>
      <c r="AW134" s="13" t="s">
        <v>41</v>
      </c>
      <c r="AX134" s="13" t="s">
        <v>80</v>
      </c>
      <c r="AY134" s="244" t="s">
        <v>159</v>
      </c>
    </row>
    <row r="135" s="14" customFormat="1">
      <c r="A135" s="14"/>
      <c r="B135" s="245"/>
      <c r="C135" s="246"/>
      <c r="D135" s="228" t="s">
        <v>172</v>
      </c>
      <c r="E135" s="247" t="s">
        <v>35</v>
      </c>
      <c r="F135" s="248" t="s">
        <v>582</v>
      </c>
      <c r="G135" s="246"/>
      <c r="H135" s="249">
        <v>89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172</v>
      </c>
      <c r="AU135" s="255" t="s">
        <v>89</v>
      </c>
      <c r="AV135" s="14" t="s">
        <v>89</v>
      </c>
      <c r="AW135" s="14" t="s">
        <v>41</v>
      </c>
      <c r="AX135" s="14" t="s">
        <v>87</v>
      </c>
      <c r="AY135" s="255" t="s">
        <v>159</v>
      </c>
    </row>
    <row r="136" s="2" customFormat="1" ht="33" customHeight="1">
      <c r="A136" s="40"/>
      <c r="B136" s="41"/>
      <c r="C136" s="215" t="s">
        <v>225</v>
      </c>
      <c r="D136" s="215" t="s">
        <v>161</v>
      </c>
      <c r="E136" s="216" t="s">
        <v>213</v>
      </c>
      <c r="F136" s="217" t="s">
        <v>214</v>
      </c>
      <c r="G136" s="218" t="s">
        <v>187</v>
      </c>
      <c r="H136" s="219">
        <v>89</v>
      </c>
      <c r="I136" s="220"/>
      <c r="J136" s="221">
        <f>ROUND(I136*H136,1)</f>
        <v>0</v>
      </c>
      <c r="K136" s="217" t="s">
        <v>165</v>
      </c>
      <c r="L136" s="46"/>
      <c r="M136" s="222" t="s">
        <v>35</v>
      </c>
      <c r="N136" s="223" t="s">
        <v>51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166</v>
      </c>
      <c r="AT136" s="226" t="s">
        <v>161</v>
      </c>
      <c r="AU136" s="226" t="s">
        <v>89</v>
      </c>
      <c r="AY136" s="18" t="s">
        <v>159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87</v>
      </c>
      <c r="BK136" s="227">
        <f>ROUND(I136*H136,1)</f>
        <v>0</v>
      </c>
      <c r="BL136" s="18" t="s">
        <v>166</v>
      </c>
      <c r="BM136" s="226" t="s">
        <v>215</v>
      </c>
    </row>
    <row r="137" s="2" customFormat="1">
      <c r="A137" s="40"/>
      <c r="B137" s="41"/>
      <c r="C137" s="42"/>
      <c r="D137" s="228" t="s">
        <v>168</v>
      </c>
      <c r="E137" s="42"/>
      <c r="F137" s="229" t="s">
        <v>216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168</v>
      </c>
      <c r="AU137" s="18" t="s">
        <v>89</v>
      </c>
    </row>
    <row r="138" s="2" customFormat="1">
      <c r="A138" s="40"/>
      <c r="B138" s="41"/>
      <c r="C138" s="42"/>
      <c r="D138" s="233" t="s">
        <v>170</v>
      </c>
      <c r="E138" s="42"/>
      <c r="F138" s="234" t="s">
        <v>217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170</v>
      </c>
      <c r="AU138" s="18" t="s">
        <v>89</v>
      </c>
    </row>
    <row r="139" s="13" customFormat="1">
      <c r="A139" s="13"/>
      <c r="B139" s="235"/>
      <c r="C139" s="236"/>
      <c r="D139" s="228" t="s">
        <v>172</v>
      </c>
      <c r="E139" s="237" t="s">
        <v>35</v>
      </c>
      <c r="F139" s="238" t="s">
        <v>566</v>
      </c>
      <c r="G139" s="236"/>
      <c r="H139" s="237" t="s">
        <v>35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172</v>
      </c>
      <c r="AU139" s="244" t="s">
        <v>89</v>
      </c>
      <c r="AV139" s="13" t="s">
        <v>87</v>
      </c>
      <c r="AW139" s="13" t="s">
        <v>41</v>
      </c>
      <c r="AX139" s="13" t="s">
        <v>80</v>
      </c>
      <c r="AY139" s="244" t="s">
        <v>159</v>
      </c>
    </row>
    <row r="140" s="14" customFormat="1">
      <c r="A140" s="14"/>
      <c r="B140" s="245"/>
      <c r="C140" s="246"/>
      <c r="D140" s="228" t="s">
        <v>172</v>
      </c>
      <c r="E140" s="247" t="s">
        <v>35</v>
      </c>
      <c r="F140" s="248" t="s">
        <v>582</v>
      </c>
      <c r="G140" s="246"/>
      <c r="H140" s="249">
        <v>89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172</v>
      </c>
      <c r="AU140" s="255" t="s">
        <v>89</v>
      </c>
      <c r="AV140" s="14" t="s">
        <v>89</v>
      </c>
      <c r="AW140" s="14" t="s">
        <v>41</v>
      </c>
      <c r="AX140" s="14" t="s">
        <v>87</v>
      </c>
      <c r="AY140" s="255" t="s">
        <v>159</v>
      </c>
    </row>
    <row r="141" s="2" customFormat="1" ht="24.15" customHeight="1">
      <c r="A141" s="40"/>
      <c r="B141" s="41"/>
      <c r="C141" s="215" t="s">
        <v>231</v>
      </c>
      <c r="D141" s="215" t="s">
        <v>161</v>
      </c>
      <c r="E141" s="216" t="s">
        <v>219</v>
      </c>
      <c r="F141" s="217" t="s">
        <v>220</v>
      </c>
      <c r="G141" s="218" t="s">
        <v>187</v>
      </c>
      <c r="H141" s="219">
        <v>2.5</v>
      </c>
      <c r="I141" s="220"/>
      <c r="J141" s="221">
        <f>ROUND(I141*H141,1)</f>
        <v>0</v>
      </c>
      <c r="K141" s="217" t="s">
        <v>165</v>
      </c>
      <c r="L141" s="46"/>
      <c r="M141" s="222" t="s">
        <v>35</v>
      </c>
      <c r="N141" s="223" t="s">
        <v>51</v>
      </c>
      <c r="O141" s="86"/>
      <c r="P141" s="224">
        <f>O141*H141</f>
        <v>0</v>
      </c>
      <c r="Q141" s="224">
        <v>0.00046999999999999999</v>
      </c>
      <c r="R141" s="224">
        <f>Q141*H141</f>
        <v>0.0011750000000000001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166</v>
      </c>
      <c r="AT141" s="226" t="s">
        <v>161</v>
      </c>
      <c r="AU141" s="226" t="s">
        <v>89</v>
      </c>
      <c r="AY141" s="18" t="s">
        <v>159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87</v>
      </c>
      <c r="BK141" s="227">
        <f>ROUND(I141*H141,1)</f>
        <v>0</v>
      </c>
      <c r="BL141" s="18" t="s">
        <v>166</v>
      </c>
      <c r="BM141" s="226" t="s">
        <v>221</v>
      </c>
    </row>
    <row r="142" s="2" customFormat="1">
      <c r="A142" s="40"/>
      <c r="B142" s="41"/>
      <c r="C142" s="42"/>
      <c r="D142" s="228" t="s">
        <v>168</v>
      </c>
      <c r="E142" s="42"/>
      <c r="F142" s="229" t="s">
        <v>222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168</v>
      </c>
      <c r="AU142" s="18" t="s">
        <v>89</v>
      </c>
    </row>
    <row r="143" s="2" customFormat="1">
      <c r="A143" s="40"/>
      <c r="B143" s="41"/>
      <c r="C143" s="42"/>
      <c r="D143" s="233" t="s">
        <v>170</v>
      </c>
      <c r="E143" s="42"/>
      <c r="F143" s="234" t="s">
        <v>223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170</v>
      </c>
      <c r="AU143" s="18" t="s">
        <v>89</v>
      </c>
    </row>
    <row r="144" s="13" customFormat="1">
      <c r="A144" s="13"/>
      <c r="B144" s="235"/>
      <c r="C144" s="236"/>
      <c r="D144" s="228" t="s">
        <v>172</v>
      </c>
      <c r="E144" s="237" t="s">
        <v>35</v>
      </c>
      <c r="F144" s="238" t="s">
        <v>566</v>
      </c>
      <c r="G144" s="236"/>
      <c r="H144" s="237" t="s">
        <v>35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172</v>
      </c>
      <c r="AU144" s="244" t="s">
        <v>89</v>
      </c>
      <c r="AV144" s="13" t="s">
        <v>87</v>
      </c>
      <c r="AW144" s="13" t="s">
        <v>41</v>
      </c>
      <c r="AX144" s="13" t="s">
        <v>80</v>
      </c>
      <c r="AY144" s="244" t="s">
        <v>159</v>
      </c>
    </row>
    <row r="145" s="14" customFormat="1">
      <c r="A145" s="14"/>
      <c r="B145" s="245"/>
      <c r="C145" s="246"/>
      <c r="D145" s="228" t="s">
        <v>172</v>
      </c>
      <c r="E145" s="247" t="s">
        <v>35</v>
      </c>
      <c r="F145" s="248" t="s">
        <v>583</v>
      </c>
      <c r="G145" s="246"/>
      <c r="H145" s="249">
        <v>2.5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172</v>
      </c>
      <c r="AU145" s="255" t="s">
        <v>89</v>
      </c>
      <c r="AV145" s="14" t="s">
        <v>89</v>
      </c>
      <c r="AW145" s="14" t="s">
        <v>41</v>
      </c>
      <c r="AX145" s="14" t="s">
        <v>87</v>
      </c>
      <c r="AY145" s="255" t="s">
        <v>159</v>
      </c>
    </row>
    <row r="146" s="2" customFormat="1" ht="24.15" customHeight="1">
      <c r="A146" s="40"/>
      <c r="B146" s="41"/>
      <c r="C146" s="215" t="s">
        <v>261</v>
      </c>
      <c r="D146" s="215" t="s">
        <v>161</v>
      </c>
      <c r="E146" s="216" t="s">
        <v>226</v>
      </c>
      <c r="F146" s="217" t="s">
        <v>227</v>
      </c>
      <c r="G146" s="218" t="s">
        <v>187</v>
      </c>
      <c r="H146" s="219">
        <v>2.5</v>
      </c>
      <c r="I146" s="220"/>
      <c r="J146" s="221">
        <f>ROUND(I146*H146,1)</f>
        <v>0</v>
      </c>
      <c r="K146" s="217" t="s">
        <v>165</v>
      </c>
      <c r="L146" s="46"/>
      <c r="M146" s="222" t="s">
        <v>35</v>
      </c>
      <c r="N146" s="223" t="s">
        <v>51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166</v>
      </c>
      <c r="AT146" s="226" t="s">
        <v>161</v>
      </c>
      <c r="AU146" s="226" t="s">
        <v>89</v>
      </c>
      <c r="AY146" s="18" t="s">
        <v>159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87</v>
      </c>
      <c r="BK146" s="227">
        <f>ROUND(I146*H146,1)</f>
        <v>0</v>
      </c>
      <c r="BL146" s="18" t="s">
        <v>166</v>
      </c>
      <c r="BM146" s="226" t="s">
        <v>228</v>
      </c>
    </row>
    <row r="147" s="2" customFormat="1">
      <c r="A147" s="40"/>
      <c r="B147" s="41"/>
      <c r="C147" s="42"/>
      <c r="D147" s="228" t="s">
        <v>168</v>
      </c>
      <c r="E147" s="42"/>
      <c r="F147" s="229" t="s">
        <v>229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168</v>
      </c>
      <c r="AU147" s="18" t="s">
        <v>89</v>
      </c>
    </row>
    <row r="148" s="2" customFormat="1">
      <c r="A148" s="40"/>
      <c r="B148" s="41"/>
      <c r="C148" s="42"/>
      <c r="D148" s="233" t="s">
        <v>170</v>
      </c>
      <c r="E148" s="42"/>
      <c r="F148" s="234" t="s">
        <v>230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170</v>
      </c>
      <c r="AU148" s="18" t="s">
        <v>89</v>
      </c>
    </row>
    <row r="149" s="13" customFormat="1">
      <c r="A149" s="13"/>
      <c r="B149" s="235"/>
      <c r="C149" s="236"/>
      <c r="D149" s="228" t="s">
        <v>172</v>
      </c>
      <c r="E149" s="237" t="s">
        <v>35</v>
      </c>
      <c r="F149" s="238" t="s">
        <v>566</v>
      </c>
      <c r="G149" s="236"/>
      <c r="H149" s="237" t="s">
        <v>35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172</v>
      </c>
      <c r="AU149" s="244" t="s">
        <v>89</v>
      </c>
      <c r="AV149" s="13" t="s">
        <v>87</v>
      </c>
      <c r="AW149" s="13" t="s">
        <v>41</v>
      </c>
      <c r="AX149" s="13" t="s">
        <v>80</v>
      </c>
      <c r="AY149" s="244" t="s">
        <v>159</v>
      </c>
    </row>
    <row r="150" s="14" customFormat="1">
      <c r="A150" s="14"/>
      <c r="B150" s="245"/>
      <c r="C150" s="246"/>
      <c r="D150" s="228" t="s">
        <v>172</v>
      </c>
      <c r="E150" s="247" t="s">
        <v>35</v>
      </c>
      <c r="F150" s="248" t="s">
        <v>583</v>
      </c>
      <c r="G150" s="246"/>
      <c r="H150" s="249">
        <v>2.5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172</v>
      </c>
      <c r="AU150" s="255" t="s">
        <v>89</v>
      </c>
      <c r="AV150" s="14" t="s">
        <v>89</v>
      </c>
      <c r="AW150" s="14" t="s">
        <v>41</v>
      </c>
      <c r="AX150" s="14" t="s">
        <v>87</v>
      </c>
      <c r="AY150" s="255" t="s">
        <v>159</v>
      </c>
    </row>
    <row r="151" s="2" customFormat="1" ht="33" customHeight="1">
      <c r="A151" s="40"/>
      <c r="B151" s="41"/>
      <c r="C151" s="215" t="s">
        <v>268</v>
      </c>
      <c r="D151" s="215" t="s">
        <v>161</v>
      </c>
      <c r="E151" s="216" t="s">
        <v>584</v>
      </c>
      <c r="F151" s="217" t="s">
        <v>585</v>
      </c>
      <c r="G151" s="218" t="s">
        <v>234</v>
      </c>
      <c r="H151" s="219">
        <v>41.752000000000002</v>
      </c>
      <c r="I151" s="220"/>
      <c r="J151" s="221">
        <f>ROUND(I151*H151,1)</f>
        <v>0</v>
      </c>
      <c r="K151" s="217" t="s">
        <v>165</v>
      </c>
      <c r="L151" s="46"/>
      <c r="M151" s="222" t="s">
        <v>35</v>
      </c>
      <c r="N151" s="223" t="s">
        <v>51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166</v>
      </c>
      <c r="AT151" s="226" t="s">
        <v>161</v>
      </c>
      <c r="AU151" s="226" t="s">
        <v>89</v>
      </c>
      <c r="AY151" s="18" t="s">
        <v>159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87</v>
      </c>
      <c r="BK151" s="227">
        <f>ROUND(I151*H151,1)</f>
        <v>0</v>
      </c>
      <c r="BL151" s="18" t="s">
        <v>166</v>
      </c>
      <c r="BM151" s="226" t="s">
        <v>235</v>
      </c>
    </row>
    <row r="152" s="2" customFormat="1">
      <c r="A152" s="40"/>
      <c r="B152" s="41"/>
      <c r="C152" s="42"/>
      <c r="D152" s="228" t="s">
        <v>168</v>
      </c>
      <c r="E152" s="42"/>
      <c r="F152" s="229" t="s">
        <v>586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168</v>
      </c>
      <c r="AU152" s="18" t="s">
        <v>89</v>
      </c>
    </row>
    <row r="153" s="2" customFormat="1">
      <c r="A153" s="40"/>
      <c r="B153" s="41"/>
      <c r="C153" s="42"/>
      <c r="D153" s="233" t="s">
        <v>170</v>
      </c>
      <c r="E153" s="42"/>
      <c r="F153" s="234" t="s">
        <v>587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170</v>
      </c>
      <c r="AU153" s="18" t="s">
        <v>89</v>
      </c>
    </row>
    <row r="154" s="13" customFormat="1">
      <c r="A154" s="13"/>
      <c r="B154" s="235"/>
      <c r="C154" s="236"/>
      <c r="D154" s="228" t="s">
        <v>172</v>
      </c>
      <c r="E154" s="237" t="s">
        <v>35</v>
      </c>
      <c r="F154" s="238" t="s">
        <v>566</v>
      </c>
      <c r="G154" s="236"/>
      <c r="H154" s="237" t="s">
        <v>35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172</v>
      </c>
      <c r="AU154" s="244" t="s">
        <v>89</v>
      </c>
      <c r="AV154" s="13" t="s">
        <v>87</v>
      </c>
      <c r="AW154" s="13" t="s">
        <v>41</v>
      </c>
      <c r="AX154" s="13" t="s">
        <v>80</v>
      </c>
      <c r="AY154" s="244" t="s">
        <v>159</v>
      </c>
    </row>
    <row r="155" s="14" customFormat="1">
      <c r="A155" s="14"/>
      <c r="B155" s="245"/>
      <c r="C155" s="246"/>
      <c r="D155" s="228" t="s">
        <v>172</v>
      </c>
      <c r="E155" s="247" t="s">
        <v>35</v>
      </c>
      <c r="F155" s="248" t="s">
        <v>588</v>
      </c>
      <c r="G155" s="246"/>
      <c r="H155" s="249">
        <v>12.369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172</v>
      </c>
      <c r="AU155" s="255" t="s">
        <v>89</v>
      </c>
      <c r="AV155" s="14" t="s">
        <v>89</v>
      </c>
      <c r="AW155" s="14" t="s">
        <v>41</v>
      </c>
      <c r="AX155" s="14" t="s">
        <v>80</v>
      </c>
      <c r="AY155" s="255" t="s">
        <v>159</v>
      </c>
    </row>
    <row r="156" s="14" customFormat="1">
      <c r="A156" s="14"/>
      <c r="B156" s="245"/>
      <c r="C156" s="246"/>
      <c r="D156" s="228" t="s">
        <v>172</v>
      </c>
      <c r="E156" s="247" t="s">
        <v>35</v>
      </c>
      <c r="F156" s="248" t="s">
        <v>589</v>
      </c>
      <c r="G156" s="246"/>
      <c r="H156" s="249">
        <v>11.172000000000001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172</v>
      </c>
      <c r="AU156" s="255" t="s">
        <v>89</v>
      </c>
      <c r="AV156" s="14" t="s">
        <v>89</v>
      </c>
      <c r="AW156" s="14" t="s">
        <v>41</v>
      </c>
      <c r="AX156" s="14" t="s">
        <v>80</v>
      </c>
      <c r="AY156" s="255" t="s">
        <v>159</v>
      </c>
    </row>
    <row r="157" s="14" customFormat="1">
      <c r="A157" s="14"/>
      <c r="B157" s="245"/>
      <c r="C157" s="246"/>
      <c r="D157" s="228" t="s">
        <v>172</v>
      </c>
      <c r="E157" s="247" t="s">
        <v>35</v>
      </c>
      <c r="F157" s="248" t="s">
        <v>590</v>
      </c>
      <c r="G157" s="246"/>
      <c r="H157" s="249">
        <v>29.327999999999999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172</v>
      </c>
      <c r="AU157" s="255" t="s">
        <v>89</v>
      </c>
      <c r="AV157" s="14" t="s">
        <v>89</v>
      </c>
      <c r="AW157" s="14" t="s">
        <v>41</v>
      </c>
      <c r="AX157" s="14" t="s">
        <v>80</v>
      </c>
      <c r="AY157" s="255" t="s">
        <v>159</v>
      </c>
    </row>
    <row r="158" s="14" customFormat="1">
      <c r="A158" s="14"/>
      <c r="B158" s="245"/>
      <c r="C158" s="246"/>
      <c r="D158" s="228" t="s">
        <v>172</v>
      </c>
      <c r="E158" s="247" t="s">
        <v>35</v>
      </c>
      <c r="F158" s="248" t="s">
        <v>591</v>
      </c>
      <c r="G158" s="246"/>
      <c r="H158" s="249">
        <v>26.207999999999998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172</v>
      </c>
      <c r="AU158" s="255" t="s">
        <v>89</v>
      </c>
      <c r="AV158" s="14" t="s">
        <v>89</v>
      </c>
      <c r="AW158" s="14" t="s">
        <v>41</v>
      </c>
      <c r="AX158" s="14" t="s">
        <v>80</v>
      </c>
      <c r="AY158" s="255" t="s">
        <v>159</v>
      </c>
    </row>
    <row r="159" s="15" customFormat="1">
      <c r="A159" s="15"/>
      <c r="B159" s="256"/>
      <c r="C159" s="257"/>
      <c r="D159" s="228" t="s">
        <v>172</v>
      </c>
      <c r="E159" s="258" t="s">
        <v>35</v>
      </c>
      <c r="F159" s="259" t="s">
        <v>243</v>
      </c>
      <c r="G159" s="257"/>
      <c r="H159" s="260">
        <v>79.076999999999998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172</v>
      </c>
      <c r="AU159" s="266" t="s">
        <v>89</v>
      </c>
      <c r="AV159" s="15" t="s">
        <v>184</v>
      </c>
      <c r="AW159" s="15" t="s">
        <v>41</v>
      </c>
      <c r="AX159" s="15" t="s">
        <v>80</v>
      </c>
      <c r="AY159" s="266" t="s">
        <v>159</v>
      </c>
    </row>
    <row r="160" s="14" customFormat="1">
      <c r="A160" s="14"/>
      <c r="B160" s="245"/>
      <c r="C160" s="246"/>
      <c r="D160" s="228" t="s">
        <v>172</v>
      </c>
      <c r="E160" s="247" t="s">
        <v>35</v>
      </c>
      <c r="F160" s="248" t="s">
        <v>592</v>
      </c>
      <c r="G160" s="246"/>
      <c r="H160" s="249">
        <v>0.89300000000000002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172</v>
      </c>
      <c r="AU160" s="255" t="s">
        <v>89</v>
      </c>
      <c r="AV160" s="14" t="s">
        <v>89</v>
      </c>
      <c r="AW160" s="14" t="s">
        <v>41</v>
      </c>
      <c r="AX160" s="14" t="s">
        <v>80</v>
      </c>
      <c r="AY160" s="255" t="s">
        <v>159</v>
      </c>
    </row>
    <row r="161" s="14" customFormat="1">
      <c r="A161" s="14"/>
      <c r="B161" s="245"/>
      <c r="C161" s="246"/>
      <c r="D161" s="228" t="s">
        <v>172</v>
      </c>
      <c r="E161" s="247" t="s">
        <v>35</v>
      </c>
      <c r="F161" s="248" t="s">
        <v>593</v>
      </c>
      <c r="G161" s="246"/>
      <c r="H161" s="249">
        <v>1.8049999999999999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172</v>
      </c>
      <c r="AU161" s="255" t="s">
        <v>89</v>
      </c>
      <c r="AV161" s="14" t="s">
        <v>89</v>
      </c>
      <c r="AW161" s="14" t="s">
        <v>41</v>
      </c>
      <c r="AX161" s="14" t="s">
        <v>80</v>
      </c>
      <c r="AY161" s="255" t="s">
        <v>159</v>
      </c>
    </row>
    <row r="162" s="15" customFormat="1">
      <c r="A162" s="15"/>
      <c r="B162" s="256"/>
      <c r="C162" s="257"/>
      <c r="D162" s="228" t="s">
        <v>172</v>
      </c>
      <c r="E162" s="258" t="s">
        <v>35</v>
      </c>
      <c r="F162" s="259" t="s">
        <v>243</v>
      </c>
      <c r="G162" s="257"/>
      <c r="H162" s="260">
        <v>2.698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172</v>
      </c>
      <c r="AU162" s="266" t="s">
        <v>89</v>
      </c>
      <c r="AV162" s="15" t="s">
        <v>184</v>
      </c>
      <c r="AW162" s="15" t="s">
        <v>41</v>
      </c>
      <c r="AX162" s="15" t="s">
        <v>80</v>
      </c>
      <c r="AY162" s="266" t="s">
        <v>159</v>
      </c>
    </row>
    <row r="163" s="14" customFormat="1">
      <c r="A163" s="14"/>
      <c r="B163" s="245"/>
      <c r="C163" s="246"/>
      <c r="D163" s="228" t="s">
        <v>172</v>
      </c>
      <c r="E163" s="247" t="s">
        <v>35</v>
      </c>
      <c r="F163" s="248" t="s">
        <v>594</v>
      </c>
      <c r="G163" s="246"/>
      <c r="H163" s="249">
        <v>1.728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172</v>
      </c>
      <c r="AU163" s="255" t="s">
        <v>89</v>
      </c>
      <c r="AV163" s="14" t="s">
        <v>89</v>
      </c>
      <c r="AW163" s="14" t="s">
        <v>41</v>
      </c>
      <c r="AX163" s="14" t="s">
        <v>80</v>
      </c>
      <c r="AY163" s="255" t="s">
        <v>159</v>
      </c>
    </row>
    <row r="164" s="15" customFormat="1">
      <c r="A164" s="15"/>
      <c r="B164" s="256"/>
      <c r="C164" s="257"/>
      <c r="D164" s="228" t="s">
        <v>172</v>
      </c>
      <c r="E164" s="258" t="s">
        <v>35</v>
      </c>
      <c r="F164" s="259" t="s">
        <v>243</v>
      </c>
      <c r="G164" s="257"/>
      <c r="H164" s="260">
        <v>1.728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172</v>
      </c>
      <c r="AU164" s="266" t="s">
        <v>89</v>
      </c>
      <c r="AV164" s="15" t="s">
        <v>184</v>
      </c>
      <c r="AW164" s="15" t="s">
        <v>41</v>
      </c>
      <c r="AX164" s="15" t="s">
        <v>80</v>
      </c>
      <c r="AY164" s="266" t="s">
        <v>159</v>
      </c>
    </row>
    <row r="165" s="16" customFormat="1">
      <c r="A165" s="16"/>
      <c r="B165" s="267"/>
      <c r="C165" s="268"/>
      <c r="D165" s="228" t="s">
        <v>172</v>
      </c>
      <c r="E165" s="269" t="s">
        <v>113</v>
      </c>
      <c r="F165" s="270" t="s">
        <v>258</v>
      </c>
      <c r="G165" s="268"/>
      <c r="H165" s="271">
        <v>83.503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172</v>
      </c>
      <c r="AU165" s="277" t="s">
        <v>89</v>
      </c>
      <c r="AV165" s="16" t="s">
        <v>166</v>
      </c>
      <c r="AW165" s="16" t="s">
        <v>41</v>
      </c>
      <c r="AX165" s="16" t="s">
        <v>87</v>
      </c>
      <c r="AY165" s="277" t="s">
        <v>159</v>
      </c>
    </row>
    <row r="166" s="13" customFormat="1">
      <c r="A166" s="13"/>
      <c r="B166" s="235"/>
      <c r="C166" s="236"/>
      <c r="D166" s="228" t="s">
        <v>172</v>
      </c>
      <c r="E166" s="237" t="s">
        <v>35</v>
      </c>
      <c r="F166" s="238" t="s">
        <v>595</v>
      </c>
      <c r="G166" s="236"/>
      <c r="H166" s="237" t="s">
        <v>35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172</v>
      </c>
      <c r="AU166" s="244" t="s">
        <v>89</v>
      </c>
      <c r="AV166" s="13" t="s">
        <v>87</v>
      </c>
      <c r="AW166" s="13" t="s">
        <v>41</v>
      </c>
      <c r="AX166" s="13" t="s">
        <v>80</v>
      </c>
      <c r="AY166" s="244" t="s">
        <v>159</v>
      </c>
    </row>
    <row r="167" s="14" customFormat="1">
      <c r="A167" s="14"/>
      <c r="B167" s="245"/>
      <c r="C167" s="246"/>
      <c r="D167" s="228" t="s">
        <v>172</v>
      </c>
      <c r="E167" s="246"/>
      <c r="F167" s="248" t="s">
        <v>596</v>
      </c>
      <c r="G167" s="246"/>
      <c r="H167" s="249">
        <v>41.752000000000002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172</v>
      </c>
      <c r="AU167" s="255" t="s">
        <v>89</v>
      </c>
      <c r="AV167" s="14" t="s">
        <v>89</v>
      </c>
      <c r="AW167" s="14" t="s">
        <v>4</v>
      </c>
      <c r="AX167" s="14" t="s">
        <v>87</v>
      </c>
      <c r="AY167" s="255" t="s">
        <v>159</v>
      </c>
    </row>
    <row r="168" s="2" customFormat="1" ht="33" customHeight="1">
      <c r="A168" s="40"/>
      <c r="B168" s="41"/>
      <c r="C168" s="215" t="s">
        <v>275</v>
      </c>
      <c r="D168" s="215" t="s">
        <v>161</v>
      </c>
      <c r="E168" s="216" t="s">
        <v>597</v>
      </c>
      <c r="F168" s="217" t="s">
        <v>598</v>
      </c>
      <c r="G168" s="218" t="s">
        <v>234</v>
      </c>
      <c r="H168" s="219">
        <v>41.752000000000002</v>
      </c>
      <c r="I168" s="220"/>
      <c r="J168" s="221">
        <f>ROUND(I168*H168,1)</f>
        <v>0</v>
      </c>
      <c r="K168" s="217" t="s">
        <v>165</v>
      </c>
      <c r="L168" s="46"/>
      <c r="M168" s="222" t="s">
        <v>35</v>
      </c>
      <c r="N168" s="223" t="s">
        <v>51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166</v>
      </c>
      <c r="AT168" s="226" t="s">
        <v>161</v>
      </c>
      <c r="AU168" s="226" t="s">
        <v>89</v>
      </c>
      <c r="AY168" s="18" t="s">
        <v>159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87</v>
      </c>
      <c r="BK168" s="227">
        <f>ROUND(I168*H168,1)</f>
        <v>0</v>
      </c>
      <c r="BL168" s="18" t="s">
        <v>166</v>
      </c>
      <c r="BM168" s="226" t="s">
        <v>599</v>
      </c>
    </row>
    <row r="169" s="2" customFormat="1">
      <c r="A169" s="40"/>
      <c r="B169" s="41"/>
      <c r="C169" s="42"/>
      <c r="D169" s="228" t="s">
        <v>168</v>
      </c>
      <c r="E169" s="42"/>
      <c r="F169" s="229" t="s">
        <v>600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168</v>
      </c>
      <c r="AU169" s="18" t="s">
        <v>89</v>
      </c>
    </row>
    <row r="170" s="2" customFormat="1">
      <c r="A170" s="40"/>
      <c r="B170" s="41"/>
      <c r="C170" s="42"/>
      <c r="D170" s="233" t="s">
        <v>170</v>
      </c>
      <c r="E170" s="42"/>
      <c r="F170" s="234" t="s">
        <v>601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170</v>
      </c>
      <c r="AU170" s="18" t="s">
        <v>89</v>
      </c>
    </row>
    <row r="171" s="13" customFormat="1">
      <c r="A171" s="13"/>
      <c r="B171" s="235"/>
      <c r="C171" s="236"/>
      <c r="D171" s="228" t="s">
        <v>172</v>
      </c>
      <c r="E171" s="237" t="s">
        <v>35</v>
      </c>
      <c r="F171" s="238" t="s">
        <v>566</v>
      </c>
      <c r="G171" s="236"/>
      <c r="H171" s="237" t="s">
        <v>35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172</v>
      </c>
      <c r="AU171" s="244" t="s">
        <v>89</v>
      </c>
      <c r="AV171" s="13" t="s">
        <v>87</v>
      </c>
      <c r="AW171" s="13" t="s">
        <v>41</v>
      </c>
      <c r="AX171" s="13" t="s">
        <v>80</v>
      </c>
      <c r="AY171" s="244" t="s">
        <v>159</v>
      </c>
    </row>
    <row r="172" s="14" customFormat="1">
      <c r="A172" s="14"/>
      <c r="B172" s="245"/>
      <c r="C172" s="246"/>
      <c r="D172" s="228" t="s">
        <v>172</v>
      </c>
      <c r="E172" s="247" t="s">
        <v>35</v>
      </c>
      <c r="F172" s="248" t="s">
        <v>113</v>
      </c>
      <c r="G172" s="246"/>
      <c r="H172" s="249">
        <v>83.503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172</v>
      </c>
      <c r="AU172" s="255" t="s">
        <v>89</v>
      </c>
      <c r="AV172" s="14" t="s">
        <v>89</v>
      </c>
      <c r="AW172" s="14" t="s">
        <v>41</v>
      </c>
      <c r="AX172" s="14" t="s">
        <v>87</v>
      </c>
      <c r="AY172" s="255" t="s">
        <v>159</v>
      </c>
    </row>
    <row r="173" s="13" customFormat="1">
      <c r="A173" s="13"/>
      <c r="B173" s="235"/>
      <c r="C173" s="236"/>
      <c r="D173" s="228" t="s">
        <v>172</v>
      </c>
      <c r="E173" s="237" t="s">
        <v>35</v>
      </c>
      <c r="F173" s="238" t="s">
        <v>595</v>
      </c>
      <c r="G173" s="236"/>
      <c r="H173" s="237" t="s">
        <v>35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172</v>
      </c>
      <c r="AU173" s="244" t="s">
        <v>89</v>
      </c>
      <c r="AV173" s="13" t="s">
        <v>87</v>
      </c>
      <c r="AW173" s="13" t="s">
        <v>41</v>
      </c>
      <c r="AX173" s="13" t="s">
        <v>80</v>
      </c>
      <c r="AY173" s="244" t="s">
        <v>159</v>
      </c>
    </row>
    <row r="174" s="14" customFormat="1">
      <c r="A174" s="14"/>
      <c r="B174" s="245"/>
      <c r="C174" s="246"/>
      <c r="D174" s="228" t="s">
        <v>172</v>
      </c>
      <c r="E174" s="246"/>
      <c r="F174" s="248" t="s">
        <v>596</v>
      </c>
      <c r="G174" s="246"/>
      <c r="H174" s="249">
        <v>41.752000000000002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172</v>
      </c>
      <c r="AU174" s="255" t="s">
        <v>89</v>
      </c>
      <c r="AV174" s="14" t="s">
        <v>89</v>
      </c>
      <c r="AW174" s="14" t="s">
        <v>4</v>
      </c>
      <c r="AX174" s="14" t="s">
        <v>87</v>
      </c>
      <c r="AY174" s="255" t="s">
        <v>159</v>
      </c>
    </row>
    <row r="175" s="2" customFormat="1" ht="24.15" customHeight="1">
      <c r="A175" s="40"/>
      <c r="B175" s="41"/>
      <c r="C175" s="215" t="s">
        <v>284</v>
      </c>
      <c r="D175" s="215" t="s">
        <v>161</v>
      </c>
      <c r="E175" s="216" t="s">
        <v>276</v>
      </c>
      <c r="F175" s="217" t="s">
        <v>277</v>
      </c>
      <c r="G175" s="218" t="s">
        <v>234</v>
      </c>
      <c r="H175" s="219">
        <v>21</v>
      </c>
      <c r="I175" s="220"/>
      <c r="J175" s="221">
        <f>ROUND(I175*H175,1)</f>
        <v>0</v>
      </c>
      <c r="K175" s="217" t="s">
        <v>165</v>
      </c>
      <c r="L175" s="46"/>
      <c r="M175" s="222" t="s">
        <v>35</v>
      </c>
      <c r="N175" s="223" t="s">
        <v>51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166</v>
      </c>
      <c r="AT175" s="226" t="s">
        <v>161</v>
      </c>
      <c r="AU175" s="226" t="s">
        <v>89</v>
      </c>
      <c r="AY175" s="18" t="s">
        <v>159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87</v>
      </c>
      <c r="BK175" s="227">
        <f>ROUND(I175*H175,1)</f>
        <v>0</v>
      </c>
      <c r="BL175" s="18" t="s">
        <v>166</v>
      </c>
      <c r="BM175" s="226" t="s">
        <v>278</v>
      </c>
    </row>
    <row r="176" s="2" customFormat="1">
      <c r="A176" s="40"/>
      <c r="B176" s="41"/>
      <c r="C176" s="42"/>
      <c r="D176" s="228" t="s">
        <v>168</v>
      </c>
      <c r="E176" s="42"/>
      <c r="F176" s="229" t="s">
        <v>279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168</v>
      </c>
      <c r="AU176" s="18" t="s">
        <v>89</v>
      </c>
    </row>
    <row r="177" s="2" customFormat="1">
      <c r="A177" s="40"/>
      <c r="B177" s="41"/>
      <c r="C177" s="42"/>
      <c r="D177" s="233" t="s">
        <v>170</v>
      </c>
      <c r="E177" s="42"/>
      <c r="F177" s="234" t="s">
        <v>280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170</v>
      </c>
      <c r="AU177" s="18" t="s">
        <v>89</v>
      </c>
    </row>
    <row r="178" s="13" customFormat="1">
      <c r="A178" s="13"/>
      <c r="B178" s="235"/>
      <c r="C178" s="236"/>
      <c r="D178" s="228" t="s">
        <v>172</v>
      </c>
      <c r="E178" s="237" t="s">
        <v>35</v>
      </c>
      <c r="F178" s="238" t="s">
        <v>566</v>
      </c>
      <c r="G178" s="236"/>
      <c r="H178" s="237" t="s">
        <v>35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172</v>
      </c>
      <c r="AU178" s="244" t="s">
        <v>89</v>
      </c>
      <c r="AV178" s="13" t="s">
        <v>87</v>
      </c>
      <c r="AW178" s="13" t="s">
        <v>41</v>
      </c>
      <c r="AX178" s="13" t="s">
        <v>80</v>
      </c>
      <c r="AY178" s="244" t="s">
        <v>159</v>
      </c>
    </row>
    <row r="179" s="14" customFormat="1">
      <c r="A179" s="14"/>
      <c r="B179" s="245"/>
      <c r="C179" s="246"/>
      <c r="D179" s="228" t="s">
        <v>172</v>
      </c>
      <c r="E179" s="247" t="s">
        <v>35</v>
      </c>
      <c r="F179" s="248" t="s">
        <v>602</v>
      </c>
      <c r="G179" s="246"/>
      <c r="H179" s="249">
        <v>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172</v>
      </c>
      <c r="AU179" s="255" t="s">
        <v>89</v>
      </c>
      <c r="AV179" s="14" t="s">
        <v>89</v>
      </c>
      <c r="AW179" s="14" t="s">
        <v>41</v>
      </c>
      <c r="AX179" s="14" t="s">
        <v>80</v>
      </c>
      <c r="AY179" s="255" t="s">
        <v>159</v>
      </c>
    </row>
    <row r="180" s="14" customFormat="1">
      <c r="A180" s="14"/>
      <c r="B180" s="245"/>
      <c r="C180" s="246"/>
      <c r="D180" s="228" t="s">
        <v>172</v>
      </c>
      <c r="E180" s="247" t="s">
        <v>35</v>
      </c>
      <c r="F180" s="248" t="s">
        <v>603</v>
      </c>
      <c r="G180" s="246"/>
      <c r="H180" s="249">
        <v>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172</v>
      </c>
      <c r="AU180" s="255" t="s">
        <v>89</v>
      </c>
      <c r="AV180" s="14" t="s">
        <v>89</v>
      </c>
      <c r="AW180" s="14" t="s">
        <v>41</v>
      </c>
      <c r="AX180" s="14" t="s">
        <v>80</v>
      </c>
      <c r="AY180" s="255" t="s">
        <v>159</v>
      </c>
    </row>
    <row r="181" s="14" customFormat="1">
      <c r="A181" s="14"/>
      <c r="B181" s="245"/>
      <c r="C181" s="246"/>
      <c r="D181" s="228" t="s">
        <v>172</v>
      </c>
      <c r="E181" s="247" t="s">
        <v>35</v>
      </c>
      <c r="F181" s="248" t="s">
        <v>604</v>
      </c>
      <c r="G181" s="246"/>
      <c r="H181" s="249">
        <v>6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172</v>
      </c>
      <c r="AU181" s="255" t="s">
        <v>89</v>
      </c>
      <c r="AV181" s="14" t="s">
        <v>89</v>
      </c>
      <c r="AW181" s="14" t="s">
        <v>41</v>
      </c>
      <c r="AX181" s="14" t="s">
        <v>80</v>
      </c>
      <c r="AY181" s="255" t="s">
        <v>159</v>
      </c>
    </row>
    <row r="182" s="16" customFormat="1">
      <c r="A182" s="16"/>
      <c r="B182" s="267"/>
      <c r="C182" s="268"/>
      <c r="D182" s="228" t="s">
        <v>172</v>
      </c>
      <c r="E182" s="269" t="s">
        <v>35</v>
      </c>
      <c r="F182" s="270" t="s">
        <v>258</v>
      </c>
      <c r="G182" s="268"/>
      <c r="H182" s="271">
        <v>21</v>
      </c>
      <c r="I182" s="272"/>
      <c r="J182" s="268"/>
      <c r="K182" s="268"/>
      <c r="L182" s="273"/>
      <c r="M182" s="274"/>
      <c r="N182" s="275"/>
      <c r="O182" s="275"/>
      <c r="P182" s="275"/>
      <c r="Q182" s="275"/>
      <c r="R182" s="275"/>
      <c r="S182" s="275"/>
      <c r="T182" s="27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7" t="s">
        <v>172</v>
      </c>
      <c r="AU182" s="277" t="s">
        <v>89</v>
      </c>
      <c r="AV182" s="16" t="s">
        <v>166</v>
      </c>
      <c r="AW182" s="16" t="s">
        <v>41</v>
      </c>
      <c r="AX182" s="16" t="s">
        <v>87</v>
      </c>
      <c r="AY182" s="277" t="s">
        <v>159</v>
      </c>
    </row>
    <row r="183" s="2" customFormat="1" ht="24.15" customHeight="1">
      <c r="A183" s="40"/>
      <c r="B183" s="41"/>
      <c r="C183" s="215" t="s">
        <v>8</v>
      </c>
      <c r="D183" s="215" t="s">
        <v>161</v>
      </c>
      <c r="E183" s="216" t="s">
        <v>285</v>
      </c>
      <c r="F183" s="217" t="s">
        <v>286</v>
      </c>
      <c r="G183" s="218" t="s">
        <v>287</v>
      </c>
      <c r="H183" s="219">
        <v>186.90000000000001</v>
      </c>
      <c r="I183" s="220"/>
      <c r="J183" s="221">
        <f>ROUND(I183*H183,1)</f>
        <v>0</v>
      </c>
      <c r="K183" s="217" t="s">
        <v>165</v>
      </c>
      <c r="L183" s="46"/>
      <c r="M183" s="222" t="s">
        <v>35</v>
      </c>
      <c r="N183" s="223" t="s">
        <v>51</v>
      </c>
      <c r="O183" s="86"/>
      <c r="P183" s="224">
        <f>O183*H183</f>
        <v>0</v>
      </c>
      <c r="Q183" s="224">
        <v>0.00084999999999999995</v>
      </c>
      <c r="R183" s="224">
        <f>Q183*H183</f>
        <v>0.15886500000000001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166</v>
      </c>
      <c r="AT183" s="226" t="s">
        <v>161</v>
      </c>
      <c r="AU183" s="226" t="s">
        <v>89</v>
      </c>
      <c r="AY183" s="18" t="s">
        <v>159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87</v>
      </c>
      <c r="BK183" s="227">
        <f>ROUND(I183*H183,1)</f>
        <v>0</v>
      </c>
      <c r="BL183" s="18" t="s">
        <v>166</v>
      </c>
      <c r="BM183" s="226" t="s">
        <v>288</v>
      </c>
    </row>
    <row r="184" s="2" customFormat="1">
      <c r="A184" s="40"/>
      <c r="B184" s="41"/>
      <c r="C184" s="42"/>
      <c r="D184" s="228" t="s">
        <v>168</v>
      </c>
      <c r="E184" s="42"/>
      <c r="F184" s="229" t="s">
        <v>289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168</v>
      </c>
      <c r="AU184" s="18" t="s">
        <v>89</v>
      </c>
    </row>
    <row r="185" s="2" customFormat="1">
      <c r="A185" s="40"/>
      <c r="B185" s="41"/>
      <c r="C185" s="42"/>
      <c r="D185" s="233" t="s">
        <v>170</v>
      </c>
      <c r="E185" s="42"/>
      <c r="F185" s="234" t="s">
        <v>290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170</v>
      </c>
      <c r="AU185" s="18" t="s">
        <v>89</v>
      </c>
    </row>
    <row r="186" s="13" customFormat="1">
      <c r="A186" s="13"/>
      <c r="B186" s="235"/>
      <c r="C186" s="236"/>
      <c r="D186" s="228" t="s">
        <v>172</v>
      </c>
      <c r="E186" s="237" t="s">
        <v>35</v>
      </c>
      <c r="F186" s="238" t="s">
        <v>566</v>
      </c>
      <c r="G186" s="236"/>
      <c r="H186" s="237" t="s">
        <v>35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172</v>
      </c>
      <c r="AU186" s="244" t="s">
        <v>89</v>
      </c>
      <c r="AV186" s="13" t="s">
        <v>87</v>
      </c>
      <c r="AW186" s="13" t="s">
        <v>41</v>
      </c>
      <c r="AX186" s="13" t="s">
        <v>80</v>
      </c>
      <c r="AY186" s="244" t="s">
        <v>159</v>
      </c>
    </row>
    <row r="187" s="14" customFormat="1">
      <c r="A187" s="14"/>
      <c r="B187" s="245"/>
      <c r="C187" s="246"/>
      <c r="D187" s="228" t="s">
        <v>172</v>
      </c>
      <c r="E187" s="247" t="s">
        <v>35</v>
      </c>
      <c r="F187" s="248" t="s">
        <v>605</v>
      </c>
      <c r="G187" s="246"/>
      <c r="H187" s="249">
        <v>186.90000000000001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172</v>
      </c>
      <c r="AU187" s="255" t="s">
        <v>89</v>
      </c>
      <c r="AV187" s="14" t="s">
        <v>89</v>
      </c>
      <c r="AW187" s="14" t="s">
        <v>41</v>
      </c>
      <c r="AX187" s="14" t="s">
        <v>87</v>
      </c>
      <c r="AY187" s="255" t="s">
        <v>159</v>
      </c>
    </row>
    <row r="188" s="2" customFormat="1" ht="24.15" customHeight="1">
      <c r="A188" s="40"/>
      <c r="B188" s="41"/>
      <c r="C188" s="215" t="s">
        <v>301</v>
      </c>
      <c r="D188" s="215" t="s">
        <v>161</v>
      </c>
      <c r="E188" s="216" t="s">
        <v>296</v>
      </c>
      <c r="F188" s="217" t="s">
        <v>297</v>
      </c>
      <c r="G188" s="218" t="s">
        <v>287</v>
      </c>
      <c r="H188" s="219">
        <v>186.90000000000001</v>
      </c>
      <c r="I188" s="220"/>
      <c r="J188" s="221">
        <f>ROUND(I188*H188,1)</f>
        <v>0</v>
      </c>
      <c r="K188" s="217" t="s">
        <v>165</v>
      </c>
      <c r="L188" s="46"/>
      <c r="M188" s="222" t="s">
        <v>35</v>
      </c>
      <c r="N188" s="223" t="s">
        <v>51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166</v>
      </c>
      <c r="AT188" s="226" t="s">
        <v>161</v>
      </c>
      <c r="AU188" s="226" t="s">
        <v>89</v>
      </c>
      <c r="AY188" s="18" t="s">
        <v>159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87</v>
      </c>
      <c r="BK188" s="227">
        <f>ROUND(I188*H188,1)</f>
        <v>0</v>
      </c>
      <c r="BL188" s="18" t="s">
        <v>166</v>
      </c>
      <c r="BM188" s="226" t="s">
        <v>298</v>
      </c>
    </row>
    <row r="189" s="2" customFormat="1">
      <c r="A189" s="40"/>
      <c r="B189" s="41"/>
      <c r="C189" s="42"/>
      <c r="D189" s="228" t="s">
        <v>168</v>
      </c>
      <c r="E189" s="42"/>
      <c r="F189" s="229" t="s">
        <v>299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168</v>
      </c>
      <c r="AU189" s="18" t="s">
        <v>89</v>
      </c>
    </row>
    <row r="190" s="2" customFormat="1">
      <c r="A190" s="40"/>
      <c r="B190" s="41"/>
      <c r="C190" s="42"/>
      <c r="D190" s="233" t="s">
        <v>170</v>
      </c>
      <c r="E190" s="42"/>
      <c r="F190" s="234" t="s">
        <v>300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170</v>
      </c>
      <c r="AU190" s="18" t="s">
        <v>89</v>
      </c>
    </row>
    <row r="191" s="13" customFormat="1">
      <c r="A191" s="13"/>
      <c r="B191" s="235"/>
      <c r="C191" s="236"/>
      <c r="D191" s="228" t="s">
        <v>172</v>
      </c>
      <c r="E191" s="237" t="s">
        <v>35</v>
      </c>
      <c r="F191" s="238" t="s">
        <v>566</v>
      </c>
      <c r="G191" s="236"/>
      <c r="H191" s="237" t="s">
        <v>35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172</v>
      </c>
      <c r="AU191" s="244" t="s">
        <v>89</v>
      </c>
      <c r="AV191" s="13" t="s">
        <v>87</v>
      </c>
      <c r="AW191" s="13" t="s">
        <v>41</v>
      </c>
      <c r="AX191" s="13" t="s">
        <v>80</v>
      </c>
      <c r="AY191" s="244" t="s">
        <v>159</v>
      </c>
    </row>
    <row r="192" s="14" customFormat="1">
      <c r="A192" s="14"/>
      <c r="B192" s="245"/>
      <c r="C192" s="246"/>
      <c r="D192" s="228" t="s">
        <v>172</v>
      </c>
      <c r="E192" s="247" t="s">
        <v>35</v>
      </c>
      <c r="F192" s="248" t="s">
        <v>605</v>
      </c>
      <c r="G192" s="246"/>
      <c r="H192" s="249">
        <v>186.90000000000001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172</v>
      </c>
      <c r="AU192" s="255" t="s">
        <v>89</v>
      </c>
      <c r="AV192" s="14" t="s">
        <v>89</v>
      </c>
      <c r="AW192" s="14" t="s">
        <v>41</v>
      </c>
      <c r="AX192" s="14" t="s">
        <v>87</v>
      </c>
      <c r="AY192" s="255" t="s">
        <v>159</v>
      </c>
    </row>
    <row r="193" s="2" customFormat="1" ht="24.15" customHeight="1">
      <c r="A193" s="40"/>
      <c r="B193" s="41"/>
      <c r="C193" s="215" t="s">
        <v>306</v>
      </c>
      <c r="D193" s="215" t="s">
        <v>161</v>
      </c>
      <c r="E193" s="216" t="s">
        <v>302</v>
      </c>
      <c r="F193" s="217" t="s">
        <v>303</v>
      </c>
      <c r="G193" s="218" t="s">
        <v>234</v>
      </c>
      <c r="H193" s="219">
        <v>80.911000000000001</v>
      </c>
      <c r="I193" s="220"/>
      <c r="J193" s="221">
        <f>ROUND(I193*H193,1)</f>
        <v>0</v>
      </c>
      <c r="K193" s="217" t="s">
        <v>35</v>
      </c>
      <c r="L193" s="46"/>
      <c r="M193" s="222" t="s">
        <v>35</v>
      </c>
      <c r="N193" s="223" t="s">
        <v>51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166</v>
      </c>
      <c r="AT193" s="226" t="s">
        <v>161</v>
      </c>
      <c r="AU193" s="226" t="s">
        <v>89</v>
      </c>
      <c r="AY193" s="18" t="s">
        <v>159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87</v>
      </c>
      <c r="BK193" s="227">
        <f>ROUND(I193*H193,1)</f>
        <v>0</v>
      </c>
      <c r="BL193" s="18" t="s">
        <v>166</v>
      </c>
      <c r="BM193" s="226" t="s">
        <v>304</v>
      </c>
    </row>
    <row r="194" s="2" customFormat="1">
      <c r="A194" s="40"/>
      <c r="B194" s="41"/>
      <c r="C194" s="42"/>
      <c r="D194" s="228" t="s">
        <v>168</v>
      </c>
      <c r="E194" s="42"/>
      <c r="F194" s="229" t="s">
        <v>305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168</v>
      </c>
      <c r="AU194" s="18" t="s">
        <v>89</v>
      </c>
    </row>
    <row r="195" s="13" customFormat="1">
      <c r="A195" s="13"/>
      <c r="B195" s="235"/>
      <c r="C195" s="236"/>
      <c r="D195" s="228" t="s">
        <v>172</v>
      </c>
      <c r="E195" s="237" t="s">
        <v>35</v>
      </c>
      <c r="F195" s="238" t="s">
        <v>566</v>
      </c>
      <c r="G195" s="236"/>
      <c r="H195" s="237" t="s">
        <v>35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172</v>
      </c>
      <c r="AU195" s="244" t="s">
        <v>89</v>
      </c>
      <c r="AV195" s="13" t="s">
        <v>87</v>
      </c>
      <c r="AW195" s="13" t="s">
        <v>41</v>
      </c>
      <c r="AX195" s="13" t="s">
        <v>80</v>
      </c>
      <c r="AY195" s="244" t="s">
        <v>159</v>
      </c>
    </row>
    <row r="196" s="14" customFormat="1">
      <c r="A196" s="14"/>
      <c r="B196" s="245"/>
      <c r="C196" s="246"/>
      <c r="D196" s="228" t="s">
        <v>172</v>
      </c>
      <c r="E196" s="247" t="s">
        <v>35</v>
      </c>
      <c r="F196" s="248" t="s">
        <v>606</v>
      </c>
      <c r="G196" s="246"/>
      <c r="H196" s="249">
        <v>80.911000000000001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172</v>
      </c>
      <c r="AU196" s="255" t="s">
        <v>89</v>
      </c>
      <c r="AV196" s="14" t="s">
        <v>89</v>
      </c>
      <c r="AW196" s="14" t="s">
        <v>41</v>
      </c>
      <c r="AX196" s="14" t="s">
        <v>87</v>
      </c>
      <c r="AY196" s="255" t="s">
        <v>159</v>
      </c>
    </row>
    <row r="197" s="2" customFormat="1" ht="24.15" customHeight="1">
      <c r="A197" s="40"/>
      <c r="B197" s="41"/>
      <c r="C197" s="215" t="s">
        <v>311</v>
      </c>
      <c r="D197" s="215" t="s">
        <v>161</v>
      </c>
      <c r="E197" s="216" t="s">
        <v>307</v>
      </c>
      <c r="F197" s="217" t="s">
        <v>308</v>
      </c>
      <c r="G197" s="218" t="s">
        <v>234</v>
      </c>
      <c r="H197" s="219">
        <v>41.752000000000002</v>
      </c>
      <c r="I197" s="220"/>
      <c r="J197" s="221">
        <f>ROUND(I197*H197,1)</f>
        <v>0</v>
      </c>
      <c r="K197" s="217" t="s">
        <v>35</v>
      </c>
      <c r="L197" s="46"/>
      <c r="M197" s="222" t="s">
        <v>35</v>
      </c>
      <c r="N197" s="223" t="s">
        <v>51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166</v>
      </c>
      <c r="AT197" s="226" t="s">
        <v>161</v>
      </c>
      <c r="AU197" s="226" t="s">
        <v>89</v>
      </c>
      <c r="AY197" s="18" t="s">
        <v>159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87</v>
      </c>
      <c r="BK197" s="227">
        <f>ROUND(I197*H197,1)</f>
        <v>0</v>
      </c>
      <c r="BL197" s="18" t="s">
        <v>166</v>
      </c>
      <c r="BM197" s="226" t="s">
        <v>309</v>
      </c>
    </row>
    <row r="198" s="2" customFormat="1">
      <c r="A198" s="40"/>
      <c r="B198" s="41"/>
      <c r="C198" s="42"/>
      <c r="D198" s="228" t="s">
        <v>168</v>
      </c>
      <c r="E198" s="42"/>
      <c r="F198" s="229" t="s">
        <v>310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168</v>
      </c>
      <c r="AU198" s="18" t="s">
        <v>89</v>
      </c>
    </row>
    <row r="199" s="13" customFormat="1">
      <c r="A199" s="13"/>
      <c r="B199" s="235"/>
      <c r="C199" s="236"/>
      <c r="D199" s="228" t="s">
        <v>172</v>
      </c>
      <c r="E199" s="237" t="s">
        <v>35</v>
      </c>
      <c r="F199" s="238" t="s">
        <v>566</v>
      </c>
      <c r="G199" s="236"/>
      <c r="H199" s="237" t="s">
        <v>35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172</v>
      </c>
      <c r="AU199" s="244" t="s">
        <v>89</v>
      </c>
      <c r="AV199" s="13" t="s">
        <v>87</v>
      </c>
      <c r="AW199" s="13" t="s">
        <v>41</v>
      </c>
      <c r="AX199" s="13" t="s">
        <v>80</v>
      </c>
      <c r="AY199" s="244" t="s">
        <v>159</v>
      </c>
    </row>
    <row r="200" s="14" customFormat="1">
      <c r="A200" s="14"/>
      <c r="B200" s="245"/>
      <c r="C200" s="246"/>
      <c r="D200" s="228" t="s">
        <v>172</v>
      </c>
      <c r="E200" s="247" t="s">
        <v>35</v>
      </c>
      <c r="F200" s="248" t="s">
        <v>113</v>
      </c>
      <c r="G200" s="246"/>
      <c r="H200" s="249">
        <v>83.503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172</v>
      </c>
      <c r="AU200" s="255" t="s">
        <v>89</v>
      </c>
      <c r="AV200" s="14" t="s">
        <v>89</v>
      </c>
      <c r="AW200" s="14" t="s">
        <v>41</v>
      </c>
      <c r="AX200" s="14" t="s">
        <v>87</v>
      </c>
      <c r="AY200" s="255" t="s">
        <v>159</v>
      </c>
    </row>
    <row r="201" s="13" customFormat="1">
      <c r="A201" s="13"/>
      <c r="B201" s="235"/>
      <c r="C201" s="236"/>
      <c r="D201" s="228" t="s">
        <v>172</v>
      </c>
      <c r="E201" s="237" t="s">
        <v>35</v>
      </c>
      <c r="F201" s="238" t="s">
        <v>595</v>
      </c>
      <c r="G201" s="236"/>
      <c r="H201" s="237" t="s">
        <v>35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172</v>
      </c>
      <c r="AU201" s="244" t="s">
        <v>89</v>
      </c>
      <c r="AV201" s="13" t="s">
        <v>87</v>
      </c>
      <c r="AW201" s="13" t="s">
        <v>41</v>
      </c>
      <c r="AX201" s="13" t="s">
        <v>80</v>
      </c>
      <c r="AY201" s="244" t="s">
        <v>159</v>
      </c>
    </row>
    <row r="202" s="14" customFormat="1">
      <c r="A202" s="14"/>
      <c r="B202" s="245"/>
      <c r="C202" s="246"/>
      <c r="D202" s="228" t="s">
        <v>172</v>
      </c>
      <c r="E202" s="246"/>
      <c r="F202" s="248" t="s">
        <v>596</v>
      </c>
      <c r="G202" s="246"/>
      <c r="H202" s="249">
        <v>41.752000000000002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172</v>
      </c>
      <c r="AU202" s="255" t="s">
        <v>89</v>
      </c>
      <c r="AV202" s="14" t="s">
        <v>89</v>
      </c>
      <c r="AW202" s="14" t="s">
        <v>4</v>
      </c>
      <c r="AX202" s="14" t="s">
        <v>87</v>
      </c>
      <c r="AY202" s="255" t="s">
        <v>159</v>
      </c>
    </row>
    <row r="203" s="2" customFormat="1" ht="24.15" customHeight="1">
      <c r="A203" s="40"/>
      <c r="B203" s="41"/>
      <c r="C203" s="215" t="s">
        <v>317</v>
      </c>
      <c r="D203" s="215" t="s">
        <v>161</v>
      </c>
      <c r="E203" s="216" t="s">
        <v>607</v>
      </c>
      <c r="F203" s="217" t="s">
        <v>313</v>
      </c>
      <c r="G203" s="218" t="s">
        <v>234</v>
      </c>
      <c r="H203" s="219">
        <v>41.752000000000002</v>
      </c>
      <c r="I203" s="220"/>
      <c r="J203" s="221">
        <f>ROUND(I203*H203,1)</f>
        <v>0</v>
      </c>
      <c r="K203" s="217" t="s">
        <v>35</v>
      </c>
      <c r="L203" s="46"/>
      <c r="M203" s="222" t="s">
        <v>35</v>
      </c>
      <c r="N203" s="223" t="s">
        <v>51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166</v>
      </c>
      <c r="AT203" s="226" t="s">
        <v>161</v>
      </c>
      <c r="AU203" s="226" t="s">
        <v>89</v>
      </c>
      <c r="AY203" s="18" t="s">
        <v>159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87</v>
      </c>
      <c r="BK203" s="227">
        <f>ROUND(I203*H203,1)</f>
        <v>0</v>
      </c>
      <c r="BL203" s="18" t="s">
        <v>166</v>
      </c>
      <c r="BM203" s="226" t="s">
        <v>608</v>
      </c>
    </row>
    <row r="204" s="2" customFormat="1">
      <c r="A204" s="40"/>
      <c r="B204" s="41"/>
      <c r="C204" s="42"/>
      <c r="D204" s="228" t="s">
        <v>168</v>
      </c>
      <c r="E204" s="42"/>
      <c r="F204" s="229" t="s">
        <v>315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168</v>
      </c>
      <c r="AU204" s="18" t="s">
        <v>89</v>
      </c>
    </row>
    <row r="205" s="13" customFormat="1">
      <c r="A205" s="13"/>
      <c r="B205" s="235"/>
      <c r="C205" s="236"/>
      <c r="D205" s="228" t="s">
        <v>172</v>
      </c>
      <c r="E205" s="237" t="s">
        <v>35</v>
      </c>
      <c r="F205" s="238" t="s">
        <v>566</v>
      </c>
      <c r="G205" s="236"/>
      <c r="H205" s="237" t="s">
        <v>35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172</v>
      </c>
      <c r="AU205" s="244" t="s">
        <v>89</v>
      </c>
      <c r="AV205" s="13" t="s">
        <v>87</v>
      </c>
      <c r="AW205" s="13" t="s">
        <v>41</v>
      </c>
      <c r="AX205" s="13" t="s">
        <v>80</v>
      </c>
      <c r="AY205" s="244" t="s">
        <v>159</v>
      </c>
    </row>
    <row r="206" s="14" customFormat="1">
      <c r="A206" s="14"/>
      <c r="B206" s="245"/>
      <c r="C206" s="246"/>
      <c r="D206" s="228" t="s">
        <v>172</v>
      </c>
      <c r="E206" s="247" t="s">
        <v>35</v>
      </c>
      <c r="F206" s="248" t="s">
        <v>113</v>
      </c>
      <c r="G206" s="246"/>
      <c r="H206" s="249">
        <v>83.503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172</v>
      </c>
      <c r="AU206" s="255" t="s">
        <v>89</v>
      </c>
      <c r="AV206" s="14" t="s">
        <v>89</v>
      </c>
      <c r="AW206" s="14" t="s">
        <v>41</v>
      </c>
      <c r="AX206" s="14" t="s">
        <v>87</v>
      </c>
      <c r="AY206" s="255" t="s">
        <v>159</v>
      </c>
    </row>
    <row r="207" s="13" customFormat="1">
      <c r="A207" s="13"/>
      <c r="B207" s="235"/>
      <c r="C207" s="236"/>
      <c r="D207" s="228" t="s">
        <v>172</v>
      </c>
      <c r="E207" s="237" t="s">
        <v>35</v>
      </c>
      <c r="F207" s="238" t="s">
        <v>595</v>
      </c>
      <c r="G207" s="236"/>
      <c r="H207" s="237" t="s">
        <v>35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172</v>
      </c>
      <c r="AU207" s="244" t="s">
        <v>89</v>
      </c>
      <c r="AV207" s="13" t="s">
        <v>87</v>
      </c>
      <c r="AW207" s="13" t="s">
        <v>41</v>
      </c>
      <c r="AX207" s="13" t="s">
        <v>80</v>
      </c>
      <c r="AY207" s="244" t="s">
        <v>159</v>
      </c>
    </row>
    <row r="208" s="14" customFormat="1">
      <c r="A208" s="14"/>
      <c r="B208" s="245"/>
      <c r="C208" s="246"/>
      <c r="D208" s="228" t="s">
        <v>172</v>
      </c>
      <c r="E208" s="246"/>
      <c r="F208" s="248" t="s">
        <v>596</v>
      </c>
      <c r="G208" s="246"/>
      <c r="H208" s="249">
        <v>41.752000000000002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172</v>
      </c>
      <c r="AU208" s="255" t="s">
        <v>89</v>
      </c>
      <c r="AV208" s="14" t="s">
        <v>89</v>
      </c>
      <c r="AW208" s="14" t="s">
        <v>4</v>
      </c>
      <c r="AX208" s="14" t="s">
        <v>87</v>
      </c>
      <c r="AY208" s="255" t="s">
        <v>159</v>
      </c>
    </row>
    <row r="209" s="2" customFormat="1" ht="24.15" customHeight="1">
      <c r="A209" s="40"/>
      <c r="B209" s="41"/>
      <c r="C209" s="215" t="s">
        <v>323</v>
      </c>
      <c r="D209" s="215" t="s">
        <v>161</v>
      </c>
      <c r="E209" s="216" t="s">
        <v>318</v>
      </c>
      <c r="F209" s="217" t="s">
        <v>319</v>
      </c>
      <c r="G209" s="218" t="s">
        <v>234</v>
      </c>
      <c r="H209" s="219">
        <v>80.911000000000001</v>
      </c>
      <c r="I209" s="220"/>
      <c r="J209" s="221">
        <f>ROUND(I209*H209,1)</f>
        <v>0</v>
      </c>
      <c r="K209" s="217" t="s">
        <v>165</v>
      </c>
      <c r="L209" s="46"/>
      <c r="M209" s="222" t="s">
        <v>35</v>
      </c>
      <c r="N209" s="223" t="s">
        <v>51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166</v>
      </c>
      <c r="AT209" s="226" t="s">
        <v>161</v>
      </c>
      <c r="AU209" s="226" t="s">
        <v>89</v>
      </c>
      <c r="AY209" s="18" t="s">
        <v>159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87</v>
      </c>
      <c r="BK209" s="227">
        <f>ROUND(I209*H209,1)</f>
        <v>0</v>
      </c>
      <c r="BL209" s="18" t="s">
        <v>166</v>
      </c>
      <c r="BM209" s="226" t="s">
        <v>320</v>
      </c>
    </row>
    <row r="210" s="2" customFormat="1">
      <c r="A210" s="40"/>
      <c r="B210" s="41"/>
      <c r="C210" s="42"/>
      <c r="D210" s="228" t="s">
        <v>168</v>
      </c>
      <c r="E210" s="42"/>
      <c r="F210" s="229" t="s">
        <v>321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168</v>
      </c>
      <c r="AU210" s="18" t="s">
        <v>89</v>
      </c>
    </row>
    <row r="211" s="2" customFormat="1">
      <c r="A211" s="40"/>
      <c r="B211" s="41"/>
      <c r="C211" s="42"/>
      <c r="D211" s="233" t="s">
        <v>170</v>
      </c>
      <c r="E211" s="42"/>
      <c r="F211" s="234" t="s">
        <v>322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170</v>
      </c>
      <c r="AU211" s="18" t="s">
        <v>89</v>
      </c>
    </row>
    <row r="212" s="13" customFormat="1">
      <c r="A212" s="13"/>
      <c r="B212" s="235"/>
      <c r="C212" s="236"/>
      <c r="D212" s="228" t="s">
        <v>172</v>
      </c>
      <c r="E212" s="237" t="s">
        <v>35</v>
      </c>
      <c r="F212" s="238" t="s">
        <v>566</v>
      </c>
      <c r="G212" s="236"/>
      <c r="H212" s="237" t="s">
        <v>35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172</v>
      </c>
      <c r="AU212" s="244" t="s">
        <v>89</v>
      </c>
      <c r="AV212" s="13" t="s">
        <v>87</v>
      </c>
      <c r="AW212" s="13" t="s">
        <v>41</v>
      </c>
      <c r="AX212" s="13" t="s">
        <v>80</v>
      </c>
      <c r="AY212" s="244" t="s">
        <v>159</v>
      </c>
    </row>
    <row r="213" s="14" customFormat="1">
      <c r="A213" s="14"/>
      <c r="B213" s="245"/>
      <c r="C213" s="246"/>
      <c r="D213" s="228" t="s">
        <v>172</v>
      </c>
      <c r="E213" s="247" t="s">
        <v>35</v>
      </c>
      <c r="F213" s="248" t="s">
        <v>606</v>
      </c>
      <c r="G213" s="246"/>
      <c r="H213" s="249">
        <v>80.911000000000001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172</v>
      </c>
      <c r="AU213" s="255" t="s">
        <v>89</v>
      </c>
      <c r="AV213" s="14" t="s">
        <v>89</v>
      </c>
      <c r="AW213" s="14" t="s">
        <v>41</v>
      </c>
      <c r="AX213" s="14" t="s">
        <v>87</v>
      </c>
      <c r="AY213" s="255" t="s">
        <v>159</v>
      </c>
    </row>
    <row r="214" s="2" customFormat="1" ht="33" customHeight="1">
      <c r="A214" s="40"/>
      <c r="B214" s="41"/>
      <c r="C214" s="215" t="s">
        <v>7</v>
      </c>
      <c r="D214" s="215" t="s">
        <v>161</v>
      </c>
      <c r="E214" s="216" t="s">
        <v>324</v>
      </c>
      <c r="F214" s="217" t="s">
        <v>325</v>
      </c>
      <c r="G214" s="218" t="s">
        <v>326</v>
      </c>
      <c r="H214" s="219">
        <v>150.30500000000001</v>
      </c>
      <c r="I214" s="220"/>
      <c r="J214" s="221">
        <f>ROUND(I214*H214,1)</f>
        <v>0</v>
      </c>
      <c r="K214" s="217" t="s">
        <v>165</v>
      </c>
      <c r="L214" s="46"/>
      <c r="M214" s="222" t="s">
        <v>35</v>
      </c>
      <c r="N214" s="223" t="s">
        <v>51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166</v>
      </c>
      <c r="AT214" s="226" t="s">
        <v>161</v>
      </c>
      <c r="AU214" s="226" t="s">
        <v>89</v>
      </c>
      <c r="AY214" s="18" t="s">
        <v>159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87</v>
      </c>
      <c r="BK214" s="227">
        <f>ROUND(I214*H214,1)</f>
        <v>0</v>
      </c>
      <c r="BL214" s="18" t="s">
        <v>166</v>
      </c>
      <c r="BM214" s="226" t="s">
        <v>327</v>
      </c>
    </row>
    <row r="215" s="2" customFormat="1">
      <c r="A215" s="40"/>
      <c r="B215" s="41"/>
      <c r="C215" s="42"/>
      <c r="D215" s="228" t="s">
        <v>168</v>
      </c>
      <c r="E215" s="42"/>
      <c r="F215" s="229" t="s">
        <v>328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168</v>
      </c>
      <c r="AU215" s="18" t="s">
        <v>89</v>
      </c>
    </row>
    <row r="216" s="2" customFormat="1">
      <c r="A216" s="40"/>
      <c r="B216" s="41"/>
      <c r="C216" s="42"/>
      <c r="D216" s="233" t="s">
        <v>170</v>
      </c>
      <c r="E216" s="42"/>
      <c r="F216" s="234" t="s">
        <v>329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170</v>
      </c>
      <c r="AU216" s="18" t="s">
        <v>89</v>
      </c>
    </row>
    <row r="217" s="13" customFormat="1">
      <c r="A217" s="13"/>
      <c r="B217" s="235"/>
      <c r="C217" s="236"/>
      <c r="D217" s="228" t="s">
        <v>172</v>
      </c>
      <c r="E217" s="237" t="s">
        <v>35</v>
      </c>
      <c r="F217" s="238" t="s">
        <v>566</v>
      </c>
      <c r="G217" s="236"/>
      <c r="H217" s="237" t="s">
        <v>35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172</v>
      </c>
      <c r="AU217" s="244" t="s">
        <v>89</v>
      </c>
      <c r="AV217" s="13" t="s">
        <v>87</v>
      </c>
      <c r="AW217" s="13" t="s">
        <v>41</v>
      </c>
      <c r="AX217" s="13" t="s">
        <v>80</v>
      </c>
      <c r="AY217" s="244" t="s">
        <v>159</v>
      </c>
    </row>
    <row r="218" s="14" customFormat="1">
      <c r="A218" s="14"/>
      <c r="B218" s="245"/>
      <c r="C218" s="246"/>
      <c r="D218" s="228" t="s">
        <v>172</v>
      </c>
      <c r="E218" s="247" t="s">
        <v>35</v>
      </c>
      <c r="F218" s="248" t="s">
        <v>113</v>
      </c>
      <c r="G218" s="246"/>
      <c r="H218" s="249">
        <v>83.503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172</v>
      </c>
      <c r="AU218" s="255" t="s">
        <v>89</v>
      </c>
      <c r="AV218" s="14" t="s">
        <v>89</v>
      </c>
      <c r="AW218" s="14" t="s">
        <v>41</v>
      </c>
      <c r="AX218" s="14" t="s">
        <v>87</v>
      </c>
      <c r="AY218" s="255" t="s">
        <v>159</v>
      </c>
    </row>
    <row r="219" s="14" customFormat="1">
      <c r="A219" s="14"/>
      <c r="B219" s="245"/>
      <c r="C219" s="246"/>
      <c r="D219" s="228" t="s">
        <v>172</v>
      </c>
      <c r="E219" s="246"/>
      <c r="F219" s="248" t="s">
        <v>609</v>
      </c>
      <c r="G219" s="246"/>
      <c r="H219" s="249">
        <v>150.30500000000001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172</v>
      </c>
      <c r="AU219" s="255" t="s">
        <v>89</v>
      </c>
      <c r="AV219" s="14" t="s">
        <v>89</v>
      </c>
      <c r="AW219" s="14" t="s">
        <v>4</v>
      </c>
      <c r="AX219" s="14" t="s">
        <v>87</v>
      </c>
      <c r="AY219" s="255" t="s">
        <v>159</v>
      </c>
    </row>
    <row r="220" s="2" customFormat="1" ht="16.5" customHeight="1">
      <c r="A220" s="40"/>
      <c r="B220" s="41"/>
      <c r="C220" s="215" t="s">
        <v>337</v>
      </c>
      <c r="D220" s="215" t="s">
        <v>161</v>
      </c>
      <c r="E220" s="216" t="s">
        <v>331</v>
      </c>
      <c r="F220" s="217" t="s">
        <v>332</v>
      </c>
      <c r="G220" s="218" t="s">
        <v>234</v>
      </c>
      <c r="H220" s="219">
        <v>80.911000000000001</v>
      </c>
      <c r="I220" s="220"/>
      <c r="J220" s="221">
        <f>ROUND(I220*H220,1)</f>
        <v>0</v>
      </c>
      <c r="K220" s="217" t="s">
        <v>165</v>
      </c>
      <c r="L220" s="46"/>
      <c r="M220" s="222" t="s">
        <v>35</v>
      </c>
      <c r="N220" s="223" t="s">
        <v>51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166</v>
      </c>
      <c r="AT220" s="226" t="s">
        <v>161</v>
      </c>
      <c r="AU220" s="226" t="s">
        <v>89</v>
      </c>
      <c r="AY220" s="18" t="s">
        <v>159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87</v>
      </c>
      <c r="BK220" s="227">
        <f>ROUND(I220*H220,1)</f>
        <v>0</v>
      </c>
      <c r="BL220" s="18" t="s">
        <v>166</v>
      </c>
      <c r="BM220" s="226" t="s">
        <v>333</v>
      </c>
    </row>
    <row r="221" s="2" customFormat="1">
      <c r="A221" s="40"/>
      <c r="B221" s="41"/>
      <c r="C221" s="42"/>
      <c r="D221" s="228" t="s">
        <v>168</v>
      </c>
      <c r="E221" s="42"/>
      <c r="F221" s="229" t="s">
        <v>334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168</v>
      </c>
      <c r="AU221" s="18" t="s">
        <v>89</v>
      </c>
    </row>
    <row r="222" s="2" customFormat="1">
      <c r="A222" s="40"/>
      <c r="B222" s="41"/>
      <c r="C222" s="42"/>
      <c r="D222" s="233" t="s">
        <v>170</v>
      </c>
      <c r="E222" s="42"/>
      <c r="F222" s="234" t="s">
        <v>335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170</v>
      </c>
      <c r="AU222" s="18" t="s">
        <v>89</v>
      </c>
    </row>
    <row r="223" s="13" customFormat="1">
      <c r="A223" s="13"/>
      <c r="B223" s="235"/>
      <c r="C223" s="236"/>
      <c r="D223" s="228" t="s">
        <v>172</v>
      </c>
      <c r="E223" s="237" t="s">
        <v>35</v>
      </c>
      <c r="F223" s="238" t="s">
        <v>566</v>
      </c>
      <c r="G223" s="236"/>
      <c r="H223" s="237" t="s">
        <v>35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172</v>
      </c>
      <c r="AU223" s="244" t="s">
        <v>89</v>
      </c>
      <c r="AV223" s="13" t="s">
        <v>87</v>
      </c>
      <c r="AW223" s="13" t="s">
        <v>41</v>
      </c>
      <c r="AX223" s="13" t="s">
        <v>80</v>
      </c>
      <c r="AY223" s="244" t="s">
        <v>159</v>
      </c>
    </row>
    <row r="224" s="14" customFormat="1">
      <c r="A224" s="14"/>
      <c r="B224" s="245"/>
      <c r="C224" s="246"/>
      <c r="D224" s="228" t="s">
        <v>172</v>
      </c>
      <c r="E224" s="247" t="s">
        <v>35</v>
      </c>
      <c r="F224" s="248" t="s">
        <v>606</v>
      </c>
      <c r="G224" s="246"/>
      <c r="H224" s="249">
        <v>80.911000000000001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172</v>
      </c>
      <c r="AU224" s="255" t="s">
        <v>89</v>
      </c>
      <c r="AV224" s="14" t="s">
        <v>89</v>
      </c>
      <c r="AW224" s="14" t="s">
        <v>41</v>
      </c>
      <c r="AX224" s="14" t="s">
        <v>87</v>
      </c>
      <c r="AY224" s="255" t="s">
        <v>159</v>
      </c>
    </row>
    <row r="225" s="2" customFormat="1" ht="24.15" customHeight="1">
      <c r="A225" s="40"/>
      <c r="B225" s="41"/>
      <c r="C225" s="215" t="s">
        <v>344</v>
      </c>
      <c r="D225" s="215" t="s">
        <v>161</v>
      </c>
      <c r="E225" s="216" t="s">
        <v>338</v>
      </c>
      <c r="F225" s="217" t="s">
        <v>339</v>
      </c>
      <c r="G225" s="218" t="s">
        <v>234</v>
      </c>
      <c r="H225" s="219">
        <v>55.692</v>
      </c>
      <c r="I225" s="220"/>
      <c r="J225" s="221">
        <f>ROUND(I225*H225,1)</f>
        <v>0</v>
      </c>
      <c r="K225" s="217" t="s">
        <v>165</v>
      </c>
      <c r="L225" s="46"/>
      <c r="M225" s="222" t="s">
        <v>35</v>
      </c>
      <c r="N225" s="223" t="s">
        <v>51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166</v>
      </c>
      <c r="AT225" s="226" t="s">
        <v>161</v>
      </c>
      <c r="AU225" s="226" t="s">
        <v>89</v>
      </c>
      <c r="AY225" s="18" t="s">
        <v>159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87</v>
      </c>
      <c r="BK225" s="227">
        <f>ROUND(I225*H225,1)</f>
        <v>0</v>
      </c>
      <c r="BL225" s="18" t="s">
        <v>166</v>
      </c>
      <c r="BM225" s="226" t="s">
        <v>340</v>
      </c>
    </row>
    <row r="226" s="2" customFormat="1">
      <c r="A226" s="40"/>
      <c r="B226" s="41"/>
      <c r="C226" s="42"/>
      <c r="D226" s="228" t="s">
        <v>168</v>
      </c>
      <c r="E226" s="42"/>
      <c r="F226" s="229" t="s">
        <v>341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168</v>
      </c>
      <c r="AU226" s="18" t="s">
        <v>89</v>
      </c>
    </row>
    <row r="227" s="2" customFormat="1">
      <c r="A227" s="40"/>
      <c r="B227" s="41"/>
      <c r="C227" s="42"/>
      <c r="D227" s="233" t="s">
        <v>170</v>
      </c>
      <c r="E227" s="42"/>
      <c r="F227" s="234" t="s">
        <v>342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170</v>
      </c>
      <c r="AU227" s="18" t="s">
        <v>89</v>
      </c>
    </row>
    <row r="228" s="13" customFormat="1">
      <c r="A228" s="13"/>
      <c r="B228" s="235"/>
      <c r="C228" s="236"/>
      <c r="D228" s="228" t="s">
        <v>172</v>
      </c>
      <c r="E228" s="237" t="s">
        <v>35</v>
      </c>
      <c r="F228" s="238" t="s">
        <v>566</v>
      </c>
      <c r="G228" s="236"/>
      <c r="H228" s="237" t="s">
        <v>35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172</v>
      </c>
      <c r="AU228" s="244" t="s">
        <v>89</v>
      </c>
      <c r="AV228" s="13" t="s">
        <v>87</v>
      </c>
      <c r="AW228" s="13" t="s">
        <v>41</v>
      </c>
      <c r="AX228" s="13" t="s">
        <v>80</v>
      </c>
      <c r="AY228" s="244" t="s">
        <v>159</v>
      </c>
    </row>
    <row r="229" s="14" customFormat="1">
      <c r="A229" s="14"/>
      <c r="B229" s="245"/>
      <c r="C229" s="246"/>
      <c r="D229" s="228" t="s">
        <v>172</v>
      </c>
      <c r="E229" s="247" t="s">
        <v>126</v>
      </c>
      <c r="F229" s="248" t="s">
        <v>610</v>
      </c>
      <c r="G229" s="246"/>
      <c r="H229" s="249">
        <v>55.692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172</v>
      </c>
      <c r="AU229" s="255" t="s">
        <v>89</v>
      </c>
      <c r="AV229" s="14" t="s">
        <v>89</v>
      </c>
      <c r="AW229" s="14" t="s">
        <v>41</v>
      </c>
      <c r="AX229" s="14" t="s">
        <v>87</v>
      </c>
      <c r="AY229" s="255" t="s">
        <v>159</v>
      </c>
    </row>
    <row r="230" s="2" customFormat="1" ht="16.5" customHeight="1">
      <c r="A230" s="40"/>
      <c r="B230" s="41"/>
      <c r="C230" s="278" t="s">
        <v>351</v>
      </c>
      <c r="D230" s="278" t="s">
        <v>345</v>
      </c>
      <c r="E230" s="279" t="s">
        <v>346</v>
      </c>
      <c r="F230" s="280" t="s">
        <v>347</v>
      </c>
      <c r="G230" s="281" t="s">
        <v>326</v>
      </c>
      <c r="H230" s="282">
        <v>111.384</v>
      </c>
      <c r="I230" s="283"/>
      <c r="J230" s="284">
        <f>ROUND(I230*H230,1)</f>
        <v>0</v>
      </c>
      <c r="K230" s="280" t="s">
        <v>165</v>
      </c>
      <c r="L230" s="285"/>
      <c r="M230" s="286" t="s">
        <v>35</v>
      </c>
      <c r="N230" s="287" t="s">
        <v>51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218</v>
      </c>
      <c r="AT230" s="226" t="s">
        <v>345</v>
      </c>
      <c r="AU230" s="226" t="s">
        <v>89</v>
      </c>
      <c r="AY230" s="18" t="s">
        <v>159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87</v>
      </c>
      <c r="BK230" s="227">
        <f>ROUND(I230*H230,1)</f>
        <v>0</v>
      </c>
      <c r="BL230" s="18" t="s">
        <v>166</v>
      </c>
      <c r="BM230" s="226" t="s">
        <v>348</v>
      </c>
    </row>
    <row r="231" s="2" customFormat="1">
      <c r="A231" s="40"/>
      <c r="B231" s="41"/>
      <c r="C231" s="42"/>
      <c r="D231" s="228" t="s">
        <v>168</v>
      </c>
      <c r="E231" s="42"/>
      <c r="F231" s="229" t="s">
        <v>347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168</v>
      </c>
      <c r="AU231" s="18" t="s">
        <v>89</v>
      </c>
    </row>
    <row r="232" s="2" customFormat="1">
      <c r="A232" s="40"/>
      <c r="B232" s="41"/>
      <c r="C232" s="42"/>
      <c r="D232" s="233" t="s">
        <v>170</v>
      </c>
      <c r="E232" s="42"/>
      <c r="F232" s="234" t="s">
        <v>349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170</v>
      </c>
      <c r="AU232" s="18" t="s">
        <v>89</v>
      </c>
    </row>
    <row r="233" s="14" customFormat="1">
      <c r="A233" s="14"/>
      <c r="B233" s="245"/>
      <c r="C233" s="246"/>
      <c r="D233" s="228" t="s">
        <v>172</v>
      </c>
      <c r="E233" s="246"/>
      <c r="F233" s="248" t="s">
        <v>611</v>
      </c>
      <c r="G233" s="246"/>
      <c r="H233" s="249">
        <v>111.384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172</v>
      </c>
      <c r="AU233" s="255" t="s">
        <v>89</v>
      </c>
      <c r="AV233" s="14" t="s">
        <v>89</v>
      </c>
      <c r="AW233" s="14" t="s">
        <v>4</v>
      </c>
      <c r="AX233" s="14" t="s">
        <v>87</v>
      </c>
      <c r="AY233" s="255" t="s">
        <v>159</v>
      </c>
    </row>
    <row r="234" s="2" customFormat="1" ht="24.15" customHeight="1">
      <c r="A234" s="40"/>
      <c r="B234" s="41"/>
      <c r="C234" s="215" t="s">
        <v>360</v>
      </c>
      <c r="D234" s="215" t="s">
        <v>161</v>
      </c>
      <c r="E234" s="216" t="s">
        <v>352</v>
      </c>
      <c r="F234" s="217" t="s">
        <v>353</v>
      </c>
      <c r="G234" s="218" t="s">
        <v>234</v>
      </c>
      <c r="H234" s="219">
        <v>19.905000000000001</v>
      </c>
      <c r="I234" s="220"/>
      <c r="J234" s="221">
        <f>ROUND(I234*H234,1)</f>
        <v>0</v>
      </c>
      <c r="K234" s="217" t="s">
        <v>165</v>
      </c>
      <c r="L234" s="46"/>
      <c r="M234" s="222" t="s">
        <v>35</v>
      </c>
      <c r="N234" s="223" t="s">
        <v>51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166</v>
      </c>
      <c r="AT234" s="226" t="s">
        <v>161</v>
      </c>
      <c r="AU234" s="226" t="s">
        <v>89</v>
      </c>
      <c r="AY234" s="18" t="s">
        <v>159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87</v>
      </c>
      <c r="BK234" s="227">
        <f>ROUND(I234*H234,1)</f>
        <v>0</v>
      </c>
      <c r="BL234" s="18" t="s">
        <v>166</v>
      </c>
      <c r="BM234" s="226" t="s">
        <v>354</v>
      </c>
    </row>
    <row r="235" s="2" customFormat="1">
      <c r="A235" s="40"/>
      <c r="B235" s="41"/>
      <c r="C235" s="42"/>
      <c r="D235" s="228" t="s">
        <v>168</v>
      </c>
      <c r="E235" s="42"/>
      <c r="F235" s="229" t="s">
        <v>355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168</v>
      </c>
      <c r="AU235" s="18" t="s">
        <v>89</v>
      </c>
    </row>
    <row r="236" s="2" customFormat="1">
      <c r="A236" s="40"/>
      <c r="B236" s="41"/>
      <c r="C236" s="42"/>
      <c r="D236" s="233" t="s">
        <v>170</v>
      </c>
      <c r="E236" s="42"/>
      <c r="F236" s="234" t="s">
        <v>356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170</v>
      </c>
      <c r="AU236" s="18" t="s">
        <v>89</v>
      </c>
    </row>
    <row r="237" s="13" customFormat="1">
      <c r="A237" s="13"/>
      <c r="B237" s="235"/>
      <c r="C237" s="236"/>
      <c r="D237" s="228" t="s">
        <v>172</v>
      </c>
      <c r="E237" s="237" t="s">
        <v>35</v>
      </c>
      <c r="F237" s="238" t="s">
        <v>566</v>
      </c>
      <c r="G237" s="236"/>
      <c r="H237" s="237" t="s">
        <v>35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172</v>
      </c>
      <c r="AU237" s="244" t="s">
        <v>89</v>
      </c>
      <c r="AV237" s="13" t="s">
        <v>87</v>
      </c>
      <c r="AW237" s="13" t="s">
        <v>41</v>
      </c>
      <c r="AX237" s="13" t="s">
        <v>80</v>
      </c>
      <c r="AY237" s="244" t="s">
        <v>159</v>
      </c>
    </row>
    <row r="238" s="14" customFormat="1">
      <c r="A238" s="14"/>
      <c r="B238" s="245"/>
      <c r="C238" s="246"/>
      <c r="D238" s="228" t="s">
        <v>172</v>
      </c>
      <c r="E238" s="247" t="s">
        <v>123</v>
      </c>
      <c r="F238" s="248" t="s">
        <v>612</v>
      </c>
      <c r="G238" s="246"/>
      <c r="H238" s="249">
        <v>19.905000000000001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172</v>
      </c>
      <c r="AU238" s="255" t="s">
        <v>89</v>
      </c>
      <c r="AV238" s="14" t="s">
        <v>89</v>
      </c>
      <c r="AW238" s="14" t="s">
        <v>41</v>
      </c>
      <c r="AX238" s="14" t="s">
        <v>87</v>
      </c>
      <c r="AY238" s="255" t="s">
        <v>159</v>
      </c>
    </row>
    <row r="239" s="2" customFormat="1" ht="16.5" customHeight="1">
      <c r="A239" s="40"/>
      <c r="B239" s="41"/>
      <c r="C239" s="278" t="s">
        <v>366</v>
      </c>
      <c r="D239" s="278" t="s">
        <v>345</v>
      </c>
      <c r="E239" s="279" t="s">
        <v>361</v>
      </c>
      <c r="F239" s="280" t="s">
        <v>362</v>
      </c>
      <c r="G239" s="281" t="s">
        <v>326</v>
      </c>
      <c r="H239" s="282">
        <v>39.810000000000002</v>
      </c>
      <c r="I239" s="283"/>
      <c r="J239" s="284">
        <f>ROUND(I239*H239,1)</f>
        <v>0</v>
      </c>
      <c r="K239" s="280" t="s">
        <v>165</v>
      </c>
      <c r="L239" s="285"/>
      <c r="M239" s="286" t="s">
        <v>35</v>
      </c>
      <c r="N239" s="287" t="s">
        <v>51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218</v>
      </c>
      <c r="AT239" s="226" t="s">
        <v>345</v>
      </c>
      <c r="AU239" s="226" t="s">
        <v>89</v>
      </c>
      <c r="AY239" s="18" t="s">
        <v>159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87</v>
      </c>
      <c r="BK239" s="227">
        <f>ROUND(I239*H239,1)</f>
        <v>0</v>
      </c>
      <c r="BL239" s="18" t="s">
        <v>166</v>
      </c>
      <c r="BM239" s="226" t="s">
        <v>363</v>
      </c>
    </row>
    <row r="240" s="2" customFormat="1">
      <c r="A240" s="40"/>
      <c r="B240" s="41"/>
      <c r="C240" s="42"/>
      <c r="D240" s="228" t="s">
        <v>168</v>
      </c>
      <c r="E240" s="42"/>
      <c r="F240" s="229" t="s">
        <v>362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168</v>
      </c>
      <c r="AU240" s="18" t="s">
        <v>89</v>
      </c>
    </row>
    <row r="241" s="2" customFormat="1">
      <c r="A241" s="40"/>
      <c r="B241" s="41"/>
      <c r="C241" s="42"/>
      <c r="D241" s="233" t="s">
        <v>170</v>
      </c>
      <c r="E241" s="42"/>
      <c r="F241" s="234" t="s">
        <v>364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170</v>
      </c>
      <c r="AU241" s="18" t="s">
        <v>89</v>
      </c>
    </row>
    <row r="242" s="14" customFormat="1">
      <c r="A242" s="14"/>
      <c r="B242" s="245"/>
      <c r="C242" s="246"/>
      <c r="D242" s="228" t="s">
        <v>172</v>
      </c>
      <c r="E242" s="246"/>
      <c r="F242" s="248" t="s">
        <v>613</v>
      </c>
      <c r="G242" s="246"/>
      <c r="H242" s="249">
        <v>39.810000000000002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172</v>
      </c>
      <c r="AU242" s="255" t="s">
        <v>89</v>
      </c>
      <c r="AV242" s="14" t="s">
        <v>89</v>
      </c>
      <c r="AW242" s="14" t="s">
        <v>4</v>
      </c>
      <c r="AX242" s="14" t="s">
        <v>87</v>
      </c>
      <c r="AY242" s="255" t="s">
        <v>159</v>
      </c>
    </row>
    <row r="243" s="2" customFormat="1" ht="24.15" customHeight="1">
      <c r="A243" s="40"/>
      <c r="B243" s="41"/>
      <c r="C243" s="215" t="s">
        <v>374</v>
      </c>
      <c r="D243" s="215" t="s">
        <v>161</v>
      </c>
      <c r="E243" s="216" t="s">
        <v>614</v>
      </c>
      <c r="F243" s="217" t="s">
        <v>615</v>
      </c>
      <c r="G243" s="218" t="s">
        <v>287</v>
      </c>
      <c r="H243" s="219">
        <v>44.5</v>
      </c>
      <c r="I243" s="220"/>
      <c r="J243" s="221">
        <f>ROUND(I243*H243,1)</f>
        <v>0</v>
      </c>
      <c r="K243" s="217" t="s">
        <v>165</v>
      </c>
      <c r="L243" s="46"/>
      <c r="M243" s="222" t="s">
        <v>35</v>
      </c>
      <c r="N243" s="223" t="s">
        <v>51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166</v>
      </c>
      <c r="AT243" s="226" t="s">
        <v>161</v>
      </c>
      <c r="AU243" s="226" t="s">
        <v>89</v>
      </c>
      <c r="AY243" s="18" t="s">
        <v>159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87</v>
      </c>
      <c r="BK243" s="227">
        <f>ROUND(I243*H243,1)</f>
        <v>0</v>
      </c>
      <c r="BL243" s="18" t="s">
        <v>166</v>
      </c>
      <c r="BM243" s="226" t="s">
        <v>369</v>
      </c>
    </row>
    <row r="244" s="2" customFormat="1">
      <c r="A244" s="40"/>
      <c r="B244" s="41"/>
      <c r="C244" s="42"/>
      <c r="D244" s="228" t="s">
        <v>168</v>
      </c>
      <c r="E244" s="42"/>
      <c r="F244" s="229" t="s">
        <v>616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168</v>
      </c>
      <c r="AU244" s="18" t="s">
        <v>89</v>
      </c>
    </row>
    <row r="245" s="2" customFormat="1">
      <c r="A245" s="40"/>
      <c r="B245" s="41"/>
      <c r="C245" s="42"/>
      <c r="D245" s="233" t="s">
        <v>170</v>
      </c>
      <c r="E245" s="42"/>
      <c r="F245" s="234" t="s">
        <v>617</v>
      </c>
      <c r="G245" s="42"/>
      <c r="H245" s="42"/>
      <c r="I245" s="230"/>
      <c r="J245" s="42"/>
      <c r="K245" s="42"/>
      <c r="L245" s="46"/>
      <c r="M245" s="231"/>
      <c r="N245" s="232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170</v>
      </c>
      <c r="AU245" s="18" t="s">
        <v>89</v>
      </c>
    </row>
    <row r="246" s="13" customFormat="1">
      <c r="A246" s="13"/>
      <c r="B246" s="235"/>
      <c r="C246" s="236"/>
      <c r="D246" s="228" t="s">
        <v>172</v>
      </c>
      <c r="E246" s="237" t="s">
        <v>35</v>
      </c>
      <c r="F246" s="238" t="s">
        <v>566</v>
      </c>
      <c r="G246" s="236"/>
      <c r="H246" s="237" t="s">
        <v>35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172</v>
      </c>
      <c r="AU246" s="244" t="s">
        <v>89</v>
      </c>
      <c r="AV246" s="13" t="s">
        <v>87</v>
      </c>
      <c r="AW246" s="13" t="s">
        <v>41</v>
      </c>
      <c r="AX246" s="13" t="s">
        <v>80</v>
      </c>
      <c r="AY246" s="244" t="s">
        <v>159</v>
      </c>
    </row>
    <row r="247" s="14" customFormat="1">
      <c r="A247" s="14"/>
      <c r="B247" s="245"/>
      <c r="C247" s="246"/>
      <c r="D247" s="228" t="s">
        <v>172</v>
      </c>
      <c r="E247" s="247" t="s">
        <v>35</v>
      </c>
      <c r="F247" s="248" t="s">
        <v>618</v>
      </c>
      <c r="G247" s="246"/>
      <c r="H247" s="249">
        <v>44.5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172</v>
      </c>
      <c r="AU247" s="255" t="s">
        <v>89</v>
      </c>
      <c r="AV247" s="14" t="s">
        <v>89</v>
      </c>
      <c r="AW247" s="14" t="s">
        <v>41</v>
      </c>
      <c r="AX247" s="14" t="s">
        <v>87</v>
      </c>
      <c r="AY247" s="255" t="s">
        <v>159</v>
      </c>
    </row>
    <row r="248" s="12" customFormat="1" ht="22.8" customHeight="1">
      <c r="A248" s="12"/>
      <c r="B248" s="199"/>
      <c r="C248" s="200"/>
      <c r="D248" s="201" t="s">
        <v>79</v>
      </c>
      <c r="E248" s="213" t="s">
        <v>184</v>
      </c>
      <c r="F248" s="213" t="s">
        <v>381</v>
      </c>
      <c r="G248" s="200"/>
      <c r="H248" s="200"/>
      <c r="I248" s="203"/>
      <c r="J248" s="214">
        <f>BK248</f>
        <v>0</v>
      </c>
      <c r="K248" s="200"/>
      <c r="L248" s="205"/>
      <c r="M248" s="206"/>
      <c r="N248" s="207"/>
      <c r="O248" s="207"/>
      <c r="P248" s="208">
        <f>SUM(P249:P253)</f>
        <v>0</v>
      </c>
      <c r="Q248" s="207"/>
      <c r="R248" s="208">
        <f>SUM(R249:R253)</f>
        <v>0</v>
      </c>
      <c r="S248" s="207"/>
      <c r="T248" s="209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0" t="s">
        <v>87</v>
      </c>
      <c r="AT248" s="211" t="s">
        <v>79</v>
      </c>
      <c r="AU248" s="211" t="s">
        <v>87</v>
      </c>
      <c r="AY248" s="210" t="s">
        <v>159</v>
      </c>
      <c r="BK248" s="212">
        <f>SUM(BK249:BK253)</f>
        <v>0</v>
      </c>
    </row>
    <row r="249" s="2" customFormat="1" ht="21.75" customHeight="1">
      <c r="A249" s="40"/>
      <c r="B249" s="41"/>
      <c r="C249" s="215" t="s">
        <v>382</v>
      </c>
      <c r="D249" s="215" t="s">
        <v>161</v>
      </c>
      <c r="E249" s="216" t="s">
        <v>383</v>
      </c>
      <c r="F249" s="217" t="s">
        <v>384</v>
      </c>
      <c r="G249" s="218" t="s">
        <v>187</v>
      </c>
      <c r="H249" s="219">
        <v>44.5</v>
      </c>
      <c r="I249" s="220"/>
      <c r="J249" s="221">
        <f>ROUND(I249*H249,1)</f>
        <v>0</v>
      </c>
      <c r="K249" s="217" t="s">
        <v>165</v>
      </c>
      <c r="L249" s="46"/>
      <c r="M249" s="222" t="s">
        <v>35</v>
      </c>
      <c r="N249" s="223" t="s">
        <v>51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166</v>
      </c>
      <c r="AT249" s="226" t="s">
        <v>161</v>
      </c>
      <c r="AU249" s="226" t="s">
        <v>89</v>
      </c>
      <c r="AY249" s="18" t="s">
        <v>159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87</v>
      </c>
      <c r="BK249" s="227">
        <f>ROUND(I249*H249,1)</f>
        <v>0</v>
      </c>
      <c r="BL249" s="18" t="s">
        <v>166</v>
      </c>
      <c r="BM249" s="226" t="s">
        <v>385</v>
      </c>
    </row>
    <row r="250" s="2" customFormat="1">
      <c r="A250" s="40"/>
      <c r="B250" s="41"/>
      <c r="C250" s="42"/>
      <c r="D250" s="228" t="s">
        <v>168</v>
      </c>
      <c r="E250" s="42"/>
      <c r="F250" s="229" t="s">
        <v>386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168</v>
      </c>
      <c r="AU250" s="18" t="s">
        <v>89</v>
      </c>
    </row>
    <row r="251" s="2" customFormat="1">
      <c r="A251" s="40"/>
      <c r="B251" s="41"/>
      <c r="C251" s="42"/>
      <c r="D251" s="233" t="s">
        <v>170</v>
      </c>
      <c r="E251" s="42"/>
      <c r="F251" s="234" t="s">
        <v>387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170</v>
      </c>
      <c r="AU251" s="18" t="s">
        <v>89</v>
      </c>
    </row>
    <row r="252" s="13" customFormat="1">
      <c r="A252" s="13"/>
      <c r="B252" s="235"/>
      <c r="C252" s="236"/>
      <c r="D252" s="228" t="s">
        <v>172</v>
      </c>
      <c r="E252" s="237" t="s">
        <v>35</v>
      </c>
      <c r="F252" s="238" t="s">
        <v>566</v>
      </c>
      <c r="G252" s="236"/>
      <c r="H252" s="237" t="s">
        <v>35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172</v>
      </c>
      <c r="AU252" s="244" t="s">
        <v>89</v>
      </c>
      <c r="AV252" s="13" t="s">
        <v>87</v>
      </c>
      <c r="AW252" s="13" t="s">
        <v>41</v>
      </c>
      <c r="AX252" s="13" t="s">
        <v>80</v>
      </c>
      <c r="AY252" s="244" t="s">
        <v>159</v>
      </c>
    </row>
    <row r="253" s="14" customFormat="1">
      <c r="A253" s="14"/>
      <c r="B253" s="245"/>
      <c r="C253" s="246"/>
      <c r="D253" s="228" t="s">
        <v>172</v>
      </c>
      <c r="E253" s="247" t="s">
        <v>35</v>
      </c>
      <c r="F253" s="248" t="s">
        <v>619</v>
      </c>
      <c r="G253" s="246"/>
      <c r="H253" s="249">
        <v>44.5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172</v>
      </c>
      <c r="AU253" s="255" t="s">
        <v>89</v>
      </c>
      <c r="AV253" s="14" t="s">
        <v>89</v>
      </c>
      <c r="AW253" s="14" t="s">
        <v>41</v>
      </c>
      <c r="AX253" s="14" t="s">
        <v>87</v>
      </c>
      <c r="AY253" s="255" t="s">
        <v>159</v>
      </c>
    </row>
    <row r="254" s="12" customFormat="1" ht="22.8" customHeight="1">
      <c r="A254" s="12"/>
      <c r="B254" s="199"/>
      <c r="C254" s="200"/>
      <c r="D254" s="201" t="s">
        <v>79</v>
      </c>
      <c r="E254" s="213" t="s">
        <v>166</v>
      </c>
      <c r="F254" s="213" t="s">
        <v>388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SUM(P255:P261)</f>
        <v>0</v>
      </c>
      <c r="Q254" s="207"/>
      <c r="R254" s="208">
        <f>SUM(R255:R261)</f>
        <v>0</v>
      </c>
      <c r="S254" s="207"/>
      <c r="T254" s="209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87</v>
      </c>
      <c r="AT254" s="211" t="s">
        <v>79</v>
      </c>
      <c r="AU254" s="211" t="s">
        <v>87</v>
      </c>
      <c r="AY254" s="210" t="s">
        <v>159</v>
      </c>
      <c r="BK254" s="212">
        <f>SUM(BK255:BK261)</f>
        <v>0</v>
      </c>
    </row>
    <row r="255" s="2" customFormat="1" ht="16.5" customHeight="1">
      <c r="A255" s="40"/>
      <c r="B255" s="41"/>
      <c r="C255" s="215" t="s">
        <v>389</v>
      </c>
      <c r="D255" s="215" t="s">
        <v>161</v>
      </c>
      <c r="E255" s="216" t="s">
        <v>390</v>
      </c>
      <c r="F255" s="217" t="s">
        <v>391</v>
      </c>
      <c r="G255" s="218" t="s">
        <v>234</v>
      </c>
      <c r="H255" s="219">
        <v>5.3140000000000001</v>
      </c>
      <c r="I255" s="220"/>
      <c r="J255" s="221">
        <f>ROUND(I255*H255,1)</f>
        <v>0</v>
      </c>
      <c r="K255" s="217" t="s">
        <v>165</v>
      </c>
      <c r="L255" s="46"/>
      <c r="M255" s="222" t="s">
        <v>35</v>
      </c>
      <c r="N255" s="223" t="s">
        <v>51</v>
      </c>
      <c r="O255" s="86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166</v>
      </c>
      <c r="AT255" s="226" t="s">
        <v>161</v>
      </c>
      <c r="AU255" s="226" t="s">
        <v>89</v>
      </c>
      <c r="AY255" s="18" t="s">
        <v>159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87</v>
      </c>
      <c r="BK255" s="227">
        <f>ROUND(I255*H255,1)</f>
        <v>0</v>
      </c>
      <c r="BL255" s="18" t="s">
        <v>166</v>
      </c>
      <c r="BM255" s="226" t="s">
        <v>392</v>
      </c>
    </row>
    <row r="256" s="2" customFormat="1">
      <c r="A256" s="40"/>
      <c r="B256" s="41"/>
      <c r="C256" s="42"/>
      <c r="D256" s="228" t="s">
        <v>168</v>
      </c>
      <c r="E256" s="42"/>
      <c r="F256" s="229" t="s">
        <v>393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168</v>
      </c>
      <c r="AU256" s="18" t="s">
        <v>89</v>
      </c>
    </row>
    <row r="257" s="2" customFormat="1">
      <c r="A257" s="40"/>
      <c r="B257" s="41"/>
      <c r="C257" s="42"/>
      <c r="D257" s="233" t="s">
        <v>170</v>
      </c>
      <c r="E257" s="42"/>
      <c r="F257" s="234" t="s">
        <v>394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170</v>
      </c>
      <c r="AU257" s="18" t="s">
        <v>89</v>
      </c>
    </row>
    <row r="258" s="13" customFormat="1">
      <c r="A258" s="13"/>
      <c r="B258" s="235"/>
      <c r="C258" s="236"/>
      <c r="D258" s="228" t="s">
        <v>172</v>
      </c>
      <c r="E258" s="237" t="s">
        <v>35</v>
      </c>
      <c r="F258" s="238" t="s">
        <v>566</v>
      </c>
      <c r="G258" s="236"/>
      <c r="H258" s="237" t="s">
        <v>35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172</v>
      </c>
      <c r="AU258" s="244" t="s">
        <v>89</v>
      </c>
      <c r="AV258" s="13" t="s">
        <v>87</v>
      </c>
      <c r="AW258" s="13" t="s">
        <v>41</v>
      </c>
      <c r="AX258" s="13" t="s">
        <v>80</v>
      </c>
      <c r="AY258" s="244" t="s">
        <v>159</v>
      </c>
    </row>
    <row r="259" s="14" customFormat="1">
      <c r="A259" s="14"/>
      <c r="B259" s="245"/>
      <c r="C259" s="246"/>
      <c r="D259" s="228" t="s">
        <v>172</v>
      </c>
      <c r="E259" s="247" t="s">
        <v>121</v>
      </c>
      <c r="F259" s="248" t="s">
        <v>620</v>
      </c>
      <c r="G259" s="246"/>
      <c r="H259" s="249">
        <v>4.4500000000000002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172</v>
      </c>
      <c r="AU259" s="255" t="s">
        <v>89</v>
      </c>
      <c r="AV259" s="14" t="s">
        <v>89</v>
      </c>
      <c r="AW259" s="14" t="s">
        <v>41</v>
      </c>
      <c r="AX259" s="14" t="s">
        <v>80</v>
      </c>
      <c r="AY259" s="255" t="s">
        <v>159</v>
      </c>
    </row>
    <row r="260" s="14" customFormat="1">
      <c r="A260" s="14"/>
      <c r="B260" s="245"/>
      <c r="C260" s="246"/>
      <c r="D260" s="228" t="s">
        <v>172</v>
      </c>
      <c r="E260" s="247" t="s">
        <v>118</v>
      </c>
      <c r="F260" s="248" t="s">
        <v>621</v>
      </c>
      <c r="G260" s="246"/>
      <c r="H260" s="249">
        <v>0.86399999999999999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172</v>
      </c>
      <c r="AU260" s="255" t="s">
        <v>89</v>
      </c>
      <c r="AV260" s="14" t="s">
        <v>89</v>
      </c>
      <c r="AW260" s="14" t="s">
        <v>41</v>
      </c>
      <c r="AX260" s="14" t="s">
        <v>80</v>
      </c>
      <c r="AY260" s="255" t="s">
        <v>159</v>
      </c>
    </row>
    <row r="261" s="16" customFormat="1">
      <c r="A261" s="16"/>
      <c r="B261" s="267"/>
      <c r="C261" s="268"/>
      <c r="D261" s="228" t="s">
        <v>172</v>
      </c>
      <c r="E261" s="269" t="s">
        <v>561</v>
      </c>
      <c r="F261" s="270" t="s">
        <v>258</v>
      </c>
      <c r="G261" s="268"/>
      <c r="H261" s="271">
        <v>5.3140000000000001</v>
      </c>
      <c r="I261" s="272"/>
      <c r="J261" s="268"/>
      <c r="K261" s="268"/>
      <c r="L261" s="273"/>
      <c r="M261" s="274"/>
      <c r="N261" s="275"/>
      <c r="O261" s="275"/>
      <c r="P261" s="275"/>
      <c r="Q261" s="275"/>
      <c r="R261" s="275"/>
      <c r="S261" s="275"/>
      <c r="T261" s="27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7" t="s">
        <v>172</v>
      </c>
      <c r="AU261" s="277" t="s">
        <v>89</v>
      </c>
      <c r="AV261" s="16" t="s">
        <v>166</v>
      </c>
      <c r="AW261" s="16" t="s">
        <v>41</v>
      </c>
      <c r="AX261" s="16" t="s">
        <v>87</v>
      </c>
      <c r="AY261" s="277" t="s">
        <v>159</v>
      </c>
    </row>
    <row r="262" s="12" customFormat="1" ht="22.8" customHeight="1">
      <c r="A262" s="12"/>
      <c r="B262" s="199"/>
      <c r="C262" s="200"/>
      <c r="D262" s="201" t="s">
        <v>79</v>
      </c>
      <c r="E262" s="213" t="s">
        <v>218</v>
      </c>
      <c r="F262" s="213" t="s">
        <v>444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SUM(P263:P302)</f>
        <v>0</v>
      </c>
      <c r="Q262" s="207"/>
      <c r="R262" s="208">
        <f>SUM(R263:R302)</f>
        <v>0.63228039999999996</v>
      </c>
      <c r="S262" s="207"/>
      <c r="T262" s="209">
        <f>SUM(T263:T302)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87</v>
      </c>
      <c r="AT262" s="211" t="s">
        <v>79</v>
      </c>
      <c r="AU262" s="211" t="s">
        <v>87</v>
      </c>
      <c r="AY262" s="210" t="s">
        <v>159</v>
      </c>
      <c r="BK262" s="212">
        <f>SUM(BK263:BK302)</f>
        <v>0</v>
      </c>
    </row>
    <row r="263" s="2" customFormat="1" ht="24.15" customHeight="1">
      <c r="A263" s="40"/>
      <c r="B263" s="41"/>
      <c r="C263" s="215" t="s">
        <v>396</v>
      </c>
      <c r="D263" s="215" t="s">
        <v>161</v>
      </c>
      <c r="E263" s="216" t="s">
        <v>622</v>
      </c>
      <c r="F263" s="217" t="s">
        <v>623</v>
      </c>
      <c r="G263" s="218" t="s">
        <v>187</v>
      </c>
      <c r="H263" s="219">
        <v>44.5</v>
      </c>
      <c r="I263" s="220"/>
      <c r="J263" s="221">
        <f>ROUND(I263*H263,1)</f>
        <v>0</v>
      </c>
      <c r="K263" s="217" t="s">
        <v>165</v>
      </c>
      <c r="L263" s="46"/>
      <c r="M263" s="222" t="s">
        <v>35</v>
      </c>
      <c r="N263" s="223" t="s">
        <v>51</v>
      </c>
      <c r="O263" s="86"/>
      <c r="P263" s="224">
        <f>O263*H263</f>
        <v>0</v>
      </c>
      <c r="Q263" s="224">
        <v>1.0000000000000001E-05</v>
      </c>
      <c r="R263" s="224">
        <f>Q263*H263</f>
        <v>0.00044500000000000003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166</v>
      </c>
      <c r="AT263" s="226" t="s">
        <v>161</v>
      </c>
      <c r="AU263" s="226" t="s">
        <v>89</v>
      </c>
      <c r="AY263" s="18" t="s">
        <v>159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87</v>
      </c>
      <c r="BK263" s="227">
        <f>ROUND(I263*H263,1)</f>
        <v>0</v>
      </c>
      <c r="BL263" s="18" t="s">
        <v>166</v>
      </c>
      <c r="BM263" s="226" t="s">
        <v>448</v>
      </c>
    </row>
    <row r="264" s="2" customFormat="1">
      <c r="A264" s="40"/>
      <c r="B264" s="41"/>
      <c r="C264" s="42"/>
      <c r="D264" s="228" t="s">
        <v>168</v>
      </c>
      <c r="E264" s="42"/>
      <c r="F264" s="229" t="s">
        <v>624</v>
      </c>
      <c r="G264" s="42"/>
      <c r="H264" s="42"/>
      <c r="I264" s="230"/>
      <c r="J264" s="42"/>
      <c r="K264" s="42"/>
      <c r="L264" s="46"/>
      <c r="M264" s="231"/>
      <c r="N264" s="232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168</v>
      </c>
      <c r="AU264" s="18" t="s">
        <v>89</v>
      </c>
    </row>
    <row r="265" s="2" customFormat="1">
      <c r="A265" s="40"/>
      <c r="B265" s="41"/>
      <c r="C265" s="42"/>
      <c r="D265" s="233" t="s">
        <v>170</v>
      </c>
      <c r="E265" s="42"/>
      <c r="F265" s="234" t="s">
        <v>625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170</v>
      </c>
      <c r="AU265" s="18" t="s">
        <v>89</v>
      </c>
    </row>
    <row r="266" s="2" customFormat="1" ht="21.75" customHeight="1">
      <c r="A266" s="40"/>
      <c r="B266" s="41"/>
      <c r="C266" s="278" t="s">
        <v>403</v>
      </c>
      <c r="D266" s="278" t="s">
        <v>345</v>
      </c>
      <c r="E266" s="279" t="s">
        <v>626</v>
      </c>
      <c r="F266" s="280" t="s">
        <v>627</v>
      </c>
      <c r="G266" s="281" t="s">
        <v>187</v>
      </c>
      <c r="H266" s="282">
        <v>45.167999999999999</v>
      </c>
      <c r="I266" s="283"/>
      <c r="J266" s="284">
        <f>ROUND(I266*H266,1)</f>
        <v>0</v>
      </c>
      <c r="K266" s="280" t="s">
        <v>165</v>
      </c>
      <c r="L266" s="285"/>
      <c r="M266" s="286" t="s">
        <v>35</v>
      </c>
      <c r="N266" s="287" t="s">
        <v>51</v>
      </c>
      <c r="O266" s="86"/>
      <c r="P266" s="224">
        <f>O266*H266</f>
        <v>0</v>
      </c>
      <c r="Q266" s="224">
        <v>0.0023</v>
      </c>
      <c r="R266" s="224">
        <f>Q266*H266</f>
        <v>0.10388639999999999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218</v>
      </c>
      <c r="AT266" s="226" t="s">
        <v>345</v>
      </c>
      <c r="AU266" s="226" t="s">
        <v>89</v>
      </c>
      <c r="AY266" s="18" t="s">
        <v>159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87</v>
      </c>
      <c r="BK266" s="227">
        <f>ROUND(I266*H266,1)</f>
        <v>0</v>
      </c>
      <c r="BL266" s="18" t="s">
        <v>166</v>
      </c>
      <c r="BM266" s="226" t="s">
        <v>454</v>
      </c>
    </row>
    <row r="267" s="2" customFormat="1">
      <c r="A267" s="40"/>
      <c r="B267" s="41"/>
      <c r="C267" s="42"/>
      <c r="D267" s="228" t="s">
        <v>168</v>
      </c>
      <c r="E267" s="42"/>
      <c r="F267" s="229" t="s">
        <v>627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168</v>
      </c>
      <c r="AU267" s="18" t="s">
        <v>89</v>
      </c>
    </row>
    <row r="268" s="2" customFormat="1">
      <c r="A268" s="40"/>
      <c r="B268" s="41"/>
      <c r="C268" s="42"/>
      <c r="D268" s="233" t="s">
        <v>170</v>
      </c>
      <c r="E268" s="42"/>
      <c r="F268" s="234" t="s">
        <v>628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170</v>
      </c>
      <c r="AU268" s="18" t="s">
        <v>89</v>
      </c>
    </row>
    <row r="269" s="13" customFormat="1">
      <c r="A269" s="13"/>
      <c r="B269" s="235"/>
      <c r="C269" s="236"/>
      <c r="D269" s="228" t="s">
        <v>172</v>
      </c>
      <c r="E269" s="237" t="s">
        <v>35</v>
      </c>
      <c r="F269" s="238" t="s">
        <v>566</v>
      </c>
      <c r="G269" s="236"/>
      <c r="H269" s="237" t="s">
        <v>35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172</v>
      </c>
      <c r="AU269" s="244" t="s">
        <v>89</v>
      </c>
      <c r="AV269" s="13" t="s">
        <v>87</v>
      </c>
      <c r="AW269" s="13" t="s">
        <v>41</v>
      </c>
      <c r="AX269" s="13" t="s">
        <v>80</v>
      </c>
      <c r="AY269" s="244" t="s">
        <v>159</v>
      </c>
    </row>
    <row r="270" s="14" customFormat="1">
      <c r="A270" s="14"/>
      <c r="B270" s="245"/>
      <c r="C270" s="246"/>
      <c r="D270" s="228" t="s">
        <v>172</v>
      </c>
      <c r="E270" s="247" t="s">
        <v>35</v>
      </c>
      <c r="F270" s="248" t="s">
        <v>619</v>
      </c>
      <c r="G270" s="246"/>
      <c r="H270" s="249">
        <v>44.5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172</v>
      </c>
      <c r="AU270" s="255" t="s">
        <v>89</v>
      </c>
      <c r="AV270" s="14" t="s">
        <v>89</v>
      </c>
      <c r="AW270" s="14" t="s">
        <v>41</v>
      </c>
      <c r="AX270" s="14" t="s">
        <v>87</v>
      </c>
      <c r="AY270" s="255" t="s">
        <v>159</v>
      </c>
    </row>
    <row r="271" s="14" customFormat="1">
      <c r="A271" s="14"/>
      <c r="B271" s="245"/>
      <c r="C271" s="246"/>
      <c r="D271" s="228" t="s">
        <v>172</v>
      </c>
      <c r="E271" s="246"/>
      <c r="F271" s="248" t="s">
        <v>629</v>
      </c>
      <c r="G271" s="246"/>
      <c r="H271" s="249">
        <v>45.167999999999999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172</v>
      </c>
      <c r="AU271" s="255" t="s">
        <v>89</v>
      </c>
      <c r="AV271" s="14" t="s">
        <v>89</v>
      </c>
      <c r="AW271" s="14" t="s">
        <v>4</v>
      </c>
      <c r="AX271" s="14" t="s">
        <v>87</v>
      </c>
      <c r="AY271" s="255" t="s">
        <v>159</v>
      </c>
    </row>
    <row r="272" s="2" customFormat="1" ht="24.15" customHeight="1">
      <c r="A272" s="40"/>
      <c r="B272" s="41"/>
      <c r="C272" s="215" t="s">
        <v>408</v>
      </c>
      <c r="D272" s="215" t="s">
        <v>161</v>
      </c>
      <c r="E272" s="216" t="s">
        <v>630</v>
      </c>
      <c r="F272" s="217" t="s">
        <v>631</v>
      </c>
      <c r="G272" s="218" t="s">
        <v>399</v>
      </c>
      <c r="H272" s="219">
        <v>12</v>
      </c>
      <c r="I272" s="220"/>
      <c r="J272" s="221">
        <f>ROUND(I272*H272,1)</f>
        <v>0</v>
      </c>
      <c r="K272" s="217" t="s">
        <v>165</v>
      </c>
      <c r="L272" s="46"/>
      <c r="M272" s="222" t="s">
        <v>35</v>
      </c>
      <c r="N272" s="223" t="s">
        <v>51</v>
      </c>
      <c r="O272" s="86"/>
      <c r="P272" s="224">
        <f>O272*H272</f>
        <v>0</v>
      </c>
      <c r="Q272" s="224">
        <v>8.0000000000000007E-05</v>
      </c>
      <c r="R272" s="224">
        <f>Q272*H272</f>
        <v>0.00096000000000000013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166</v>
      </c>
      <c r="AT272" s="226" t="s">
        <v>161</v>
      </c>
      <c r="AU272" s="226" t="s">
        <v>89</v>
      </c>
      <c r="AY272" s="18" t="s">
        <v>159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87</v>
      </c>
      <c r="BK272" s="227">
        <f>ROUND(I272*H272,1)</f>
        <v>0</v>
      </c>
      <c r="BL272" s="18" t="s">
        <v>166</v>
      </c>
      <c r="BM272" s="226" t="s">
        <v>460</v>
      </c>
    </row>
    <row r="273" s="2" customFormat="1">
      <c r="A273" s="40"/>
      <c r="B273" s="41"/>
      <c r="C273" s="42"/>
      <c r="D273" s="228" t="s">
        <v>168</v>
      </c>
      <c r="E273" s="42"/>
      <c r="F273" s="229" t="s">
        <v>632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168</v>
      </c>
      <c r="AU273" s="18" t="s">
        <v>89</v>
      </c>
    </row>
    <row r="274" s="2" customFormat="1">
      <c r="A274" s="40"/>
      <c r="B274" s="41"/>
      <c r="C274" s="42"/>
      <c r="D274" s="233" t="s">
        <v>170</v>
      </c>
      <c r="E274" s="42"/>
      <c r="F274" s="234" t="s">
        <v>633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170</v>
      </c>
      <c r="AU274" s="18" t="s">
        <v>89</v>
      </c>
    </row>
    <row r="275" s="2" customFormat="1" ht="16.5" customHeight="1">
      <c r="A275" s="40"/>
      <c r="B275" s="41"/>
      <c r="C275" s="278" t="s">
        <v>414</v>
      </c>
      <c r="D275" s="278" t="s">
        <v>345</v>
      </c>
      <c r="E275" s="279" t="s">
        <v>634</v>
      </c>
      <c r="F275" s="280" t="s">
        <v>635</v>
      </c>
      <c r="G275" s="281" t="s">
        <v>399</v>
      </c>
      <c r="H275" s="282">
        <v>12.18</v>
      </c>
      <c r="I275" s="283"/>
      <c r="J275" s="284">
        <f>ROUND(I275*H275,1)</f>
        <v>0</v>
      </c>
      <c r="K275" s="280" t="s">
        <v>165</v>
      </c>
      <c r="L275" s="285"/>
      <c r="M275" s="286" t="s">
        <v>35</v>
      </c>
      <c r="N275" s="287" t="s">
        <v>51</v>
      </c>
      <c r="O275" s="86"/>
      <c r="P275" s="224">
        <f>O275*H275</f>
        <v>0</v>
      </c>
      <c r="Q275" s="224">
        <v>0.00080000000000000004</v>
      </c>
      <c r="R275" s="224">
        <f>Q275*H275</f>
        <v>0.0097440000000000009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218</v>
      </c>
      <c r="AT275" s="226" t="s">
        <v>345</v>
      </c>
      <c r="AU275" s="226" t="s">
        <v>89</v>
      </c>
      <c r="AY275" s="18" t="s">
        <v>159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87</v>
      </c>
      <c r="BK275" s="227">
        <f>ROUND(I275*H275,1)</f>
        <v>0</v>
      </c>
      <c r="BL275" s="18" t="s">
        <v>166</v>
      </c>
      <c r="BM275" s="226" t="s">
        <v>467</v>
      </c>
    </row>
    <row r="276" s="2" customFormat="1">
      <c r="A276" s="40"/>
      <c r="B276" s="41"/>
      <c r="C276" s="42"/>
      <c r="D276" s="228" t="s">
        <v>168</v>
      </c>
      <c r="E276" s="42"/>
      <c r="F276" s="229" t="s">
        <v>635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168</v>
      </c>
      <c r="AU276" s="18" t="s">
        <v>89</v>
      </c>
    </row>
    <row r="277" s="2" customFormat="1">
      <c r="A277" s="40"/>
      <c r="B277" s="41"/>
      <c r="C277" s="42"/>
      <c r="D277" s="233" t="s">
        <v>170</v>
      </c>
      <c r="E277" s="42"/>
      <c r="F277" s="234" t="s">
        <v>636</v>
      </c>
      <c r="G277" s="42"/>
      <c r="H277" s="42"/>
      <c r="I277" s="230"/>
      <c r="J277" s="42"/>
      <c r="K277" s="42"/>
      <c r="L277" s="46"/>
      <c r="M277" s="231"/>
      <c r="N277" s="232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170</v>
      </c>
      <c r="AU277" s="18" t="s">
        <v>89</v>
      </c>
    </row>
    <row r="278" s="13" customFormat="1">
      <c r="A278" s="13"/>
      <c r="B278" s="235"/>
      <c r="C278" s="236"/>
      <c r="D278" s="228" t="s">
        <v>172</v>
      </c>
      <c r="E278" s="237" t="s">
        <v>35</v>
      </c>
      <c r="F278" s="238" t="s">
        <v>566</v>
      </c>
      <c r="G278" s="236"/>
      <c r="H278" s="237" t="s">
        <v>35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172</v>
      </c>
      <c r="AU278" s="244" t="s">
        <v>89</v>
      </c>
      <c r="AV278" s="13" t="s">
        <v>87</v>
      </c>
      <c r="AW278" s="13" t="s">
        <v>41</v>
      </c>
      <c r="AX278" s="13" t="s">
        <v>80</v>
      </c>
      <c r="AY278" s="244" t="s">
        <v>159</v>
      </c>
    </row>
    <row r="279" s="14" customFormat="1">
      <c r="A279" s="14"/>
      <c r="B279" s="245"/>
      <c r="C279" s="246"/>
      <c r="D279" s="228" t="s">
        <v>172</v>
      </c>
      <c r="E279" s="247" t="s">
        <v>35</v>
      </c>
      <c r="F279" s="248" t="s">
        <v>637</v>
      </c>
      <c r="G279" s="246"/>
      <c r="H279" s="249">
        <v>12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172</v>
      </c>
      <c r="AU279" s="255" t="s">
        <v>89</v>
      </c>
      <c r="AV279" s="14" t="s">
        <v>89</v>
      </c>
      <c r="AW279" s="14" t="s">
        <v>41</v>
      </c>
      <c r="AX279" s="14" t="s">
        <v>87</v>
      </c>
      <c r="AY279" s="255" t="s">
        <v>159</v>
      </c>
    </row>
    <row r="280" s="14" customFormat="1">
      <c r="A280" s="14"/>
      <c r="B280" s="245"/>
      <c r="C280" s="246"/>
      <c r="D280" s="228" t="s">
        <v>172</v>
      </c>
      <c r="E280" s="246"/>
      <c r="F280" s="248" t="s">
        <v>638</v>
      </c>
      <c r="G280" s="246"/>
      <c r="H280" s="249">
        <v>12.18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172</v>
      </c>
      <c r="AU280" s="255" t="s">
        <v>89</v>
      </c>
      <c r="AV280" s="14" t="s">
        <v>89</v>
      </c>
      <c r="AW280" s="14" t="s">
        <v>4</v>
      </c>
      <c r="AX280" s="14" t="s">
        <v>87</v>
      </c>
      <c r="AY280" s="255" t="s">
        <v>159</v>
      </c>
    </row>
    <row r="281" s="2" customFormat="1" ht="24.15" customHeight="1">
      <c r="A281" s="40"/>
      <c r="B281" s="41"/>
      <c r="C281" s="215" t="s">
        <v>420</v>
      </c>
      <c r="D281" s="215" t="s">
        <v>161</v>
      </c>
      <c r="E281" s="216" t="s">
        <v>639</v>
      </c>
      <c r="F281" s="217" t="s">
        <v>640</v>
      </c>
      <c r="G281" s="218" t="s">
        <v>478</v>
      </c>
      <c r="H281" s="219">
        <v>6</v>
      </c>
      <c r="I281" s="220"/>
      <c r="J281" s="221">
        <f>ROUND(I281*H281,1)</f>
        <v>0</v>
      </c>
      <c r="K281" s="217" t="s">
        <v>165</v>
      </c>
      <c r="L281" s="46"/>
      <c r="M281" s="222" t="s">
        <v>35</v>
      </c>
      <c r="N281" s="223" t="s">
        <v>51</v>
      </c>
      <c r="O281" s="86"/>
      <c r="P281" s="224">
        <f>O281*H281</f>
        <v>0</v>
      </c>
      <c r="Q281" s="224">
        <v>0.00010000000000000001</v>
      </c>
      <c r="R281" s="224">
        <f>Q281*H281</f>
        <v>0.00060000000000000006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166</v>
      </c>
      <c r="AT281" s="226" t="s">
        <v>161</v>
      </c>
      <c r="AU281" s="226" t="s">
        <v>89</v>
      </c>
      <c r="AY281" s="18" t="s">
        <v>159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87</v>
      </c>
      <c r="BK281" s="227">
        <f>ROUND(I281*H281,1)</f>
        <v>0</v>
      </c>
      <c r="BL281" s="18" t="s">
        <v>166</v>
      </c>
      <c r="BM281" s="226" t="s">
        <v>479</v>
      </c>
    </row>
    <row r="282" s="2" customFormat="1">
      <c r="A282" s="40"/>
      <c r="B282" s="41"/>
      <c r="C282" s="42"/>
      <c r="D282" s="228" t="s">
        <v>168</v>
      </c>
      <c r="E282" s="42"/>
      <c r="F282" s="229" t="s">
        <v>641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168</v>
      </c>
      <c r="AU282" s="18" t="s">
        <v>89</v>
      </c>
    </row>
    <row r="283" s="2" customFormat="1">
      <c r="A283" s="40"/>
      <c r="B283" s="41"/>
      <c r="C283" s="42"/>
      <c r="D283" s="233" t="s">
        <v>170</v>
      </c>
      <c r="E283" s="42"/>
      <c r="F283" s="234" t="s">
        <v>642</v>
      </c>
      <c r="G283" s="42"/>
      <c r="H283" s="42"/>
      <c r="I283" s="230"/>
      <c r="J283" s="42"/>
      <c r="K283" s="42"/>
      <c r="L283" s="46"/>
      <c r="M283" s="231"/>
      <c r="N283" s="232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170</v>
      </c>
      <c r="AU283" s="18" t="s">
        <v>89</v>
      </c>
    </row>
    <row r="284" s="13" customFormat="1">
      <c r="A284" s="13"/>
      <c r="B284" s="235"/>
      <c r="C284" s="236"/>
      <c r="D284" s="228" t="s">
        <v>172</v>
      </c>
      <c r="E284" s="237" t="s">
        <v>35</v>
      </c>
      <c r="F284" s="238" t="s">
        <v>566</v>
      </c>
      <c r="G284" s="236"/>
      <c r="H284" s="237" t="s">
        <v>35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172</v>
      </c>
      <c r="AU284" s="244" t="s">
        <v>89</v>
      </c>
      <c r="AV284" s="13" t="s">
        <v>87</v>
      </c>
      <c r="AW284" s="13" t="s">
        <v>41</v>
      </c>
      <c r="AX284" s="13" t="s">
        <v>80</v>
      </c>
      <c r="AY284" s="244" t="s">
        <v>159</v>
      </c>
    </row>
    <row r="285" s="14" customFormat="1">
      <c r="A285" s="14"/>
      <c r="B285" s="245"/>
      <c r="C285" s="246"/>
      <c r="D285" s="228" t="s">
        <v>172</v>
      </c>
      <c r="E285" s="247" t="s">
        <v>35</v>
      </c>
      <c r="F285" s="248" t="s">
        <v>205</v>
      </c>
      <c r="G285" s="246"/>
      <c r="H285" s="249">
        <v>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172</v>
      </c>
      <c r="AU285" s="255" t="s">
        <v>89</v>
      </c>
      <c r="AV285" s="14" t="s">
        <v>89</v>
      </c>
      <c r="AW285" s="14" t="s">
        <v>41</v>
      </c>
      <c r="AX285" s="14" t="s">
        <v>87</v>
      </c>
      <c r="AY285" s="255" t="s">
        <v>159</v>
      </c>
    </row>
    <row r="286" s="2" customFormat="1" ht="24.15" customHeight="1">
      <c r="A286" s="40"/>
      <c r="B286" s="41"/>
      <c r="C286" s="215" t="s">
        <v>425</v>
      </c>
      <c r="D286" s="215" t="s">
        <v>161</v>
      </c>
      <c r="E286" s="216" t="s">
        <v>643</v>
      </c>
      <c r="F286" s="217" t="s">
        <v>644</v>
      </c>
      <c r="G286" s="218" t="s">
        <v>399</v>
      </c>
      <c r="H286" s="219">
        <v>6</v>
      </c>
      <c r="I286" s="220"/>
      <c r="J286" s="221">
        <f>ROUND(I286*H286,1)</f>
        <v>0</v>
      </c>
      <c r="K286" s="217" t="s">
        <v>165</v>
      </c>
      <c r="L286" s="46"/>
      <c r="M286" s="222" t="s">
        <v>35</v>
      </c>
      <c r="N286" s="223" t="s">
        <v>51</v>
      </c>
      <c r="O286" s="86"/>
      <c r="P286" s="224">
        <f>O286*H286</f>
        <v>0</v>
      </c>
      <c r="Q286" s="224">
        <v>0.040050000000000002</v>
      </c>
      <c r="R286" s="224">
        <f>Q286*H286</f>
        <v>0.24030000000000001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166</v>
      </c>
      <c r="AT286" s="226" t="s">
        <v>161</v>
      </c>
      <c r="AU286" s="226" t="s">
        <v>89</v>
      </c>
      <c r="AY286" s="18" t="s">
        <v>159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87</v>
      </c>
      <c r="BK286" s="227">
        <f>ROUND(I286*H286,1)</f>
        <v>0</v>
      </c>
      <c r="BL286" s="18" t="s">
        <v>166</v>
      </c>
      <c r="BM286" s="226" t="s">
        <v>645</v>
      </c>
    </row>
    <row r="287" s="2" customFormat="1">
      <c r="A287" s="40"/>
      <c r="B287" s="41"/>
      <c r="C287" s="42"/>
      <c r="D287" s="228" t="s">
        <v>168</v>
      </c>
      <c r="E287" s="42"/>
      <c r="F287" s="229" t="s">
        <v>646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168</v>
      </c>
      <c r="AU287" s="18" t="s">
        <v>89</v>
      </c>
    </row>
    <row r="288" s="2" customFormat="1">
      <c r="A288" s="40"/>
      <c r="B288" s="41"/>
      <c r="C288" s="42"/>
      <c r="D288" s="233" t="s">
        <v>170</v>
      </c>
      <c r="E288" s="42"/>
      <c r="F288" s="234" t="s">
        <v>647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170</v>
      </c>
      <c r="AU288" s="18" t="s">
        <v>89</v>
      </c>
    </row>
    <row r="289" s="2" customFormat="1" ht="33" customHeight="1">
      <c r="A289" s="40"/>
      <c r="B289" s="41"/>
      <c r="C289" s="215" t="s">
        <v>430</v>
      </c>
      <c r="D289" s="215" t="s">
        <v>161</v>
      </c>
      <c r="E289" s="216" t="s">
        <v>648</v>
      </c>
      <c r="F289" s="217" t="s">
        <v>649</v>
      </c>
      <c r="G289" s="218" t="s">
        <v>399</v>
      </c>
      <c r="H289" s="219">
        <v>6</v>
      </c>
      <c r="I289" s="220"/>
      <c r="J289" s="221">
        <f>ROUND(I289*H289,1)</f>
        <v>0</v>
      </c>
      <c r="K289" s="217" t="s">
        <v>165</v>
      </c>
      <c r="L289" s="46"/>
      <c r="M289" s="222" t="s">
        <v>35</v>
      </c>
      <c r="N289" s="223" t="s">
        <v>51</v>
      </c>
      <c r="O289" s="86"/>
      <c r="P289" s="224">
        <f>O289*H289</f>
        <v>0</v>
      </c>
      <c r="Q289" s="224">
        <v>0.0081399999999999997</v>
      </c>
      <c r="R289" s="224">
        <f>Q289*H289</f>
        <v>0.048839999999999995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166</v>
      </c>
      <c r="AT289" s="226" t="s">
        <v>161</v>
      </c>
      <c r="AU289" s="226" t="s">
        <v>89</v>
      </c>
      <c r="AY289" s="18" t="s">
        <v>159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87</v>
      </c>
      <c r="BK289" s="227">
        <f>ROUND(I289*H289,1)</f>
        <v>0</v>
      </c>
      <c r="BL289" s="18" t="s">
        <v>166</v>
      </c>
      <c r="BM289" s="226" t="s">
        <v>650</v>
      </c>
    </row>
    <row r="290" s="2" customFormat="1">
      <c r="A290" s="40"/>
      <c r="B290" s="41"/>
      <c r="C290" s="42"/>
      <c r="D290" s="228" t="s">
        <v>168</v>
      </c>
      <c r="E290" s="42"/>
      <c r="F290" s="229" t="s">
        <v>651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168</v>
      </c>
      <c r="AU290" s="18" t="s">
        <v>89</v>
      </c>
    </row>
    <row r="291" s="2" customFormat="1">
      <c r="A291" s="40"/>
      <c r="B291" s="41"/>
      <c r="C291" s="42"/>
      <c r="D291" s="233" t="s">
        <v>170</v>
      </c>
      <c r="E291" s="42"/>
      <c r="F291" s="234" t="s">
        <v>652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170</v>
      </c>
      <c r="AU291" s="18" t="s">
        <v>89</v>
      </c>
    </row>
    <row r="292" s="2" customFormat="1" ht="24.15" customHeight="1">
      <c r="A292" s="40"/>
      <c r="B292" s="41"/>
      <c r="C292" s="215" t="s">
        <v>437</v>
      </c>
      <c r="D292" s="215" t="s">
        <v>161</v>
      </c>
      <c r="E292" s="216" t="s">
        <v>653</v>
      </c>
      <c r="F292" s="217" t="s">
        <v>654</v>
      </c>
      <c r="G292" s="218" t="s">
        <v>399</v>
      </c>
      <c r="H292" s="219">
        <v>6</v>
      </c>
      <c r="I292" s="220"/>
      <c r="J292" s="221">
        <f>ROUND(I292*H292,1)</f>
        <v>0</v>
      </c>
      <c r="K292" s="217" t="s">
        <v>165</v>
      </c>
      <c r="L292" s="46"/>
      <c r="M292" s="222" t="s">
        <v>35</v>
      </c>
      <c r="N292" s="223" t="s">
        <v>51</v>
      </c>
      <c r="O292" s="86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166</v>
      </c>
      <c r="AT292" s="226" t="s">
        <v>161</v>
      </c>
      <c r="AU292" s="226" t="s">
        <v>89</v>
      </c>
      <c r="AY292" s="18" t="s">
        <v>159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87</v>
      </c>
      <c r="BK292" s="227">
        <f>ROUND(I292*H292,1)</f>
        <v>0</v>
      </c>
      <c r="BL292" s="18" t="s">
        <v>166</v>
      </c>
      <c r="BM292" s="226" t="s">
        <v>655</v>
      </c>
    </row>
    <row r="293" s="2" customFormat="1">
      <c r="A293" s="40"/>
      <c r="B293" s="41"/>
      <c r="C293" s="42"/>
      <c r="D293" s="228" t="s">
        <v>168</v>
      </c>
      <c r="E293" s="42"/>
      <c r="F293" s="229" t="s">
        <v>656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168</v>
      </c>
      <c r="AU293" s="18" t="s">
        <v>89</v>
      </c>
    </row>
    <row r="294" s="2" customFormat="1">
      <c r="A294" s="40"/>
      <c r="B294" s="41"/>
      <c r="C294" s="42"/>
      <c r="D294" s="233" t="s">
        <v>170</v>
      </c>
      <c r="E294" s="42"/>
      <c r="F294" s="234" t="s">
        <v>657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170</v>
      </c>
      <c r="AU294" s="18" t="s">
        <v>89</v>
      </c>
    </row>
    <row r="295" s="2" customFormat="1" ht="33" customHeight="1">
      <c r="A295" s="40"/>
      <c r="B295" s="41"/>
      <c r="C295" s="215" t="s">
        <v>445</v>
      </c>
      <c r="D295" s="215" t="s">
        <v>161</v>
      </c>
      <c r="E295" s="216" t="s">
        <v>658</v>
      </c>
      <c r="F295" s="217" t="s">
        <v>659</v>
      </c>
      <c r="G295" s="218" t="s">
        <v>399</v>
      </c>
      <c r="H295" s="219">
        <v>6</v>
      </c>
      <c r="I295" s="220"/>
      <c r="J295" s="221">
        <f>ROUND(I295*H295,1)</f>
        <v>0</v>
      </c>
      <c r="K295" s="217" t="s">
        <v>165</v>
      </c>
      <c r="L295" s="46"/>
      <c r="M295" s="222" t="s">
        <v>35</v>
      </c>
      <c r="N295" s="223" t="s">
        <v>51</v>
      </c>
      <c r="O295" s="86"/>
      <c r="P295" s="224">
        <f>O295*H295</f>
        <v>0</v>
      </c>
      <c r="Q295" s="224">
        <v>0.037249999999999998</v>
      </c>
      <c r="R295" s="224">
        <f>Q295*H295</f>
        <v>0.22349999999999998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166</v>
      </c>
      <c r="AT295" s="226" t="s">
        <v>161</v>
      </c>
      <c r="AU295" s="226" t="s">
        <v>89</v>
      </c>
      <c r="AY295" s="18" t="s">
        <v>159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87</v>
      </c>
      <c r="BK295" s="227">
        <f>ROUND(I295*H295,1)</f>
        <v>0</v>
      </c>
      <c r="BL295" s="18" t="s">
        <v>166</v>
      </c>
      <c r="BM295" s="226" t="s">
        <v>660</v>
      </c>
    </row>
    <row r="296" s="2" customFormat="1">
      <c r="A296" s="40"/>
      <c r="B296" s="41"/>
      <c r="C296" s="42"/>
      <c r="D296" s="228" t="s">
        <v>168</v>
      </c>
      <c r="E296" s="42"/>
      <c r="F296" s="229" t="s">
        <v>661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168</v>
      </c>
      <c r="AU296" s="18" t="s">
        <v>89</v>
      </c>
    </row>
    <row r="297" s="2" customFormat="1">
      <c r="A297" s="40"/>
      <c r="B297" s="41"/>
      <c r="C297" s="42"/>
      <c r="D297" s="233" t="s">
        <v>170</v>
      </c>
      <c r="E297" s="42"/>
      <c r="F297" s="234" t="s">
        <v>662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170</v>
      </c>
      <c r="AU297" s="18" t="s">
        <v>89</v>
      </c>
    </row>
    <row r="298" s="2" customFormat="1" ht="21.75" customHeight="1">
      <c r="A298" s="40"/>
      <c r="B298" s="41"/>
      <c r="C298" s="215" t="s">
        <v>451</v>
      </c>
      <c r="D298" s="215" t="s">
        <v>161</v>
      </c>
      <c r="E298" s="216" t="s">
        <v>663</v>
      </c>
      <c r="F298" s="217" t="s">
        <v>664</v>
      </c>
      <c r="G298" s="218" t="s">
        <v>399</v>
      </c>
      <c r="H298" s="219">
        <v>6</v>
      </c>
      <c r="I298" s="220"/>
      <c r="J298" s="221">
        <f>ROUND(I298*H298,1)</f>
        <v>0</v>
      </c>
      <c r="K298" s="217" t="s">
        <v>35</v>
      </c>
      <c r="L298" s="46"/>
      <c r="M298" s="222" t="s">
        <v>35</v>
      </c>
      <c r="N298" s="223" t="s">
        <v>51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166</v>
      </c>
      <c r="AT298" s="226" t="s">
        <v>161</v>
      </c>
      <c r="AU298" s="226" t="s">
        <v>89</v>
      </c>
      <c r="AY298" s="18" t="s">
        <v>159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87</v>
      </c>
      <c r="BK298" s="227">
        <f>ROUND(I298*H298,1)</f>
        <v>0</v>
      </c>
      <c r="BL298" s="18" t="s">
        <v>166</v>
      </c>
      <c r="BM298" s="226" t="s">
        <v>532</v>
      </c>
    </row>
    <row r="299" s="2" customFormat="1">
      <c r="A299" s="40"/>
      <c r="B299" s="41"/>
      <c r="C299" s="42"/>
      <c r="D299" s="228" t="s">
        <v>168</v>
      </c>
      <c r="E299" s="42"/>
      <c r="F299" s="229" t="s">
        <v>664</v>
      </c>
      <c r="G299" s="42"/>
      <c r="H299" s="42"/>
      <c r="I299" s="230"/>
      <c r="J299" s="42"/>
      <c r="K299" s="42"/>
      <c r="L299" s="46"/>
      <c r="M299" s="231"/>
      <c r="N299" s="232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168</v>
      </c>
      <c r="AU299" s="18" t="s">
        <v>89</v>
      </c>
    </row>
    <row r="300" s="2" customFormat="1" ht="21.75" customHeight="1">
      <c r="A300" s="40"/>
      <c r="B300" s="41"/>
      <c r="C300" s="215" t="s">
        <v>457</v>
      </c>
      <c r="D300" s="215" t="s">
        <v>161</v>
      </c>
      <c r="E300" s="216" t="s">
        <v>541</v>
      </c>
      <c r="F300" s="217" t="s">
        <v>542</v>
      </c>
      <c r="G300" s="218" t="s">
        <v>187</v>
      </c>
      <c r="H300" s="219">
        <v>44.5</v>
      </c>
      <c r="I300" s="220"/>
      <c r="J300" s="221">
        <f>ROUND(I300*H300,1)</f>
        <v>0</v>
      </c>
      <c r="K300" s="217" t="s">
        <v>165</v>
      </c>
      <c r="L300" s="46"/>
      <c r="M300" s="222" t="s">
        <v>35</v>
      </c>
      <c r="N300" s="223" t="s">
        <v>51</v>
      </c>
      <c r="O300" s="86"/>
      <c r="P300" s="224">
        <f>O300*H300</f>
        <v>0</v>
      </c>
      <c r="Q300" s="224">
        <v>9.0000000000000006E-05</v>
      </c>
      <c r="R300" s="224">
        <f>Q300*H300</f>
        <v>0.0040049999999999999</v>
      </c>
      <c r="S300" s="224">
        <v>0</v>
      </c>
      <c r="T300" s="22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6" t="s">
        <v>166</v>
      </c>
      <c r="AT300" s="226" t="s">
        <v>161</v>
      </c>
      <c r="AU300" s="226" t="s">
        <v>89</v>
      </c>
      <c r="AY300" s="18" t="s">
        <v>159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87</v>
      </c>
      <c r="BK300" s="227">
        <f>ROUND(I300*H300,1)</f>
        <v>0</v>
      </c>
      <c r="BL300" s="18" t="s">
        <v>166</v>
      </c>
      <c r="BM300" s="226" t="s">
        <v>543</v>
      </c>
    </row>
    <row r="301" s="2" customFormat="1">
      <c r="A301" s="40"/>
      <c r="B301" s="41"/>
      <c r="C301" s="42"/>
      <c r="D301" s="228" t="s">
        <v>168</v>
      </c>
      <c r="E301" s="42"/>
      <c r="F301" s="229" t="s">
        <v>544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168</v>
      </c>
      <c r="AU301" s="18" t="s">
        <v>89</v>
      </c>
    </row>
    <row r="302" s="2" customFormat="1">
      <c r="A302" s="40"/>
      <c r="B302" s="41"/>
      <c r="C302" s="42"/>
      <c r="D302" s="233" t="s">
        <v>170</v>
      </c>
      <c r="E302" s="42"/>
      <c r="F302" s="234" t="s">
        <v>545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170</v>
      </c>
      <c r="AU302" s="18" t="s">
        <v>89</v>
      </c>
    </row>
    <row r="303" s="12" customFormat="1" ht="22.8" customHeight="1">
      <c r="A303" s="12"/>
      <c r="B303" s="199"/>
      <c r="C303" s="200"/>
      <c r="D303" s="201" t="s">
        <v>79</v>
      </c>
      <c r="E303" s="213" t="s">
        <v>546</v>
      </c>
      <c r="F303" s="213" t="s">
        <v>547</v>
      </c>
      <c r="G303" s="200"/>
      <c r="H303" s="200"/>
      <c r="I303" s="203"/>
      <c r="J303" s="214">
        <f>BK303</f>
        <v>0</v>
      </c>
      <c r="K303" s="200"/>
      <c r="L303" s="205"/>
      <c r="M303" s="206"/>
      <c r="N303" s="207"/>
      <c r="O303" s="207"/>
      <c r="P303" s="208">
        <f>SUM(P304:P309)</f>
        <v>0</v>
      </c>
      <c r="Q303" s="207"/>
      <c r="R303" s="208">
        <f>SUM(R304:R309)</f>
        <v>0</v>
      </c>
      <c r="S303" s="207"/>
      <c r="T303" s="209">
        <f>SUM(T304:T309)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0" t="s">
        <v>87</v>
      </c>
      <c r="AT303" s="211" t="s">
        <v>79</v>
      </c>
      <c r="AU303" s="211" t="s">
        <v>87</v>
      </c>
      <c r="AY303" s="210" t="s">
        <v>159</v>
      </c>
      <c r="BK303" s="212">
        <f>SUM(BK304:BK309)</f>
        <v>0</v>
      </c>
    </row>
    <row r="304" s="2" customFormat="1" ht="24.15" customHeight="1">
      <c r="A304" s="40"/>
      <c r="B304" s="41"/>
      <c r="C304" s="215" t="s">
        <v>464</v>
      </c>
      <c r="D304" s="215" t="s">
        <v>161</v>
      </c>
      <c r="E304" s="216" t="s">
        <v>665</v>
      </c>
      <c r="F304" s="217" t="s">
        <v>666</v>
      </c>
      <c r="G304" s="218" t="s">
        <v>326</v>
      </c>
      <c r="H304" s="219">
        <v>1.244</v>
      </c>
      <c r="I304" s="220"/>
      <c r="J304" s="221">
        <f>ROUND(I304*H304,1)</f>
        <v>0</v>
      </c>
      <c r="K304" s="217" t="s">
        <v>165</v>
      </c>
      <c r="L304" s="46"/>
      <c r="M304" s="222" t="s">
        <v>35</v>
      </c>
      <c r="N304" s="223" t="s">
        <v>51</v>
      </c>
      <c r="O304" s="86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166</v>
      </c>
      <c r="AT304" s="226" t="s">
        <v>161</v>
      </c>
      <c r="AU304" s="226" t="s">
        <v>89</v>
      </c>
      <c r="AY304" s="18" t="s">
        <v>159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87</v>
      </c>
      <c r="BK304" s="227">
        <f>ROUND(I304*H304,1)</f>
        <v>0</v>
      </c>
      <c r="BL304" s="18" t="s">
        <v>166</v>
      </c>
      <c r="BM304" s="226" t="s">
        <v>551</v>
      </c>
    </row>
    <row r="305" s="2" customFormat="1">
      <c r="A305" s="40"/>
      <c r="B305" s="41"/>
      <c r="C305" s="42"/>
      <c r="D305" s="228" t="s">
        <v>168</v>
      </c>
      <c r="E305" s="42"/>
      <c r="F305" s="229" t="s">
        <v>667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8" t="s">
        <v>168</v>
      </c>
      <c r="AU305" s="18" t="s">
        <v>89</v>
      </c>
    </row>
    <row r="306" s="2" customFormat="1">
      <c r="A306" s="40"/>
      <c r="B306" s="41"/>
      <c r="C306" s="42"/>
      <c r="D306" s="233" t="s">
        <v>170</v>
      </c>
      <c r="E306" s="42"/>
      <c r="F306" s="234" t="s">
        <v>668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170</v>
      </c>
      <c r="AU306" s="18" t="s">
        <v>89</v>
      </c>
    </row>
    <row r="307" s="2" customFormat="1" ht="37.8" customHeight="1">
      <c r="A307" s="40"/>
      <c r="B307" s="41"/>
      <c r="C307" s="215" t="s">
        <v>470</v>
      </c>
      <c r="D307" s="215" t="s">
        <v>161</v>
      </c>
      <c r="E307" s="216" t="s">
        <v>669</v>
      </c>
      <c r="F307" s="217" t="s">
        <v>670</v>
      </c>
      <c r="G307" s="218" t="s">
        <v>326</v>
      </c>
      <c r="H307" s="219">
        <v>1.244</v>
      </c>
      <c r="I307" s="220"/>
      <c r="J307" s="221">
        <f>ROUND(I307*H307,1)</f>
        <v>0</v>
      </c>
      <c r="K307" s="217" t="s">
        <v>165</v>
      </c>
      <c r="L307" s="46"/>
      <c r="M307" s="222" t="s">
        <v>35</v>
      </c>
      <c r="N307" s="223" t="s">
        <v>51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166</v>
      </c>
      <c r="AT307" s="226" t="s">
        <v>161</v>
      </c>
      <c r="AU307" s="226" t="s">
        <v>89</v>
      </c>
      <c r="AY307" s="18" t="s">
        <v>159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87</v>
      </c>
      <c r="BK307" s="227">
        <f>ROUND(I307*H307,1)</f>
        <v>0</v>
      </c>
      <c r="BL307" s="18" t="s">
        <v>166</v>
      </c>
      <c r="BM307" s="226" t="s">
        <v>557</v>
      </c>
    </row>
    <row r="308" s="2" customFormat="1">
      <c r="A308" s="40"/>
      <c r="B308" s="41"/>
      <c r="C308" s="42"/>
      <c r="D308" s="228" t="s">
        <v>168</v>
      </c>
      <c r="E308" s="42"/>
      <c r="F308" s="229" t="s">
        <v>671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168</v>
      </c>
      <c r="AU308" s="18" t="s">
        <v>89</v>
      </c>
    </row>
    <row r="309" s="2" customFormat="1">
      <c r="A309" s="40"/>
      <c r="B309" s="41"/>
      <c r="C309" s="42"/>
      <c r="D309" s="233" t="s">
        <v>170</v>
      </c>
      <c r="E309" s="42"/>
      <c r="F309" s="234" t="s">
        <v>672</v>
      </c>
      <c r="G309" s="42"/>
      <c r="H309" s="42"/>
      <c r="I309" s="230"/>
      <c r="J309" s="42"/>
      <c r="K309" s="42"/>
      <c r="L309" s="46"/>
      <c r="M309" s="288"/>
      <c r="N309" s="289"/>
      <c r="O309" s="290"/>
      <c r="P309" s="290"/>
      <c r="Q309" s="290"/>
      <c r="R309" s="290"/>
      <c r="S309" s="290"/>
      <c r="T309" s="291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170</v>
      </c>
      <c r="AU309" s="18" t="s">
        <v>89</v>
      </c>
    </row>
    <row r="310" s="2" customFormat="1" ht="6.96" customHeight="1">
      <c r="A310" s="40"/>
      <c r="B310" s="61"/>
      <c r="C310" s="62"/>
      <c r="D310" s="62"/>
      <c r="E310" s="62"/>
      <c r="F310" s="62"/>
      <c r="G310" s="62"/>
      <c r="H310" s="62"/>
      <c r="I310" s="62"/>
      <c r="J310" s="62"/>
      <c r="K310" s="62"/>
      <c r="L310" s="46"/>
      <c r="M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</row>
  </sheetData>
  <sheetProtection sheet="1" autoFilter="0" formatColumns="0" formatRows="0" objects="1" scenarios="1" spinCount="100000" saltValue="ch9l5ATT7PRljXlLCbtPcIuQdkuS4jz3zXTRR3iUUmALCKLKPNsdnKNqLekGu3ZBVG/8bsFNBrMpa8MKitU3kw==" hashValue="dKi7I1rkYFGYGxYwkCgaahjTknzCHvLdIxna+Qh+JJz63MO8tIehOYB4gqUNqfslku1V7+OWOquhPo2Zy0TPfw==" algorithmName="SHA-512" password="CC35"/>
  <autoFilter ref="C90:K3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15101201"/>
    <hyperlink ref="F102" r:id="rId2" display="https://podminky.urs.cz/item/CS_URS_2021_02/115101301"/>
    <hyperlink ref="F108" r:id="rId3" display="https://podminky.urs.cz/item/CS_URS_2021_02/119001402"/>
    <hyperlink ref="F113" r:id="rId4" display="https://podminky.urs.cz/item/CS_URS_2021_02/119001405"/>
    <hyperlink ref="F118" r:id="rId5" display="https://podminky.urs.cz/item/CS_URS_2021_02/119001421"/>
    <hyperlink ref="F123" r:id="rId6" display="https://podminky.urs.cz/item/CS_URS_2021_02/119002121"/>
    <hyperlink ref="F128" r:id="rId7" display="https://podminky.urs.cz/item/CS_URS_2021_02/119002122"/>
    <hyperlink ref="F133" r:id="rId8" display="https://podminky.urs.cz/item/CS_URS_2021_02/119003223"/>
    <hyperlink ref="F138" r:id="rId9" display="https://podminky.urs.cz/item/CS_URS_2021_02/119003224"/>
    <hyperlink ref="F143" r:id="rId10" display="https://podminky.urs.cz/item/CS_URS_2021_02/119004111"/>
    <hyperlink ref="F148" r:id="rId11" display="https://podminky.urs.cz/item/CS_URS_2021_02/119004112"/>
    <hyperlink ref="F153" r:id="rId12" display="https://podminky.urs.cz/item/CS_URS_2021_02/132254202"/>
    <hyperlink ref="F170" r:id="rId13" display="https://podminky.urs.cz/item/CS_URS_2021_02/132354202"/>
    <hyperlink ref="F177" r:id="rId14" display="https://podminky.urs.cz/item/CS_URS_2021_02/139001101"/>
    <hyperlink ref="F185" r:id="rId15" display="https://podminky.urs.cz/item/CS_URS_2021_02/151101102"/>
    <hyperlink ref="F190" r:id="rId16" display="https://podminky.urs.cz/item/CS_URS_2021_02/151101112"/>
    <hyperlink ref="F211" r:id="rId17" display="https://podminky.urs.cz/item/CS_URS_2021_02/167151101"/>
    <hyperlink ref="F216" r:id="rId18" display="https://podminky.urs.cz/item/CS_URS_2021_02/171201231"/>
    <hyperlink ref="F222" r:id="rId19" display="https://podminky.urs.cz/item/CS_URS_2021_02/171251201"/>
    <hyperlink ref="F227" r:id="rId20" display="https://podminky.urs.cz/item/CS_URS_2021_02/174151101"/>
    <hyperlink ref="F232" r:id="rId21" display="https://podminky.urs.cz/item/CS_URS_2021_02/58344197"/>
    <hyperlink ref="F236" r:id="rId22" display="https://podminky.urs.cz/item/CS_URS_2021_02/175151101"/>
    <hyperlink ref="F241" r:id="rId23" display="https://podminky.urs.cz/item/CS_URS_2021_02/58337344"/>
    <hyperlink ref="F245" r:id="rId24" display="https://podminky.urs.cz/item/CS_URS_2021_02/181951112"/>
    <hyperlink ref="F251" r:id="rId25" display="https://podminky.urs.cz/item/CS_URS_2021_02/359901211"/>
    <hyperlink ref="F257" r:id="rId26" display="https://podminky.urs.cz/item/CS_URS_2021_02/451573111"/>
    <hyperlink ref="F265" r:id="rId27" display="https://podminky.urs.cz/item/CS_URS_2021_02/871350420"/>
    <hyperlink ref="F268" r:id="rId28" display="https://podminky.urs.cz/item/CS_URS_2021_02/28614095"/>
    <hyperlink ref="F274" r:id="rId29" display="https://podminky.urs.cz/item/CS_URS_2021_02/877310410"/>
    <hyperlink ref="F277" r:id="rId30" display="https://podminky.urs.cz/item/CS_URS_2021_02/28614758"/>
    <hyperlink ref="F283" r:id="rId31" display="https://podminky.urs.cz/item/CS_URS_2021_02/892312121"/>
    <hyperlink ref="F288" r:id="rId32" display="https://podminky.urs.cz/item/CS_URS_2021_02/894812001"/>
    <hyperlink ref="F291" r:id="rId33" display="https://podminky.urs.cz/item/CS_URS_2021_02/894812033"/>
    <hyperlink ref="F294" r:id="rId34" display="https://podminky.urs.cz/item/CS_URS_2021_02/894812041"/>
    <hyperlink ref="F297" r:id="rId35" display="https://podminky.urs.cz/item/CS_URS_2021_02/894812063"/>
    <hyperlink ref="F302" r:id="rId36" display="https://podminky.urs.cz/item/CS_URS_2021_02/899722113"/>
    <hyperlink ref="F306" r:id="rId37" display="https://podminky.urs.cz/item/CS_URS_2021_02/998276101"/>
    <hyperlink ref="F309" r:id="rId38" display="https://podminky.urs.cz/item/CS_URS_2021_02/99827612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  <c r="AZ2" s="140" t="s">
        <v>113</v>
      </c>
      <c r="BA2" s="140" t="s">
        <v>35</v>
      </c>
      <c r="BB2" s="140" t="s">
        <v>35</v>
      </c>
      <c r="BC2" s="140" t="s">
        <v>673</v>
      </c>
      <c r="BD2" s="140" t="s">
        <v>89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  <c r="AZ3" s="140" t="s">
        <v>561</v>
      </c>
      <c r="BA3" s="140" t="s">
        <v>35</v>
      </c>
      <c r="BB3" s="140" t="s">
        <v>35</v>
      </c>
      <c r="BC3" s="140" t="s">
        <v>674</v>
      </c>
      <c r="BD3" s="140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  <c r="AZ4" s="140" t="s">
        <v>123</v>
      </c>
      <c r="BA4" s="140" t="s">
        <v>35</v>
      </c>
      <c r="BB4" s="140" t="s">
        <v>35</v>
      </c>
      <c r="BC4" s="140" t="s">
        <v>675</v>
      </c>
      <c r="BD4" s="140" t="s">
        <v>89</v>
      </c>
    </row>
    <row r="5" hidden="1" s="1" customFormat="1" ht="6.96" customHeight="1">
      <c r="B5" s="21"/>
      <c r="L5" s="21"/>
      <c r="AZ5" s="140" t="s">
        <v>126</v>
      </c>
      <c r="BA5" s="140" t="s">
        <v>35</v>
      </c>
      <c r="BB5" s="140" t="s">
        <v>35</v>
      </c>
      <c r="BC5" s="140" t="s">
        <v>676</v>
      </c>
      <c r="BD5" s="140" t="s">
        <v>89</v>
      </c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1" customFormat="1" ht="12" customHeight="1">
      <c r="B8" s="21"/>
      <c r="D8" s="145" t="s">
        <v>125</v>
      </c>
      <c r="L8" s="21"/>
    </row>
    <row r="9" hidden="1" s="2" customFormat="1" ht="16.5" customHeight="1">
      <c r="A9" s="40"/>
      <c r="B9" s="46"/>
      <c r="C9" s="40"/>
      <c r="D9" s="40"/>
      <c r="E9" s="146" t="s">
        <v>128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48" t="s">
        <v>677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35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15. 11. 2021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">
        <v>32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5" t="s">
        <v>34</v>
      </c>
      <c r="J17" s="135" t="s">
        <v>35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5" t="s">
        <v>36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34</v>
      </c>
      <c r="J20" s="34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5" t="s">
        <v>38</v>
      </c>
      <c r="E22" s="40"/>
      <c r="F22" s="40"/>
      <c r="G22" s="40"/>
      <c r="H22" s="40"/>
      <c r="I22" s="145" t="s">
        <v>31</v>
      </c>
      <c r="J22" s="135" t="s">
        <v>39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5" t="s">
        <v>34</v>
      </c>
      <c r="J23" s="135" t="s">
        <v>35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5" t="s">
        <v>42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34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5" t="s">
        <v>44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71.25" customHeight="1">
      <c r="A29" s="150"/>
      <c r="B29" s="151"/>
      <c r="C29" s="150"/>
      <c r="D29" s="150"/>
      <c r="E29" s="152" t="s">
        <v>45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55" t="s">
        <v>46</v>
      </c>
      <c r="E32" s="40"/>
      <c r="F32" s="40"/>
      <c r="G32" s="40"/>
      <c r="H32" s="40"/>
      <c r="I32" s="40"/>
      <c r="J32" s="156">
        <f>ROUND(J90, 1)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57" t="s">
        <v>48</v>
      </c>
      <c r="G34" s="40"/>
      <c r="H34" s="40"/>
      <c r="I34" s="157" t="s">
        <v>47</v>
      </c>
      <c r="J34" s="157" t="s">
        <v>49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50</v>
      </c>
      <c r="E35" s="145" t="s">
        <v>51</v>
      </c>
      <c r="F35" s="159">
        <f>ROUND((SUM(BE90:BE282)),  1)</f>
        <v>0</v>
      </c>
      <c r="G35" s="40"/>
      <c r="H35" s="40"/>
      <c r="I35" s="160">
        <v>0.20999999999999999</v>
      </c>
      <c r="J35" s="159">
        <f>ROUND(((SUM(BE90:BE282))*I35),  1)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52</v>
      </c>
      <c r="F36" s="159">
        <f>ROUND((SUM(BF90:BF282)),  1)</f>
        <v>0</v>
      </c>
      <c r="G36" s="40"/>
      <c r="H36" s="40"/>
      <c r="I36" s="160">
        <v>0.14999999999999999</v>
      </c>
      <c r="J36" s="159">
        <f>ROUND(((SUM(BF90:BF282))*I36),  1)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53</v>
      </c>
      <c r="F37" s="159">
        <f>ROUND((SUM(BG90:BG282)),  1)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54</v>
      </c>
      <c r="F38" s="159">
        <f>ROUND((SUM(BH90:BH282)),  1)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55</v>
      </c>
      <c r="F39" s="159">
        <f>ROUND((SUM(BI90:BI282)),  1)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1"/>
      <c r="D41" s="162" t="s">
        <v>56</v>
      </c>
      <c r="E41" s="163"/>
      <c r="F41" s="163"/>
      <c r="G41" s="164" t="s">
        <v>57</v>
      </c>
      <c r="H41" s="165" t="s">
        <v>58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133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72" t="str">
        <f>E7</f>
        <v>Rekonstrukce kanalizační stoky CHIVa a CHIVb, ul. Sadová, Kolín</v>
      </c>
      <c r="F50" s="33"/>
      <c r="G50" s="33"/>
      <c r="H50" s="33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125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72" t="s">
        <v>128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1" t="str">
        <f>E11</f>
        <v>SO 01.3 - Rekonstrukce uličních vpustí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Kolín</v>
      </c>
      <c r="G56" s="42"/>
      <c r="H56" s="42"/>
      <c r="I56" s="33" t="s">
        <v>24</v>
      </c>
      <c r="J56" s="74" t="str">
        <f>IF(J14="","",J14)</f>
        <v>15. 11. 2021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Město Kolín</v>
      </c>
      <c r="G58" s="42"/>
      <c r="H58" s="42"/>
      <c r="I58" s="33" t="s">
        <v>38</v>
      </c>
      <c r="J58" s="38" t="str">
        <f>E23</f>
        <v>LK PROJEKT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73" t="s">
        <v>134</v>
      </c>
      <c r="D61" s="174"/>
      <c r="E61" s="174"/>
      <c r="F61" s="174"/>
      <c r="G61" s="174"/>
      <c r="H61" s="174"/>
      <c r="I61" s="174"/>
      <c r="J61" s="175" t="s">
        <v>135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76" t="s">
        <v>78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136</v>
      </c>
    </row>
    <row r="64" hidden="1" s="9" customFormat="1" ht="24.96" customHeight="1">
      <c r="A64" s="9"/>
      <c r="B64" s="177"/>
      <c r="C64" s="178"/>
      <c r="D64" s="179" t="s">
        <v>137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138</v>
      </c>
      <c r="E65" s="185"/>
      <c r="F65" s="185"/>
      <c r="G65" s="185"/>
      <c r="H65" s="185"/>
      <c r="I65" s="185"/>
      <c r="J65" s="186">
        <f>J92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141</v>
      </c>
      <c r="E66" s="185"/>
      <c r="F66" s="185"/>
      <c r="G66" s="185"/>
      <c r="H66" s="185"/>
      <c r="I66" s="185"/>
      <c r="J66" s="186">
        <f>J216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142</v>
      </c>
      <c r="E67" s="185"/>
      <c r="F67" s="185"/>
      <c r="G67" s="185"/>
      <c r="H67" s="185"/>
      <c r="I67" s="185"/>
      <c r="J67" s="186">
        <f>J223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143</v>
      </c>
      <c r="E68" s="185"/>
      <c r="F68" s="185"/>
      <c r="G68" s="185"/>
      <c r="H68" s="185"/>
      <c r="I68" s="185"/>
      <c r="J68" s="186">
        <f>J276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hidden="1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hidden="1"/>
    <row r="72" hidden="1"/>
    <row r="73" hidden="1"/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144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kanalizační stoky CHIVa a CHIVb, ul. Sadová, Kolín</v>
      </c>
      <c r="F78" s="33"/>
      <c r="G78" s="33"/>
      <c r="H78" s="33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40"/>
      <c r="B80" s="41"/>
      <c r="C80" s="42"/>
      <c r="D80" s="42"/>
      <c r="E80" s="172" t="s">
        <v>128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131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SO 01.3 - Rekonstrukce uličních vpustí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22</v>
      </c>
      <c r="D84" s="42"/>
      <c r="E84" s="42"/>
      <c r="F84" s="28" t="str">
        <f>F14</f>
        <v>Kolín</v>
      </c>
      <c r="G84" s="42"/>
      <c r="H84" s="42"/>
      <c r="I84" s="33" t="s">
        <v>24</v>
      </c>
      <c r="J84" s="74" t="str">
        <f>IF(J14="","",J14)</f>
        <v>15. 11. 2021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30</v>
      </c>
      <c r="D86" s="42"/>
      <c r="E86" s="42"/>
      <c r="F86" s="28" t="str">
        <f>E17</f>
        <v>Město Kolín</v>
      </c>
      <c r="G86" s="42"/>
      <c r="H86" s="42"/>
      <c r="I86" s="33" t="s">
        <v>38</v>
      </c>
      <c r="J86" s="38" t="str">
        <f>E23</f>
        <v>LK PROJEKT s.r.o.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36</v>
      </c>
      <c r="D87" s="42"/>
      <c r="E87" s="42"/>
      <c r="F87" s="28" t="str">
        <f>IF(E20="","",E20)</f>
        <v>Vyplň údaj</v>
      </c>
      <c r="G87" s="42"/>
      <c r="H87" s="42"/>
      <c r="I87" s="33" t="s">
        <v>42</v>
      </c>
      <c r="J87" s="38" t="str">
        <f>E26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8"/>
      <c r="B89" s="189"/>
      <c r="C89" s="190" t="s">
        <v>145</v>
      </c>
      <c r="D89" s="191" t="s">
        <v>65</v>
      </c>
      <c r="E89" s="191" t="s">
        <v>61</v>
      </c>
      <c r="F89" s="191" t="s">
        <v>62</v>
      </c>
      <c r="G89" s="191" t="s">
        <v>146</v>
      </c>
      <c r="H89" s="191" t="s">
        <v>147</v>
      </c>
      <c r="I89" s="191" t="s">
        <v>148</v>
      </c>
      <c r="J89" s="191" t="s">
        <v>135</v>
      </c>
      <c r="K89" s="192" t="s">
        <v>149</v>
      </c>
      <c r="L89" s="193"/>
      <c r="M89" s="94" t="s">
        <v>35</v>
      </c>
      <c r="N89" s="95" t="s">
        <v>50</v>
      </c>
      <c r="O89" s="95" t="s">
        <v>150</v>
      </c>
      <c r="P89" s="95" t="s">
        <v>151</v>
      </c>
      <c r="Q89" s="95" t="s">
        <v>152</v>
      </c>
      <c r="R89" s="95" t="s">
        <v>153</v>
      </c>
      <c r="S89" s="95" t="s">
        <v>154</v>
      </c>
      <c r="T89" s="96" t="s">
        <v>155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0"/>
      <c r="B90" s="41"/>
      <c r="C90" s="101" t="s">
        <v>156</v>
      </c>
      <c r="D90" s="42"/>
      <c r="E90" s="42"/>
      <c r="F90" s="42"/>
      <c r="G90" s="42"/>
      <c r="H90" s="42"/>
      <c r="I90" s="42"/>
      <c r="J90" s="194">
        <f>BK90</f>
        <v>0</v>
      </c>
      <c r="K90" s="42"/>
      <c r="L90" s="46"/>
      <c r="M90" s="97"/>
      <c r="N90" s="195"/>
      <c r="O90" s="98"/>
      <c r="P90" s="196">
        <f>P91</f>
        <v>0</v>
      </c>
      <c r="Q90" s="98"/>
      <c r="R90" s="196">
        <f>R91</f>
        <v>4.6674899999999999</v>
      </c>
      <c r="S90" s="98"/>
      <c r="T90" s="197">
        <f>T91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79</v>
      </c>
      <c r="AU90" s="18" t="s">
        <v>136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79</v>
      </c>
      <c r="E91" s="202" t="s">
        <v>157</v>
      </c>
      <c r="F91" s="202" t="s">
        <v>158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P92+P216+P223+P276</f>
        <v>0</v>
      </c>
      <c r="Q91" s="207"/>
      <c r="R91" s="208">
        <f>R92+R216+R223+R276</f>
        <v>4.6674899999999999</v>
      </c>
      <c r="S91" s="207"/>
      <c r="T91" s="209">
        <f>T92+T216+T223+T276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87</v>
      </c>
      <c r="AT91" s="211" t="s">
        <v>79</v>
      </c>
      <c r="AU91" s="211" t="s">
        <v>80</v>
      </c>
      <c r="AY91" s="210" t="s">
        <v>159</v>
      </c>
      <c r="BK91" s="212">
        <f>BK92+BK216+BK223+BK276</f>
        <v>0</v>
      </c>
    </row>
    <row r="92" s="12" customFormat="1" ht="22.8" customHeight="1">
      <c r="A92" s="12"/>
      <c r="B92" s="199"/>
      <c r="C92" s="200"/>
      <c r="D92" s="201" t="s">
        <v>79</v>
      </c>
      <c r="E92" s="213" t="s">
        <v>87</v>
      </c>
      <c r="F92" s="213" t="s">
        <v>160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SUM(P93:P215)</f>
        <v>0</v>
      </c>
      <c r="Q92" s="207"/>
      <c r="R92" s="208">
        <f>SUM(R93:R215)</f>
        <v>0.29804900000000001</v>
      </c>
      <c r="S92" s="207"/>
      <c r="T92" s="209">
        <f>SUM(T93:T215)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87</v>
      </c>
      <c r="AT92" s="211" t="s">
        <v>79</v>
      </c>
      <c r="AU92" s="211" t="s">
        <v>87</v>
      </c>
      <c r="AY92" s="210" t="s">
        <v>159</v>
      </c>
      <c r="BK92" s="212">
        <f>SUM(BK93:BK215)</f>
        <v>0</v>
      </c>
    </row>
    <row r="93" s="2" customFormat="1" ht="24.15" customHeight="1">
      <c r="A93" s="40"/>
      <c r="B93" s="41"/>
      <c r="C93" s="215" t="s">
        <v>87</v>
      </c>
      <c r="D93" s="215" t="s">
        <v>161</v>
      </c>
      <c r="E93" s="216" t="s">
        <v>185</v>
      </c>
      <c r="F93" s="217" t="s">
        <v>186</v>
      </c>
      <c r="G93" s="218" t="s">
        <v>187</v>
      </c>
      <c r="H93" s="219">
        <v>3</v>
      </c>
      <c r="I93" s="220"/>
      <c r="J93" s="221">
        <f>ROUND(I93*H93,1)</f>
        <v>0</v>
      </c>
      <c r="K93" s="217" t="s">
        <v>165</v>
      </c>
      <c r="L93" s="46"/>
      <c r="M93" s="222" t="s">
        <v>35</v>
      </c>
      <c r="N93" s="223" t="s">
        <v>51</v>
      </c>
      <c r="O93" s="86"/>
      <c r="P93" s="224">
        <f>O93*H93</f>
        <v>0</v>
      </c>
      <c r="Q93" s="224">
        <v>0.01269</v>
      </c>
      <c r="R93" s="224">
        <f>Q93*H93</f>
        <v>0.03807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166</v>
      </c>
      <c r="AT93" s="226" t="s">
        <v>161</v>
      </c>
      <c r="AU93" s="226" t="s">
        <v>89</v>
      </c>
      <c r="AY93" s="18" t="s">
        <v>159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87</v>
      </c>
      <c r="BK93" s="227">
        <f>ROUND(I93*H93,1)</f>
        <v>0</v>
      </c>
      <c r="BL93" s="18" t="s">
        <v>166</v>
      </c>
      <c r="BM93" s="226" t="s">
        <v>188</v>
      </c>
    </row>
    <row r="94" s="2" customFormat="1">
      <c r="A94" s="40"/>
      <c r="B94" s="41"/>
      <c r="C94" s="42"/>
      <c r="D94" s="228" t="s">
        <v>168</v>
      </c>
      <c r="E94" s="42"/>
      <c r="F94" s="229" t="s">
        <v>189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168</v>
      </c>
      <c r="AU94" s="18" t="s">
        <v>89</v>
      </c>
    </row>
    <row r="95" s="2" customFormat="1">
      <c r="A95" s="40"/>
      <c r="B95" s="41"/>
      <c r="C95" s="42"/>
      <c r="D95" s="233" t="s">
        <v>170</v>
      </c>
      <c r="E95" s="42"/>
      <c r="F95" s="234" t="s">
        <v>190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170</v>
      </c>
      <c r="AU95" s="18" t="s">
        <v>89</v>
      </c>
    </row>
    <row r="96" s="13" customFormat="1">
      <c r="A96" s="13"/>
      <c r="B96" s="235"/>
      <c r="C96" s="236"/>
      <c r="D96" s="228" t="s">
        <v>172</v>
      </c>
      <c r="E96" s="237" t="s">
        <v>35</v>
      </c>
      <c r="F96" s="238" t="s">
        <v>678</v>
      </c>
      <c r="G96" s="236"/>
      <c r="H96" s="237" t="s">
        <v>35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172</v>
      </c>
      <c r="AU96" s="244" t="s">
        <v>89</v>
      </c>
      <c r="AV96" s="13" t="s">
        <v>87</v>
      </c>
      <c r="AW96" s="13" t="s">
        <v>41</v>
      </c>
      <c r="AX96" s="13" t="s">
        <v>80</v>
      </c>
      <c r="AY96" s="244" t="s">
        <v>159</v>
      </c>
    </row>
    <row r="97" s="14" customFormat="1">
      <c r="A97" s="14"/>
      <c r="B97" s="245"/>
      <c r="C97" s="246"/>
      <c r="D97" s="228" t="s">
        <v>172</v>
      </c>
      <c r="E97" s="247" t="s">
        <v>35</v>
      </c>
      <c r="F97" s="248" t="s">
        <v>679</v>
      </c>
      <c r="G97" s="246"/>
      <c r="H97" s="249">
        <v>3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172</v>
      </c>
      <c r="AU97" s="255" t="s">
        <v>89</v>
      </c>
      <c r="AV97" s="14" t="s">
        <v>89</v>
      </c>
      <c r="AW97" s="14" t="s">
        <v>41</v>
      </c>
      <c r="AX97" s="14" t="s">
        <v>87</v>
      </c>
      <c r="AY97" s="255" t="s">
        <v>159</v>
      </c>
    </row>
    <row r="98" s="2" customFormat="1" ht="16.5" customHeight="1">
      <c r="A98" s="40"/>
      <c r="B98" s="41"/>
      <c r="C98" s="215" t="s">
        <v>89</v>
      </c>
      <c r="D98" s="215" t="s">
        <v>161</v>
      </c>
      <c r="E98" s="216" t="s">
        <v>192</v>
      </c>
      <c r="F98" s="217" t="s">
        <v>193</v>
      </c>
      <c r="G98" s="218" t="s">
        <v>187</v>
      </c>
      <c r="H98" s="219">
        <v>3</v>
      </c>
      <c r="I98" s="220"/>
      <c r="J98" s="221">
        <f>ROUND(I98*H98,1)</f>
        <v>0</v>
      </c>
      <c r="K98" s="217" t="s">
        <v>165</v>
      </c>
      <c r="L98" s="46"/>
      <c r="M98" s="222" t="s">
        <v>35</v>
      </c>
      <c r="N98" s="223" t="s">
        <v>51</v>
      </c>
      <c r="O98" s="86"/>
      <c r="P98" s="224">
        <f>O98*H98</f>
        <v>0</v>
      </c>
      <c r="Q98" s="224">
        <v>0.036900000000000002</v>
      </c>
      <c r="R98" s="224">
        <f>Q98*H98</f>
        <v>0.11070000000000001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166</v>
      </c>
      <c r="AT98" s="226" t="s">
        <v>161</v>
      </c>
      <c r="AU98" s="226" t="s">
        <v>89</v>
      </c>
      <c r="AY98" s="18" t="s">
        <v>159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87</v>
      </c>
      <c r="BK98" s="227">
        <f>ROUND(I98*H98,1)</f>
        <v>0</v>
      </c>
      <c r="BL98" s="18" t="s">
        <v>166</v>
      </c>
      <c r="BM98" s="226" t="s">
        <v>680</v>
      </c>
    </row>
    <row r="99" s="2" customFormat="1">
      <c r="A99" s="40"/>
      <c r="B99" s="41"/>
      <c r="C99" s="42"/>
      <c r="D99" s="228" t="s">
        <v>168</v>
      </c>
      <c r="E99" s="42"/>
      <c r="F99" s="229" t="s">
        <v>195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168</v>
      </c>
      <c r="AU99" s="18" t="s">
        <v>89</v>
      </c>
    </row>
    <row r="100" s="2" customFormat="1">
      <c r="A100" s="40"/>
      <c r="B100" s="41"/>
      <c r="C100" s="42"/>
      <c r="D100" s="233" t="s">
        <v>170</v>
      </c>
      <c r="E100" s="42"/>
      <c r="F100" s="234" t="s">
        <v>196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170</v>
      </c>
      <c r="AU100" s="18" t="s">
        <v>89</v>
      </c>
    </row>
    <row r="101" s="13" customFormat="1">
      <c r="A101" s="13"/>
      <c r="B101" s="235"/>
      <c r="C101" s="236"/>
      <c r="D101" s="228" t="s">
        <v>172</v>
      </c>
      <c r="E101" s="237" t="s">
        <v>35</v>
      </c>
      <c r="F101" s="238" t="s">
        <v>678</v>
      </c>
      <c r="G101" s="236"/>
      <c r="H101" s="237" t="s">
        <v>35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172</v>
      </c>
      <c r="AU101" s="244" t="s">
        <v>89</v>
      </c>
      <c r="AV101" s="13" t="s">
        <v>87</v>
      </c>
      <c r="AW101" s="13" t="s">
        <v>41</v>
      </c>
      <c r="AX101" s="13" t="s">
        <v>80</v>
      </c>
      <c r="AY101" s="244" t="s">
        <v>159</v>
      </c>
    </row>
    <row r="102" s="14" customFormat="1">
      <c r="A102" s="14"/>
      <c r="B102" s="245"/>
      <c r="C102" s="246"/>
      <c r="D102" s="228" t="s">
        <v>172</v>
      </c>
      <c r="E102" s="247" t="s">
        <v>35</v>
      </c>
      <c r="F102" s="248" t="s">
        <v>681</v>
      </c>
      <c r="G102" s="246"/>
      <c r="H102" s="249">
        <v>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172</v>
      </c>
      <c r="AU102" s="255" t="s">
        <v>89</v>
      </c>
      <c r="AV102" s="14" t="s">
        <v>89</v>
      </c>
      <c r="AW102" s="14" t="s">
        <v>41</v>
      </c>
      <c r="AX102" s="14" t="s">
        <v>87</v>
      </c>
      <c r="AY102" s="255" t="s">
        <v>159</v>
      </c>
    </row>
    <row r="103" s="2" customFormat="1" ht="24.15" customHeight="1">
      <c r="A103" s="40"/>
      <c r="B103" s="41"/>
      <c r="C103" s="215" t="s">
        <v>184</v>
      </c>
      <c r="D103" s="215" t="s">
        <v>161</v>
      </c>
      <c r="E103" s="216" t="s">
        <v>199</v>
      </c>
      <c r="F103" s="217" t="s">
        <v>200</v>
      </c>
      <c r="G103" s="218" t="s">
        <v>187</v>
      </c>
      <c r="H103" s="219">
        <v>2</v>
      </c>
      <c r="I103" s="220"/>
      <c r="J103" s="221">
        <f>ROUND(I103*H103,1)</f>
        <v>0</v>
      </c>
      <c r="K103" s="217" t="s">
        <v>165</v>
      </c>
      <c r="L103" s="46"/>
      <c r="M103" s="222" t="s">
        <v>35</v>
      </c>
      <c r="N103" s="223" t="s">
        <v>51</v>
      </c>
      <c r="O103" s="86"/>
      <c r="P103" s="224">
        <f>O103*H103</f>
        <v>0</v>
      </c>
      <c r="Q103" s="224">
        <v>0.036900000000000002</v>
      </c>
      <c r="R103" s="224">
        <f>Q103*H103</f>
        <v>0.073800000000000004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166</v>
      </c>
      <c r="AT103" s="226" t="s">
        <v>161</v>
      </c>
      <c r="AU103" s="226" t="s">
        <v>89</v>
      </c>
      <c r="AY103" s="18" t="s">
        <v>159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87</v>
      </c>
      <c r="BK103" s="227">
        <f>ROUND(I103*H103,1)</f>
        <v>0</v>
      </c>
      <c r="BL103" s="18" t="s">
        <v>166</v>
      </c>
      <c r="BM103" s="226" t="s">
        <v>682</v>
      </c>
    </row>
    <row r="104" s="2" customFormat="1">
      <c r="A104" s="40"/>
      <c r="B104" s="41"/>
      <c r="C104" s="42"/>
      <c r="D104" s="228" t="s">
        <v>168</v>
      </c>
      <c r="E104" s="42"/>
      <c r="F104" s="229" t="s">
        <v>202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168</v>
      </c>
      <c r="AU104" s="18" t="s">
        <v>89</v>
      </c>
    </row>
    <row r="105" s="2" customFormat="1">
      <c r="A105" s="40"/>
      <c r="B105" s="41"/>
      <c r="C105" s="42"/>
      <c r="D105" s="233" t="s">
        <v>170</v>
      </c>
      <c r="E105" s="42"/>
      <c r="F105" s="234" t="s">
        <v>203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170</v>
      </c>
      <c r="AU105" s="18" t="s">
        <v>89</v>
      </c>
    </row>
    <row r="106" s="13" customFormat="1">
      <c r="A106" s="13"/>
      <c r="B106" s="235"/>
      <c r="C106" s="236"/>
      <c r="D106" s="228" t="s">
        <v>172</v>
      </c>
      <c r="E106" s="237" t="s">
        <v>35</v>
      </c>
      <c r="F106" s="238" t="s">
        <v>678</v>
      </c>
      <c r="G106" s="236"/>
      <c r="H106" s="237" t="s">
        <v>35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172</v>
      </c>
      <c r="AU106" s="244" t="s">
        <v>89</v>
      </c>
      <c r="AV106" s="13" t="s">
        <v>87</v>
      </c>
      <c r="AW106" s="13" t="s">
        <v>41</v>
      </c>
      <c r="AX106" s="13" t="s">
        <v>80</v>
      </c>
      <c r="AY106" s="244" t="s">
        <v>159</v>
      </c>
    </row>
    <row r="107" s="14" customFormat="1">
      <c r="A107" s="14"/>
      <c r="B107" s="245"/>
      <c r="C107" s="246"/>
      <c r="D107" s="228" t="s">
        <v>172</v>
      </c>
      <c r="E107" s="247" t="s">
        <v>35</v>
      </c>
      <c r="F107" s="248" t="s">
        <v>683</v>
      </c>
      <c r="G107" s="246"/>
      <c r="H107" s="249">
        <v>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172</v>
      </c>
      <c r="AU107" s="255" t="s">
        <v>89</v>
      </c>
      <c r="AV107" s="14" t="s">
        <v>89</v>
      </c>
      <c r="AW107" s="14" t="s">
        <v>41</v>
      </c>
      <c r="AX107" s="14" t="s">
        <v>87</v>
      </c>
      <c r="AY107" s="255" t="s">
        <v>159</v>
      </c>
    </row>
    <row r="108" s="2" customFormat="1" ht="33" customHeight="1">
      <c r="A108" s="40"/>
      <c r="B108" s="41"/>
      <c r="C108" s="215" t="s">
        <v>166</v>
      </c>
      <c r="D108" s="215" t="s">
        <v>161</v>
      </c>
      <c r="E108" s="216" t="s">
        <v>206</v>
      </c>
      <c r="F108" s="217" t="s">
        <v>207</v>
      </c>
      <c r="G108" s="218" t="s">
        <v>187</v>
      </c>
      <c r="H108" s="219">
        <v>36</v>
      </c>
      <c r="I108" s="220"/>
      <c r="J108" s="221">
        <f>ROUND(I108*H108,1)</f>
        <v>0</v>
      </c>
      <c r="K108" s="217" t="s">
        <v>165</v>
      </c>
      <c r="L108" s="46"/>
      <c r="M108" s="222" t="s">
        <v>35</v>
      </c>
      <c r="N108" s="223" t="s">
        <v>51</v>
      </c>
      <c r="O108" s="86"/>
      <c r="P108" s="224">
        <f>O108*H108</f>
        <v>0</v>
      </c>
      <c r="Q108" s="224">
        <v>0.00029999999999999997</v>
      </c>
      <c r="R108" s="224">
        <f>Q108*H108</f>
        <v>0.010799999999999999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166</v>
      </c>
      <c r="AT108" s="226" t="s">
        <v>161</v>
      </c>
      <c r="AU108" s="226" t="s">
        <v>89</v>
      </c>
      <c r="AY108" s="18" t="s">
        <v>159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87</v>
      </c>
      <c r="BK108" s="227">
        <f>ROUND(I108*H108,1)</f>
        <v>0</v>
      </c>
      <c r="BL108" s="18" t="s">
        <v>166</v>
      </c>
      <c r="BM108" s="226" t="s">
        <v>208</v>
      </c>
    </row>
    <row r="109" s="2" customFormat="1">
      <c r="A109" s="40"/>
      <c r="B109" s="41"/>
      <c r="C109" s="42"/>
      <c r="D109" s="228" t="s">
        <v>168</v>
      </c>
      <c r="E109" s="42"/>
      <c r="F109" s="229" t="s">
        <v>209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168</v>
      </c>
      <c r="AU109" s="18" t="s">
        <v>89</v>
      </c>
    </row>
    <row r="110" s="2" customFormat="1">
      <c r="A110" s="40"/>
      <c r="B110" s="41"/>
      <c r="C110" s="42"/>
      <c r="D110" s="233" t="s">
        <v>170</v>
      </c>
      <c r="E110" s="42"/>
      <c r="F110" s="234" t="s">
        <v>210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170</v>
      </c>
      <c r="AU110" s="18" t="s">
        <v>89</v>
      </c>
    </row>
    <row r="111" s="13" customFormat="1">
      <c r="A111" s="13"/>
      <c r="B111" s="235"/>
      <c r="C111" s="236"/>
      <c r="D111" s="228" t="s">
        <v>172</v>
      </c>
      <c r="E111" s="237" t="s">
        <v>35</v>
      </c>
      <c r="F111" s="238" t="s">
        <v>678</v>
      </c>
      <c r="G111" s="236"/>
      <c r="H111" s="237" t="s">
        <v>35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172</v>
      </c>
      <c r="AU111" s="244" t="s">
        <v>89</v>
      </c>
      <c r="AV111" s="13" t="s">
        <v>87</v>
      </c>
      <c r="AW111" s="13" t="s">
        <v>41</v>
      </c>
      <c r="AX111" s="13" t="s">
        <v>80</v>
      </c>
      <c r="AY111" s="244" t="s">
        <v>159</v>
      </c>
    </row>
    <row r="112" s="14" customFormat="1">
      <c r="A112" s="14"/>
      <c r="B112" s="245"/>
      <c r="C112" s="246"/>
      <c r="D112" s="228" t="s">
        <v>172</v>
      </c>
      <c r="E112" s="247" t="s">
        <v>35</v>
      </c>
      <c r="F112" s="248" t="s">
        <v>684</v>
      </c>
      <c r="G112" s="246"/>
      <c r="H112" s="249">
        <v>36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172</v>
      </c>
      <c r="AU112" s="255" t="s">
        <v>89</v>
      </c>
      <c r="AV112" s="14" t="s">
        <v>89</v>
      </c>
      <c r="AW112" s="14" t="s">
        <v>41</v>
      </c>
      <c r="AX112" s="14" t="s">
        <v>87</v>
      </c>
      <c r="AY112" s="255" t="s">
        <v>159</v>
      </c>
    </row>
    <row r="113" s="2" customFormat="1" ht="33" customHeight="1">
      <c r="A113" s="40"/>
      <c r="B113" s="41"/>
      <c r="C113" s="215" t="s">
        <v>198</v>
      </c>
      <c r="D113" s="215" t="s">
        <v>161</v>
      </c>
      <c r="E113" s="216" t="s">
        <v>213</v>
      </c>
      <c r="F113" s="217" t="s">
        <v>214</v>
      </c>
      <c r="G113" s="218" t="s">
        <v>187</v>
      </c>
      <c r="H113" s="219">
        <v>36</v>
      </c>
      <c r="I113" s="220"/>
      <c r="J113" s="221">
        <f>ROUND(I113*H113,1)</f>
        <v>0</v>
      </c>
      <c r="K113" s="217" t="s">
        <v>165</v>
      </c>
      <c r="L113" s="46"/>
      <c r="M113" s="222" t="s">
        <v>35</v>
      </c>
      <c r="N113" s="223" t="s">
        <v>51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166</v>
      </c>
      <c r="AT113" s="226" t="s">
        <v>161</v>
      </c>
      <c r="AU113" s="226" t="s">
        <v>89</v>
      </c>
      <c r="AY113" s="18" t="s">
        <v>159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87</v>
      </c>
      <c r="BK113" s="227">
        <f>ROUND(I113*H113,1)</f>
        <v>0</v>
      </c>
      <c r="BL113" s="18" t="s">
        <v>166</v>
      </c>
      <c r="BM113" s="226" t="s">
        <v>215</v>
      </c>
    </row>
    <row r="114" s="2" customFormat="1">
      <c r="A114" s="40"/>
      <c r="B114" s="41"/>
      <c r="C114" s="42"/>
      <c r="D114" s="228" t="s">
        <v>168</v>
      </c>
      <c r="E114" s="42"/>
      <c r="F114" s="229" t="s">
        <v>216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168</v>
      </c>
      <c r="AU114" s="18" t="s">
        <v>89</v>
      </c>
    </row>
    <row r="115" s="2" customFormat="1">
      <c r="A115" s="40"/>
      <c r="B115" s="41"/>
      <c r="C115" s="42"/>
      <c r="D115" s="233" t="s">
        <v>170</v>
      </c>
      <c r="E115" s="42"/>
      <c r="F115" s="234" t="s">
        <v>217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170</v>
      </c>
      <c r="AU115" s="18" t="s">
        <v>89</v>
      </c>
    </row>
    <row r="116" s="13" customFormat="1">
      <c r="A116" s="13"/>
      <c r="B116" s="235"/>
      <c r="C116" s="236"/>
      <c r="D116" s="228" t="s">
        <v>172</v>
      </c>
      <c r="E116" s="237" t="s">
        <v>35</v>
      </c>
      <c r="F116" s="238" t="s">
        <v>678</v>
      </c>
      <c r="G116" s="236"/>
      <c r="H116" s="237" t="s">
        <v>35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172</v>
      </c>
      <c r="AU116" s="244" t="s">
        <v>89</v>
      </c>
      <c r="AV116" s="13" t="s">
        <v>87</v>
      </c>
      <c r="AW116" s="13" t="s">
        <v>41</v>
      </c>
      <c r="AX116" s="13" t="s">
        <v>80</v>
      </c>
      <c r="AY116" s="244" t="s">
        <v>159</v>
      </c>
    </row>
    <row r="117" s="14" customFormat="1">
      <c r="A117" s="14"/>
      <c r="B117" s="245"/>
      <c r="C117" s="246"/>
      <c r="D117" s="228" t="s">
        <v>172</v>
      </c>
      <c r="E117" s="247" t="s">
        <v>35</v>
      </c>
      <c r="F117" s="248" t="s">
        <v>684</v>
      </c>
      <c r="G117" s="246"/>
      <c r="H117" s="249">
        <v>36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172</v>
      </c>
      <c r="AU117" s="255" t="s">
        <v>89</v>
      </c>
      <c r="AV117" s="14" t="s">
        <v>89</v>
      </c>
      <c r="AW117" s="14" t="s">
        <v>41</v>
      </c>
      <c r="AX117" s="14" t="s">
        <v>87</v>
      </c>
      <c r="AY117" s="255" t="s">
        <v>159</v>
      </c>
    </row>
    <row r="118" s="2" customFormat="1" ht="24.15" customHeight="1">
      <c r="A118" s="40"/>
      <c r="B118" s="41"/>
      <c r="C118" s="215" t="s">
        <v>205</v>
      </c>
      <c r="D118" s="215" t="s">
        <v>161</v>
      </c>
      <c r="E118" s="216" t="s">
        <v>219</v>
      </c>
      <c r="F118" s="217" t="s">
        <v>220</v>
      </c>
      <c r="G118" s="218" t="s">
        <v>187</v>
      </c>
      <c r="H118" s="219">
        <v>2.5</v>
      </c>
      <c r="I118" s="220"/>
      <c r="J118" s="221">
        <f>ROUND(I118*H118,1)</f>
        <v>0</v>
      </c>
      <c r="K118" s="217" t="s">
        <v>165</v>
      </c>
      <c r="L118" s="46"/>
      <c r="M118" s="222" t="s">
        <v>35</v>
      </c>
      <c r="N118" s="223" t="s">
        <v>51</v>
      </c>
      <c r="O118" s="86"/>
      <c r="P118" s="224">
        <f>O118*H118</f>
        <v>0</v>
      </c>
      <c r="Q118" s="224">
        <v>0.00046999999999999999</v>
      </c>
      <c r="R118" s="224">
        <f>Q118*H118</f>
        <v>0.0011750000000000001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166</v>
      </c>
      <c r="AT118" s="226" t="s">
        <v>161</v>
      </c>
      <c r="AU118" s="226" t="s">
        <v>89</v>
      </c>
      <c r="AY118" s="18" t="s">
        <v>159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87</v>
      </c>
      <c r="BK118" s="227">
        <f>ROUND(I118*H118,1)</f>
        <v>0</v>
      </c>
      <c r="BL118" s="18" t="s">
        <v>166</v>
      </c>
      <c r="BM118" s="226" t="s">
        <v>221</v>
      </c>
    </row>
    <row r="119" s="2" customFormat="1">
      <c r="A119" s="40"/>
      <c r="B119" s="41"/>
      <c r="C119" s="42"/>
      <c r="D119" s="228" t="s">
        <v>168</v>
      </c>
      <c r="E119" s="42"/>
      <c r="F119" s="229" t="s">
        <v>222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168</v>
      </c>
      <c r="AU119" s="18" t="s">
        <v>89</v>
      </c>
    </row>
    <row r="120" s="2" customFormat="1">
      <c r="A120" s="40"/>
      <c r="B120" s="41"/>
      <c r="C120" s="42"/>
      <c r="D120" s="233" t="s">
        <v>170</v>
      </c>
      <c r="E120" s="42"/>
      <c r="F120" s="234" t="s">
        <v>223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170</v>
      </c>
      <c r="AU120" s="18" t="s">
        <v>89</v>
      </c>
    </row>
    <row r="121" s="13" customFormat="1">
      <c r="A121" s="13"/>
      <c r="B121" s="235"/>
      <c r="C121" s="236"/>
      <c r="D121" s="228" t="s">
        <v>172</v>
      </c>
      <c r="E121" s="237" t="s">
        <v>35</v>
      </c>
      <c r="F121" s="238" t="s">
        <v>678</v>
      </c>
      <c r="G121" s="236"/>
      <c r="H121" s="237" t="s">
        <v>35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172</v>
      </c>
      <c r="AU121" s="244" t="s">
        <v>89</v>
      </c>
      <c r="AV121" s="13" t="s">
        <v>87</v>
      </c>
      <c r="AW121" s="13" t="s">
        <v>41</v>
      </c>
      <c r="AX121" s="13" t="s">
        <v>80</v>
      </c>
      <c r="AY121" s="244" t="s">
        <v>159</v>
      </c>
    </row>
    <row r="122" s="14" customFormat="1">
      <c r="A122" s="14"/>
      <c r="B122" s="245"/>
      <c r="C122" s="246"/>
      <c r="D122" s="228" t="s">
        <v>172</v>
      </c>
      <c r="E122" s="247" t="s">
        <v>35</v>
      </c>
      <c r="F122" s="248" t="s">
        <v>583</v>
      </c>
      <c r="G122" s="246"/>
      <c r="H122" s="249">
        <v>2.5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172</v>
      </c>
      <c r="AU122" s="255" t="s">
        <v>89</v>
      </c>
      <c r="AV122" s="14" t="s">
        <v>89</v>
      </c>
      <c r="AW122" s="14" t="s">
        <v>41</v>
      </c>
      <c r="AX122" s="14" t="s">
        <v>87</v>
      </c>
      <c r="AY122" s="255" t="s">
        <v>159</v>
      </c>
    </row>
    <row r="123" s="2" customFormat="1" ht="24.15" customHeight="1">
      <c r="A123" s="40"/>
      <c r="B123" s="41"/>
      <c r="C123" s="215" t="s">
        <v>212</v>
      </c>
      <c r="D123" s="215" t="s">
        <v>161</v>
      </c>
      <c r="E123" s="216" t="s">
        <v>226</v>
      </c>
      <c r="F123" s="217" t="s">
        <v>227</v>
      </c>
      <c r="G123" s="218" t="s">
        <v>187</v>
      </c>
      <c r="H123" s="219">
        <v>2.5</v>
      </c>
      <c r="I123" s="220"/>
      <c r="J123" s="221">
        <f>ROUND(I123*H123,1)</f>
        <v>0</v>
      </c>
      <c r="K123" s="217" t="s">
        <v>165</v>
      </c>
      <c r="L123" s="46"/>
      <c r="M123" s="222" t="s">
        <v>35</v>
      </c>
      <c r="N123" s="223" t="s">
        <v>51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166</v>
      </c>
      <c r="AT123" s="226" t="s">
        <v>161</v>
      </c>
      <c r="AU123" s="226" t="s">
        <v>89</v>
      </c>
      <c r="AY123" s="18" t="s">
        <v>159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87</v>
      </c>
      <c r="BK123" s="227">
        <f>ROUND(I123*H123,1)</f>
        <v>0</v>
      </c>
      <c r="BL123" s="18" t="s">
        <v>166</v>
      </c>
      <c r="BM123" s="226" t="s">
        <v>228</v>
      </c>
    </row>
    <row r="124" s="2" customFormat="1">
      <c r="A124" s="40"/>
      <c r="B124" s="41"/>
      <c r="C124" s="42"/>
      <c r="D124" s="228" t="s">
        <v>168</v>
      </c>
      <c r="E124" s="42"/>
      <c r="F124" s="229" t="s">
        <v>229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168</v>
      </c>
      <c r="AU124" s="18" t="s">
        <v>89</v>
      </c>
    </row>
    <row r="125" s="2" customFormat="1">
      <c r="A125" s="40"/>
      <c r="B125" s="41"/>
      <c r="C125" s="42"/>
      <c r="D125" s="233" t="s">
        <v>170</v>
      </c>
      <c r="E125" s="42"/>
      <c r="F125" s="234" t="s">
        <v>230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170</v>
      </c>
      <c r="AU125" s="18" t="s">
        <v>89</v>
      </c>
    </row>
    <row r="126" s="13" customFormat="1">
      <c r="A126" s="13"/>
      <c r="B126" s="235"/>
      <c r="C126" s="236"/>
      <c r="D126" s="228" t="s">
        <v>172</v>
      </c>
      <c r="E126" s="237" t="s">
        <v>35</v>
      </c>
      <c r="F126" s="238" t="s">
        <v>678</v>
      </c>
      <c r="G126" s="236"/>
      <c r="H126" s="237" t="s">
        <v>35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172</v>
      </c>
      <c r="AU126" s="244" t="s">
        <v>89</v>
      </c>
      <c r="AV126" s="13" t="s">
        <v>87</v>
      </c>
      <c r="AW126" s="13" t="s">
        <v>41</v>
      </c>
      <c r="AX126" s="13" t="s">
        <v>80</v>
      </c>
      <c r="AY126" s="244" t="s">
        <v>159</v>
      </c>
    </row>
    <row r="127" s="14" customFormat="1">
      <c r="A127" s="14"/>
      <c r="B127" s="245"/>
      <c r="C127" s="246"/>
      <c r="D127" s="228" t="s">
        <v>172</v>
      </c>
      <c r="E127" s="247" t="s">
        <v>35</v>
      </c>
      <c r="F127" s="248" t="s">
        <v>583</v>
      </c>
      <c r="G127" s="246"/>
      <c r="H127" s="249">
        <v>2.5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172</v>
      </c>
      <c r="AU127" s="255" t="s">
        <v>89</v>
      </c>
      <c r="AV127" s="14" t="s">
        <v>89</v>
      </c>
      <c r="AW127" s="14" t="s">
        <v>41</v>
      </c>
      <c r="AX127" s="14" t="s">
        <v>87</v>
      </c>
      <c r="AY127" s="255" t="s">
        <v>159</v>
      </c>
    </row>
    <row r="128" s="2" customFormat="1" ht="33" customHeight="1">
      <c r="A128" s="40"/>
      <c r="B128" s="41"/>
      <c r="C128" s="215" t="s">
        <v>218</v>
      </c>
      <c r="D128" s="215" t="s">
        <v>161</v>
      </c>
      <c r="E128" s="216" t="s">
        <v>685</v>
      </c>
      <c r="F128" s="217" t="s">
        <v>686</v>
      </c>
      <c r="G128" s="218" t="s">
        <v>234</v>
      </c>
      <c r="H128" s="219">
        <v>15.119999999999999</v>
      </c>
      <c r="I128" s="220"/>
      <c r="J128" s="221">
        <f>ROUND(I128*H128,1)</f>
        <v>0</v>
      </c>
      <c r="K128" s="217" t="s">
        <v>165</v>
      </c>
      <c r="L128" s="46"/>
      <c r="M128" s="222" t="s">
        <v>35</v>
      </c>
      <c r="N128" s="223" t="s">
        <v>51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166</v>
      </c>
      <c r="AT128" s="226" t="s">
        <v>161</v>
      </c>
      <c r="AU128" s="226" t="s">
        <v>89</v>
      </c>
      <c r="AY128" s="18" t="s">
        <v>159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87</v>
      </c>
      <c r="BK128" s="227">
        <f>ROUND(I128*H128,1)</f>
        <v>0</v>
      </c>
      <c r="BL128" s="18" t="s">
        <v>166</v>
      </c>
      <c r="BM128" s="226" t="s">
        <v>235</v>
      </c>
    </row>
    <row r="129" s="2" customFormat="1">
      <c r="A129" s="40"/>
      <c r="B129" s="41"/>
      <c r="C129" s="42"/>
      <c r="D129" s="228" t="s">
        <v>168</v>
      </c>
      <c r="E129" s="42"/>
      <c r="F129" s="229" t="s">
        <v>687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168</v>
      </c>
      <c r="AU129" s="18" t="s">
        <v>89</v>
      </c>
    </row>
    <row r="130" s="2" customFormat="1">
      <c r="A130" s="40"/>
      <c r="B130" s="41"/>
      <c r="C130" s="42"/>
      <c r="D130" s="233" t="s">
        <v>170</v>
      </c>
      <c r="E130" s="42"/>
      <c r="F130" s="234" t="s">
        <v>688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170</v>
      </c>
      <c r="AU130" s="18" t="s">
        <v>89</v>
      </c>
    </row>
    <row r="131" s="13" customFormat="1">
      <c r="A131" s="13"/>
      <c r="B131" s="235"/>
      <c r="C131" s="236"/>
      <c r="D131" s="228" t="s">
        <v>172</v>
      </c>
      <c r="E131" s="237" t="s">
        <v>35</v>
      </c>
      <c r="F131" s="238" t="s">
        <v>678</v>
      </c>
      <c r="G131" s="236"/>
      <c r="H131" s="237" t="s">
        <v>35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172</v>
      </c>
      <c r="AU131" s="244" t="s">
        <v>89</v>
      </c>
      <c r="AV131" s="13" t="s">
        <v>87</v>
      </c>
      <c r="AW131" s="13" t="s">
        <v>41</v>
      </c>
      <c r="AX131" s="13" t="s">
        <v>80</v>
      </c>
      <c r="AY131" s="244" t="s">
        <v>159</v>
      </c>
    </row>
    <row r="132" s="14" customFormat="1">
      <c r="A132" s="14"/>
      <c r="B132" s="245"/>
      <c r="C132" s="246"/>
      <c r="D132" s="228" t="s">
        <v>172</v>
      </c>
      <c r="E132" s="247" t="s">
        <v>35</v>
      </c>
      <c r="F132" s="248" t="s">
        <v>689</v>
      </c>
      <c r="G132" s="246"/>
      <c r="H132" s="249">
        <v>30.239999999999998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172</v>
      </c>
      <c r="AU132" s="255" t="s">
        <v>89</v>
      </c>
      <c r="AV132" s="14" t="s">
        <v>89</v>
      </c>
      <c r="AW132" s="14" t="s">
        <v>41</v>
      </c>
      <c r="AX132" s="14" t="s">
        <v>80</v>
      </c>
      <c r="AY132" s="255" t="s">
        <v>159</v>
      </c>
    </row>
    <row r="133" s="16" customFormat="1">
      <c r="A133" s="16"/>
      <c r="B133" s="267"/>
      <c r="C133" s="268"/>
      <c r="D133" s="228" t="s">
        <v>172</v>
      </c>
      <c r="E133" s="269" t="s">
        <v>113</v>
      </c>
      <c r="F133" s="270" t="s">
        <v>258</v>
      </c>
      <c r="G133" s="268"/>
      <c r="H133" s="271">
        <v>30.239999999999998</v>
      </c>
      <c r="I133" s="272"/>
      <c r="J133" s="268"/>
      <c r="K133" s="268"/>
      <c r="L133" s="273"/>
      <c r="M133" s="274"/>
      <c r="N133" s="275"/>
      <c r="O133" s="275"/>
      <c r="P133" s="275"/>
      <c r="Q133" s="275"/>
      <c r="R133" s="275"/>
      <c r="S133" s="275"/>
      <c r="T133" s="27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77" t="s">
        <v>172</v>
      </c>
      <c r="AU133" s="277" t="s">
        <v>89</v>
      </c>
      <c r="AV133" s="16" t="s">
        <v>166</v>
      </c>
      <c r="AW133" s="16" t="s">
        <v>41</v>
      </c>
      <c r="AX133" s="16" t="s">
        <v>87</v>
      </c>
      <c r="AY133" s="277" t="s">
        <v>159</v>
      </c>
    </row>
    <row r="134" s="13" customFormat="1">
      <c r="A134" s="13"/>
      <c r="B134" s="235"/>
      <c r="C134" s="236"/>
      <c r="D134" s="228" t="s">
        <v>172</v>
      </c>
      <c r="E134" s="237" t="s">
        <v>35</v>
      </c>
      <c r="F134" s="238" t="s">
        <v>595</v>
      </c>
      <c r="G134" s="236"/>
      <c r="H134" s="237" t="s">
        <v>35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172</v>
      </c>
      <c r="AU134" s="244" t="s">
        <v>89</v>
      </c>
      <c r="AV134" s="13" t="s">
        <v>87</v>
      </c>
      <c r="AW134" s="13" t="s">
        <v>41</v>
      </c>
      <c r="AX134" s="13" t="s">
        <v>80</v>
      </c>
      <c r="AY134" s="244" t="s">
        <v>159</v>
      </c>
    </row>
    <row r="135" s="14" customFormat="1">
      <c r="A135" s="14"/>
      <c r="B135" s="245"/>
      <c r="C135" s="246"/>
      <c r="D135" s="228" t="s">
        <v>172</v>
      </c>
      <c r="E135" s="246"/>
      <c r="F135" s="248" t="s">
        <v>690</v>
      </c>
      <c r="G135" s="246"/>
      <c r="H135" s="249">
        <v>15.119999999999999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172</v>
      </c>
      <c r="AU135" s="255" t="s">
        <v>89</v>
      </c>
      <c r="AV135" s="14" t="s">
        <v>89</v>
      </c>
      <c r="AW135" s="14" t="s">
        <v>4</v>
      </c>
      <c r="AX135" s="14" t="s">
        <v>87</v>
      </c>
      <c r="AY135" s="255" t="s">
        <v>159</v>
      </c>
    </row>
    <row r="136" s="2" customFormat="1" ht="33" customHeight="1">
      <c r="A136" s="40"/>
      <c r="B136" s="41"/>
      <c r="C136" s="215" t="s">
        <v>225</v>
      </c>
      <c r="D136" s="215" t="s">
        <v>161</v>
      </c>
      <c r="E136" s="216" t="s">
        <v>691</v>
      </c>
      <c r="F136" s="217" t="s">
        <v>692</v>
      </c>
      <c r="G136" s="218" t="s">
        <v>234</v>
      </c>
      <c r="H136" s="219">
        <v>15.119999999999999</v>
      </c>
      <c r="I136" s="220"/>
      <c r="J136" s="221">
        <f>ROUND(I136*H136,1)</f>
        <v>0</v>
      </c>
      <c r="K136" s="217" t="s">
        <v>165</v>
      </c>
      <c r="L136" s="46"/>
      <c r="M136" s="222" t="s">
        <v>35</v>
      </c>
      <c r="N136" s="223" t="s">
        <v>51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166</v>
      </c>
      <c r="AT136" s="226" t="s">
        <v>161</v>
      </c>
      <c r="AU136" s="226" t="s">
        <v>89</v>
      </c>
      <c r="AY136" s="18" t="s">
        <v>159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87</v>
      </c>
      <c r="BK136" s="227">
        <f>ROUND(I136*H136,1)</f>
        <v>0</v>
      </c>
      <c r="BL136" s="18" t="s">
        <v>166</v>
      </c>
      <c r="BM136" s="226" t="s">
        <v>599</v>
      </c>
    </row>
    <row r="137" s="2" customFormat="1">
      <c r="A137" s="40"/>
      <c r="B137" s="41"/>
      <c r="C137" s="42"/>
      <c r="D137" s="228" t="s">
        <v>168</v>
      </c>
      <c r="E137" s="42"/>
      <c r="F137" s="229" t="s">
        <v>693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168</v>
      </c>
      <c r="AU137" s="18" t="s">
        <v>89</v>
      </c>
    </row>
    <row r="138" s="2" customFormat="1">
      <c r="A138" s="40"/>
      <c r="B138" s="41"/>
      <c r="C138" s="42"/>
      <c r="D138" s="233" t="s">
        <v>170</v>
      </c>
      <c r="E138" s="42"/>
      <c r="F138" s="234" t="s">
        <v>694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170</v>
      </c>
      <c r="AU138" s="18" t="s">
        <v>89</v>
      </c>
    </row>
    <row r="139" s="13" customFormat="1">
      <c r="A139" s="13"/>
      <c r="B139" s="235"/>
      <c r="C139" s="236"/>
      <c r="D139" s="228" t="s">
        <v>172</v>
      </c>
      <c r="E139" s="237" t="s">
        <v>35</v>
      </c>
      <c r="F139" s="238" t="s">
        <v>678</v>
      </c>
      <c r="G139" s="236"/>
      <c r="H139" s="237" t="s">
        <v>35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172</v>
      </c>
      <c r="AU139" s="244" t="s">
        <v>89</v>
      </c>
      <c r="AV139" s="13" t="s">
        <v>87</v>
      </c>
      <c r="AW139" s="13" t="s">
        <v>41</v>
      </c>
      <c r="AX139" s="13" t="s">
        <v>80</v>
      </c>
      <c r="AY139" s="244" t="s">
        <v>159</v>
      </c>
    </row>
    <row r="140" s="14" customFormat="1">
      <c r="A140" s="14"/>
      <c r="B140" s="245"/>
      <c r="C140" s="246"/>
      <c r="D140" s="228" t="s">
        <v>172</v>
      </c>
      <c r="E140" s="247" t="s">
        <v>35</v>
      </c>
      <c r="F140" s="248" t="s">
        <v>113</v>
      </c>
      <c r="G140" s="246"/>
      <c r="H140" s="249">
        <v>30.239999999999998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172</v>
      </c>
      <c r="AU140" s="255" t="s">
        <v>89</v>
      </c>
      <c r="AV140" s="14" t="s">
        <v>89</v>
      </c>
      <c r="AW140" s="14" t="s">
        <v>41</v>
      </c>
      <c r="AX140" s="14" t="s">
        <v>87</v>
      </c>
      <c r="AY140" s="255" t="s">
        <v>159</v>
      </c>
    </row>
    <row r="141" s="13" customFormat="1">
      <c r="A141" s="13"/>
      <c r="B141" s="235"/>
      <c r="C141" s="236"/>
      <c r="D141" s="228" t="s">
        <v>172</v>
      </c>
      <c r="E141" s="237" t="s">
        <v>35</v>
      </c>
      <c r="F141" s="238" t="s">
        <v>595</v>
      </c>
      <c r="G141" s="236"/>
      <c r="H141" s="237" t="s">
        <v>35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172</v>
      </c>
      <c r="AU141" s="244" t="s">
        <v>89</v>
      </c>
      <c r="AV141" s="13" t="s">
        <v>87</v>
      </c>
      <c r="AW141" s="13" t="s">
        <v>41</v>
      </c>
      <c r="AX141" s="13" t="s">
        <v>80</v>
      </c>
      <c r="AY141" s="244" t="s">
        <v>159</v>
      </c>
    </row>
    <row r="142" s="14" customFormat="1">
      <c r="A142" s="14"/>
      <c r="B142" s="245"/>
      <c r="C142" s="246"/>
      <c r="D142" s="228" t="s">
        <v>172</v>
      </c>
      <c r="E142" s="246"/>
      <c r="F142" s="248" t="s">
        <v>690</v>
      </c>
      <c r="G142" s="246"/>
      <c r="H142" s="249">
        <v>15.119999999999999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172</v>
      </c>
      <c r="AU142" s="255" t="s">
        <v>89</v>
      </c>
      <c r="AV142" s="14" t="s">
        <v>89</v>
      </c>
      <c r="AW142" s="14" t="s">
        <v>4</v>
      </c>
      <c r="AX142" s="14" t="s">
        <v>87</v>
      </c>
      <c r="AY142" s="255" t="s">
        <v>159</v>
      </c>
    </row>
    <row r="143" s="2" customFormat="1" ht="24.15" customHeight="1">
      <c r="A143" s="40"/>
      <c r="B143" s="41"/>
      <c r="C143" s="215" t="s">
        <v>231</v>
      </c>
      <c r="D143" s="215" t="s">
        <v>161</v>
      </c>
      <c r="E143" s="216" t="s">
        <v>276</v>
      </c>
      <c r="F143" s="217" t="s">
        <v>277</v>
      </c>
      <c r="G143" s="218" t="s">
        <v>234</v>
      </c>
      <c r="H143" s="219">
        <v>12</v>
      </c>
      <c r="I143" s="220"/>
      <c r="J143" s="221">
        <f>ROUND(I143*H143,1)</f>
        <v>0</v>
      </c>
      <c r="K143" s="217" t="s">
        <v>165</v>
      </c>
      <c r="L143" s="46"/>
      <c r="M143" s="222" t="s">
        <v>35</v>
      </c>
      <c r="N143" s="223" t="s">
        <v>51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166</v>
      </c>
      <c r="AT143" s="226" t="s">
        <v>161</v>
      </c>
      <c r="AU143" s="226" t="s">
        <v>89</v>
      </c>
      <c r="AY143" s="18" t="s">
        <v>159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87</v>
      </c>
      <c r="BK143" s="227">
        <f>ROUND(I143*H143,1)</f>
        <v>0</v>
      </c>
      <c r="BL143" s="18" t="s">
        <v>166</v>
      </c>
      <c r="BM143" s="226" t="s">
        <v>278</v>
      </c>
    </row>
    <row r="144" s="2" customFormat="1">
      <c r="A144" s="40"/>
      <c r="B144" s="41"/>
      <c r="C144" s="42"/>
      <c r="D144" s="228" t="s">
        <v>168</v>
      </c>
      <c r="E144" s="42"/>
      <c r="F144" s="229" t="s">
        <v>279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168</v>
      </c>
      <c r="AU144" s="18" t="s">
        <v>89</v>
      </c>
    </row>
    <row r="145" s="2" customFormat="1">
      <c r="A145" s="40"/>
      <c r="B145" s="41"/>
      <c r="C145" s="42"/>
      <c r="D145" s="233" t="s">
        <v>170</v>
      </c>
      <c r="E145" s="42"/>
      <c r="F145" s="234" t="s">
        <v>280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170</v>
      </c>
      <c r="AU145" s="18" t="s">
        <v>89</v>
      </c>
    </row>
    <row r="146" s="13" customFormat="1">
      <c r="A146" s="13"/>
      <c r="B146" s="235"/>
      <c r="C146" s="236"/>
      <c r="D146" s="228" t="s">
        <v>172</v>
      </c>
      <c r="E146" s="237" t="s">
        <v>35</v>
      </c>
      <c r="F146" s="238" t="s">
        <v>678</v>
      </c>
      <c r="G146" s="236"/>
      <c r="H146" s="237" t="s">
        <v>35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172</v>
      </c>
      <c r="AU146" s="244" t="s">
        <v>89</v>
      </c>
      <c r="AV146" s="13" t="s">
        <v>87</v>
      </c>
      <c r="AW146" s="13" t="s">
        <v>41</v>
      </c>
      <c r="AX146" s="13" t="s">
        <v>80</v>
      </c>
      <c r="AY146" s="244" t="s">
        <v>159</v>
      </c>
    </row>
    <row r="147" s="14" customFormat="1">
      <c r="A147" s="14"/>
      <c r="B147" s="245"/>
      <c r="C147" s="246"/>
      <c r="D147" s="228" t="s">
        <v>172</v>
      </c>
      <c r="E147" s="247" t="s">
        <v>35</v>
      </c>
      <c r="F147" s="248" t="s">
        <v>695</v>
      </c>
      <c r="G147" s="246"/>
      <c r="H147" s="249">
        <v>4.5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172</v>
      </c>
      <c r="AU147" s="255" t="s">
        <v>89</v>
      </c>
      <c r="AV147" s="14" t="s">
        <v>89</v>
      </c>
      <c r="AW147" s="14" t="s">
        <v>41</v>
      </c>
      <c r="AX147" s="14" t="s">
        <v>80</v>
      </c>
      <c r="AY147" s="255" t="s">
        <v>159</v>
      </c>
    </row>
    <row r="148" s="14" customFormat="1">
      <c r="A148" s="14"/>
      <c r="B148" s="245"/>
      <c r="C148" s="246"/>
      <c r="D148" s="228" t="s">
        <v>172</v>
      </c>
      <c r="E148" s="247" t="s">
        <v>35</v>
      </c>
      <c r="F148" s="248" t="s">
        <v>696</v>
      </c>
      <c r="G148" s="246"/>
      <c r="H148" s="249">
        <v>4.5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172</v>
      </c>
      <c r="AU148" s="255" t="s">
        <v>89</v>
      </c>
      <c r="AV148" s="14" t="s">
        <v>89</v>
      </c>
      <c r="AW148" s="14" t="s">
        <v>41</v>
      </c>
      <c r="AX148" s="14" t="s">
        <v>80</v>
      </c>
      <c r="AY148" s="255" t="s">
        <v>159</v>
      </c>
    </row>
    <row r="149" s="14" customFormat="1">
      <c r="A149" s="14"/>
      <c r="B149" s="245"/>
      <c r="C149" s="246"/>
      <c r="D149" s="228" t="s">
        <v>172</v>
      </c>
      <c r="E149" s="247" t="s">
        <v>35</v>
      </c>
      <c r="F149" s="248" t="s">
        <v>697</v>
      </c>
      <c r="G149" s="246"/>
      <c r="H149" s="249">
        <v>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172</v>
      </c>
      <c r="AU149" s="255" t="s">
        <v>89</v>
      </c>
      <c r="AV149" s="14" t="s">
        <v>89</v>
      </c>
      <c r="AW149" s="14" t="s">
        <v>41</v>
      </c>
      <c r="AX149" s="14" t="s">
        <v>80</v>
      </c>
      <c r="AY149" s="255" t="s">
        <v>159</v>
      </c>
    </row>
    <row r="150" s="16" customFormat="1">
      <c r="A150" s="16"/>
      <c r="B150" s="267"/>
      <c r="C150" s="268"/>
      <c r="D150" s="228" t="s">
        <v>172</v>
      </c>
      <c r="E150" s="269" t="s">
        <v>35</v>
      </c>
      <c r="F150" s="270" t="s">
        <v>258</v>
      </c>
      <c r="G150" s="268"/>
      <c r="H150" s="271">
        <v>12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7" t="s">
        <v>172</v>
      </c>
      <c r="AU150" s="277" t="s">
        <v>89</v>
      </c>
      <c r="AV150" s="16" t="s">
        <v>166</v>
      </c>
      <c r="AW150" s="16" t="s">
        <v>41</v>
      </c>
      <c r="AX150" s="16" t="s">
        <v>87</v>
      </c>
      <c r="AY150" s="277" t="s">
        <v>159</v>
      </c>
    </row>
    <row r="151" s="2" customFormat="1" ht="21.75" customHeight="1">
      <c r="A151" s="40"/>
      <c r="B151" s="41"/>
      <c r="C151" s="215" t="s">
        <v>261</v>
      </c>
      <c r="D151" s="215" t="s">
        <v>161</v>
      </c>
      <c r="E151" s="216" t="s">
        <v>698</v>
      </c>
      <c r="F151" s="217" t="s">
        <v>699</v>
      </c>
      <c r="G151" s="218" t="s">
        <v>287</v>
      </c>
      <c r="H151" s="219">
        <v>75.599999999999994</v>
      </c>
      <c r="I151" s="220"/>
      <c r="J151" s="221">
        <f>ROUND(I151*H151,1)</f>
        <v>0</v>
      </c>
      <c r="K151" s="217" t="s">
        <v>165</v>
      </c>
      <c r="L151" s="46"/>
      <c r="M151" s="222" t="s">
        <v>35</v>
      </c>
      <c r="N151" s="223" t="s">
        <v>51</v>
      </c>
      <c r="O151" s="86"/>
      <c r="P151" s="224">
        <f>O151*H151</f>
        <v>0</v>
      </c>
      <c r="Q151" s="224">
        <v>0.00084000000000000003</v>
      </c>
      <c r="R151" s="224">
        <f>Q151*H151</f>
        <v>0.063503999999999991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166</v>
      </c>
      <c r="AT151" s="226" t="s">
        <v>161</v>
      </c>
      <c r="AU151" s="226" t="s">
        <v>89</v>
      </c>
      <c r="AY151" s="18" t="s">
        <v>159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87</v>
      </c>
      <c r="BK151" s="227">
        <f>ROUND(I151*H151,1)</f>
        <v>0</v>
      </c>
      <c r="BL151" s="18" t="s">
        <v>166</v>
      </c>
      <c r="BM151" s="226" t="s">
        <v>288</v>
      </c>
    </row>
    <row r="152" s="2" customFormat="1">
      <c r="A152" s="40"/>
      <c r="B152" s="41"/>
      <c r="C152" s="42"/>
      <c r="D152" s="228" t="s">
        <v>168</v>
      </c>
      <c r="E152" s="42"/>
      <c r="F152" s="229" t="s">
        <v>700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168</v>
      </c>
      <c r="AU152" s="18" t="s">
        <v>89</v>
      </c>
    </row>
    <row r="153" s="2" customFormat="1">
      <c r="A153" s="40"/>
      <c r="B153" s="41"/>
      <c r="C153" s="42"/>
      <c r="D153" s="233" t="s">
        <v>170</v>
      </c>
      <c r="E153" s="42"/>
      <c r="F153" s="234" t="s">
        <v>701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170</v>
      </c>
      <c r="AU153" s="18" t="s">
        <v>89</v>
      </c>
    </row>
    <row r="154" s="13" customFormat="1">
      <c r="A154" s="13"/>
      <c r="B154" s="235"/>
      <c r="C154" s="236"/>
      <c r="D154" s="228" t="s">
        <v>172</v>
      </c>
      <c r="E154" s="237" t="s">
        <v>35</v>
      </c>
      <c r="F154" s="238" t="s">
        <v>678</v>
      </c>
      <c r="G154" s="236"/>
      <c r="H154" s="237" t="s">
        <v>35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172</v>
      </c>
      <c r="AU154" s="244" t="s">
        <v>89</v>
      </c>
      <c r="AV154" s="13" t="s">
        <v>87</v>
      </c>
      <c r="AW154" s="13" t="s">
        <v>41</v>
      </c>
      <c r="AX154" s="13" t="s">
        <v>80</v>
      </c>
      <c r="AY154" s="244" t="s">
        <v>159</v>
      </c>
    </row>
    <row r="155" s="14" customFormat="1">
      <c r="A155" s="14"/>
      <c r="B155" s="245"/>
      <c r="C155" s="246"/>
      <c r="D155" s="228" t="s">
        <v>172</v>
      </c>
      <c r="E155" s="247" t="s">
        <v>35</v>
      </c>
      <c r="F155" s="248" t="s">
        <v>702</v>
      </c>
      <c r="G155" s="246"/>
      <c r="H155" s="249">
        <v>75.599999999999994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172</v>
      </c>
      <c r="AU155" s="255" t="s">
        <v>89</v>
      </c>
      <c r="AV155" s="14" t="s">
        <v>89</v>
      </c>
      <c r="AW155" s="14" t="s">
        <v>41</v>
      </c>
      <c r="AX155" s="14" t="s">
        <v>87</v>
      </c>
      <c r="AY155" s="255" t="s">
        <v>159</v>
      </c>
    </row>
    <row r="156" s="2" customFormat="1" ht="24.15" customHeight="1">
      <c r="A156" s="40"/>
      <c r="B156" s="41"/>
      <c r="C156" s="215" t="s">
        <v>268</v>
      </c>
      <c r="D156" s="215" t="s">
        <v>161</v>
      </c>
      <c r="E156" s="216" t="s">
        <v>703</v>
      </c>
      <c r="F156" s="217" t="s">
        <v>704</v>
      </c>
      <c r="G156" s="218" t="s">
        <v>287</v>
      </c>
      <c r="H156" s="219">
        <v>75.599999999999994</v>
      </c>
      <c r="I156" s="220"/>
      <c r="J156" s="221">
        <f>ROUND(I156*H156,1)</f>
        <v>0</v>
      </c>
      <c r="K156" s="217" t="s">
        <v>165</v>
      </c>
      <c r="L156" s="46"/>
      <c r="M156" s="222" t="s">
        <v>35</v>
      </c>
      <c r="N156" s="223" t="s">
        <v>51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166</v>
      </c>
      <c r="AT156" s="226" t="s">
        <v>161</v>
      </c>
      <c r="AU156" s="226" t="s">
        <v>89</v>
      </c>
      <c r="AY156" s="18" t="s">
        <v>159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87</v>
      </c>
      <c r="BK156" s="227">
        <f>ROUND(I156*H156,1)</f>
        <v>0</v>
      </c>
      <c r="BL156" s="18" t="s">
        <v>166</v>
      </c>
      <c r="BM156" s="226" t="s">
        <v>298</v>
      </c>
    </row>
    <row r="157" s="2" customFormat="1">
      <c r="A157" s="40"/>
      <c r="B157" s="41"/>
      <c r="C157" s="42"/>
      <c r="D157" s="228" t="s">
        <v>168</v>
      </c>
      <c r="E157" s="42"/>
      <c r="F157" s="229" t="s">
        <v>705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168</v>
      </c>
      <c r="AU157" s="18" t="s">
        <v>89</v>
      </c>
    </row>
    <row r="158" s="2" customFormat="1">
      <c r="A158" s="40"/>
      <c r="B158" s="41"/>
      <c r="C158" s="42"/>
      <c r="D158" s="233" t="s">
        <v>170</v>
      </c>
      <c r="E158" s="42"/>
      <c r="F158" s="234" t="s">
        <v>706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170</v>
      </c>
      <c r="AU158" s="18" t="s">
        <v>89</v>
      </c>
    </row>
    <row r="159" s="13" customFormat="1">
      <c r="A159" s="13"/>
      <c r="B159" s="235"/>
      <c r="C159" s="236"/>
      <c r="D159" s="228" t="s">
        <v>172</v>
      </c>
      <c r="E159" s="237" t="s">
        <v>35</v>
      </c>
      <c r="F159" s="238" t="s">
        <v>678</v>
      </c>
      <c r="G159" s="236"/>
      <c r="H159" s="237" t="s">
        <v>35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172</v>
      </c>
      <c r="AU159" s="244" t="s">
        <v>89</v>
      </c>
      <c r="AV159" s="13" t="s">
        <v>87</v>
      </c>
      <c r="AW159" s="13" t="s">
        <v>41</v>
      </c>
      <c r="AX159" s="13" t="s">
        <v>80</v>
      </c>
      <c r="AY159" s="244" t="s">
        <v>159</v>
      </c>
    </row>
    <row r="160" s="14" customFormat="1">
      <c r="A160" s="14"/>
      <c r="B160" s="245"/>
      <c r="C160" s="246"/>
      <c r="D160" s="228" t="s">
        <v>172</v>
      </c>
      <c r="E160" s="247" t="s">
        <v>35</v>
      </c>
      <c r="F160" s="248" t="s">
        <v>702</v>
      </c>
      <c r="G160" s="246"/>
      <c r="H160" s="249">
        <v>75.599999999999994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172</v>
      </c>
      <c r="AU160" s="255" t="s">
        <v>89</v>
      </c>
      <c r="AV160" s="14" t="s">
        <v>89</v>
      </c>
      <c r="AW160" s="14" t="s">
        <v>41</v>
      </c>
      <c r="AX160" s="14" t="s">
        <v>87</v>
      </c>
      <c r="AY160" s="255" t="s">
        <v>159</v>
      </c>
    </row>
    <row r="161" s="2" customFormat="1" ht="24.15" customHeight="1">
      <c r="A161" s="40"/>
      <c r="B161" s="41"/>
      <c r="C161" s="215" t="s">
        <v>275</v>
      </c>
      <c r="D161" s="215" t="s">
        <v>161</v>
      </c>
      <c r="E161" s="216" t="s">
        <v>302</v>
      </c>
      <c r="F161" s="217" t="s">
        <v>303</v>
      </c>
      <c r="G161" s="218" t="s">
        <v>234</v>
      </c>
      <c r="H161" s="219">
        <v>29.832000000000001</v>
      </c>
      <c r="I161" s="220"/>
      <c r="J161" s="221">
        <f>ROUND(I161*H161,1)</f>
        <v>0</v>
      </c>
      <c r="K161" s="217" t="s">
        <v>35</v>
      </c>
      <c r="L161" s="46"/>
      <c r="M161" s="222" t="s">
        <v>35</v>
      </c>
      <c r="N161" s="223" t="s">
        <v>51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166</v>
      </c>
      <c r="AT161" s="226" t="s">
        <v>161</v>
      </c>
      <c r="AU161" s="226" t="s">
        <v>89</v>
      </c>
      <c r="AY161" s="18" t="s">
        <v>159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87</v>
      </c>
      <c r="BK161" s="227">
        <f>ROUND(I161*H161,1)</f>
        <v>0</v>
      </c>
      <c r="BL161" s="18" t="s">
        <v>166</v>
      </c>
      <c r="BM161" s="226" t="s">
        <v>304</v>
      </c>
    </row>
    <row r="162" s="2" customFormat="1">
      <c r="A162" s="40"/>
      <c r="B162" s="41"/>
      <c r="C162" s="42"/>
      <c r="D162" s="228" t="s">
        <v>168</v>
      </c>
      <c r="E162" s="42"/>
      <c r="F162" s="229" t="s">
        <v>305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168</v>
      </c>
      <c r="AU162" s="18" t="s">
        <v>89</v>
      </c>
    </row>
    <row r="163" s="13" customFormat="1">
      <c r="A163" s="13"/>
      <c r="B163" s="235"/>
      <c r="C163" s="236"/>
      <c r="D163" s="228" t="s">
        <v>172</v>
      </c>
      <c r="E163" s="237" t="s">
        <v>35</v>
      </c>
      <c r="F163" s="238" t="s">
        <v>678</v>
      </c>
      <c r="G163" s="236"/>
      <c r="H163" s="237" t="s">
        <v>35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172</v>
      </c>
      <c r="AU163" s="244" t="s">
        <v>89</v>
      </c>
      <c r="AV163" s="13" t="s">
        <v>87</v>
      </c>
      <c r="AW163" s="13" t="s">
        <v>41</v>
      </c>
      <c r="AX163" s="13" t="s">
        <v>80</v>
      </c>
      <c r="AY163" s="244" t="s">
        <v>159</v>
      </c>
    </row>
    <row r="164" s="14" customFormat="1">
      <c r="A164" s="14"/>
      <c r="B164" s="245"/>
      <c r="C164" s="246"/>
      <c r="D164" s="228" t="s">
        <v>172</v>
      </c>
      <c r="E164" s="247" t="s">
        <v>35</v>
      </c>
      <c r="F164" s="248" t="s">
        <v>606</v>
      </c>
      <c r="G164" s="246"/>
      <c r="H164" s="249">
        <v>29.832000000000001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172</v>
      </c>
      <c r="AU164" s="255" t="s">
        <v>89</v>
      </c>
      <c r="AV164" s="14" t="s">
        <v>89</v>
      </c>
      <c r="AW164" s="14" t="s">
        <v>41</v>
      </c>
      <c r="AX164" s="14" t="s">
        <v>87</v>
      </c>
      <c r="AY164" s="255" t="s">
        <v>159</v>
      </c>
    </row>
    <row r="165" s="2" customFormat="1" ht="24.15" customHeight="1">
      <c r="A165" s="40"/>
      <c r="B165" s="41"/>
      <c r="C165" s="215" t="s">
        <v>284</v>
      </c>
      <c r="D165" s="215" t="s">
        <v>161</v>
      </c>
      <c r="E165" s="216" t="s">
        <v>307</v>
      </c>
      <c r="F165" s="217" t="s">
        <v>308</v>
      </c>
      <c r="G165" s="218" t="s">
        <v>234</v>
      </c>
      <c r="H165" s="219">
        <v>15.119999999999999</v>
      </c>
      <c r="I165" s="220"/>
      <c r="J165" s="221">
        <f>ROUND(I165*H165,1)</f>
        <v>0</v>
      </c>
      <c r="K165" s="217" t="s">
        <v>35</v>
      </c>
      <c r="L165" s="46"/>
      <c r="M165" s="222" t="s">
        <v>35</v>
      </c>
      <c r="N165" s="223" t="s">
        <v>51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166</v>
      </c>
      <c r="AT165" s="226" t="s">
        <v>161</v>
      </c>
      <c r="AU165" s="226" t="s">
        <v>89</v>
      </c>
      <c r="AY165" s="18" t="s">
        <v>159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87</v>
      </c>
      <c r="BK165" s="227">
        <f>ROUND(I165*H165,1)</f>
        <v>0</v>
      </c>
      <c r="BL165" s="18" t="s">
        <v>166</v>
      </c>
      <c r="BM165" s="226" t="s">
        <v>309</v>
      </c>
    </row>
    <row r="166" s="2" customFormat="1">
      <c r="A166" s="40"/>
      <c r="B166" s="41"/>
      <c r="C166" s="42"/>
      <c r="D166" s="228" t="s">
        <v>168</v>
      </c>
      <c r="E166" s="42"/>
      <c r="F166" s="229" t="s">
        <v>310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168</v>
      </c>
      <c r="AU166" s="18" t="s">
        <v>89</v>
      </c>
    </row>
    <row r="167" s="13" customFormat="1">
      <c r="A167" s="13"/>
      <c r="B167" s="235"/>
      <c r="C167" s="236"/>
      <c r="D167" s="228" t="s">
        <v>172</v>
      </c>
      <c r="E167" s="237" t="s">
        <v>35</v>
      </c>
      <c r="F167" s="238" t="s">
        <v>678</v>
      </c>
      <c r="G167" s="236"/>
      <c r="H167" s="237" t="s">
        <v>35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172</v>
      </c>
      <c r="AU167" s="244" t="s">
        <v>89</v>
      </c>
      <c r="AV167" s="13" t="s">
        <v>87</v>
      </c>
      <c r="AW167" s="13" t="s">
        <v>41</v>
      </c>
      <c r="AX167" s="13" t="s">
        <v>80</v>
      </c>
      <c r="AY167" s="244" t="s">
        <v>159</v>
      </c>
    </row>
    <row r="168" s="14" customFormat="1">
      <c r="A168" s="14"/>
      <c r="B168" s="245"/>
      <c r="C168" s="246"/>
      <c r="D168" s="228" t="s">
        <v>172</v>
      </c>
      <c r="E168" s="247" t="s">
        <v>35</v>
      </c>
      <c r="F168" s="248" t="s">
        <v>113</v>
      </c>
      <c r="G168" s="246"/>
      <c r="H168" s="249">
        <v>30.239999999999998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172</v>
      </c>
      <c r="AU168" s="255" t="s">
        <v>89</v>
      </c>
      <c r="AV168" s="14" t="s">
        <v>89</v>
      </c>
      <c r="AW168" s="14" t="s">
        <v>41</v>
      </c>
      <c r="AX168" s="14" t="s">
        <v>87</v>
      </c>
      <c r="AY168" s="255" t="s">
        <v>159</v>
      </c>
    </row>
    <row r="169" s="13" customFormat="1">
      <c r="A169" s="13"/>
      <c r="B169" s="235"/>
      <c r="C169" s="236"/>
      <c r="D169" s="228" t="s">
        <v>172</v>
      </c>
      <c r="E169" s="237" t="s">
        <v>35</v>
      </c>
      <c r="F169" s="238" t="s">
        <v>595</v>
      </c>
      <c r="G169" s="236"/>
      <c r="H169" s="237" t="s">
        <v>35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172</v>
      </c>
      <c r="AU169" s="244" t="s">
        <v>89</v>
      </c>
      <c r="AV169" s="13" t="s">
        <v>87</v>
      </c>
      <c r="AW169" s="13" t="s">
        <v>41</v>
      </c>
      <c r="AX169" s="13" t="s">
        <v>80</v>
      </c>
      <c r="AY169" s="244" t="s">
        <v>159</v>
      </c>
    </row>
    <row r="170" s="14" customFormat="1">
      <c r="A170" s="14"/>
      <c r="B170" s="245"/>
      <c r="C170" s="246"/>
      <c r="D170" s="228" t="s">
        <v>172</v>
      </c>
      <c r="E170" s="246"/>
      <c r="F170" s="248" t="s">
        <v>690</v>
      </c>
      <c r="G170" s="246"/>
      <c r="H170" s="249">
        <v>15.119999999999999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172</v>
      </c>
      <c r="AU170" s="255" t="s">
        <v>89</v>
      </c>
      <c r="AV170" s="14" t="s">
        <v>89</v>
      </c>
      <c r="AW170" s="14" t="s">
        <v>4</v>
      </c>
      <c r="AX170" s="14" t="s">
        <v>87</v>
      </c>
      <c r="AY170" s="255" t="s">
        <v>159</v>
      </c>
    </row>
    <row r="171" s="2" customFormat="1" ht="24.15" customHeight="1">
      <c r="A171" s="40"/>
      <c r="B171" s="41"/>
      <c r="C171" s="215" t="s">
        <v>8</v>
      </c>
      <c r="D171" s="215" t="s">
        <v>161</v>
      </c>
      <c r="E171" s="216" t="s">
        <v>607</v>
      </c>
      <c r="F171" s="217" t="s">
        <v>313</v>
      </c>
      <c r="G171" s="218" t="s">
        <v>234</v>
      </c>
      <c r="H171" s="219">
        <v>15.119999999999999</v>
      </c>
      <c r="I171" s="220"/>
      <c r="J171" s="221">
        <f>ROUND(I171*H171,1)</f>
        <v>0</v>
      </c>
      <c r="K171" s="217" t="s">
        <v>35</v>
      </c>
      <c r="L171" s="46"/>
      <c r="M171" s="222" t="s">
        <v>35</v>
      </c>
      <c r="N171" s="223" t="s">
        <v>51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166</v>
      </c>
      <c r="AT171" s="226" t="s">
        <v>161</v>
      </c>
      <c r="AU171" s="226" t="s">
        <v>89</v>
      </c>
      <c r="AY171" s="18" t="s">
        <v>159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87</v>
      </c>
      <c r="BK171" s="227">
        <f>ROUND(I171*H171,1)</f>
        <v>0</v>
      </c>
      <c r="BL171" s="18" t="s">
        <v>166</v>
      </c>
      <c r="BM171" s="226" t="s">
        <v>608</v>
      </c>
    </row>
    <row r="172" s="2" customFormat="1">
      <c r="A172" s="40"/>
      <c r="B172" s="41"/>
      <c r="C172" s="42"/>
      <c r="D172" s="228" t="s">
        <v>168</v>
      </c>
      <c r="E172" s="42"/>
      <c r="F172" s="229" t="s">
        <v>315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168</v>
      </c>
      <c r="AU172" s="18" t="s">
        <v>89</v>
      </c>
    </row>
    <row r="173" s="13" customFormat="1">
      <c r="A173" s="13"/>
      <c r="B173" s="235"/>
      <c r="C173" s="236"/>
      <c r="D173" s="228" t="s">
        <v>172</v>
      </c>
      <c r="E173" s="237" t="s">
        <v>35</v>
      </c>
      <c r="F173" s="238" t="s">
        <v>678</v>
      </c>
      <c r="G173" s="236"/>
      <c r="H173" s="237" t="s">
        <v>35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172</v>
      </c>
      <c r="AU173" s="244" t="s">
        <v>89</v>
      </c>
      <c r="AV173" s="13" t="s">
        <v>87</v>
      </c>
      <c r="AW173" s="13" t="s">
        <v>41</v>
      </c>
      <c r="AX173" s="13" t="s">
        <v>80</v>
      </c>
      <c r="AY173" s="244" t="s">
        <v>159</v>
      </c>
    </row>
    <row r="174" s="14" customFormat="1">
      <c r="A174" s="14"/>
      <c r="B174" s="245"/>
      <c r="C174" s="246"/>
      <c r="D174" s="228" t="s">
        <v>172</v>
      </c>
      <c r="E174" s="247" t="s">
        <v>35</v>
      </c>
      <c r="F174" s="248" t="s">
        <v>113</v>
      </c>
      <c r="G174" s="246"/>
      <c r="H174" s="249">
        <v>30.239999999999998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172</v>
      </c>
      <c r="AU174" s="255" t="s">
        <v>89</v>
      </c>
      <c r="AV174" s="14" t="s">
        <v>89</v>
      </c>
      <c r="AW174" s="14" t="s">
        <v>41</v>
      </c>
      <c r="AX174" s="14" t="s">
        <v>87</v>
      </c>
      <c r="AY174" s="255" t="s">
        <v>159</v>
      </c>
    </row>
    <row r="175" s="13" customFormat="1">
      <c r="A175" s="13"/>
      <c r="B175" s="235"/>
      <c r="C175" s="236"/>
      <c r="D175" s="228" t="s">
        <v>172</v>
      </c>
      <c r="E175" s="237" t="s">
        <v>35</v>
      </c>
      <c r="F175" s="238" t="s">
        <v>595</v>
      </c>
      <c r="G175" s="236"/>
      <c r="H175" s="237" t="s">
        <v>35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172</v>
      </c>
      <c r="AU175" s="244" t="s">
        <v>89</v>
      </c>
      <c r="AV175" s="13" t="s">
        <v>87</v>
      </c>
      <c r="AW175" s="13" t="s">
        <v>41</v>
      </c>
      <c r="AX175" s="13" t="s">
        <v>80</v>
      </c>
      <c r="AY175" s="244" t="s">
        <v>159</v>
      </c>
    </row>
    <row r="176" s="14" customFormat="1">
      <c r="A176" s="14"/>
      <c r="B176" s="245"/>
      <c r="C176" s="246"/>
      <c r="D176" s="228" t="s">
        <v>172</v>
      </c>
      <c r="E176" s="246"/>
      <c r="F176" s="248" t="s">
        <v>690</v>
      </c>
      <c r="G176" s="246"/>
      <c r="H176" s="249">
        <v>15.119999999999999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172</v>
      </c>
      <c r="AU176" s="255" t="s">
        <v>89</v>
      </c>
      <c r="AV176" s="14" t="s">
        <v>89</v>
      </c>
      <c r="AW176" s="14" t="s">
        <v>4</v>
      </c>
      <c r="AX176" s="14" t="s">
        <v>87</v>
      </c>
      <c r="AY176" s="255" t="s">
        <v>159</v>
      </c>
    </row>
    <row r="177" s="2" customFormat="1" ht="24.15" customHeight="1">
      <c r="A177" s="40"/>
      <c r="B177" s="41"/>
      <c r="C177" s="215" t="s">
        <v>301</v>
      </c>
      <c r="D177" s="215" t="s">
        <v>161</v>
      </c>
      <c r="E177" s="216" t="s">
        <v>318</v>
      </c>
      <c r="F177" s="217" t="s">
        <v>319</v>
      </c>
      <c r="G177" s="218" t="s">
        <v>234</v>
      </c>
      <c r="H177" s="219">
        <v>29.832000000000001</v>
      </c>
      <c r="I177" s="220"/>
      <c r="J177" s="221">
        <f>ROUND(I177*H177,1)</f>
        <v>0</v>
      </c>
      <c r="K177" s="217" t="s">
        <v>165</v>
      </c>
      <c r="L177" s="46"/>
      <c r="M177" s="222" t="s">
        <v>35</v>
      </c>
      <c r="N177" s="223" t="s">
        <v>51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166</v>
      </c>
      <c r="AT177" s="226" t="s">
        <v>161</v>
      </c>
      <c r="AU177" s="226" t="s">
        <v>89</v>
      </c>
      <c r="AY177" s="18" t="s">
        <v>159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87</v>
      </c>
      <c r="BK177" s="227">
        <f>ROUND(I177*H177,1)</f>
        <v>0</v>
      </c>
      <c r="BL177" s="18" t="s">
        <v>166</v>
      </c>
      <c r="BM177" s="226" t="s">
        <v>320</v>
      </c>
    </row>
    <row r="178" s="2" customFormat="1">
      <c r="A178" s="40"/>
      <c r="B178" s="41"/>
      <c r="C178" s="42"/>
      <c r="D178" s="228" t="s">
        <v>168</v>
      </c>
      <c r="E178" s="42"/>
      <c r="F178" s="229" t="s">
        <v>321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168</v>
      </c>
      <c r="AU178" s="18" t="s">
        <v>89</v>
      </c>
    </row>
    <row r="179" s="2" customFormat="1">
      <c r="A179" s="40"/>
      <c r="B179" s="41"/>
      <c r="C179" s="42"/>
      <c r="D179" s="233" t="s">
        <v>170</v>
      </c>
      <c r="E179" s="42"/>
      <c r="F179" s="234" t="s">
        <v>322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170</v>
      </c>
      <c r="AU179" s="18" t="s">
        <v>89</v>
      </c>
    </row>
    <row r="180" s="13" customFormat="1">
      <c r="A180" s="13"/>
      <c r="B180" s="235"/>
      <c r="C180" s="236"/>
      <c r="D180" s="228" t="s">
        <v>172</v>
      </c>
      <c r="E180" s="237" t="s">
        <v>35</v>
      </c>
      <c r="F180" s="238" t="s">
        <v>678</v>
      </c>
      <c r="G180" s="236"/>
      <c r="H180" s="237" t="s">
        <v>35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172</v>
      </c>
      <c r="AU180" s="244" t="s">
        <v>89</v>
      </c>
      <c r="AV180" s="13" t="s">
        <v>87</v>
      </c>
      <c r="AW180" s="13" t="s">
        <v>41</v>
      </c>
      <c r="AX180" s="13" t="s">
        <v>80</v>
      </c>
      <c r="AY180" s="244" t="s">
        <v>159</v>
      </c>
    </row>
    <row r="181" s="14" customFormat="1">
      <c r="A181" s="14"/>
      <c r="B181" s="245"/>
      <c r="C181" s="246"/>
      <c r="D181" s="228" t="s">
        <v>172</v>
      </c>
      <c r="E181" s="247" t="s">
        <v>35</v>
      </c>
      <c r="F181" s="248" t="s">
        <v>606</v>
      </c>
      <c r="G181" s="246"/>
      <c r="H181" s="249">
        <v>29.832000000000001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172</v>
      </c>
      <c r="AU181" s="255" t="s">
        <v>89</v>
      </c>
      <c r="AV181" s="14" t="s">
        <v>89</v>
      </c>
      <c r="AW181" s="14" t="s">
        <v>41</v>
      </c>
      <c r="AX181" s="14" t="s">
        <v>87</v>
      </c>
      <c r="AY181" s="255" t="s">
        <v>159</v>
      </c>
    </row>
    <row r="182" s="2" customFormat="1" ht="33" customHeight="1">
      <c r="A182" s="40"/>
      <c r="B182" s="41"/>
      <c r="C182" s="215" t="s">
        <v>306</v>
      </c>
      <c r="D182" s="215" t="s">
        <v>161</v>
      </c>
      <c r="E182" s="216" t="s">
        <v>324</v>
      </c>
      <c r="F182" s="217" t="s">
        <v>325</v>
      </c>
      <c r="G182" s="218" t="s">
        <v>326</v>
      </c>
      <c r="H182" s="219">
        <v>54.432000000000002</v>
      </c>
      <c r="I182" s="220"/>
      <c r="J182" s="221">
        <f>ROUND(I182*H182,1)</f>
        <v>0</v>
      </c>
      <c r="K182" s="217" t="s">
        <v>165</v>
      </c>
      <c r="L182" s="46"/>
      <c r="M182" s="222" t="s">
        <v>35</v>
      </c>
      <c r="N182" s="223" t="s">
        <v>51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166</v>
      </c>
      <c r="AT182" s="226" t="s">
        <v>161</v>
      </c>
      <c r="AU182" s="226" t="s">
        <v>89</v>
      </c>
      <c r="AY182" s="18" t="s">
        <v>159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87</v>
      </c>
      <c r="BK182" s="227">
        <f>ROUND(I182*H182,1)</f>
        <v>0</v>
      </c>
      <c r="BL182" s="18" t="s">
        <v>166</v>
      </c>
      <c r="BM182" s="226" t="s">
        <v>327</v>
      </c>
    </row>
    <row r="183" s="2" customFormat="1">
      <c r="A183" s="40"/>
      <c r="B183" s="41"/>
      <c r="C183" s="42"/>
      <c r="D183" s="228" t="s">
        <v>168</v>
      </c>
      <c r="E183" s="42"/>
      <c r="F183" s="229" t="s">
        <v>328</v>
      </c>
      <c r="G183" s="42"/>
      <c r="H183" s="42"/>
      <c r="I183" s="230"/>
      <c r="J183" s="42"/>
      <c r="K183" s="42"/>
      <c r="L183" s="46"/>
      <c r="M183" s="231"/>
      <c r="N183" s="23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168</v>
      </c>
      <c r="AU183" s="18" t="s">
        <v>89</v>
      </c>
    </row>
    <row r="184" s="2" customFormat="1">
      <c r="A184" s="40"/>
      <c r="B184" s="41"/>
      <c r="C184" s="42"/>
      <c r="D184" s="233" t="s">
        <v>170</v>
      </c>
      <c r="E184" s="42"/>
      <c r="F184" s="234" t="s">
        <v>329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170</v>
      </c>
      <c r="AU184" s="18" t="s">
        <v>89</v>
      </c>
    </row>
    <row r="185" s="13" customFormat="1">
      <c r="A185" s="13"/>
      <c r="B185" s="235"/>
      <c r="C185" s="236"/>
      <c r="D185" s="228" t="s">
        <v>172</v>
      </c>
      <c r="E185" s="237" t="s">
        <v>35</v>
      </c>
      <c r="F185" s="238" t="s">
        <v>678</v>
      </c>
      <c r="G185" s="236"/>
      <c r="H185" s="237" t="s">
        <v>35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172</v>
      </c>
      <c r="AU185" s="244" t="s">
        <v>89</v>
      </c>
      <c r="AV185" s="13" t="s">
        <v>87</v>
      </c>
      <c r="AW185" s="13" t="s">
        <v>41</v>
      </c>
      <c r="AX185" s="13" t="s">
        <v>80</v>
      </c>
      <c r="AY185" s="244" t="s">
        <v>159</v>
      </c>
    </row>
    <row r="186" s="14" customFormat="1">
      <c r="A186" s="14"/>
      <c r="B186" s="245"/>
      <c r="C186" s="246"/>
      <c r="D186" s="228" t="s">
        <v>172</v>
      </c>
      <c r="E186" s="247" t="s">
        <v>35</v>
      </c>
      <c r="F186" s="248" t="s">
        <v>113</v>
      </c>
      <c r="G186" s="246"/>
      <c r="H186" s="249">
        <v>30.239999999999998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172</v>
      </c>
      <c r="AU186" s="255" t="s">
        <v>89</v>
      </c>
      <c r="AV186" s="14" t="s">
        <v>89</v>
      </c>
      <c r="AW186" s="14" t="s">
        <v>41</v>
      </c>
      <c r="AX186" s="14" t="s">
        <v>87</v>
      </c>
      <c r="AY186" s="255" t="s">
        <v>159</v>
      </c>
    </row>
    <row r="187" s="14" customFormat="1">
      <c r="A187" s="14"/>
      <c r="B187" s="245"/>
      <c r="C187" s="246"/>
      <c r="D187" s="228" t="s">
        <v>172</v>
      </c>
      <c r="E187" s="246"/>
      <c r="F187" s="248" t="s">
        <v>707</v>
      </c>
      <c r="G187" s="246"/>
      <c r="H187" s="249">
        <v>54.432000000000002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172</v>
      </c>
      <c r="AU187" s="255" t="s">
        <v>89</v>
      </c>
      <c r="AV187" s="14" t="s">
        <v>89</v>
      </c>
      <c r="AW187" s="14" t="s">
        <v>4</v>
      </c>
      <c r="AX187" s="14" t="s">
        <v>87</v>
      </c>
      <c r="AY187" s="255" t="s">
        <v>159</v>
      </c>
    </row>
    <row r="188" s="2" customFormat="1" ht="16.5" customHeight="1">
      <c r="A188" s="40"/>
      <c r="B188" s="41"/>
      <c r="C188" s="215" t="s">
        <v>311</v>
      </c>
      <c r="D188" s="215" t="s">
        <v>161</v>
      </c>
      <c r="E188" s="216" t="s">
        <v>331</v>
      </c>
      <c r="F188" s="217" t="s">
        <v>332</v>
      </c>
      <c r="G188" s="218" t="s">
        <v>234</v>
      </c>
      <c r="H188" s="219">
        <v>29.832000000000001</v>
      </c>
      <c r="I188" s="220"/>
      <c r="J188" s="221">
        <f>ROUND(I188*H188,1)</f>
        <v>0</v>
      </c>
      <c r="K188" s="217" t="s">
        <v>165</v>
      </c>
      <c r="L188" s="46"/>
      <c r="M188" s="222" t="s">
        <v>35</v>
      </c>
      <c r="N188" s="223" t="s">
        <v>51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166</v>
      </c>
      <c r="AT188" s="226" t="s">
        <v>161</v>
      </c>
      <c r="AU188" s="226" t="s">
        <v>89</v>
      </c>
      <c r="AY188" s="18" t="s">
        <v>159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87</v>
      </c>
      <c r="BK188" s="227">
        <f>ROUND(I188*H188,1)</f>
        <v>0</v>
      </c>
      <c r="BL188" s="18" t="s">
        <v>166</v>
      </c>
      <c r="BM188" s="226" t="s">
        <v>333</v>
      </c>
    </row>
    <row r="189" s="2" customFormat="1">
      <c r="A189" s="40"/>
      <c r="B189" s="41"/>
      <c r="C189" s="42"/>
      <c r="D189" s="228" t="s">
        <v>168</v>
      </c>
      <c r="E189" s="42"/>
      <c r="F189" s="229" t="s">
        <v>334</v>
      </c>
      <c r="G189" s="42"/>
      <c r="H189" s="42"/>
      <c r="I189" s="230"/>
      <c r="J189" s="42"/>
      <c r="K189" s="42"/>
      <c r="L189" s="46"/>
      <c r="M189" s="231"/>
      <c r="N189" s="232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168</v>
      </c>
      <c r="AU189" s="18" t="s">
        <v>89</v>
      </c>
    </row>
    <row r="190" s="2" customFormat="1">
      <c r="A190" s="40"/>
      <c r="B190" s="41"/>
      <c r="C190" s="42"/>
      <c r="D190" s="233" t="s">
        <v>170</v>
      </c>
      <c r="E190" s="42"/>
      <c r="F190" s="234" t="s">
        <v>335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170</v>
      </c>
      <c r="AU190" s="18" t="s">
        <v>89</v>
      </c>
    </row>
    <row r="191" s="13" customFormat="1">
      <c r="A191" s="13"/>
      <c r="B191" s="235"/>
      <c r="C191" s="236"/>
      <c r="D191" s="228" t="s">
        <v>172</v>
      </c>
      <c r="E191" s="237" t="s">
        <v>35</v>
      </c>
      <c r="F191" s="238" t="s">
        <v>678</v>
      </c>
      <c r="G191" s="236"/>
      <c r="H191" s="237" t="s">
        <v>35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172</v>
      </c>
      <c r="AU191" s="244" t="s">
        <v>89</v>
      </c>
      <c r="AV191" s="13" t="s">
        <v>87</v>
      </c>
      <c r="AW191" s="13" t="s">
        <v>41</v>
      </c>
      <c r="AX191" s="13" t="s">
        <v>80</v>
      </c>
      <c r="AY191" s="244" t="s">
        <v>159</v>
      </c>
    </row>
    <row r="192" s="14" customFormat="1">
      <c r="A192" s="14"/>
      <c r="B192" s="245"/>
      <c r="C192" s="246"/>
      <c r="D192" s="228" t="s">
        <v>172</v>
      </c>
      <c r="E192" s="247" t="s">
        <v>35</v>
      </c>
      <c r="F192" s="248" t="s">
        <v>606</v>
      </c>
      <c r="G192" s="246"/>
      <c r="H192" s="249">
        <v>29.832000000000001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172</v>
      </c>
      <c r="AU192" s="255" t="s">
        <v>89</v>
      </c>
      <c r="AV192" s="14" t="s">
        <v>89</v>
      </c>
      <c r="AW192" s="14" t="s">
        <v>41</v>
      </c>
      <c r="AX192" s="14" t="s">
        <v>87</v>
      </c>
      <c r="AY192" s="255" t="s">
        <v>159</v>
      </c>
    </row>
    <row r="193" s="2" customFormat="1" ht="24.15" customHeight="1">
      <c r="A193" s="40"/>
      <c r="B193" s="41"/>
      <c r="C193" s="215" t="s">
        <v>317</v>
      </c>
      <c r="D193" s="215" t="s">
        <v>161</v>
      </c>
      <c r="E193" s="216" t="s">
        <v>338</v>
      </c>
      <c r="F193" s="217" t="s">
        <v>339</v>
      </c>
      <c r="G193" s="218" t="s">
        <v>234</v>
      </c>
      <c r="H193" s="219">
        <v>19.98</v>
      </c>
      <c r="I193" s="220"/>
      <c r="J193" s="221">
        <f>ROUND(I193*H193,1)</f>
        <v>0</v>
      </c>
      <c r="K193" s="217" t="s">
        <v>165</v>
      </c>
      <c r="L193" s="46"/>
      <c r="M193" s="222" t="s">
        <v>35</v>
      </c>
      <c r="N193" s="223" t="s">
        <v>51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166</v>
      </c>
      <c r="AT193" s="226" t="s">
        <v>161</v>
      </c>
      <c r="AU193" s="226" t="s">
        <v>89</v>
      </c>
      <c r="AY193" s="18" t="s">
        <v>159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87</v>
      </c>
      <c r="BK193" s="227">
        <f>ROUND(I193*H193,1)</f>
        <v>0</v>
      </c>
      <c r="BL193" s="18" t="s">
        <v>166</v>
      </c>
      <c r="BM193" s="226" t="s">
        <v>340</v>
      </c>
    </row>
    <row r="194" s="2" customFormat="1">
      <c r="A194" s="40"/>
      <c r="B194" s="41"/>
      <c r="C194" s="42"/>
      <c r="D194" s="228" t="s">
        <v>168</v>
      </c>
      <c r="E194" s="42"/>
      <c r="F194" s="229" t="s">
        <v>341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168</v>
      </c>
      <c r="AU194" s="18" t="s">
        <v>89</v>
      </c>
    </row>
    <row r="195" s="2" customFormat="1">
      <c r="A195" s="40"/>
      <c r="B195" s="41"/>
      <c r="C195" s="42"/>
      <c r="D195" s="233" t="s">
        <v>170</v>
      </c>
      <c r="E195" s="42"/>
      <c r="F195" s="234" t="s">
        <v>342</v>
      </c>
      <c r="G195" s="42"/>
      <c r="H195" s="42"/>
      <c r="I195" s="230"/>
      <c r="J195" s="42"/>
      <c r="K195" s="42"/>
      <c r="L195" s="46"/>
      <c r="M195" s="231"/>
      <c r="N195" s="23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170</v>
      </c>
      <c r="AU195" s="18" t="s">
        <v>89</v>
      </c>
    </row>
    <row r="196" s="13" customFormat="1">
      <c r="A196" s="13"/>
      <c r="B196" s="235"/>
      <c r="C196" s="236"/>
      <c r="D196" s="228" t="s">
        <v>172</v>
      </c>
      <c r="E196" s="237" t="s">
        <v>35</v>
      </c>
      <c r="F196" s="238" t="s">
        <v>678</v>
      </c>
      <c r="G196" s="236"/>
      <c r="H196" s="237" t="s">
        <v>35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172</v>
      </c>
      <c r="AU196" s="244" t="s">
        <v>89</v>
      </c>
      <c r="AV196" s="13" t="s">
        <v>87</v>
      </c>
      <c r="AW196" s="13" t="s">
        <v>41</v>
      </c>
      <c r="AX196" s="13" t="s">
        <v>80</v>
      </c>
      <c r="AY196" s="244" t="s">
        <v>159</v>
      </c>
    </row>
    <row r="197" s="14" customFormat="1">
      <c r="A197" s="14"/>
      <c r="B197" s="245"/>
      <c r="C197" s="246"/>
      <c r="D197" s="228" t="s">
        <v>172</v>
      </c>
      <c r="E197" s="247" t="s">
        <v>126</v>
      </c>
      <c r="F197" s="248" t="s">
        <v>708</v>
      </c>
      <c r="G197" s="246"/>
      <c r="H197" s="249">
        <v>19.98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172</v>
      </c>
      <c r="AU197" s="255" t="s">
        <v>89</v>
      </c>
      <c r="AV197" s="14" t="s">
        <v>89</v>
      </c>
      <c r="AW197" s="14" t="s">
        <v>41</v>
      </c>
      <c r="AX197" s="14" t="s">
        <v>87</v>
      </c>
      <c r="AY197" s="255" t="s">
        <v>159</v>
      </c>
    </row>
    <row r="198" s="2" customFormat="1" ht="16.5" customHeight="1">
      <c r="A198" s="40"/>
      <c r="B198" s="41"/>
      <c r="C198" s="278" t="s">
        <v>323</v>
      </c>
      <c r="D198" s="278" t="s">
        <v>345</v>
      </c>
      <c r="E198" s="279" t="s">
        <v>346</v>
      </c>
      <c r="F198" s="280" t="s">
        <v>347</v>
      </c>
      <c r="G198" s="281" t="s">
        <v>326</v>
      </c>
      <c r="H198" s="282">
        <v>39.960000000000001</v>
      </c>
      <c r="I198" s="283"/>
      <c r="J198" s="284">
        <f>ROUND(I198*H198,1)</f>
        <v>0</v>
      </c>
      <c r="K198" s="280" t="s">
        <v>165</v>
      </c>
      <c r="L198" s="285"/>
      <c r="M198" s="286" t="s">
        <v>35</v>
      </c>
      <c r="N198" s="287" t="s">
        <v>51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218</v>
      </c>
      <c r="AT198" s="226" t="s">
        <v>345</v>
      </c>
      <c r="AU198" s="226" t="s">
        <v>89</v>
      </c>
      <c r="AY198" s="18" t="s">
        <v>159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87</v>
      </c>
      <c r="BK198" s="227">
        <f>ROUND(I198*H198,1)</f>
        <v>0</v>
      </c>
      <c r="BL198" s="18" t="s">
        <v>166</v>
      </c>
      <c r="BM198" s="226" t="s">
        <v>348</v>
      </c>
    </row>
    <row r="199" s="2" customFormat="1">
      <c r="A199" s="40"/>
      <c r="B199" s="41"/>
      <c r="C199" s="42"/>
      <c r="D199" s="228" t="s">
        <v>168</v>
      </c>
      <c r="E199" s="42"/>
      <c r="F199" s="229" t="s">
        <v>347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168</v>
      </c>
      <c r="AU199" s="18" t="s">
        <v>89</v>
      </c>
    </row>
    <row r="200" s="2" customFormat="1">
      <c r="A200" s="40"/>
      <c r="B200" s="41"/>
      <c r="C200" s="42"/>
      <c r="D200" s="233" t="s">
        <v>170</v>
      </c>
      <c r="E200" s="42"/>
      <c r="F200" s="234" t="s">
        <v>349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170</v>
      </c>
      <c r="AU200" s="18" t="s">
        <v>89</v>
      </c>
    </row>
    <row r="201" s="14" customFormat="1">
      <c r="A201" s="14"/>
      <c r="B201" s="245"/>
      <c r="C201" s="246"/>
      <c r="D201" s="228" t="s">
        <v>172</v>
      </c>
      <c r="E201" s="246"/>
      <c r="F201" s="248" t="s">
        <v>709</v>
      </c>
      <c r="G201" s="246"/>
      <c r="H201" s="249">
        <v>39.960000000000001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172</v>
      </c>
      <c r="AU201" s="255" t="s">
        <v>89</v>
      </c>
      <c r="AV201" s="14" t="s">
        <v>89</v>
      </c>
      <c r="AW201" s="14" t="s">
        <v>4</v>
      </c>
      <c r="AX201" s="14" t="s">
        <v>87</v>
      </c>
      <c r="AY201" s="255" t="s">
        <v>159</v>
      </c>
    </row>
    <row r="202" s="2" customFormat="1" ht="24.15" customHeight="1">
      <c r="A202" s="40"/>
      <c r="B202" s="41"/>
      <c r="C202" s="215" t="s">
        <v>7</v>
      </c>
      <c r="D202" s="215" t="s">
        <v>161</v>
      </c>
      <c r="E202" s="216" t="s">
        <v>352</v>
      </c>
      <c r="F202" s="217" t="s">
        <v>353</v>
      </c>
      <c r="G202" s="218" t="s">
        <v>234</v>
      </c>
      <c r="H202" s="219">
        <v>8.0519999999999996</v>
      </c>
      <c r="I202" s="220"/>
      <c r="J202" s="221">
        <f>ROUND(I202*H202,1)</f>
        <v>0</v>
      </c>
      <c r="K202" s="217" t="s">
        <v>165</v>
      </c>
      <c r="L202" s="46"/>
      <c r="M202" s="222" t="s">
        <v>35</v>
      </c>
      <c r="N202" s="223" t="s">
        <v>51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166</v>
      </c>
      <c r="AT202" s="226" t="s">
        <v>161</v>
      </c>
      <c r="AU202" s="226" t="s">
        <v>89</v>
      </c>
      <c r="AY202" s="18" t="s">
        <v>159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87</v>
      </c>
      <c r="BK202" s="227">
        <f>ROUND(I202*H202,1)</f>
        <v>0</v>
      </c>
      <c r="BL202" s="18" t="s">
        <v>166</v>
      </c>
      <c r="BM202" s="226" t="s">
        <v>354</v>
      </c>
    </row>
    <row r="203" s="2" customFormat="1">
      <c r="A203" s="40"/>
      <c r="B203" s="41"/>
      <c r="C203" s="42"/>
      <c r="D203" s="228" t="s">
        <v>168</v>
      </c>
      <c r="E203" s="42"/>
      <c r="F203" s="229" t="s">
        <v>355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168</v>
      </c>
      <c r="AU203" s="18" t="s">
        <v>89</v>
      </c>
    </row>
    <row r="204" s="2" customFormat="1">
      <c r="A204" s="40"/>
      <c r="B204" s="41"/>
      <c r="C204" s="42"/>
      <c r="D204" s="233" t="s">
        <v>170</v>
      </c>
      <c r="E204" s="42"/>
      <c r="F204" s="234" t="s">
        <v>356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170</v>
      </c>
      <c r="AU204" s="18" t="s">
        <v>89</v>
      </c>
    </row>
    <row r="205" s="13" customFormat="1">
      <c r="A205" s="13"/>
      <c r="B205" s="235"/>
      <c r="C205" s="236"/>
      <c r="D205" s="228" t="s">
        <v>172</v>
      </c>
      <c r="E205" s="237" t="s">
        <v>35</v>
      </c>
      <c r="F205" s="238" t="s">
        <v>678</v>
      </c>
      <c r="G205" s="236"/>
      <c r="H205" s="237" t="s">
        <v>35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172</v>
      </c>
      <c r="AU205" s="244" t="s">
        <v>89</v>
      </c>
      <c r="AV205" s="13" t="s">
        <v>87</v>
      </c>
      <c r="AW205" s="13" t="s">
        <v>41</v>
      </c>
      <c r="AX205" s="13" t="s">
        <v>80</v>
      </c>
      <c r="AY205" s="244" t="s">
        <v>159</v>
      </c>
    </row>
    <row r="206" s="14" customFormat="1">
      <c r="A206" s="14"/>
      <c r="B206" s="245"/>
      <c r="C206" s="246"/>
      <c r="D206" s="228" t="s">
        <v>172</v>
      </c>
      <c r="E206" s="247" t="s">
        <v>123</v>
      </c>
      <c r="F206" s="248" t="s">
        <v>710</v>
      </c>
      <c r="G206" s="246"/>
      <c r="H206" s="249">
        <v>8.0519999999999996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172</v>
      </c>
      <c r="AU206" s="255" t="s">
        <v>89</v>
      </c>
      <c r="AV206" s="14" t="s">
        <v>89</v>
      </c>
      <c r="AW206" s="14" t="s">
        <v>41</v>
      </c>
      <c r="AX206" s="14" t="s">
        <v>87</v>
      </c>
      <c r="AY206" s="255" t="s">
        <v>159</v>
      </c>
    </row>
    <row r="207" s="2" customFormat="1" ht="16.5" customHeight="1">
      <c r="A207" s="40"/>
      <c r="B207" s="41"/>
      <c r="C207" s="278" t="s">
        <v>337</v>
      </c>
      <c r="D207" s="278" t="s">
        <v>345</v>
      </c>
      <c r="E207" s="279" t="s">
        <v>361</v>
      </c>
      <c r="F207" s="280" t="s">
        <v>362</v>
      </c>
      <c r="G207" s="281" t="s">
        <v>326</v>
      </c>
      <c r="H207" s="282">
        <v>16.103999999999999</v>
      </c>
      <c r="I207" s="283"/>
      <c r="J207" s="284">
        <f>ROUND(I207*H207,1)</f>
        <v>0</v>
      </c>
      <c r="K207" s="280" t="s">
        <v>165</v>
      </c>
      <c r="L207" s="285"/>
      <c r="M207" s="286" t="s">
        <v>35</v>
      </c>
      <c r="N207" s="287" t="s">
        <v>51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218</v>
      </c>
      <c r="AT207" s="226" t="s">
        <v>345</v>
      </c>
      <c r="AU207" s="226" t="s">
        <v>89</v>
      </c>
      <c r="AY207" s="18" t="s">
        <v>159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87</v>
      </c>
      <c r="BK207" s="227">
        <f>ROUND(I207*H207,1)</f>
        <v>0</v>
      </c>
      <c r="BL207" s="18" t="s">
        <v>166</v>
      </c>
      <c r="BM207" s="226" t="s">
        <v>363</v>
      </c>
    </row>
    <row r="208" s="2" customFormat="1">
      <c r="A208" s="40"/>
      <c r="B208" s="41"/>
      <c r="C208" s="42"/>
      <c r="D208" s="228" t="s">
        <v>168</v>
      </c>
      <c r="E208" s="42"/>
      <c r="F208" s="229" t="s">
        <v>362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168</v>
      </c>
      <c r="AU208" s="18" t="s">
        <v>89</v>
      </c>
    </row>
    <row r="209" s="2" customFormat="1">
      <c r="A209" s="40"/>
      <c r="B209" s="41"/>
      <c r="C209" s="42"/>
      <c r="D209" s="233" t="s">
        <v>170</v>
      </c>
      <c r="E209" s="42"/>
      <c r="F209" s="234" t="s">
        <v>364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170</v>
      </c>
      <c r="AU209" s="18" t="s">
        <v>89</v>
      </c>
    </row>
    <row r="210" s="14" customFormat="1">
      <c r="A210" s="14"/>
      <c r="B210" s="245"/>
      <c r="C210" s="246"/>
      <c r="D210" s="228" t="s">
        <v>172</v>
      </c>
      <c r="E210" s="246"/>
      <c r="F210" s="248" t="s">
        <v>711</v>
      </c>
      <c r="G210" s="246"/>
      <c r="H210" s="249">
        <v>16.103999999999999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172</v>
      </c>
      <c r="AU210" s="255" t="s">
        <v>89</v>
      </c>
      <c r="AV210" s="14" t="s">
        <v>89</v>
      </c>
      <c r="AW210" s="14" t="s">
        <v>4</v>
      </c>
      <c r="AX210" s="14" t="s">
        <v>87</v>
      </c>
      <c r="AY210" s="255" t="s">
        <v>159</v>
      </c>
    </row>
    <row r="211" s="2" customFormat="1" ht="24.15" customHeight="1">
      <c r="A211" s="40"/>
      <c r="B211" s="41"/>
      <c r="C211" s="215" t="s">
        <v>344</v>
      </c>
      <c r="D211" s="215" t="s">
        <v>161</v>
      </c>
      <c r="E211" s="216" t="s">
        <v>614</v>
      </c>
      <c r="F211" s="217" t="s">
        <v>615</v>
      </c>
      <c r="G211" s="218" t="s">
        <v>287</v>
      </c>
      <c r="H211" s="219">
        <v>18</v>
      </c>
      <c r="I211" s="220"/>
      <c r="J211" s="221">
        <f>ROUND(I211*H211,1)</f>
        <v>0</v>
      </c>
      <c r="K211" s="217" t="s">
        <v>165</v>
      </c>
      <c r="L211" s="46"/>
      <c r="M211" s="222" t="s">
        <v>35</v>
      </c>
      <c r="N211" s="223" t="s">
        <v>51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166</v>
      </c>
      <c r="AT211" s="226" t="s">
        <v>161</v>
      </c>
      <c r="AU211" s="226" t="s">
        <v>89</v>
      </c>
      <c r="AY211" s="18" t="s">
        <v>159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87</v>
      </c>
      <c r="BK211" s="227">
        <f>ROUND(I211*H211,1)</f>
        <v>0</v>
      </c>
      <c r="BL211" s="18" t="s">
        <v>166</v>
      </c>
      <c r="BM211" s="226" t="s">
        <v>369</v>
      </c>
    </row>
    <row r="212" s="2" customFormat="1">
      <c r="A212" s="40"/>
      <c r="B212" s="41"/>
      <c r="C212" s="42"/>
      <c r="D212" s="228" t="s">
        <v>168</v>
      </c>
      <c r="E212" s="42"/>
      <c r="F212" s="229" t="s">
        <v>616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168</v>
      </c>
      <c r="AU212" s="18" t="s">
        <v>89</v>
      </c>
    </row>
    <row r="213" s="2" customFormat="1">
      <c r="A213" s="40"/>
      <c r="B213" s="41"/>
      <c r="C213" s="42"/>
      <c r="D213" s="233" t="s">
        <v>170</v>
      </c>
      <c r="E213" s="42"/>
      <c r="F213" s="234" t="s">
        <v>617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170</v>
      </c>
      <c r="AU213" s="18" t="s">
        <v>89</v>
      </c>
    </row>
    <row r="214" s="13" customFormat="1">
      <c r="A214" s="13"/>
      <c r="B214" s="235"/>
      <c r="C214" s="236"/>
      <c r="D214" s="228" t="s">
        <v>172</v>
      </c>
      <c r="E214" s="237" t="s">
        <v>35</v>
      </c>
      <c r="F214" s="238" t="s">
        <v>678</v>
      </c>
      <c r="G214" s="236"/>
      <c r="H214" s="237" t="s">
        <v>35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172</v>
      </c>
      <c r="AU214" s="244" t="s">
        <v>89</v>
      </c>
      <c r="AV214" s="13" t="s">
        <v>87</v>
      </c>
      <c r="AW214" s="13" t="s">
        <v>41</v>
      </c>
      <c r="AX214" s="13" t="s">
        <v>80</v>
      </c>
      <c r="AY214" s="244" t="s">
        <v>159</v>
      </c>
    </row>
    <row r="215" s="14" customFormat="1">
      <c r="A215" s="14"/>
      <c r="B215" s="245"/>
      <c r="C215" s="246"/>
      <c r="D215" s="228" t="s">
        <v>172</v>
      </c>
      <c r="E215" s="247" t="s">
        <v>35</v>
      </c>
      <c r="F215" s="248" t="s">
        <v>712</v>
      </c>
      <c r="G215" s="246"/>
      <c r="H215" s="249">
        <v>18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172</v>
      </c>
      <c r="AU215" s="255" t="s">
        <v>89</v>
      </c>
      <c r="AV215" s="14" t="s">
        <v>89</v>
      </c>
      <c r="AW215" s="14" t="s">
        <v>41</v>
      </c>
      <c r="AX215" s="14" t="s">
        <v>87</v>
      </c>
      <c r="AY215" s="255" t="s">
        <v>159</v>
      </c>
    </row>
    <row r="216" s="12" customFormat="1" ht="22.8" customHeight="1">
      <c r="A216" s="12"/>
      <c r="B216" s="199"/>
      <c r="C216" s="200"/>
      <c r="D216" s="201" t="s">
        <v>79</v>
      </c>
      <c r="E216" s="213" t="s">
        <v>166</v>
      </c>
      <c r="F216" s="213" t="s">
        <v>388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SUM(P217:P222)</f>
        <v>0</v>
      </c>
      <c r="Q216" s="207"/>
      <c r="R216" s="208">
        <f>SUM(R217:R222)</f>
        <v>0</v>
      </c>
      <c r="S216" s="207"/>
      <c r="T216" s="209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87</v>
      </c>
      <c r="AT216" s="211" t="s">
        <v>79</v>
      </c>
      <c r="AU216" s="211" t="s">
        <v>87</v>
      </c>
      <c r="AY216" s="210" t="s">
        <v>159</v>
      </c>
      <c r="BK216" s="212">
        <f>SUM(BK217:BK222)</f>
        <v>0</v>
      </c>
    </row>
    <row r="217" s="2" customFormat="1" ht="16.5" customHeight="1">
      <c r="A217" s="40"/>
      <c r="B217" s="41"/>
      <c r="C217" s="215" t="s">
        <v>351</v>
      </c>
      <c r="D217" s="215" t="s">
        <v>161</v>
      </c>
      <c r="E217" s="216" t="s">
        <v>390</v>
      </c>
      <c r="F217" s="217" t="s">
        <v>391</v>
      </c>
      <c r="G217" s="218" t="s">
        <v>234</v>
      </c>
      <c r="H217" s="219">
        <v>1.8</v>
      </c>
      <c r="I217" s="220"/>
      <c r="J217" s="221">
        <f>ROUND(I217*H217,1)</f>
        <v>0</v>
      </c>
      <c r="K217" s="217" t="s">
        <v>165</v>
      </c>
      <c r="L217" s="46"/>
      <c r="M217" s="222" t="s">
        <v>35</v>
      </c>
      <c r="N217" s="223" t="s">
        <v>51</v>
      </c>
      <c r="O217" s="86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166</v>
      </c>
      <c r="AT217" s="226" t="s">
        <v>161</v>
      </c>
      <c r="AU217" s="226" t="s">
        <v>89</v>
      </c>
      <c r="AY217" s="18" t="s">
        <v>159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87</v>
      </c>
      <c r="BK217" s="227">
        <f>ROUND(I217*H217,1)</f>
        <v>0</v>
      </c>
      <c r="BL217" s="18" t="s">
        <v>166</v>
      </c>
      <c r="BM217" s="226" t="s">
        <v>392</v>
      </c>
    </row>
    <row r="218" s="2" customFormat="1">
      <c r="A218" s="40"/>
      <c r="B218" s="41"/>
      <c r="C218" s="42"/>
      <c r="D218" s="228" t="s">
        <v>168</v>
      </c>
      <c r="E218" s="42"/>
      <c r="F218" s="229" t="s">
        <v>393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168</v>
      </c>
      <c r="AU218" s="18" t="s">
        <v>89</v>
      </c>
    </row>
    <row r="219" s="2" customFormat="1">
      <c r="A219" s="40"/>
      <c r="B219" s="41"/>
      <c r="C219" s="42"/>
      <c r="D219" s="233" t="s">
        <v>170</v>
      </c>
      <c r="E219" s="42"/>
      <c r="F219" s="234" t="s">
        <v>394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170</v>
      </c>
      <c r="AU219" s="18" t="s">
        <v>89</v>
      </c>
    </row>
    <row r="220" s="13" customFormat="1">
      <c r="A220" s="13"/>
      <c r="B220" s="235"/>
      <c r="C220" s="236"/>
      <c r="D220" s="228" t="s">
        <v>172</v>
      </c>
      <c r="E220" s="237" t="s">
        <v>35</v>
      </c>
      <c r="F220" s="238" t="s">
        <v>678</v>
      </c>
      <c r="G220" s="236"/>
      <c r="H220" s="237" t="s">
        <v>35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172</v>
      </c>
      <c r="AU220" s="244" t="s">
        <v>89</v>
      </c>
      <c r="AV220" s="13" t="s">
        <v>87</v>
      </c>
      <c r="AW220" s="13" t="s">
        <v>41</v>
      </c>
      <c r="AX220" s="13" t="s">
        <v>80</v>
      </c>
      <c r="AY220" s="244" t="s">
        <v>159</v>
      </c>
    </row>
    <row r="221" s="14" customFormat="1">
      <c r="A221" s="14"/>
      <c r="B221" s="245"/>
      <c r="C221" s="246"/>
      <c r="D221" s="228" t="s">
        <v>172</v>
      </c>
      <c r="E221" s="247" t="s">
        <v>121</v>
      </c>
      <c r="F221" s="248" t="s">
        <v>713</v>
      </c>
      <c r="G221" s="246"/>
      <c r="H221" s="249">
        <v>1.8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172</v>
      </c>
      <c r="AU221" s="255" t="s">
        <v>89</v>
      </c>
      <c r="AV221" s="14" t="s">
        <v>89</v>
      </c>
      <c r="AW221" s="14" t="s">
        <v>41</v>
      </c>
      <c r="AX221" s="14" t="s">
        <v>80</v>
      </c>
      <c r="AY221" s="255" t="s">
        <v>159</v>
      </c>
    </row>
    <row r="222" s="16" customFormat="1">
      <c r="A222" s="16"/>
      <c r="B222" s="267"/>
      <c r="C222" s="268"/>
      <c r="D222" s="228" t="s">
        <v>172</v>
      </c>
      <c r="E222" s="269" t="s">
        <v>561</v>
      </c>
      <c r="F222" s="270" t="s">
        <v>258</v>
      </c>
      <c r="G222" s="268"/>
      <c r="H222" s="271">
        <v>1.8</v>
      </c>
      <c r="I222" s="272"/>
      <c r="J222" s="268"/>
      <c r="K222" s="268"/>
      <c r="L222" s="273"/>
      <c r="M222" s="274"/>
      <c r="N222" s="275"/>
      <c r="O222" s="275"/>
      <c r="P222" s="275"/>
      <c r="Q222" s="275"/>
      <c r="R222" s="275"/>
      <c r="S222" s="275"/>
      <c r="T222" s="27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7" t="s">
        <v>172</v>
      </c>
      <c r="AU222" s="277" t="s">
        <v>89</v>
      </c>
      <c r="AV222" s="16" t="s">
        <v>166</v>
      </c>
      <c r="AW222" s="16" t="s">
        <v>41</v>
      </c>
      <c r="AX222" s="16" t="s">
        <v>87</v>
      </c>
      <c r="AY222" s="277" t="s">
        <v>159</v>
      </c>
    </row>
    <row r="223" s="12" customFormat="1" ht="22.8" customHeight="1">
      <c r="A223" s="12"/>
      <c r="B223" s="199"/>
      <c r="C223" s="200"/>
      <c r="D223" s="201" t="s">
        <v>79</v>
      </c>
      <c r="E223" s="213" t="s">
        <v>218</v>
      </c>
      <c r="F223" s="213" t="s">
        <v>444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SUM(P224:P275)</f>
        <v>0</v>
      </c>
      <c r="Q223" s="207"/>
      <c r="R223" s="208">
        <f>SUM(R224:R275)</f>
        <v>4.3694410000000001</v>
      </c>
      <c r="S223" s="207"/>
      <c r="T223" s="209">
        <f>SUM(T224:T275)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87</v>
      </c>
      <c r="AT223" s="211" t="s">
        <v>79</v>
      </c>
      <c r="AU223" s="211" t="s">
        <v>87</v>
      </c>
      <c r="AY223" s="210" t="s">
        <v>159</v>
      </c>
      <c r="BK223" s="212">
        <f>SUM(BK224:BK275)</f>
        <v>0</v>
      </c>
    </row>
    <row r="224" s="2" customFormat="1" ht="24.15" customHeight="1">
      <c r="A224" s="40"/>
      <c r="B224" s="41"/>
      <c r="C224" s="215" t="s">
        <v>360</v>
      </c>
      <c r="D224" s="215" t="s">
        <v>161</v>
      </c>
      <c r="E224" s="216" t="s">
        <v>622</v>
      </c>
      <c r="F224" s="217" t="s">
        <v>623</v>
      </c>
      <c r="G224" s="218" t="s">
        <v>187</v>
      </c>
      <c r="H224" s="219">
        <v>18</v>
      </c>
      <c r="I224" s="220"/>
      <c r="J224" s="221">
        <f>ROUND(I224*H224,1)</f>
        <v>0</v>
      </c>
      <c r="K224" s="217" t="s">
        <v>165</v>
      </c>
      <c r="L224" s="46"/>
      <c r="M224" s="222" t="s">
        <v>35</v>
      </c>
      <c r="N224" s="223" t="s">
        <v>51</v>
      </c>
      <c r="O224" s="86"/>
      <c r="P224" s="224">
        <f>O224*H224</f>
        <v>0</v>
      </c>
      <c r="Q224" s="224">
        <v>1.0000000000000001E-05</v>
      </c>
      <c r="R224" s="224">
        <f>Q224*H224</f>
        <v>0.00018000000000000001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166</v>
      </c>
      <c r="AT224" s="226" t="s">
        <v>161</v>
      </c>
      <c r="AU224" s="226" t="s">
        <v>89</v>
      </c>
      <c r="AY224" s="18" t="s">
        <v>159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87</v>
      </c>
      <c r="BK224" s="227">
        <f>ROUND(I224*H224,1)</f>
        <v>0</v>
      </c>
      <c r="BL224" s="18" t="s">
        <v>166</v>
      </c>
      <c r="BM224" s="226" t="s">
        <v>448</v>
      </c>
    </row>
    <row r="225" s="2" customFormat="1">
      <c r="A225" s="40"/>
      <c r="B225" s="41"/>
      <c r="C225" s="42"/>
      <c r="D225" s="228" t="s">
        <v>168</v>
      </c>
      <c r="E225" s="42"/>
      <c r="F225" s="229" t="s">
        <v>624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168</v>
      </c>
      <c r="AU225" s="18" t="s">
        <v>89</v>
      </c>
    </row>
    <row r="226" s="2" customFormat="1">
      <c r="A226" s="40"/>
      <c r="B226" s="41"/>
      <c r="C226" s="42"/>
      <c r="D226" s="233" t="s">
        <v>170</v>
      </c>
      <c r="E226" s="42"/>
      <c r="F226" s="234" t="s">
        <v>625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170</v>
      </c>
      <c r="AU226" s="18" t="s">
        <v>89</v>
      </c>
    </row>
    <row r="227" s="2" customFormat="1" ht="21.75" customHeight="1">
      <c r="A227" s="40"/>
      <c r="B227" s="41"/>
      <c r="C227" s="278" t="s">
        <v>366</v>
      </c>
      <c r="D227" s="278" t="s">
        <v>345</v>
      </c>
      <c r="E227" s="279" t="s">
        <v>626</v>
      </c>
      <c r="F227" s="280" t="s">
        <v>627</v>
      </c>
      <c r="G227" s="281" t="s">
        <v>187</v>
      </c>
      <c r="H227" s="282">
        <v>18.27</v>
      </c>
      <c r="I227" s="283"/>
      <c r="J227" s="284">
        <f>ROUND(I227*H227,1)</f>
        <v>0</v>
      </c>
      <c r="K227" s="280" t="s">
        <v>165</v>
      </c>
      <c r="L227" s="285"/>
      <c r="M227" s="286" t="s">
        <v>35</v>
      </c>
      <c r="N227" s="287" t="s">
        <v>51</v>
      </c>
      <c r="O227" s="86"/>
      <c r="P227" s="224">
        <f>O227*H227</f>
        <v>0</v>
      </c>
      <c r="Q227" s="224">
        <v>0.0023</v>
      </c>
      <c r="R227" s="224">
        <f>Q227*H227</f>
        <v>0.042020999999999996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218</v>
      </c>
      <c r="AT227" s="226" t="s">
        <v>345</v>
      </c>
      <c r="AU227" s="226" t="s">
        <v>89</v>
      </c>
      <c r="AY227" s="18" t="s">
        <v>159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87</v>
      </c>
      <c r="BK227" s="227">
        <f>ROUND(I227*H227,1)</f>
        <v>0</v>
      </c>
      <c r="BL227" s="18" t="s">
        <v>166</v>
      </c>
      <c r="BM227" s="226" t="s">
        <v>454</v>
      </c>
    </row>
    <row r="228" s="2" customFormat="1">
      <c r="A228" s="40"/>
      <c r="B228" s="41"/>
      <c r="C228" s="42"/>
      <c r="D228" s="228" t="s">
        <v>168</v>
      </c>
      <c r="E228" s="42"/>
      <c r="F228" s="229" t="s">
        <v>627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168</v>
      </c>
      <c r="AU228" s="18" t="s">
        <v>89</v>
      </c>
    </row>
    <row r="229" s="2" customFormat="1">
      <c r="A229" s="40"/>
      <c r="B229" s="41"/>
      <c r="C229" s="42"/>
      <c r="D229" s="233" t="s">
        <v>170</v>
      </c>
      <c r="E229" s="42"/>
      <c r="F229" s="234" t="s">
        <v>628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170</v>
      </c>
      <c r="AU229" s="18" t="s">
        <v>89</v>
      </c>
    </row>
    <row r="230" s="13" customFormat="1">
      <c r="A230" s="13"/>
      <c r="B230" s="235"/>
      <c r="C230" s="236"/>
      <c r="D230" s="228" t="s">
        <v>172</v>
      </c>
      <c r="E230" s="237" t="s">
        <v>35</v>
      </c>
      <c r="F230" s="238" t="s">
        <v>678</v>
      </c>
      <c r="G230" s="236"/>
      <c r="H230" s="237" t="s">
        <v>35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172</v>
      </c>
      <c r="AU230" s="244" t="s">
        <v>89</v>
      </c>
      <c r="AV230" s="13" t="s">
        <v>87</v>
      </c>
      <c r="AW230" s="13" t="s">
        <v>41</v>
      </c>
      <c r="AX230" s="13" t="s">
        <v>80</v>
      </c>
      <c r="AY230" s="244" t="s">
        <v>159</v>
      </c>
    </row>
    <row r="231" s="14" customFormat="1">
      <c r="A231" s="14"/>
      <c r="B231" s="245"/>
      <c r="C231" s="246"/>
      <c r="D231" s="228" t="s">
        <v>172</v>
      </c>
      <c r="E231" s="247" t="s">
        <v>35</v>
      </c>
      <c r="F231" s="248" t="s">
        <v>311</v>
      </c>
      <c r="G231" s="246"/>
      <c r="H231" s="249">
        <v>18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172</v>
      </c>
      <c r="AU231" s="255" t="s">
        <v>89</v>
      </c>
      <c r="AV231" s="14" t="s">
        <v>89</v>
      </c>
      <c r="AW231" s="14" t="s">
        <v>41</v>
      </c>
      <c r="AX231" s="14" t="s">
        <v>87</v>
      </c>
      <c r="AY231" s="255" t="s">
        <v>159</v>
      </c>
    </row>
    <row r="232" s="14" customFormat="1">
      <c r="A232" s="14"/>
      <c r="B232" s="245"/>
      <c r="C232" s="246"/>
      <c r="D232" s="228" t="s">
        <v>172</v>
      </c>
      <c r="E232" s="246"/>
      <c r="F232" s="248" t="s">
        <v>714</v>
      </c>
      <c r="G232" s="246"/>
      <c r="H232" s="249">
        <v>18.27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172</v>
      </c>
      <c r="AU232" s="255" t="s">
        <v>89</v>
      </c>
      <c r="AV232" s="14" t="s">
        <v>89</v>
      </c>
      <c r="AW232" s="14" t="s">
        <v>4</v>
      </c>
      <c r="AX232" s="14" t="s">
        <v>87</v>
      </c>
      <c r="AY232" s="255" t="s">
        <v>159</v>
      </c>
    </row>
    <row r="233" s="2" customFormat="1" ht="24.15" customHeight="1">
      <c r="A233" s="40"/>
      <c r="B233" s="41"/>
      <c r="C233" s="215" t="s">
        <v>374</v>
      </c>
      <c r="D233" s="215" t="s">
        <v>161</v>
      </c>
      <c r="E233" s="216" t="s">
        <v>630</v>
      </c>
      <c r="F233" s="217" t="s">
        <v>631</v>
      </c>
      <c r="G233" s="218" t="s">
        <v>399</v>
      </c>
      <c r="H233" s="219">
        <v>10</v>
      </c>
      <c r="I233" s="220"/>
      <c r="J233" s="221">
        <f>ROUND(I233*H233,1)</f>
        <v>0</v>
      </c>
      <c r="K233" s="217" t="s">
        <v>165</v>
      </c>
      <c r="L233" s="46"/>
      <c r="M233" s="222" t="s">
        <v>35</v>
      </c>
      <c r="N233" s="223" t="s">
        <v>51</v>
      </c>
      <c r="O233" s="86"/>
      <c r="P233" s="224">
        <f>O233*H233</f>
        <v>0</v>
      </c>
      <c r="Q233" s="224">
        <v>8.0000000000000007E-05</v>
      </c>
      <c r="R233" s="224">
        <f>Q233*H233</f>
        <v>0.00080000000000000004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166</v>
      </c>
      <c r="AT233" s="226" t="s">
        <v>161</v>
      </c>
      <c r="AU233" s="226" t="s">
        <v>89</v>
      </c>
      <c r="AY233" s="18" t="s">
        <v>159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87</v>
      </c>
      <c r="BK233" s="227">
        <f>ROUND(I233*H233,1)</f>
        <v>0</v>
      </c>
      <c r="BL233" s="18" t="s">
        <v>166</v>
      </c>
      <c r="BM233" s="226" t="s">
        <v>460</v>
      </c>
    </row>
    <row r="234" s="2" customFormat="1">
      <c r="A234" s="40"/>
      <c r="B234" s="41"/>
      <c r="C234" s="42"/>
      <c r="D234" s="228" t="s">
        <v>168</v>
      </c>
      <c r="E234" s="42"/>
      <c r="F234" s="229" t="s">
        <v>632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168</v>
      </c>
      <c r="AU234" s="18" t="s">
        <v>89</v>
      </c>
    </row>
    <row r="235" s="2" customFormat="1">
      <c r="A235" s="40"/>
      <c r="B235" s="41"/>
      <c r="C235" s="42"/>
      <c r="D235" s="233" t="s">
        <v>170</v>
      </c>
      <c r="E235" s="42"/>
      <c r="F235" s="234" t="s">
        <v>633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170</v>
      </c>
      <c r="AU235" s="18" t="s">
        <v>89</v>
      </c>
    </row>
    <row r="236" s="2" customFormat="1" ht="16.5" customHeight="1">
      <c r="A236" s="40"/>
      <c r="B236" s="41"/>
      <c r="C236" s="278" t="s">
        <v>382</v>
      </c>
      <c r="D236" s="278" t="s">
        <v>345</v>
      </c>
      <c r="E236" s="279" t="s">
        <v>634</v>
      </c>
      <c r="F236" s="280" t="s">
        <v>635</v>
      </c>
      <c r="G236" s="281" t="s">
        <v>399</v>
      </c>
      <c r="H236" s="282">
        <v>10.15</v>
      </c>
      <c r="I236" s="283"/>
      <c r="J236" s="284">
        <f>ROUND(I236*H236,1)</f>
        <v>0</v>
      </c>
      <c r="K236" s="280" t="s">
        <v>165</v>
      </c>
      <c r="L236" s="285"/>
      <c r="M236" s="286" t="s">
        <v>35</v>
      </c>
      <c r="N236" s="287" t="s">
        <v>51</v>
      </c>
      <c r="O236" s="86"/>
      <c r="P236" s="224">
        <f>O236*H236</f>
        <v>0</v>
      </c>
      <c r="Q236" s="224">
        <v>0.00080000000000000004</v>
      </c>
      <c r="R236" s="224">
        <f>Q236*H236</f>
        <v>0.0081200000000000005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218</v>
      </c>
      <c r="AT236" s="226" t="s">
        <v>345</v>
      </c>
      <c r="AU236" s="226" t="s">
        <v>89</v>
      </c>
      <c r="AY236" s="18" t="s">
        <v>159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87</v>
      </c>
      <c r="BK236" s="227">
        <f>ROUND(I236*H236,1)</f>
        <v>0</v>
      </c>
      <c r="BL236" s="18" t="s">
        <v>166</v>
      </c>
      <c r="BM236" s="226" t="s">
        <v>467</v>
      </c>
    </row>
    <row r="237" s="2" customFormat="1">
      <c r="A237" s="40"/>
      <c r="B237" s="41"/>
      <c r="C237" s="42"/>
      <c r="D237" s="228" t="s">
        <v>168</v>
      </c>
      <c r="E237" s="42"/>
      <c r="F237" s="229" t="s">
        <v>635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168</v>
      </c>
      <c r="AU237" s="18" t="s">
        <v>89</v>
      </c>
    </row>
    <row r="238" s="2" customFormat="1">
      <c r="A238" s="40"/>
      <c r="B238" s="41"/>
      <c r="C238" s="42"/>
      <c r="D238" s="233" t="s">
        <v>170</v>
      </c>
      <c r="E238" s="42"/>
      <c r="F238" s="234" t="s">
        <v>636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170</v>
      </c>
      <c r="AU238" s="18" t="s">
        <v>89</v>
      </c>
    </row>
    <row r="239" s="13" customFormat="1">
      <c r="A239" s="13"/>
      <c r="B239" s="235"/>
      <c r="C239" s="236"/>
      <c r="D239" s="228" t="s">
        <v>172</v>
      </c>
      <c r="E239" s="237" t="s">
        <v>35</v>
      </c>
      <c r="F239" s="238" t="s">
        <v>678</v>
      </c>
      <c r="G239" s="236"/>
      <c r="H239" s="237" t="s">
        <v>35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172</v>
      </c>
      <c r="AU239" s="244" t="s">
        <v>89</v>
      </c>
      <c r="AV239" s="13" t="s">
        <v>87</v>
      </c>
      <c r="AW239" s="13" t="s">
        <v>41</v>
      </c>
      <c r="AX239" s="13" t="s">
        <v>80</v>
      </c>
      <c r="AY239" s="244" t="s">
        <v>159</v>
      </c>
    </row>
    <row r="240" s="14" customFormat="1">
      <c r="A240" s="14"/>
      <c r="B240" s="245"/>
      <c r="C240" s="246"/>
      <c r="D240" s="228" t="s">
        <v>172</v>
      </c>
      <c r="E240" s="247" t="s">
        <v>35</v>
      </c>
      <c r="F240" s="248" t="s">
        <v>715</v>
      </c>
      <c r="G240" s="246"/>
      <c r="H240" s="249">
        <v>10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172</v>
      </c>
      <c r="AU240" s="255" t="s">
        <v>89</v>
      </c>
      <c r="AV240" s="14" t="s">
        <v>89</v>
      </c>
      <c r="AW240" s="14" t="s">
        <v>41</v>
      </c>
      <c r="AX240" s="14" t="s">
        <v>87</v>
      </c>
      <c r="AY240" s="255" t="s">
        <v>159</v>
      </c>
    </row>
    <row r="241" s="14" customFormat="1">
      <c r="A241" s="14"/>
      <c r="B241" s="245"/>
      <c r="C241" s="246"/>
      <c r="D241" s="228" t="s">
        <v>172</v>
      </c>
      <c r="E241" s="246"/>
      <c r="F241" s="248" t="s">
        <v>469</v>
      </c>
      <c r="G241" s="246"/>
      <c r="H241" s="249">
        <v>10.15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172</v>
      </c>
      <c r="AU241" s="255" t="s">
        <v>89</v>
      </c>
      <c r="AV241" s="14" t="s">
        <v>89</v>
      </c>
      <c r="AW241" s="14" t="s">
        <v>4</v>
      </c>
      <c r="AX241" s="14" t="s">
        <v>87</v>
      </c>
      <c r="AY241" s="255" t="s">
        <v>159</v>
      </c>
    </row>
    <row r="242" s="2" customFormat="1" ht="24.15" customHeight="1">
      <c r="A242" s="40"/>
      <c r="B242" s="41"/>
      <c r="C242" s="215" t="s">
        <v>389</v>
      </c>
      <c r="D242" s="215" t="s">
        <v>161</v>
      </c>
      <c r="E242" s="216" t="s">
        <v>639</v>
      </c>
      <c r="F242" s="217" t="s">
        <v>640</v>
      </c>
      <c r="G242" s="218" t="s">
        <v>478</v>
      </c>
      <c r="H242" s="219">
        <v>5</v>
      </c>
      <c r="I242" s="220"/>
      <c r="J242" s="221">
        <f>ROUND(I242*H242,1)</f>
        <v>0</v>
      </c>
      <c r="K242" s="217" t="s">
        <v>165</v>
      </c>
      <c r="L242" s="46"/>
      <c r="M242" s="222" t="s">
        <v>35</v>
      </c>
      <c r="N242" s="223" t="s">
        <v>51</v>
      </c>
      <c r="O242" s="86"/>
      <c r="P242" s="224">
        <f>O242*H242</f>
        <v>0</v>
      </c>
      <c r="Q242" s="224">
        <v>0.00010000000000000001</v>
      </c>
      <c r="R242" s="224">
        <f>Q242*H242</f>
        <v>0.00050000000000000001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166</v>
      </c>
      <c r="AT242" s="226" t="s">
        <v>161</v>
      </c>
      <c r="AU242" s="226" t="s">
        <v>89</v>
      </c>
      <c r="AY242" s="18" t="s">
        <v>159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87</v>
      </c>
      <c r="BK242" s="227">
        <f>ROUND(I242*H242,1)</f>
        <v>0</v>
      </c>
      <c r="BL242" s="18" t="s">
        <v>166</v>
      </c>
      <c r="BM242" s="226" t="s">
        <v>479</v>
      </c>
    </row>
    <row r="243" s="2" customFormat="1">
      <c r="A243" s="40"/>
      <c r="B243" s="41"/>
      <c r="C243" s="42"/>
      <c r="D243" s="228" t="s">
        <v>168</v>
      </c>
      <c r="E243" s="42"/>
      <c r="F243" s="229" t="s">
        <v>641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168</v>
      </c>
      <c r="AU243" s="18" t="s">
        <v>89</v>
      </c>
    </row>
    <row r="244" s="2" customFormat="1">
      <c r="A244" s="40"/>
      <c r="B244" s="41"/>
      <c r="C244" s="42"/>
      <c r="D244" s="233" t="s">
        <v>170</v>
      </c>
      <c r="E244" s="42"/>
      <c r="F244" s="234" t="s">
        <v>642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170</v>
      </c>
      <c r="AU244" s="18" t="s">
        <v>89</v>
      </c>
    </row>
    <row r="245" s="13" customFormat="1">
      <c r="A245" s="13"/>
      <c r="B245" s="235"/>
      <c r="C245" s="236"/>
      <c r="D245" s="228" t="s">
        <v>172</v>
      </c>
      <c r="E245" s="237" t="s">
        <v>35</v>
      </c>
      <c r="F245" s="238" t="s">
        <v>678</v>
      </c>
      <c r="G245" s="236"/>
      <c r="H245" s="237" t="s">
        <v>35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172</v>
      </c>
      <c r="AU245" s="244" t="s">
        <v>89</v>
      </c>
      <c r="AV245" s="13" t="s">
        <v>87</v>
      </c>
      <c r="AW245" s="13" t="s">
        <v>41</v>
      </c>
      <c r="AX245" s="13" t="s">
        <v>80</v>
      </c>
      <c r="AY245" s="244" t="s">
        <v>159</v>
      </c>
    </row>
    <row r="246" s="14" customFormat="1">
      <c r="A246" s="14"/>
      <c r="B246" s="245"/>
      <c r="C246" s="246"/>
      <c r="D246" s="228" t="s">
        <v>172</v>
      </c>
      <c r="E246" s="247" t="s">
        <v>35</v>
      </c>
      <c r="F246" s="248" t="s">
        <v>198</v>
      </c>
      <c r="G246" s="246"/>
      <c r="H246" s="249">
        <v>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172</v>
      </c>
      <c r="AU246" s="255" t="s">
        <v>89</v>
      </c>
      <c r="AV246" s="14" t="s">
        <v>89</v>
      </c>
      <c r="AW246" s="14" t="s">
        <v>41</v>
      </c>
      <c r="AX246" s="14" t="s">
        <v>87</v>
      </c>
      <c r="AY246" s="255" t="s">
        <v>159</v>
      </c>
    </row>
    <row r="247" s="2" customFormat="1" ht="24.15" customHeight="1">
      <c r="A247" s="40"/>
      <c r="B247" s="41"/>
      <c r="C247" s="215" t="s">
        <v>396</v>
      </c>
      <c r="D247" s="215" t="s">
        <v>161</v>
      </c>
      <c r="E247" s="216" t="s">
        <v>716</v>
      </c>
      <c r="F247" s="217" t="s">
        <v>717</v>
      </c>
      <c r="G247" s="218" t="s">
        <v>399</v>
      </c>
      <c r="H247" s="219">
        <v>5</v>
      </c>
      <c r="I247" s="220"/>
      <c r="J247" s="221">
        <f>ROUND(I247*H247,1)</f>
        <v>0</v>
      </c>
      <c r="K247" s="217" t="s">
        <v>165</v>
      </c>
      <c r="L247" s="46"/>
      <c r="M247" s="222" t="s">
        <v>35</v>
      </c>
      <c r="N247" s="223" t="s">
        <v>51</v>
      </c>
      <c r="O247" s="86"/>
      <c r="P247" s="224">
        <f>O247*H247</f>
        <v>0</v>
      </c>
      <c r="Q247" s="224">
        <v>0.34089999999999998</v>
      </c>
      <c r="R247" s="224">
        <f>Q247*H247</f>
        <v>1.7044999999999999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166</v>
      </c>
      <c r="AT247" s="226" t="s">
        <v>161</v>
      </c>
      <c r="AU247" s="226" t="s">
        <v>89</v>
      </c>
      <c r="AY247" s="18" t="s">
        <v>159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87</v>
      </c>
      <c r="BK247" s="227">
        <f>ROUND(I247*H247,1)</f>
        <v>0</v>
      </c>
      <c r="BL247" s="18" t="s">
        <v>166</v>
      </c>
      <c r="BM247" s="226" t="s">
        <v>718</v>
      </c>
    </row>
    <row r="248" s="2" customFormat="1">
      <c r="A248" s="40"/>
      <c r="B248" s="41"/>
      <c r="C248" s="42"/>
      <c r="D248" s="228" t="s">
        <v>168</v>
      </c>
      <c r="E248" s="42"/>
      <c r="F248" s="229" t="s">
        <v>717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168</v>
      </c>
      <c r="AU248" s="18" t="s">
        <v>89</v>
      </c>
    </row>
    <row r="249" s="2" customFormat="1">
      <c r="A249" s="40"/>
      <c r="B249" s="41"/>
      <c r="C249" s="42"/>
      <c r="D249" s="233" t="s">
        <v>170</v>
      </c>
      <c r="E249" s="42"/>
      <c r="F249" s="234" t="s">
        <v>719</v>
      </c>
      <c r="G249" s="42"/>
      <c r="H249" s="42"/>
      <c r="I249" s="230"/>
      <c r="J249" s="42"/>
      <c r="K249" s="42"/>
      <c r="L249" s="46"/>
      <c r="M249" s="231"/>
      <c r="N249" s="23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170</v>
      </c>
      <c r="AU249" s="18" t="s">
        <v>89</v>
      </c>
    </row>
    <row r="250" s="13" customFormat="1">
      <c r="A250" s="13"/>
      <c r="B250" s="235"/>
      <c r="C250" s="236"/>
      <c r="D250" s="228" t="s">
        <v>172</v>
      </c>
      <c r="E250" s="237" t="s">
        <v>35</v>
      </c>
      <c r="F250" s="238" t="s">
        <v>678</v>
      </c>
      <c r="G250" s="236"/>
      <c r="H250" s="237" t="s">
        <v>35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172</v>
      </c>
      <c r="AU250" s="244" t="s">
        <v>89</v>
      </c>
      <c r="AV250" s="13" t="s">
        <v>87</v>
      </c>
      <c r="AW250" s="13" t="s">
        <v>41</v>
      </c>
      <c r="AX250" s="13" t="s">
        <v>80</v>
      </c>
      <c r="AY250" s="244" t="s">
        <v>159</v>
      </c>
    </row>
    <row r="251" s="14" customFormat="1">
      <c r="A251" s="14"/>
      <c r="B251" s="245"/>
      <c r="C251" s="246"/>
      <c r="D251" s="228" t="s">
        <v>172</v>
      </c>
      <c r="E251" s="247" t="s">
        <v>35</v>
      </c>
      <c r="F251" s="248" t="s">
        <v>198</v>
      </c>
      <c r="G251" s="246"/>
      <c r="H251" s="249">
        <v>5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172</v>
      </c>
      <c r="AU251" s="255" t="s">
        <v>89</v>
      </c>
      <c r="AV251" s="14" t="s">
        <v>89</v>
      </c>
      <c r="AW251" s="14" t="s">
        <v>41</v>
      </c>
      <c r="AX251" s="14" t="s">
        <v>87</v>
      </c>
      <c r="AY251" s="255" t="s">
        <v>159</v>
      </c>
    </row>
    <row r="252" s="2" customFormat="1" ht="24.15" customHeight="1">
      <c r="A252" s="40"/>
      <c r="B252" s="41"/>
      <c r="C252" s="278" t="s">
        <v>403</v>
      </c>
      <c r="D252" s="278" t="s">
        <v>345</v>
      </c>
      <c r="E252" s="279" t="s">
        <v>720</v>
      </c>
      <c r="F252" s="280" t="s">
        <v>721</v>
      </c>
      <c r="G252" s="281" t="s">
        <v>399</v>
      </c>
      <c r="H252" s="282">
        <v>5</v>
      </c>
      <c r="I252" s="283"/>
      <c r="J252" s="284">
        <f>ROUND(I252*H252,1)</f>
        <v>0</v>
      </c>
      <c r="K252" s="280" t="s">
        <v>35</v>
      </c>
      <c r="L252" s="285"/>
      <c r="M252" s="286" t="s">
        <v>35</v>
      </c>
      <c r="N252" s="287" t="s">
        <v>51</v>
      </c>
      <c r="O252" s="86"/>
      <c r="P252" s="224">
        <f>O252*H252</f>
        <v>0</v>
      </c>
      <c r="Q252" s="224">
        <v>0.069000000000000006</v>
      </c>
      <c r="R252" s="224">
        <f>Q252*H252</f>
        <v>0.34500000000000003</v>
      </c>
      <c r="S252" s="224">
        <v>0</v>
      </c>
      <c r="T252" s="22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218</v>
      </c>
      <c r="AT252" s="226" t="s">
        <v>345</v>
      </c>
      <c r="AU252" s="226" t="s">
        <v>89</v>
      </c>
      <c r="AY252" s="18" t="s">
        <v>159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87</v>
      </c>
      <c r="BK252" s="227">
        <f>ROUND(I252*H252,1)</f>
        <v>0</v>
      </c>
      <c r="BL252" s="18" t="s">
        <v>166</v>
      </c>
      <c r="BM252" s="226" t="s">
        <v>722</v>
      </c>
    </row>
    <row r="253" s="2" customFormat="1">
      <c r="A253" s="40"/>
      <c r="B253" s="41"/>
      <c r="C253" s="42"/>
      <c r="D253" s="228" t="s">
        <v>168</v>
      </c>
      <c r="E253" s="42"/>
      <c r="F253" s="229" t="s">
        <v>721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168</v>
      </c>
      <c r="AU253" s="18" t="s">
        <v>89</v>
      </c>
    </row>
    <row r="254" s="2" customFormat="1" ht="24.15" customHeight="1">
      <c r="A254" s="40"/>
      <c r="B254" s="41"/>
      <c r="C254" s="278" t="s">
        <v>408</v>
      </c>
      <c r="D254" s="278" t="s">
        <v>345</v>
      </c>
      <c r="E254" s="279" t="s">
        <v>723</v>
      </c>
      <c r="F254" s="280" t="s">
        <v>724</v>
      </c>
      <c r="G254" s="281" t="s">
        <v>399</v>
      </c>
      <c r="H254" s="282">
        <v>5</v>
      </c>
      <c r="I254" s="283"/>
      <c r="J254" s="284">
        <f>ROUND(I254*H254,1)</f>
        <v>0</v>
      </c>
      <c r="K254" s="280" t="s">
        <v>35</v>
      </c>
      <c r="L254" s="285"/>
      <c r="M254" s="286" t="s">
        <v>35</v>
      </c>
      <c r="N254" s="287" t="s">
        <v>51</v>
      </c>
      <c r="O254" s="86"/>
      <c r="P254" s="224">
        <f>O254*H254</f>
        <v>0</v>
      </c>
      <c r="Q254" s="224">
        <v>0.10299999999999999</v>
      </c>
      <c r="R254" s="224">
        <f>Q254*H254</f>
        <v>0.51500000000000001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218</v>
      </c>
      <c r="AT254" s="226" t="s">
        <v>345</v>
      </c>
      <c r="AU254" s="226" t="s">
        <v>89</v>
      </c>
      <c r="AY254" s="18" t="s">
        <v>159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87</v>
      </c>
      <c r="BK254" s="227">
        <f>ROUND(I254*H254,1)</f>
        <v>0</v>
      </c>
      <c r="BL254" s="18" t="s">
        <v>166</v>
      </c>
      <c r="BM254" s="226" t="s">
        <v>725</v>
      </c>
    </row>
    <row r="255" s="2" customFormat="1">
      <c r="A255" s="40"/>
      <c r="B255" s="41"/>
      <c r="C255" s="42"/>
      <c r="D255" s="228" t="s">
        <v>168</v>
      </c>
      <c r="E255" s="42"/>
      <c r="F255" s="229" t="s">
        <v>724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168</v>
      </c>
      <c r="AU255" s="18" t="s">
        <v>89</v>
      </c>
    </row>
    <row r="256" s="2" customFormat="1" ht="24.15" customHeight="1">
      <c r="A256" s="40"/>
      <c r="B256" s="41"/>
      <c r="C256" s="278" t="s">
        <v>414</v>
      </c>
      <c r="D256" s="278" t="s">
        <v>345</v>
      </c>
      <c r="E256" s="279" t="s">
        <v>726</v>
      </c>
      <c r="F256" s="280" t="s">
        <v>727</v>
      </c>
      <c r="G256" s="281" t="s">
        <v>399</v>
      </c>
      <c r="H256" s="282">
        <v>5</v>
      </c>
      <c r="I256" s="283"/>
      <c r="J256" s="284">
        <f>ROUND(I256*H256,1)</f>
        <v>0</v>
      </c>
      <c r="K256" s="280" t="s">
        <v>35</v>
      </c>
      <c r="L256" s="285"/>
      <c r="M256" s="286" t="s">
        <v>35</v>
      </c>
      <c r="N256" s="287" t="s">
        <v>51</v>
      </c>
      <c r="O256" s="86"/>
      <c r="P256" s="224">
        <f>O256*H256</f>
        <v>0</v>
      </c>
      <c r="Q256" s="224">
        <v>0.037999999999999999</v>
      </c>
      <c r="R256" s="224">
        <f>Q256*H256</f>
        <v>0.19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218</v>
      </c>
      <c r="AT256" s="226" t="s">
        <v>345</v>
      </c>
      <c r="AU256" s="226" t="s">
        <v>89</v>
      </c>
      <c r="AY256" s="18" t="s">
        <v>159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87</v>
      </c>
      <c r="BK256" s="227">
        <f>ROUND(I256*H256,1)</f>
        <v>0</v>
      </c>
      <c r="BL256" s="18" t="s">
        <v>166</v>
      </c>
      <c r="BM256" s="226" t="s">
        <v>728</v>
      </c>
    </row>
    <row r="257" s="2" customFormat="1">
      <c r="A257" s="40"/>
      <c r="B257" s="41"/>
      <c r="C257" s="42"/>
      <c r="D257" s="228" t="s">
        <v>168</v>
      </c>
      <c r="E257" s="42"/>
      <c r="F257" s="229" t="s">
        <v>727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168</v>
      </c>
      <c r="AU257" s="18" t="s">
        <v>89</v>
      </c>
    </row>
    <row r="258" s="2" customFormat="1" ht="24.15" customHeight="1">
      <c r="A258" s="40"/>
      <c r="B258" s="41"/>
      <c r="C258" s="278" t="s">
        <v>420</v>
      </c>
      <c r="D258" s="278" t="s">
        <v>345</v>
      </c>
      <c r="E258" s="279" t="s">
        <v>729</v>
      </c>
      <c r="F258" s="280" t="s">
        <v>730</v>
      </c>
      <c r="G258" s="281" t="s">
        <v>399</v>
      </c>
      <c r="H258" s="282">
        <v>5</v>
      </c>
      <c r="I258" s="283"/>
      <c r="J258" s="284">
        <f>ROUND(I258*H258,1)</f>
        <v>0</v>
      </c>
      <c r="K258" s="280" t="s">
        <v>35</v>
      </c>
      <c r="L258" s="285"/>
      <c r="M258" s="286" t="s">
        <v>35</v>
      </c>
      <c r="N258" s="287" t="s">
        <v>51</v>
      </c>
      <c r="O258" s="86"/>
      <c r="P258" s="224">
        <f>O258*H258</f>
        <v>0</v>
      </c>
      <c r="Q258" s="224">
        <v>0.023</v>
      </c>
      <c r="R258" s="224">
        <f>Q258*H258</f>
        <v>0.11499999999999999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218</v>
      </c>
      <c r="AT258" s="226" t="s">
        <v>345</v>
      </c>
      <c r="AU258" s="226" t="s">
        <v>89</v>
      </c>
      <c r="AY258" s="18" t="s">
        <v>159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87</v>
      </c>
      <c r="BK258" s="227">
        <f>ROUND(I258*H258,1)</f>
        <v>0</v>
      </c>
      <c r="BL258" s="18" t="s">
        <v>166</v>
      </c>
      <c r="BM258" s="226" t="s">
        <v>731</v>
      </c>
    </row>
    <row r="259" s="2" customFormat="1">
      <c r="A259" s="40"/>
      <c r="B259" s="41"/>
      <c r="C259" s="42"/>
      <c r="D259" s="228" t="s">
        <v>168</v>
      </c>
      <c r="E259" s="42"/>
      <c r="F259" s="229" t="s">
        <v>730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168</v>
      </c>
      <c r="AU259" s="18" t="s">
        <v>89</v>
      </c>
    </row>
    <row r="260" s="2" customFormat="1" ht="24.15" customHeight="1">
      <c r="A260" s="40"/>
      <c r="B260" s="41"/>
      <c r="C260" s="215" t="s">
        <v>425</v>
      </c>
      <c r="D260" s="215" t="s">
        <v>161</v>
      </c>
      <c r="E260" s="216" t="s">
        <v>732</v>
      </c>
      <c r="F260" s="217" t="s">
        <v>733</v>
      </c>
      <c r="G260" s="218" t="s">
        <v>399</v>
      </c>
      <c r="H260" s="219">
        <v>5</v>
      </c>
      <c r="I260" s="220"/>
      <c r="J260" s="221">
        <f>ROUND(I260*H260,1)</f>
        <v>0</v>
      </c>
      <c r="K260" s="217" t="s">
        <v>165</v>
      </c>
      <c r="L260" s="46"/>
      <c r="M260" s="222" t="s">
        <v>35</v>
      </c>
      <c r="N260" s="223" t="s">
        <v>51</v>
      </c>
      <c r="O260" s="86"/>
      <c r="P260" s="224">
        <f>O260*H260</f>
        <v>0</v>
      </c>
      <c r="Q260" s="224">
        <v>0.21734000000000001</v>
      </c>
      <c r="R260" s="224">
        <f>Q260*H260</f>
        <v>1.0867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166</v>
      </c>
      <c r="AT260" s="226" t="s">
        <v>161</v>
      </c>
      <c r="AU260" s="226" t="s">
        <v>89</v>
      </c>
      <c r="AY260" s="18" t="s">
        <v>159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87</v>
      </c>
      <c r="BK260" s="227">
        <f>ROUND(I260*H260,1)</f>
        <v>0</v>
      </c>
      <c r="BL260" s="18" t="s">
        <v>166</v>
      </c>
      <c r="BM260" s="226" t="s">
        <v>734</v>
      </c>
    </row>
    <row r="261" s="2" customFormat="1">
      <c r="A261" s="40"/>
      <c r="B261" s="41"/>
      <c r="C261" s="42"/>
      <c r="D261" s="228" t="s">
        <v>168</v>
      </c>
      <c r="E261" s="42"/>
      <c r="F261" s="229" t="s">
        <v>733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168</v>
      </c>
      <c r="AU261" s="18" t="s">
        <v>89</v>
      </c>
    </row>
    <row r="262" s="2" customFormat="1">
      <c r="A262" s="40"/>
      <c r="B262" s="41"/>
      <c r="C262" s="42"/>
      <c r="D262" s="233" t="s">
        <v>170</v>
      </c>
      <c r="E262" s="42"/>
      <c r="F262" s="234" t="s">
        <v>735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170</v>
      </c>
      <c r="AU262" s="18" t="s">
        <v>89</v>
      </c>
    </row>
    <row r="263" s="13" customFormat="1">
      <c r="A263" s="13"/>
      <c r="B263" s="235"/>
      <c r="C263" s="236"/>
      <c r="D263" s="228" t="s">
        <v>172</v>
      </c>
      <c r="E263" s="237" t="s">
        <v>35</v>
      </c>
      <c r="F263" s="238" t="s">
        <v>678</v>
      </c>
      <c r="G263" s="236"/>
      <c r="H263" s="237" t="s">
        <v>35</v>
      </c>
      <c r="I263" s="239"/>
      <c r="J263" s="236"/>
      <c r="K263" s="236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172</v>
      </c>
      <c r="AU263" s="244" t="s">
        <v>89</v>
      </c>
      <c r="AV263" s="13" t="s">
        <v>87</v>
      </c>
      <c r="AW263" s="13" t="s">
        <v>41</v>
      </c>
      <c r="AX263" s="13" t="s">
        <v>80</v>
      </c>
      <c r="AY263" s="244" t="s">
        <v>159</v>
      </c>
    </row>
    <row r="264" s="14" customFormat="1">
      <c r="A264" s="14"/>
      <c r="B264" s="245"/>
      <c r="C264" s="246"/>
      <c r="D264" s="228" t="s">
        <v>172</v>
      </c>
      <c r="E264" s="247" t="s">
        <v>35</v>
      </c>
      <c r="F264" s="248" t="s">
        <v>198</v>
      </c>
      <c r="G264" s="246"/>
      <c r="H264" s="249">
        <v>5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172</v>
      </c>
      <c r="AU264" s="255" t="s">
        <v>89</v>
      </c>
      <c r="AV264" s="14" t="s">
        <v>89</v>
      </c>
      <c r="AW264" s="14" t="s">
        <v>41</v>
      </c>
      <c r="AX264" s="14" t="s">
        <v>87</v>
      </c>
      <c r="AY264" s="255" t="s">
        <v>159</v>
      </c>
    </row>
    <row r="265" s="2" customFormat="1" ht="24.15" customHeight="1">
      <c r="A265" s="40"/>
      <c r="B265" s="41"/>
      <c r="C265" s="278" t="s">
        <v>430</v>
      </c>
      <c r="D265" s="278" t="s">
        <v>345</v>
      </c>
      <c r="E265" s="279" t="s">
        <v>736</v>
      </c>
      <c r="F265" s="280" t="s">
        <v>737</v>
      </c>
      <c r="G265" s="281" t="s">
        <v>399</v>
      </c>
      <c r="H265" s="282">
        <v>5</v>
      </c>
      <c r="I265" s="283"/>
      <c r="J265" s="284">
        <f>ROUND(I265*H265,1)</f>
        <v>0</v>
      </c>
      <c r="K265" s="280" t="s">
        <v>35</v>
      </c>
      <c r="L265" s="285"/>
      <c r="M265" s="286" t="s">
        <v>35</v>
      </c>
      <c r="N265" s="287" t="s">
        <v>51</v>
      </c>
      <c r="O265" s="86"/>
      <c r="P265" s="224">
        <f>O265*H265</f>
        <v>0</v>
      </c>
      <c r="Q265" s="224">
        <v>0.0040000000000000001</v>
      </c>
      <c r="R265" s="224">
        <f>Q265*H265</f>
        <v>0.02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218</v>
      </c>
      <c r="AT265" s="226" t="s">
        <v>345</v>
      </c>
      <c r="AU265" s="226" t="s">
        <v>89</v>
      </c>
      <c r="AY265" s="18" t="s">
        <v>159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87</v>
      </c>
      <c r="BK265" s="227">
        <f>ROUND(I265*H265,1)</f>
        <v>0</v>
      </c>
      <c r="BL265" s="18" t="s">
        <v>166</v>
      </c>
      <c r="BM265" s="226" t="s">
        <v>738</v>
      </c>
    </row>
    <row r="266" s="2" customFormat="1">
      <c r="A266" s="40"/>
      <c r="B266" s="41"/>
      <c r="C266" s="42"/>
      <c r="D266" s="228" t="s">
        <v>168</v>
      </c>
      <c r="E266" s="42"/>
      <c r="F266" s="229" t="s">
        <v>737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168</v>
      </c>
      <c r="AU266" s="18" t="s">
        <v>89</v>
      </c>
    </row>
    <row r="267" s="2" customFormat="1" ht="24.15" customHeight="1">
      <c r="A267" s="40"/>
      <c r="B267" s="41"/>
      <c r="C267" s="278" t="s">
        <v>437</v>
      </c>
      <c r="D267" s="278" t="s">
        <v>345</v>
      </c>
      <c r="E267" s="279" t="s">
        <v>739</v>
      </c>
      <c r="F267" s="280" t="s">
        <v>740</v>
      </c>
      <c r="G267" s="281" t="s">
        <v>399</v>
      </c>
      <c r="H267" s="282">
        <v>5</v>
      </c>
      <c r="I267" s="283"/>
      <c r="J267" s="284">
        <f>ROUND(I267*H267,1)</f>
        <v>0</v>
      </c>
      <c r="K267" s="280" t="s">
        <v>35</v>
      </c>
      <c r="L267" s="285"/>
      <c r="M267" s="286" t="s">
        <v>35</v>
      </c>
      <c r="N267" s="287" t="s">
        <v>51</v>
      </c>
      <c r="O267" s="86"/>
      <c r="P267" s="224">
        <f>O267*H267</f>
        <v>0</v>
      </c>
      <c r="Q267" s="224">
        <v>0.068000000000000005</v>
      </c>
      <c r="R267" s="224">
        <f>Q267*H267</f>
        <v>0.34000000000000002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218</v>
      </c>
      <c r="AT267" s="226" t="s">
        <v>345</v>
      </c>
      <c r="AU267" s="226" t="s">
        <v>89</v>
      </c>
      <c r="AY267" s="18" t="s">
        <v>159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87</v>
      </c>
      <c r="BK267" s="227">
        <f>ROUND(I267*H267,1)</f>
        <v>0</v>
      </c>
      <c r="BL267" s="18" t="s">
        <v>166</v>
      </c>
      <c r="BM267" s="226" t="s">
        <v>741</v>
      </c>
    </row>
    <row r="268" s="2" customFormat="1">
      <c r="A268" s="40"/>
      <c r="B268" s="41"/>
      <c r="C268" s="42"/>
      <c r="D268" s="228" t="s">
        <v>168</v>
      </c>
      <c r="E268" s="42"/>
      <c r="F268" s="229" t="s">
        <v>740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168</v>
      </c>
      <c r="AU268" s="18" t="s">
        <v>89</v>
      </c>
    </row>
    <row r="269" s="2" customFormat="1" ht="16.5" customHeight="1">
      <c r="A269" s="40"/>
      <c r="B269" s="41"/>
      <c r="C269" s="215" t="s">
        <v>445</v>
      </c>
      <c r="D269" s="215" t="s">
        <v>161</v>
      </c>
      <c r="E269" s="216" t="s">
        <v>742</v>
      </c>
      <c r="F269" s="217" t="s">
        <v>743</v>
      </c>
      <c r="G269" s="218" t="s">
        <v>399</v>
      </c>
      <c r="H269" s="219">
        <v>5</v>
      </c>
      <c r="I269" s="220"/>
      <c r="J269" s="221">
        <f>ROUND(I269*H269,1)</f>
        <v>0</v>
      </c>
      <c r="K269" s="217" t="s">
        <v>35</v>
      </c>
      <c r="L269" s="46"/>
      <c r="M269" s="222" t="s">
        <v>35</v>
      </c>
      <c r="N269" s="223" t="s">
        <v>51</v>
      </c>
      <c r="O269" s="86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166</v>
      </c>
      <c r="AT269" s="226" t="s">
        <v>161</v>
      </c>
      <c r="AU269" s="226" t="s">
        <v>89</v>
      </c>
      <c r="AY269" s="18" t="s">
        <v>159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87</v>
      </c>
      <c r="BK269" s="227">
        <f>ROUND(I269*H269,1)</f>
        <v>0</v>
      </c>
      <c r="BL269" s="18" t="s">
        <v>166</v>
      </c>
      <c r="BM269" s="226" t="s">
        <v>744</v>
      </c>
    </row>
    <row r="270" s="2" customFormat="1">
      <c r="A270" s="40"/>
      <c r="B270" s="41"/>
      <c r="C270" s="42"/>
      <c r="D270" s="228" t="s">
        <v>168</v>
      </c>
      <c r="E270" s="42"/>
      <c r="F270" s="229" t="s">
        <v>743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168</v>
      </c>
      <c r="AU270" s="18" t="s">
        <v>89</v>
      </c>
    </row>
    <row r="271" s="13" customFormat="1">
      <c r="A271" s="13"/>
      <c r="B271" s="235"/>
      <c r="C271" s="236"/>
      <c r="D271" s="228" t="s">
        <v>172</v>
      </c>
      <c r="E271" s="237" t="s">
        <v>35</v>
      </c>
      <c r="F271" s="238" t="s">
        <v>534</v>
      </c>
      <c r="G271" s="236"/>
      <c r="H271" s="237" t="s">
        <v>35</v>
      </c>
      <c r="I271" s="239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172</v>
      </c>
      <c r="AU271" s="244" t="s">
        <v>89</v>
      </c>
      <c r="AV271" s="13" t="s">
        <v>87</v>
      </c>
      <c r="AW271" s="13" t="s">
        <v>41</v>
      </c>
      <c r="AX271" s="13" t="s">
        <v>80</v>
      </c>
      <c r="AY271" s="244" t="s">
        <v>159</v>
      </c>
    </row>
    <row r="272" s="14" customFormat="1">
      <c r="A272" s="14"/>
      <c r="B272" s="245"/>
      <c r="C272" s="246"/>
      <c r="D272" s="228" t="s">
        <v>172</v>
      </c>
      <c r="E272" s="247" t="s">
        <v>35</v>
      </c>
      <c r="F272" s="248" t="s">
        <v>198</v>
      </c>
      <c r="G272" s="246"/>
      <c r="H272" s="249">
        <v>5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172</v>
      </c>
      <c r="AU272" s="255" t="s">
        <v>89</v>
      </c>
      <c r="AV272" s="14" t="s">
        <v>89</v>
      </c>
      <c r="AW272" s="14" t="s">
        <v>41</v>
      </c>
      <c r="AX272" s="14" t="s">
        <v>87</v>
      </c>
      <c r="AY272" s="255" t="s">
        <v>159</v>
      </c>
    </row>
    <row r="273" s="2" customFormat="1" ht="21.75" customHeight="1">
      <c r="A273" s="40"/>
      <c r="B273" s="41"/>
      <c r="C273" s="215" t="s">
        <v>451</v>
      </c>
      <c r="D273" s="215" t="s">
        <v>161</v>
      </c>
      <c r="E273" s="216" t="s">
        <v>541</v>
      </c>
      <c r="F273" s="217" t="s">
        <v>542</v>
      </c>
      <c r="G273" s="218" t="s">
        <v>187</v>
      </c>
      <c r="H273" s="219">
        <v>18</v>
      </c>
      <c r="I273" s="220"/>
      <c r="J273" s="221">
        <f>ROUND(I273*H273,1)</f>
        <v>0</v>
      </c>
      <c r="K273" s="217" t="s">
        <v>165</v>
      </c>
      <c r="L273" s="46"/>
      <c r="M273" s="222" t="s">
        <v>35</v>
      </c>
      <c r="N273" s="223" t="s">
        <v>51</v>
      </c>
      <c r="O273" s="86"/>
      <c r="P273" s="224">
        <f>O273*H273</f>
        <v>0</v>
      </c>
      <c r="Q273" s="224">
        <v>9.0000000000000006E-05</v>
      </c>
      <c r="R273" s="224">
        <f>Q273*H273</f>
        <v>0.0016200000000000001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166</v>
      </c>
      <c r="AT273" s="226" t="s">
        <v>161</v>
      </c>
      <c r="AU273" s="226" t="s">
        <v>89</v>
      </c>
      <c r="AY273" s="18" t="s">
        <v>159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87</v>
      </c>
      <c r="BK273" s="227">
        <f>ROUND(I273*H273,1)</f>
        <v>0</v>
      </c>
      <c r="BL273" s="18" t="s">
        <v>166</v>
      </c>
      <c r="BM273" s="226" t="s">
        <v>543</v>
      </c>
    </row>
    <row r="274" s="2" customFormat="1">
      <c r="A274" s="40"/>
      <c r="B274" s="41"/>
      <c r="C274" s="42"/>
      <c r="D274" s="228" t="s">
        <v>168</v>
      </c>
      <c r="E274" s="42"/>
      <c r="F274" s="229" t="s">
        <v>544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168</v>
      </c>
      <c r="AU274" s="18" t="s">
        <v>89</v>
      </c>
    </row>
    <row r="275" s="2" customFormat="1">
      <c r="A275" s="40"/>
      <c r="B275" s="41"/>
      <c r="C275" s="42"/>
      <c r="D275" s="233" t="s">
        <v>170</v>
      </c>
      <c r="E275" s="42"/>
      <c r="F275" s="234" t="s">
        <v>545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170</v>
      </c>
      <c r="AU275" s="18" t="s">
        <v>89</v>
      </c>
    </row>
    <row r="276" s="12" customFormat="1" ht="22.8" customHeight="1">
      <c r="A276" s="12"/>
      <c r="B276" s="199"/>
      <c r="C276" s="200"/>
      <c r="D276" s="201" t="s">
        <v>79</v>
      </c>
      <c r="E276" s="213" t="s">
        <v>546</v>
      </c>
      <c r="F276" s="213" t="s">
        <v>547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SUM(P277:P282)</f>
        <v>0</v>
      </c>
      <c r="Q276" s="207"/>
      <c r="R276" s="208">
        <f>SUM(R277:R282)</f>
        <v>0</v>
      </c>
      <c r="S276" s="207"/>
      <c r="T276" s="209">
        <f>SUM(T277:T282)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87</v>
      </c>
      <c r="AT276" s="211" t="s">
        <v>79</v>
      </c>
      <c r="AU276" s="211" t="s">
        <v>87</v>
      </c>
      <c r="AY276" s="210" t="s">
        <v>159</v>
      </c>
      <c r="BK276" s="212">
        <f>SUM(BK277:BK282)</f>
        <v>0</v>
      </c>
    </row>
    <row r="277" s="2" customFormat="1" ht="24.15" customHeight="1">
      <c r="A277" s="40"/>
      <c r="B277" s="41"/>
      <c r="C277" s="215" t="s">
        <v>457</v>
      </c>
      <c r="D277" s="215" t="s">
        <v>161</v>
      </c>
      <c r="E277" s="216" t="s">
        <v>665</v>
      </c>
      <c r="F277" s="217" t="s">
        <v>666</v>
      </c>
      <c r="G277" s="218" t="s">
        <v>326</v>
      </c>
      <c r="H277" s="219">
        <v>4.6669999999999998</v>
      </c>
      <c r="I277" s="220"/>
      <c r="J277" s="221">
        <f>ROUND(I277*H277,1)</f>
        <v>0</v>
      </c>
      <c r="K277" s="217" t="s">
        <v>165</v>
      </c>
      <c r="L277" s="46"/>
      <c r="M277" s="222" t="s">
        <v>35</v>
      </c>
      <c r="N277" s="223" t="s">
        <v>51</v>
      </c>
      <c r="O277" s="86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166</v>
      </c>
      <c r="AT277" s="226" t="s">
        <v>161</v>
      </c>
      <c r="AU277" s="226" t="s">
        <v>89</v>
      </c>
      <c r="AY277" s="18" t="s">
        <v>159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87</v>
      </c>
      <c r="BK277" s="227">
        <f>ROUND(I277*H277,1)</f>
        <v>0</v>
      </c>
      <c r="BL277" s="18" t="s">
        <v>166</v>
      </c>
      <c r="BM277" s="226" t="s">
        <v>551</v>
      </c>
    </row>
    <row r="278" s="2" customFormat="1">
      <c r="A278" s="40"/>
      <c r="B278" s="41"/>
      <c r="C278" s="42"/>
      <c r="D278" s="228" t="s">
        <v>168</v>
      </c>
      <c r="E278" s="42"/>
      <c r="F278" s="229" t="s">
        <v>667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168</v>
      </c>
      <c r="AU278" s="18" t="s">
        <v>89</v>
      </c>
    </row>
    <row r="279" s="2" customFormat="1">
      <c r="A279" s="40"/>
      <c r="B279" s="41"/>
      <c r="C279" s="42"/>
      <c r="D279" s="233" t="s">
        <v>170</v>
      </c>
      <c r="E279" s="42"/>
      <c r="F279" s="234" t="s">
        <v>668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8" t="s">
        <v>170</v>
      </c>
      <c r="AU279" s="18" t="s">
        <v>89</v>
      </c>
    </row>
    <row r="280" s="2" customFormat="1" ht="37.8" customHeight="1">
      <c r="A280" s="40"/>
      <c r="B280" s="41"/>
      <c r="C280" s="215" t="s">
        <v>464</v>
      </c>
      <c r="D280" s="215" t="s">
        <v>161</v>
      </c>
      <c r="E280" s="216" t="s">
        <v>669</v>
      </c>
      <c r="F280" s="217" t="s">
        <v>670</v>
      </c>
      <c r="G280" s="218" t="s">
        <v>326</v>
      </c>
      <c r="H280" s="219">
        <v>4.6669999999999998</v>
      </c>
      <c r="I280" s="220"/>
      <c r="J280" s="221">
        <f>ROUND(I280*H280,1)</f>
        <v>0</v>
      </c>
      <c r="K280" s="217" t="s">
        <v>165</v>
      </c>
      <c r="L280" s="46"/>
      <c r="M280" s="222" t="s">
        <v>35</v>
      </c>
      <c r="N280" s="223" t="s">
        <v>51</v>
      </c>
      <c r="O280" s="86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166</v>
      </c>
      <c r="AT280" s="226" t="s">
        <v>161</v>
      </c>
      <c r="AU280" s="226" t="s">
        <v>89</v>
      </c>
      <c r="AY280" s="18" t="s">
        <v>159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87</v>
      </c>
      <c r="BK280" s="227">
        <f>ROUND(I280*H280,1)</f>
        <v>0</v>
      </c>
      <c r="BL280" s="18" t="s">
        <v>166</v>
      </c>
      <c r="BM280" s="226" t="s">
        <v>557</v>
      </c>
    </row>
    <row r="281" s="2" customFormat="1">
      <c r="A281" s="40"/>
      <c r="B281" s="41"/>
      <c r="C281" s="42"/>
      <c r="D281" s="228" t="s">
        <v>168</v>
      </c>
      <c r="E281" s="42"/>
      <c r="F281" s="229" t="s">
        <v>671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168</v>
      </c>
      <c r="AU281" s="18" t="s">
        <v>89</v>
      </c>
    </row>
    <row r="282" s="2" customFormat="1">
      <c r="A282" s="40"/>
      <c r="B282" s="41"/>
      <c r="C282" s="42"/>
      <c r="D282" s="233" t="s">
        <v>170</v>
      </c>
      <c r="E282" s="42"/>
      <c r="F282" s="234" t="s">
        <v>672</v>
      </c>
      <c r="G282" s="42"/>
      <c r="H282" s="42"/>
      <c r="I282" s="230"/>
      <c r="J282" s="42"/>
      <c r="K282" s="42"/>
      <c r="L282" s="46"/>
      <c r="M282" s="288"/>
      <c r="N282" s="289"/>
      <c r="O282" s="290"/>
      <c r="P282" s="290"/>
      <c r="Q282" s="290"/>
      <c r="R282" s="290"/>
      <c r="S282" s="290"/>
      <c r="T282" s="291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170</v>
      </c>
      <c r="AU282" s="18" t="s">
        <v>89</v>
      </c>
    </row>
    <row r="283" s="2" customFormat="1" ht="6.96" customHeight="1">
      <c r="A283" s="40"/>
      <c r="B283" s="61"/>
      <c r="C283" s="62"/>
      <c r="D283" s="62"/>
      <c r="E283" s="62"/>
      <c r="F283" s="62"/>
      <c r="G283" s="62"/>
      <c r="H283" s="62"/>
      <c r="I283" s="62"/>
      <c r="J283" s="62"/>
      <c r="K283" s="62"/>
      <c r="L283" s="46"/>
      <c r="M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</row>
  </sheetData>
  <sheetProtection sheet="1" autoFilter="0" formatColumns="0" formatRows="0" objects="1" scenarios="1" spinCount="100000" saltValue="FPat3adueTEmu72gLP9FF8dpiwvCqYj35/Kw6lNQ64JUcq8yWq9ufGsddxTXs+lasvenUWLKk5pE602/m61IxA==" hashValue="s+bQLV7SJ9xHF5loFvXLIc4JoDuT7a25MKnK6VVyBPlVeOdtVAT2DcbYBgSsyGIopzc1GkBG2dMykyfJOBDDbg==" algorithmName="SHA-512" password="CC35"/>
  <autoFilter ref="C89:K2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1_02/119001402"/>
    <hyperlink ref="F100" r:id="rId2" display="https://podminky.urs.cz/item/CS_URS_2021_02/119001405"/>
    <hyperlink ref="F105" r:id="rId3" display="https://podminky.urs.cz/item/CS_URS_2021_02/119001421"/>
    <hyperlink ref="F110" r:id="rId4" display="https://podminky.urs.cz/item/CS_URS_2021_02/119003223"/>
    <hyperlink ref="F115" r:id="rId5" display="https://podminky.urs.cz/item/CS_URS_2021_02/119003224"/>
    <hyperlink ref="F120" r:id="rId6" display="https://podminky.urs.cz/item/CS_URS_2021_02/119004111"/>
    <hyperlink ref="F125" r:id="rId7" display="https://podminky.urs.cz/item/CS_URS_2021_02/119004112"/>
    <hyperlink ref="F130" r:id="rId8" display="https://podminky.urs.cz/item/CS_URS_2021_02/132254201"/>
    <hyperlink ref="F138" r:id="rId9" display="https://podminky.urs.cz/item/CS_URS_2021_02/132354201"/>
    <hyperlink ref="F145" r:id="rId10" display="https://podminky.urs.cz/item/CS_URS_2021_02/139001101"/>
    <hyperlink ref="F153" r:id="rId11" display="https://podminky.urs.cz/item/CS_URS_2021_02/151101101"/>
    <hyperlink ref="F158" r:id="rId12" display="https://podminky.urs.cz/item/CS_URS_2021_02/151101111"/>
    <hyperlink ref="F179" r:id="rId13" display="https://podminky.urs.cz/item/CS_URS_2021_02/167151101"/>
    <hyperlink ref="F184" r:id="rId14" display="https://podminky.urs.cz/item/CS_URS_2021_02/171201231"/>
    <hyperlink ref="F190" r:id="rId15" display="https://podminky.urs.cz/item/CS_URS_2021_02/171251201"/>
    <hyperlink ref="F195" r:id="rId16" display="https://podminky.urs.cz/item/CS_URS_2021_02/174151101"/>
    <hyperlink ref="F200" r:id="rId17" display="https://podminky.urs.cz/item/CS_URS_2021_02/58344197"/>
    <hyperlink ref="F204" r:id="rId18" display="https://podminky.urs.cz/item/CS_URS_2021_02/175151101"/>
    <hyperlink ref="F209" r:id="rId19" display="https://podminky.urs.cz/item/CS_URS_2021_02/58337344"/>
    <hyperlink ref="F213" r:id="rId20" display="https://podminky.urs.cz/item/CS_URS_2021_02/181951112"/>
    <hyperlink ref="F219" r:id="rId21" display="https://podminky.urs.cz/item/CS_URS_2021_02/451573111"/>
    <hyperlink ref="F226" r:id="rId22" display="https://podminky.urs.cz/item/CS_URS_2021_02/871350420"/>
    <hyperlink ref="F229" r:id="rId23" display="https://podminky.urs.cz/item/CS_URS_2021_02/28614095"/>
    <hyperlink ref="F235" r:id="rId24" display="https://podminky.urs.cz/item/CS_URS_2021_02/877310410"/>
    <hyperlink ref="F238" r:id="rId25" display="https://podminky.urs.cz/item/CS_URS_2021_02/28614758"/>
    <hyperlink ref="F244" r:id="rId26" display="https://podminky.urs.cz/item/CS_URS_2021_02/892312121"/>
    <hyperlink ref="F249" r:id="rId27" display="https://podminky.urs.cz/item/CS_URS_2021_02/895941111"/>
    <hyperlink ref="F262" r:id="rId28" display="https://podminky.urs.cz/item/CS_URS_2021_02/899204112"/>
    <hyperlink ref="F275" r:id="rId29" display="https://podminky.urs.cz/item/CS_URS_2021_02/899722113"/>
    <hyperlink ref="F279" r:id="rId30" display="https://podminky.urs.cz/item/CS_URS_2021_02/998276101"/>
    <hyperlink ref="F282" r:id="rId31" display="https://podminky.urs.cz/item/CS_URS_2021_02/99827612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  <c r="AZ2" s="140" t="s">
        <v>113</v>
      </c>
      <c r="BA2" s="140" t="s">
        <v>35</v>
      </c>
      <c r="BB2" s="140" t="s">
        <v>35</v>
      </c>
      <c r="BC2" s="140" t="s">
        <v>745</v>
      </c>
      <c r="BD2" s="140" t="s">
        <v>89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  <c r="AZ3" s="140" t="s">
        <v>129</v>
      </c>
      <c r="BA3" s="140" t="s">
        <v>35</v>
      </c>
      <c r="BB3" s="140" t="s">
        <v>35</v>
      </c>
      <c r="BC3" s="140" t="s">
        <v>745</v>
      </c>
      <c r="BD3" s="140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  <c r="AZ4" s="140" t="s">
        <v>126</v>
      </c>
      <c r="BA4" s="140" t="s">
        <v>35</v>
      </c>
      <c r="BB4" s="140" t="s">
        <v>35</v>
      </c>
      <c r="BC4" s="140" t="s">
        <v>745</v>
      </c>
      <c r="BD4" s="140" t="s">
        <v>89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1" customFormat="1" ht="12" customHeight="1">
      <c r="B8" s="21"/>
      <c r="D8" s="145" t="s">
        <v>125</v>
      </c>
      <c r="L8" s="21"/>
    </row>
    <row r="9" hidden="1" s="2" customFormat="1" ht="16.5" customHeight="1">
      <c r="A9" s="40"/>
      <c r="B9" s="46"/>
      <c r="C9" s="40"/>
      <c r="D9" s="40"/>
      <c r="E9" s="146" t="s">
        <v>128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48" t="s">
        <v>746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35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15. 11. 2021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">
        <v>32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5" t="s">
        <v>34</v>
      </c>
      <c r="J17" s="135" t="s">
        <v>35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5" t="s">
        <v>36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34</v>
      </c>
      <c r="J20" s="34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5" t="s">
        <v>38</v>
      </c>
      <c r="E22" s="40"/>
      <c r="F22" s="40"/>
      <c r="G22" s="40"/>
      <c r="H22" s="40"/>
      <c r="I22" s="145" t="s">
        <v>31</v>
      </c>
      <c r="J22" s="135" t="s">
        <v>39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5" t="s">
        <v>34</v>
      </c>
      <c r="J23" s="135" t="s">
        <v>35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5" t="s">
        <v>42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34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5" t="s">
        <v>44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71.25" customHeight="1">
      <c r="A29" s="150"/>
      <c r="B29" s="151"/>
      <c r="C29" s="150"/>
      <c r="D29" s="150"/>
      <c r="E29" s="152" t="s">
        <v>45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55" t="s">
        <v>46</v>
      </c>
      <c r="E32" s="40"/>
      <c r="F32" s="40"/>
      <c r="G32" s="40"/>
      <c r="H32" s="40"/>
      <c r="I32" s="40"/>
      <c r="J32" s="156">
        <f>ROUND(J90, 1)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57" t="s">
        <v>48</v>
      </c>
      <c r="G34" s="40"/>
      <c r="H34" s="40"/>
      <c r="I34" s="157" t="s">
        <v>47</v>
      </c>
      <c r="J34" s="157" t="s">
        <v>49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50</v>
      </c>
      <c r="E35" s="145" t="s">
        <v>51</v>
      </c>
      <c r="F35" s="159">
        <f>ROUND((SUM(BE90:BE232)),  1)</f>
        <v>0</v>
      </c>
      <c r="G35" s="40"/>
      <c r="H35" s="40"/>
      <c r="I35" s="160">
        <v>0.20999999999999999</v>
      </c>
      <c r="J35" s="159">
        <f>ROUND(((SUM(BE90:BE232))*I35),  1)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52</v>
      </c>
      <c r="F36" s="159">
        <f>ROUND((SUM(BF90:BF232)),  1)</f>
        <v>0</v>
      </c>
      <c r="G36" s="40"/>
      <c r="H36" s="40"/>
      <c r="I36" s="160">
        <v>0.14999999999999999</v>
      </c>
      <c r="J36" s="159">
        <f>ROUND(((SUM(BF90:BF232))*I36),  1)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53</v>
      </c>
      <c r="F37" s="159">
        <f>ROUND((SUM(BG90:BG232)),  1)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54</v>
      </c>
      <c r="F38" s="159">
        <f>ROUND((SUM(BH90:BH232)),  1)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55</v>
      </c>
      <c r="F39" s="159">
        <f>ROUND((SUM(BI90:BI232)),  1)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1"/>
      <c r="D41" s="162" t="s">
        <v>56</v>
      </c>
      <c r="E41" s="163"/>
      <c r="F41" s="163"/>
      <c r="G41" s="164" t="s">
        <v>57</v>
      </c>
      <c r="H41" s="165" t="s">
        <v>58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133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72" t="str">
        <f>E7</f>
        <v>Rekonstrukce kanalizační stoky CHIVa a CHIVb, ul. Sadová, Kolín</v>
      </c>
      <c r="F50" s="33"/>
      <c r="G50" s="33"/>
      <c r="H50" s="33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125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72" t="s">
        <v>128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1" t="str">
        <f>E11</f>
        <v>SO 01.4 - Rušení stávající kanalizace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Kolín</v>
      </c>
      <c r="G56" s="42"/>
      <c r="H56" s="42"/>
      <c r="I56" s="33" t="s">
        <v>24</v>
      </c>
      <c r="J56" s="74" t="str">
        <f>IF(J14="","",J14)</f>
        <v>15. 11. 2021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Město Kolín</v>
      </c>
      <c r="G58" s="42"/>
      <c r="H58" s="42"/>
      <c r="I58" s="33" t="s">
        <v>38</v>
      </c>
      <c r="J58" s="38" t="str">
        <f>E23</f>
        <v>LK PROJEKT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73" t="s">
        <v>134</v>
      </c>
      <c r="D61" s="174"/>
      <c r="E61" s="174"/>
      <c r="F61" s="174"/>
      <c r="G61" s="174"/>
      <c r="H61" s="174"/>
      <c r="I61" s="174"/>
      <c r="J61" s="175" t="s">
        <v>135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76" t="s">
        <v>78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136</v>
      </c>
    </row>
    <row r="64" hidden="1" s="9" customFormat="1" ht="24.96" customHeight="1">
      <c r="A64" s="9"/>
      <c r="B64" s="177"/>
      <c r="C64" s="178"/>
      <c r="D64" s="179" t="s">
        <v>137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7"/>
      <c r="D65" s="184" t="s">
        <v>138</v>
      </c>
      <c r="E65" s="185"/>
      <c r="F65" s="185"/>
      <c r="G65" s="185"/>
      <c r="H65" s="185"/>
      <c r="I65" s="185"/>
      <c r="J65" s="186">
        <f>J92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140</v>
      </c>
      <c r="E66" s="185"/>
      <c r="F66" s="185"/>
      <c r="G66" s="185"/>
      <c r="H66" s="185"/>
      <c r="I66" s="185"/>
      <c r="J66" s="186">
        <f>J183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7"/>
      <c r="D67" s="184" t="s">
        <v>142</v>
      </c>
      <c r="E67" s="185"/>
      <c r="F67" s="185"/>
      <c r="G67" s="185"/>
      <c r="H67" s="185"/>
      <c r="I67" s="185"/>
      <c r="J67" s="186">
        <f>J194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7"/>
      <c r="D68" s="184" t="s">
        <v>747</v>
      </c>
      <c r="E68" s="185"/>
      <c r="F68" s="185"/>
      <c r="G68" s="185"/>
      <c r="H68" s="185"/>
      <c r="I68" s="185"/>
      <c r="J68" s="186">
        <f>J226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hidden="1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hidden="1"/>
    <row r="72" hidden="1"/>
    <row r="73" hidden="1"/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144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kanalizační stoky CHIVa a CHIVb, ul. Sadová, Kolín</v>
      </c>
      <c r="F78" s="33"/>
      <c r="G78" s="33"/>
      <c r="H78" s="33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40"/>
      <c r="B80" s="41"/>
      <c r="C80" s="42"/>
      <c r="D80" s="42"/>
      <c r="E80" s="172" t="s">
        <v>128</v>
      </c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131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SO 01.4 - Rušení stávající kanalizace</v>
      </c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22</v>
      </c>
      <c r="D84" s="42"/>
      <c r="E84" s="42"/>
      <c r="F84" s="28" t="str">
        <f>F14</f>
        <v>Kolín</v>
      </c>
      <c r="G84" s="42"/>
      <c r="H84" s="42"/>
      <c r="I84" s="33" t="s">
        <v>24</v>
      </c>
      <c r="J84" s="74" t="str">
        <f>IF(J14="","",J14)</f>
        <v>15. 11. 2021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30</v>
      </c>
      <c r="D86" s="42"/>
      <c r="E86" s="42"/>
      <c r="F86" s="28" t="str">
        <f>E17</f>
        <v>Město Kolín</v>
      </c>
      <c r="G86" s="42"/>
      <c r="H86" s="42"/>
      <c r="I86" s="33" t="s">
        <v>38</v>
      </c>
      <c r="J86" s="38" t="str">
        <f>E23</f>
        <v>LK PROJEKT s.r.o.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36</v>
      </c>
      <c r="D87" s="42"/>
      <c r="E87" s="42"/>
      <c r="F87" s="28" t="str">
        <f>IF(E20="","",E20)</f>
        <v>Vyplň údaj</v>
      </c>
      <c r="G87" s="42"/>
      <c r="H87" s="42"/>
      <c r="I87" s="33" t="s">
        <v>42</v>
      </c>
      <c r="J87" s="38" t="str">
        <f>E26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8"/>
      <c r="B89" s="189"/>
      <c r="C89" s="190" t="s">
        <v>145</v>
      </c>
      <c r="D89" s="191" t="s">
        <v>65</v>
      </c>
      <c r="E89" s="191" t="s">
        <v>61</v>
      </c>
      <c r="F89" s="191" t="s">
        <v>62</v>
      </c>
      <c r="G89" s="191" t="s">
        <v>146</v>
      </c>
      <c r="H89" s="191" t="s">
        <v>147</v>
      </c>
      <c r="I89" s="191" t="s">
        <v>148</v>
      </c>
      <c r="J89" s="191" t="s">
        <v>135</v>
      </c>
      <c r="K89" s="192" t="s">
        <v>149</v>
      </c>
      <c r="L89" s="193"/>
      <c r="M89" s="94" t="s">
        <v>35</v>
      </c>
      <c r="N89" s="95" t="s">
        <v>50</v>
      </c>
      <c r="O89" s="95" t="s">
        <v>150</v>
      </c>
      <c r="P89" s="95" t="s">
        <v>151</v>
      </c>
      <c r="Q89" s="95" t="s">
        <v>152</v>
      </c>
      <c r="R89" s="95" t="s">
        <v>153</v>
      </c>
      <c r="S89" s="95" t="s">
        <v>154</v>
      </c>
      <c r="T89" s="96" t="s">
        <v>155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0"/>
      <c r="B90" s="41"/>
      <c r="C90" s="101" t="s">
        <v>156</v>
      </c>
      <c r="D90" s="42"/>
      <c r="E90" s="42"/>
      <c r="F90" s="42"/>
      <c r="G90" s="42"/>
      <c r="H90" s="42"/>
      <c r="I90" s="42"/>
      <c r="J90" s="194">
        <f>BK90</f>
        <v>0</v>
      </c>
      <c r="K90" s="42"/>
      <c r="L90" s="46"/>
      <c r="M90" s="97"/>
      <c r="N90" s="195"/>
      <c r="O90" s="98"/>
      <c r="P90" s="196">
        <f>P91</f>
        <v>0</v>
      </c>
      <c r="Q90" s="98"/>
      <c r="R90" s="196">
        <f>R91</f>
        <v>0.23586999999999997</v>
      </c>
      <c r="S90" s="98"/>
      <c r="T90" s="197">
        <f>T91</f>
        <v>66.244799999999998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79</v>
      </c>
      <c r="AU90" s="18" t="s">
        <v>136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79</v>
      </c>
      <c r="E91" s="202" t="s">
        <v>157</v>
      </c>
      <c r="F91" s="202" t="s">
        <v>158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P92+P183+P194+P226</f>
        <v>0</v>
      </c>
      <c r="Q91" s="207"/>
      <c r="R91" s="208">
        <f>R92+R183+R194+R226</f>
        <v>0.23586999999999997</v>
      </c>
      <c r="S91" s="207"/>
      <c r="T91" s="209">
        <f>T92+T183+T194+T226</f>
        <v>66.244799999999998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87</v>
      </c>
      <c r="AT91" s="211" t="s">
        <v>79</v>
      </c>
      <c r="AU91" s="211" t="s">
        <v>80</v>
      </c>
      <c r="AY91" s="210" t="s">
        <v>159</v>
      </c>
      <c r="BK91" s="212">
        <f>BK92+BK183+BK194+BK226</f>
        <v>0</v>
      </c>
    </row>
    <row r="92" s="12" customFormat="1" ht="22.8" customHeight="1">
      <c r="A92" s="12"/>
      <c r="B92" s="199"/>
      <c r="C92" s="200"/>
      <c r="D92" s="201" t="s">
        <v>79</v>
      </c>
      <c r="E92" s="213" t="s">
        <v>87</v>
      </c>
      <c r="F92" s="213" t="s">
        <v>160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SUM(P93:P182)</f>
        <v>0</v>
      </c>
      <c r="Q92" s="207"/>
      <c r="R92" s="208">
        <f>SUM(R93:R182)</f>
        <v>0.23586999999999997</v>
      </c>
      <c r="S92" s="207"/>
      <c r="T92" s="209">
        <f>SUM(T93:T182)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87</v>
      </c>
      <c r="AT92" s="211" t="s">
        <v>79</v>
      </c>
      <c r="AU92" s="211" t="s">
        <v>87</v>
      </c>
      <c r="AY92" s="210" t="s">
        <v>159</v>
      </c>
      <c r="BK92" s="212">
        <f>SUM(BK93:BK182)</f>
        <v>0</v>
      </c>
    </row>
    <row r="93" s="2" customFormat="1" ht="33" customHeight="1">
      <c r="A93" s="40"/>
      <c r="B93" s="41"/>
      <c r="C93" s="215" t="s">
        <v>87</v>
      </c>
      <c r="D93" s="215" t="s">
        <v>161</v>
      </c>
      <c r="E93" s="216" t="s">
        <v>206</v>
      </c>
      <c r="F93" s="217" t="s">
        <v>207</v>
      </c>
      <c r="G93" s="218" t="s">
        <v>187</v>
      </c>
      <c r="H93" s="219">
        <v>112</v>
      </c>
      <c r="I93" s="220"/>
      <c r="J93" s="221">
        <f>ROUND(I93*H93,1)</f>
        <v>0</v>
      </c>
      <c r="K93" s="217" t="s">
        <v>165</v>
      </c>
      <c r="L93" s="46"/>
      <c r="M93" s="222" t="s">
        <v>35</v>
      </c>
      <c r="N93" s="223" t="s">
        <v>51</v>
      </c>
      <c r="O93" s="86"/>
      <c r="P93" s="224">
        <f>O93*H93</f>
        <v>0</v>
      </c>
      <c r="Q93" s="224">
        <v>0.00029999999999999997</v>
      </c>
      <c r="R93" s="224">
        <f>Q93*H93</f>
        <v>0.033599999999999998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166</v>
      </c>
      <c r="AT93" s="226" t="s">
        <v>161</v>
      </c>
      <c r="AU93" s="226" t="s">
        <v>89</v>
      </c>
      <c r="AY93" s="18" t="s">
        <v>159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87</v>
      </c>
      <c r="BK93" s="227">
        <f>ROUND(I93*H93,1)</f>
        <v>0</v>
      </c>
      <c r="BL93" s="18" t="s">
        <v>166</v>
      </c>
      <c r="BM93" s="226" t="s">
        <v>748</v>
      </c>
    </row>
    <row r="94" s="2" customFormat="1">
      <c r="A94" s="40"/>
      <c r="B94" s="41"/>
      <c r="C94" s="42"/>
      <c r="D94" s="228" t="s">
        <v>168</v>
      </c>
      <c r="E94" s="42"/>
      <c r="F94" s="229" t="s">
        <v>209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168</v>
      </c>
      <c r="AU94" s="18" t="s">
        <v>89</v>
      </c>
    </row>
    <row r="95" s="2" customFormat="1">
      <c r="A95" s="40"/>
      <c r="B95" s="41"/>
      <c r="C95" s="42"/>
      <c r="D95" s="233" t="s">
        <v>170</v>
      </c>
      <c r="E95" s="42"/>
      <c r="F95" s="234" t="s">
        <v>210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170</v>
      </c>
      <c r="AU95" s="18" t="s">
        <v>89</v>
      </c>
    </row>
    <row r="96" s="13" customFormat="1">
      <c r="A96" s="13"/>
      <c r="B96" s="235"/>
      <c r="C96" s="236"/>
      <c r="D96" s="228" t="s">
        <v>172</v>
      </c>
      <c r="E96" s="237" t="s">
        <v>35</v>
      </c>
      <c r="F96" s="238" t="s">
        <v>173</v>
      </c>
      <c r="G96" s="236"/>
      <c r="H96" s="237" t="s">
        <v>35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172</v>
      </c>
      <c r="AU96" s="244" t="s">
        <v>89</v>
      </c>
      <c r="AV96" s="13" t="s">
        <v>87</v>
      </c>
      <c r="AW96" s="13" t="s">
        <v>41</v>
      </c>
      <c r="AX96" s="13" t="s">
        <v>80</v>
      </c>
      <c r="AY96" s="244" t="s">
        <v>159</v>
      </c>
    </row>
    <row r="97" s="14" customFormat="1">
      <c r="A97" s="14"/>
      <c r="B97" s="245"/>
      <c r="C97" s="246"/>
      <c r="D97" s="228" t="s">
        <v>172</v>
      </c>
      <c r="E97" s="247" t="s">
        <v>35</v>
      </c>
      <c r="F97" s="248" t="s">
        <v>749</v>
      </c>
      <c r="G97" s="246"/>
      <c r="H97" s="249">
        <v>112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172</v>
      </c>
      <c r="AU97" s="255" t="s">
        <v>89</v>
      </c>
      <c r="AV97" s="14" t="s">
        <v>89</v>
      </c>
      <c r="AW97" s="14" t="s">
        <v>41</v>
      </c>
      <c r="AX97" s="14" t="s">
        <v>87</v>
      </c>
      <c r="AY97" s="255" t="s">
        <v>159</v>
      </c>
    </row>
    <row r="98" s="2" customFormat="1" ht="33" customHeight="1">
      <c r="A98" s="40"/>
      <c r="B98" s="41"/>
      <c r="C98" s="215" t="s">
        <v>89</v>
      </c>
      <c r="D98" s="215" t="s">
        <v>161</v>
      </c>
      <c r="E98" s="216" t="s">
        <v>213</v>
      </c>
      <c r="F98" s="217" t="s">
        <v>214</v>
      </c>
      <c r="G98" s="218" t="s">
        <v>187</v>
      </c>
      <c r="H98" s="219">
        <v>112</v>
      </c>
      <c r="I98" s="220"/>
      <c r="J98" s="221">
        <f>ROUND(I98*H98,1)</f>
        <v>0</v>
      </c>
      <c r="K98" s="217" t="s">
        <v>165</v>
      </c>
      <c r="L98" s="46"/>
      <c r="M98" s="222" t="s">
        <v>35</v>
      </c>
      <c r="N98" s="223" t="s">
        <v>51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166</v>
      </c>
      <c r="AT98" s="226" t="s">
        <v>161</v>
      </c>
      <c r="AU98" s="226" t="s">
        <v>89</v>
      </c>
      <c r="AY98" s="18" t="s">
        <v>159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87</v>
      </c>
      <c r="BK98" s="227">
        <f>ROUND(I98*H98,1)</f>
        <v>0</v>
      </c>
      <c r="BL98" s="18" t="s">
        <v>166</v>
      </c>
      <c r="BM98" s="226" t="s">
        <v>750</v>
      </c>
    </row>
    <row r="99" s="2" customFormat="1">
      <c r="A99" s="40"/>
      <c r="B99" s="41"/>
      <c r="C99" s="42"/>
      <c r="D99" s="228" t="s">
        <v>168</v>
      </c>
      <c r="E99" s="42"/>
      <c r="F99" s="229" t="s">
        <v>216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168</v>
      </c>
      <c r="AU99" s="18" t="s">
        <v>89</v>
      </c>
    </row>
    <row r="100" s="2" customFormat="1">
      <c r="A100" s="40"/>
      <c r="B100" s="41"/>
      <c r="C100" s="42"/>
      <c r="D100" s="233" t="s">
        <v>170</v>
      </c>
      <c r="E100" s="42"/>
      <c r="F100" s="234" t="s">
        <v>217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170</v>
      </c>
      <c r="AU100" s="18" t="s">
        <v>89</v>
      </c>
    </row>
    <row r="101" s="13" customFormat="1">
      <c r="A101" s="13"/>
      <c r="B101" s="235"/>
      <c r="C101" s="236"/>
      <c r="D101" s="228" t="s">
        <v>172</v>
      </c>
      <c r="E101" s="237" t="s">
        <v>35</v>
      </c>
      <c r="F101" s="238" t="s">
        <v>173</v>
      </c>
      <c r="G101" s="236"/>
      <c r="H101" s="237" t="s">
        <v>35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172</v>
      </c>
      <c r="AU101" s="244" t="s">
        <v>89</v>
      </c>
      <c r="AV101" s="13" t="s">
        <v>87</v>
      </c>
      <c r="AW101" s="13" t="s">
        <v>41</v>
      </c>
      <c r="AX101" s="13" t="s">
        <v>80</v>
      </c>
      <c r="AY101" s="244" t="s">
        <v>159</v>
      </c>
    </row>
    <row r="102" s="14" customFormat="1">
      <c r="A102" s="14"/>
      <c r="B102" s="245"/>
      <c r="C102" s="246"/>
      <c r="D102" s="228" t="s">
        <v>172</v>
      </c>
      <c r="E102" s="247" t="s">
        <v>35</v>
      </c>
      <c r="F102" s="248" t="s">
        <v>749</v>
      </c>
      <c r="G102" s="246"/>
      <c r="H102" s="249">
        <v>112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172</v>
      </c>
      <c r="AU102" s="255" t="s">
        <v>89</v>
      </c>
      <c r="AV102" s="14" t="s">
        <v>89</v>
      </c>
      <c r="AW102" s="14" t="s">
        <v>41</v>
      </c>
      <c r="AX102" s="14" t="s">
        <v>87</v>
      </c>
      <c r="AY102" s="255" t="s">
        <v>159</v>
      </c>
    </row>
    <row r="103" s="2" customFormat="1" ht="24.15" customHeight="1">
      <c r="A103" s="40"/>
      <c r="B103" s="41"/>
      <c r="C103" s="215" t="s">
        <v>184</v>
      </c>
      <c r="D103" s="215" t="s">
        <v>161</v>
      </c>
      <c r="E103" s="216" t="s">
        <v>219</v>
      </c>
      <c r="F103" s="217" t="s">
        <v>220</v>
      </c>
      <c r="G103" s="218" t="s">
        <v>187</v>
      </c>
      <c r="H103" s="219">
        <v>5</v>
      </c>
      <c r="I103" s="220"/>
      <c r="J103" s="221">
        <f>ROUND(I103*H103,1)</f>
        <v>0</v>
      </c>
      <c r="K103" s="217" t="s">
        <v>165</v>
      </c>
      <c r="L103" s="46"/>
      <c r="M103" s="222" t="s">
        <v>35</v>
      </c>
      <c r="N103" s="223" t="s">
        <v>51</v>
      </c>
      <c r="O103" s="86"/>
      <c r="P103" s="224">
        <f>O103*H103</f>
        <v>0</v>
      </c>
      <c r="Q103" s="224">
        <v>0.00046999999999999999</v>
      </c>
      <c r="R103" s="224">
        <f>Q103*H103</f>
        <v>0.0023500000000000001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166</v>
      </c>
      <c r="AT103" s="226" t="s">
        <v>161</v>
      </c>
      <c r="AU103" s="226" t="s">
        <v>89</v>
      </c>
      <c r="AY103" s="18" t="s">
        <v>159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87</v>
      </c>
      <c r="BK103" s="227">
        <f>ROUND(I103*H103,1)</f>
        <v>0</v>
      </c>
      <c r="BL103" s="18" t="s">
        <v>166</v>
      </c>
      <c r="BM103" s="226" t="s">
        <v>751</v>
      </c>
    </row>
    <row r="104" s="2" customFormat="1">
      <c r="A104" s="40"/>
      <c r="B104" s="41"/>
      <c r="C104" s="42"/>
      <c r="D104" s="228" t="s">
        <v>168</v>
      </c>
      <c r="E104" s="42"/>
      <c r="F104" s="229" t="s">
        <v>222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168</v>
      </c>
      <c r="AU104" s="18" t="s">
        <v>89</v>
      </c>
    </row>
    <row r="105" s="2" customFormat="1">
      <c r="A105" s="40"/>
      <c r="B105" s="41"/>
      <c r="C105" s="42"/>
      <c r="D105" s="233" t="s">
        <v>170</v>
      </c>
      <c r="E105" s="42"/>
      <c r="F105" s="234" t="s">
        <v>223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170</v>
      </c>
      <c r="AU105" s="18" t="s">
        <v>89</v>
      </c>
    </row>
    <row r="106" s="13" customFormat="1">
      <c r="A106" s="13"/>
      <c r="B106" s="235"/>
      <c r="C106" s="236"/>
      <c r="D106" s="228" t="s">
        <v>172</v>
      </c>
      <c r="E106" s="237" t="s">
        <v>35</v>
      </c>
      <c r="F106" s="238" t="s">
        <v>173</v>
      </c>
      <c r="G106" s="236"/>
      <c r="H106" s="237" t="s">
        <v>35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172</v>
      </c>
      <c r="AU106" s="244" t="s">
        <v>89</v>
      </c>
      <c r="AV106" s="13" t="s">
        <v>87</v>
      </c>
      <c r="AW106" s="13" t="s">
        <v>41</v>
      </c>
      <c r="AX106" s="13" t="s">
        <v>80</v>
      </c>
      <c r="AY106" s="244" t="s">
        <v>159</v>
      </c>
    </row>
    <row r="107" s="14" customFormat="1">
      <c r="A107" s="14"/>
      <c r="B107" s="245"/>
      <c r="C107" s="246"/>
      <c r="D107" s="228" t="s">
        <v>172</v>
      </c>
      <c r="E107" s="247" t="s">
        <v>35</v>
      </c>
      <c r="F107" s="248" t="s">
        <v>224</v>
      </c>
      <c r="G107" s="246"/>
      <c r="H107" s="249">
        <v>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172</v>
      </c>
      <c r="AU107" s="255" t="s">
        <v>89</v>
      </c>
      <c r="AV107" s="14" t="s">
        <v>89</v>
      </c>
      <c r="AW107" s="14" t="s">
        <v>41</v>
      </c>
      <c r="AX107" s="14" t="s">
        <v>87</v>
      </c>
      <c r="AY107" s="255" t="s">
        <v>159</v>
      </c>
    </row>
    <row r="108" s="2" customFormat="1" ht="24.15" customHeight="1">
      <c r="A108" s="40"/>
      <c r="B108" s="41"/>
      <c r="C108" s="215" t="s">
        <v>166</v>
      </c>
      <c r="D108" s="215" t="s">
        <v>161</v>
      </c>
      <c r="E108" s="216" t="s">
        <v>226</v>
      </c>
      <c r="F108" s="217" t="s">
        <v>227</v>
      </c>
      <c r="G108" s="218" t="s">
        <v>187</v>
      </c>
      <c r="H108" s="219">
        <v>5</v>
      </c>
      <c r="I108" s="220"/>
      <c r="J108" s="221">
        <f>ROUND(I108*H108,1)</f>
        <v>0</v>
      </c>
      <c r="K108" s="217" t="s">
        <v>165</v>
      </c>
      <c r="L108" s="46"/>
      <c r="M108" s="222" t="s">
        <v>35</v>
      </c>
      <c r="N108" s="223" t="s">
        <v>51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166</v>
      </c>
      <c r="AT108" s="226" t="s">
        <v>161</v>
      </c>
      <c r="AU108" s="226" t="s">
        <v>89</v>
      </c>
      <c r="AY108" s="18" t="s">
        <v>159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87</v>
      </c>
      <c r="BK108" s="227">
        <f>ROUND(I108*H108,1)</f>
        <v>0</v>
      </c>
      <c r="BL108" s="18" t="s">
        <v>166</v>
      </c>
      <c r="BM108" s="226" t="s">
        <v>752</v>
      </c>
    </row>
    <row r="109" s="2" customFormat="1">
      <c r="A109" s="40"/>
      <c r="B109" s="41"/>
      <c r="C109" s="42"/>
      <c r="D109" s="228" t="s">
        <v>168</v>
      </c>
      <c r="E109" s="42"/>
      <c r="F109" s="229" t="s">
        <v>229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168</v>
      </c>
      <c r="AU109" s="18" t="s">
        <v>89</v>
      </c>
    </row>
    <row r="110" s="2" customFormat="1">
      <c r="A110" s="40"/>
      <c r="B110" s="41"/>
      <c r="C110" s="42"/>
      <c r="D110" s="233" t="s">
        <v>170</v>
      </c>
      <c r="E110" s="42"/>
      <c r="F110" s="234" t="s">
        <v>230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170</v>
      </c>
      <c r="AU110" s="18" t="s">
        <v>89</v>
      </c>
    </row>
    <row r="111" s="13" customFormat="1">
      <c r="A111" s="13"/>
      <c r="B111" s="235"/>
      <c r="C111" s="236"/>
      <c r="D111" s="228" t="s">
        <v>172</v>
      </c>
      <c r="E111" s="237" t="s">
        <v>35</v>
      </c>
      <c r="F111" s="238" t="s">
        <v>173</v>
      </c>
      <c r="G111" s="236"/>
      <c r="H111" s="237" t="s">
        <v>35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172</v>
      </c>
      <c r="AU111" s="244" t="s">
        <v>89</v>
      </c>
      <c r="AV111" s="13" t="s">
        <v>87</v>
      </c>
      <c r="AW111" s="13" t="s">
        <v>41</v>
      </c>
      <c r="AX111" s="13" t="s">
        <v>80</v>
      </c>
      <c r="AY111" s="244" t="s">
        <v>159</v>
      </c>
    </row>
    <row r="112" s="14" customFormat="1">
      <c r="A112" s="14"/>
      <c r="B112" s="245"/>
      <c r="C112" s="246"/>
      <c r="D112" s="228" t="s">
        <v>172</v>
      </c>
      <c r="E112" s="247" t="s">
        <v>35</v>
      </c>
      <c r="F112" s="248" t="s">
        <v>224</v>
      </c>
      <c r="G112" s="246"/>
      <c r="H112" s="249">
        <v>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172</v>
      </c>
      <c r="AU112" s="255" t="s">
        <v>89</v>
      </c>
      <c r="AV112" s="14" t="s">
        <v>89</v>
      </c>
      <c r="AW112" s="14" t="s">
        <v>41</v>
      </c>
      <c r="AX112" s="14" t="s">
        <v>87</v>
      </c>
      <c r="AY112" s="255" t="s">
        <v>159</v>
      </c>
    </row>
    <row r="113" s="2" customFormat="1" ht="33" customHeight="1">
      <c r="A113" s="40"/>
      <c r="B113" s="41"/>
      <c r="C113" s="215" t="s">
        <v>198</v>
      </c>
      <c r="D113" s="215" t="s">
        <v>161</v>
      </c>
      <c r="E113" s="216" t="s">
        <v>584</v>
      </c>
      <c r="F113" s="217" t="s">
        <v>585</v>
      </c>
      <c r="G113" s="218" t="s">
        <v>234</v>
      </c>
      <c r="H113" s="219">
        <v>34.817999999999998</v>
      </c>
      <c r="I113" s="220"/>
      <c r="J113" s="221">
        <f>ROUND(I113*H113,1)</f>
        <v>0</v>
      </c>
      <c r="K113" s="217" t="s">
        <v>165</v>
      </c>
      <c r="L113" s="46"/>
      <c r="M113" s="222" t="s">
        <v>35</v>
      </c>
      <c r="N113" s="223" t="s">
        <v>51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166</v>
      </c>
      <c r="AT113" s="226" t="s">
        <v>161</v>
      </c>
      <c r="AU113" s="226" t="s">
        <v>89</v>
      </c>
      <c r="AY113" s="18" t="s">
        <v>159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87</v>
      </c>
      <c r="BK113" s="227">
        <f>ROUND(I113*H113,1)</f>
        <v>0</v>
      </c>
      <c r="BL113" s="18" t="s">
        <v>166</v>
      </c>
      <c r="BM113" s="226" t="s">
        <v>753</v>
      </c>
    </row>
    <row r="114" s="2" customFormat="1">
      <c r="A114" s="40"/>
      <c r="B114" s="41"/>
      <c r="C114" s="42"/>
      <c r="D114" s="228" t="s">
        <v>168</v>
      </c>
      <c r="E114" s="42"/>
      <c r="F114" s="229" t="s">
        <v>586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168</v>
      </c>
      <c r="AU114" s="18" t="s">
        <v>89</v>
      </c>
    </row>
    <row r="115" s="2" customFormat="1">
      <c r="A115" s="40"/>
      <c r="B115" s="41"/>
      <c r="C115" s="42"/>
      <c r="D115" s="233" t="s">
        <v>170</v>
      </c>
      <c r="E115" s="42"/>
      <c r="F115" s="234" t="s">
        <v>587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170</v>
      </c>
      <c r="AU115" s="18" t="s">
        <v>89</v>
      </c>
    </row>
    <row r="116" s="13" customFormat="1">
      <c r="A116" s="13"/>
      <c r="B116" s="235"/>
      <c r="C116" s="236"/>
      <c r="D116" s="228" t="s">
        <v>172</v>
      </c>
      <c r="E116" s="237" t="s">
        <v>35</v>
      </c>
      <c r="F116" s="238" t="s">
        <v>173</v>
      </c>
      <c r="G116" s="236"/>
      <c r="H116" s="237" t="s">
        <v>35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172</v>
      </c>
      <c r="AU116" s="244" t="s">
        <v>89</v>
      </c>
      <c r="AV116" s="13" t="s">
        <v>87</v>
      </c>
      <c r="AW116" s="13" t="s">
        <v>41</v>
      </c>
      <c r="AX116" s="13" t="s">
        <v>80</v>
      </c>
      <c r="AY116" s="244" t="s">
        <v>159</v>
      </c>
    </row>
    <row r="117" s="14" customFormat="1">
      <c r="A117" s="14"/>
      <c r="B117" s="245"/>
      <c r="C117" s="246"/>
      <c r="D117" s="228" t="s">
        <v>172</v>
      </c>
      <c r="E117" s="247" t="s">
        <v>35</v>
      </c>
      <c r="F117" s="248" t="s">
        <v>754</v>
      </c>
      <c r="G117" s="246"/>
      <c r="H117" s="249">
        <v>94.079999999999998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172</v>
      </c>
      <c r="AU117" s="255" t="s">
        <v>89</v>
      </c>
      <c r="AV117" s="14" t="s">
        <v>89</v>
      </c>
      <c r="AW117" s="14" t="s">
        <v>41</v>
      </c>
      <c r="AX117" s="14" t="s">
        <v>80</v>
      </c>
      <c r="AY117" s="255" t="s">
        <v>159</v>
      </c>
    </row>
    <row r="118" s="14" customFormat="1">
      <c r="A118" s="14"/>
      <c r="B118" s="245"/>
      <c r="C118" s="246"/>
      <c r="D118" s="228" t="s">
        <v>172</v>
      </c>
      <c r="E118" s="247" t="s">
        <v>35</v>
      </c>
      <c r="F118" s="248" t="s">
        <v>755</v>
      </c>
      <c r="G118" s="246"/>
      <c r="H118" s="249">
        <v>-7.0339999999999998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172</v>
      </c>
      <c r="AU118" s="255" t="s">
        <v>89</v>
      </c>
      <c r="AV118" s="14" t="s">
        <v>89</v>
      </c>
      <c r="AW118" s="14" t="s">
        <v>41</v>
      </c>
      <c r="AX118" s="14" t="s">
        <v>80</v>
      </c>
      <c r="AY118" s="255" t="s">
        <v>159</v>
      </c>
    </row>
    <row r="119" s="16" customFormat="1">
      <c r="A119" s="16"/>
      <c r="B119" s="267"/>
      <c r="C119" s="268"/>
      <c r="D119" s="228" t="s">
        <v>172</v>
      </c>
      <c r="E119" s="269" t="s">
        <v>113</v>
      </c>
      <c r="F119" s="270" t="s">
        <v>258</v>
      </c>
      <c r="G119" s="268"/>
      <c r="H119" s="271">
        <v>87.046000000000006</v>
      </c>
      <c r="I119" s="272"/>
      <c r="J119" s="268"/>
      <c r="K119" s="268"/>
      <c r="L119" s="273"/>
      <c r="M119" s="274"/>
      <c r="N119" s="275"/>
      <c r="O119" s="275"/>
      <c r="P119" s="275"/>
      <c r="Q119" s="275"/>
      <c r="R119" s="275"/>
      <c r="S119" s="275"/>
      <c r="T119" s="27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7" t="s">
        <v>172</v>
      </c>
      <c r="AU119" s="277" t="s">
        <v>89</v>
      </c>
      <c r="AV119" s="16" t="s">
        <v>166</v>
      </c>
      <c r="AW119" s="16" t="s">
        <v>41</v>
      </c>
      <c r="AX119" s="16" t="s">
        <v>87</v>
      </c>
      <c r="AY119" s="277" t="s">
        <v>159</v>
      </c>
    </row>
    <row r="120" s="13" customFormat="1">
      <c r="A120" s="13"/>
      <c r="B120" s="235"/>
      <c r="C120" s="236"/>
      <c r="D120" s="228" t="s">
        <v>172</v>
      </c>
      <c r="E120" s="237" t="s">
        <v>35</v>
      </c>
      <c r="F120" s="238" t="s">
        <v>259</v>
      </c>
      <c r="G120" s="236"/>
      <c r="H120" s="237" t="s">
        <v>35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172</v>
      </c>
      <c r="AU120" s="244" t="s">
        <v>89</v>
      </c>
      <c r="AV120" s="13" t="s">
        <v>87</v>
      </c>
      <c r="AW120" s="13" t="s">
        <v>41</v>
      </c>
      <c r="AX120" s="13" t="s">
        <v>80</v>
      </c>
      <c r="AY120" s="244" t="s">
        <v>159</v>
      </c>
    </row>
    <row r="121" s="14" customFormat="1">
      <c r="A121" s="14"/>
      <c r="B121" s="245"/>
      <c r="C121" s="246"/>
      <c r="D121" s="228" t="s">
        <v>172</v>
      </c>
      <c r="E121" s="246"/>
      <c r="F121" s="248" t="s">
        <v>756</v>
      </c>
      <c r="G121" s="246"/>
      <c r="H121" s="249">
        <v>34.817999999999998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172</v>
      </c>
      <c r="AU121" s="255" t="s">
        <v>89</v>
      </c>
      <c r="AV121" s="14" t="s">
        <v>89</v>
      </c>
      <c r="AW121" s="14" t="s">
        <v>4</v>
      </c>
      <c r="AX121" s="14" t="s">
        <v>87</v>
      </c>
      <c r="AY121" s="255" t="s">
        <v>159</v>
      </c>
    </row>
    <row r="122" s="2" customFormat="1" ht="33" customHeight="1">
      <c r="A122" s="40"/>
      <c r="B122" s="41"/>
      <c r="C122" s="215" t="s">
        <v>205</v>
      </c>
      <c r="D122" s="215" t="s">
        <v>161</v>
      </c>
      <c r="E122" s="216" t="s">
        <v>597</v>
      </c>
      <c r="F122" s="217" t="s">
        <v>598</v>
      </c>
      <c r="G122" s="218" t="s">
        <v>234</v>
      </c>
      <c r="H122" s="219">
        <v>43.523000000000003</v>
      </c>
      <c r="I122" s="220"/>
      <c r="J122" s="221">
        <f>ROUND(I122*H122,1)</f>
        <v>0</v>
      </c>
      <c r="K122" s="217" t="s">
        <v>165</v>
      </c>
      <c r="L122" s="46"/>
      <c r="M122" s="222" t="s">
        <v>35</v>
      </c>
      <c r="N122" s="223" t="s">
        <v>51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166</v>
      </c>
      <c r="AT122" s="226" t="s">
        <v>161</v>
      </c>
      <c r="AU122" s="226" t="s">
        <v>89</v>
      </c>
      <c r="AY122" s="18" t="s">
        <v>159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87</v>
      </c>
      <c r="BK122" s="227">
        <f>ROUND(I122*H122,1)</f>
        <v>0</v>
      </c>
      <c r="BL122" s="18" t="s">
        <v>166</v>
      </c>
      <c r="BM122" s="226" t="s">
        <v>757</v>
      </c>
    </row>
    <row r="123" s="2" customFormat="1">
      <c r="A123" s="40"/>
      <c r="B123" s="41"/>
      <c r="C123" s="42"/>
      <c r="D123" s="228" t="s">
        <v>168</v>
      </c>
      <c r="E123" s="42"/>
      <c r="F123" s="229" t="s">
        <v>600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168</v>
      </c>
      <c r="AU123" s="18" t="s">
        <v>89</v>
      </c>
    </row>
    <row r="124" s="2" customFormat="1">
      <c r="A124" s="40"/>
      <c r="B124" s="41"/>
      <c r="C124" s="42"/>
      <c r="D124" s="233" t="s">
        <v>170</v>
      </c>
      <c r="E124" s="42"/>
      <c r="F124" s="234" t="s">
        <v>601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170</v>
      </c>
      <c r="AU124" s="18" t="s">
        <v>89</v>
      </c>
    </row>
    <row r="125" s="14" customFormat="1">
      <c r="A125" s="14"/>
      <c r="B125" s="245"/>
      <c r="C125" s="246"/>
      <c r="D125" s="228" t="s">
        <v>172</v>
      </c>
      <c r="E125" s="247" t="s">
        <v>35</v>
      </c>
      <c r="F125" s="248" t="s">
        <v>113</v>
      </c>
      <c r="G125" s="246"/>
      <c r="H125" s="249">
        <v>87.046000000000006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172</v>
      </c>
      <c r="AU125" s="255" t="s">
        <v>89</v>
      </c>
      <c r="AV125" s="14" t="s">
        <v>89</v>
      </c>
      <c r="AW125" s="14" t="s">
        <v>41</v>
      </c>
      <c r="AX125" s="14" t="s">
        <v>87</v>
      </c>
      <c r="AY125" s="255" t="s">
        <v>159</v>
      </c>
    </row>
    <row r="126" s="13" customFormat="1">
      <c r="A126" s="13"/>
      <c r="B126" s="235"/>
      <c r="C126" s="236"/>
      <c r="D126" s="228" t="s">
        <v>172</v>
      </c>
      <c r="E126" s="237" t="s">
        <v>35</v>
      </c>
      <c r="F126" s="238" t="s">
        <v>259</v>
      </c>
      <c r="G126" s="236"/>
      <c r="H126" s="237" t="s">
        <v>35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172</v>
      </c>
      <c r="AU126" s="244" t="s">
        <v>89</v>
      </c>
      <c r="AV126" s="13" t="s">
        <v>87</v>
      </c>
      <c r="AW126" s="13" t="s">
        <v>41</v>
      </c>
      <c r="AX126" s="13" t="s">
        <v>80</v>
      </c>
      <c r="AY126" s="244" t="s">
        <v>159</v>
      </c>
    </row>
    <row r="127" s="14" customFormat="1">
      <c r="A127" s="14"/>
      <c r="B127" s="245"/>
      <c r="C127" s="246"/>
      <c r="D127" s="228" t="s">
        <v>172</v>
      </c>
      <c r="E127" s="246"/>
      <c r="F127" s="248" t="s">
        <v>758</v>
      </c>
      <c r="G127" s="246"/>
      <c r="H127" s="249">
        <v>43.523000000000003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172</v>
      </c>
      <c r="AU127" s="255" t="s">
        <v>89</v>
      </c>
      <c r="AV127" s="14" t="s">
        <v>89</v>
      </c>
      <c r="AW127" s="14" t="s">
        <v>4</v>
      </c>
      <c r="AX127" s="14" t="s">
        <v>87</v>
      </c>
      <c r="AY127" s="255" t="s">
        <v>159</v>
      </c>
    </row>
    <row r="128" s="2" customFormat="1" ht="33" customHeight="1">
      <c r="A128" s="40"/>
      <c r="B128" s="41"/>
      <c r="C128" s="215" t="s">
        <v>212</v>
      </c>
      <c r="D128" s="215" t="s">
        <v>161</v>
      </c>
      <c r="E128" s="216" t="s">
        <v>759</v>
      </c>
      <c r="F128" s="217" t="s">
        <v>760</v>
      </c>
      <c r="G128" s="218" t="s">
        <v>234</v>
      </c>
      <c r="H128" s="219">
        <v>8.7050000000000001</v>
      </c>
      <c r="I128" s="220"/>
      <c r="J128" s="221">
        <f>ROUND(I128*H128,1)</f>
        <v>0</v>
      </c>
      <c r="K128" s="217" t="s">
        <v>165</v>
      </c>
      <c r="L128" s="46"/>
      <c r="M128" s="222" t="s">
        <v>35</v>
      </c>
      <c r="N128" s="223" t="s">
        <v>51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166</v>
      </c>
      <c r="AT128" s="226" t="s">
        <v>161</v>
      </c>
      <c r="AU128" s="226" t="s">
        <v>89</v>
      </c>
      <c r="AY128" s="18" t="s">
        <v>159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87</v>
      </c>
      <c r="BK128" s="227">
        <f>ROUND(I128*H128,1)</f>
        <v>0</v>
      </c>
      <c r="BL128" s="18" t="s">
        <v>166</v>
      </c>
      <c r="BM128" s="226" t="s">
        <v>761</v>
      </c>
    </row>
    <row r="129" s="2" customFormat="1">
      <c r="A129" s="40"/>
      <c r="B129" s="41"/>
      <c r="C129" s="42"/>
      <c r="D129" s="228" t="s">
        <v>168</v>
      </c>
      <c r="E129" s="42"/>
      <c r="F129" s="229" t="s">
        <v>762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168</v>
      </c>
      <c r="AU129" s="18" t="s">
        <v>89</v>
      </c>
    </row>
    <row r="130" s="2" customFormat="1">
      <c r="A130" s="40"/>
      <c r="B130" s="41"/>
      <c r="C130" s="42"/>
      <c r="D130" s="233" t="s">
        <v>170</v>
      </c>
      <c r="E130" s="42"/>
      <c r="F130" s="234" t="s">
        <v>763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170</v>
      </c>
      <c r="AU130" s="18" t="s">
        <v>89</v>
      </c>
    </row>
    <row r="131" s="14" customFormat="1">
      <c r="A131" s="14"/>
      <c r="B131" s="245"/>
      <c r="C131" s="246"/>
      <c r="D131" s="228" t="s">
        <v>172</v>
      </c>
      <c r="E131" s="247" t="s">
        <v>35</v>
      </c>
      <c r="F131" s="248" t="s">
        <v>113</v>
      </c>
      <c r="G131" s="246"/>
      <c r="H131" s="249">
        <v>87.046000000000006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172</v>
      </c>
      <c r="AU131" s="255" t="s">
        <v>89</v>
      </c>
      <c r="AV131" s="14" t="s">
        <v>89</v>
      </c>
      <c r="AW131" s="14" t="s">
        <v>41</v>
      </c>
      <c r="AX131" s="14" t="s">
        <v>87</v>
      </c>
      <c r="AY131" s="255" t="s">
        <v>159</v>
      </c>
    </row>
    <row r="132" s="13" customFormat="1">
      <c r="A132" s="13"/>
      <c r="B132" s="235"/>
      <c r="C132" s="236"/>
      <c r="D132" s="228" t="s">
        <v>172</v>
      </c>
      <c r="E132" s="237" t="s">
        <v>35</v>
      </c>
      <c r="F132" s="238" t="s">
        <v>259</v>
      </c>
      <c r="G132" s="236"/>
      <c r="H132" s="237" t="s">
        <v>35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172</v>
      </c>
      <c r="AU132" s="244" t="s">
        <v>89</v>
      </c>
      <c r="AV132" s="13" t="s">
        <v>87</v>
      </c>
      <c r="AW132" s="13" t="s">
        <v>41</v>
      </c>
      <c r="AX132" s="13" t="s">
        <v>80</v>
      </c>
      <c r="AY132" s="244" t="s">
        <v>159</v>
      </c>
    </row>
    <row r="133" s="14" customFormat="1">
      <c r="A133" s="14"/>
      <c r="B133" s="245"/>
      <c r="C133" s="246"/>
      <c r="D133" s="228" t="s">
        <v>172</v>
      </c>
      <c r="E133" s="246"/>
      <c r="F133" s="248" t="s">
        <v>764</v>
      </c>
      <c r="G133" s="246"/>
      <c r="H133" s="249">
        <v>8.7050000000000001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172</v>
      </c>
      <c r="AU133" s="255" t="s">
        <v>89</v>
      </c>
      <c r="AV133" s="14" t="s">
        <v>89</v>
      </c>
      <c r="AW133" s="14" t="s">
        <v>4</v>
      </c>
      <c r="AX133" s="14" t="s">
        <v>87</v>
      </c>
      <c r="AY133" s="255" t="s">
        <v>159</v>
      </c>
    </row>
    <row r="134" s="2" customFormat="1" ht="24.15" customHeight="1">
      <c r="A134" s="40"/>
      <c r="B134" s="41"/>
      <c r="C134" s="215" t="s">
        <v>218</v>
      </c>
      <c r="D134" s="215" t="s">
        <v>161</v>
      </c>
      <c r="E134" s="216" t="s">
        <v>285</v>
      </c>
      <c r="F134" s="217" t="s">
        <v>286</v>
      </c>
      <c r="G134" s="218" t="s">
        <v>287</v>
      </c>
      <c r="H134" s="219">
        <v>235.19999999999999</v>
      </c>
      <c r="I134" s="220"/>
      <c r="J134" s="221">
        <f>ROUND(I134*H134,1)</f>
        <v>0</v>
      </c>
      <c r="K134" s="217" t="s">
        <v>165</v>
      </c>
      <c r="L134" s="46"/>
      <c r="M134" s="222" t="s">
        <v>35</v>
      </c>
      <c r="N134" s="223" t="s">
        <v>51</v>
      </c>
      <c r="O134" s="86"/>
      <c r="P134" s="224">
        <f>O134*H134</f>
        <v>0</v>
      </c>
      <c r="Q134" s="224">
        <v>0.00084999999999999995</v>
      </c>
      <c r="R134" s="224">
        <f>Q134*H134</f>
        <v>0.19991999999999999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166</v>
      </c>
      <c r="AT134" s="226" t="s">
        <v>161</v>
      </c>
      <c r="AU134" s="226" t="s">
        <v>89</v>
      </c>
      <c r="AY134" s="18" t="s">
        <v>159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87</v>
      </c>
      <c r="BK134" s="227">
        <f>ROUND(I134*H134,1)</f>
        <v>0</v>
      </c>
      <c r="BL134" s="18" t="s">
        <v>166</v>
      </c>
      <c r="BM134" s="226" t="s">
        <v>765</v>
      </c>
    </row>
    <row r="135" s="2" customFormat="1">
      <c r="A135" s="40"/>
      <c r="B135" s="41"/>
      <c r="C135" s="42"/>
      <c r="D135" s="228" t="s">
        <v>168</v>
      </c>
      <c r="E135" s="42"/>
      <c r="F135" s="229" t="s">
        <v>289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168</v>
      </c>
      <c r="AU135" s="18" t="s">
        <v>89</v>
      </c>
    </row>
    <row r="136" s="2" customFormat="1">
      <c r="A136" s="40"/>
      <c r="B136" s="41"/>
      <c r="C136" s="42"/>
      <c r="D136" s="233" t="s">
        <v>170</v>
      </c>
      <c r="E136" s="42"/>
      <c r="F136" s="234" t="s">
        <v>290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170</v>
      </c>
      <c r="AU136" s="18" t="s">
        <v>89</v>
      </c>
    </row>
    <row r="137" s="13" customFormat="1">
      <c r="A137" s="13"/>
      <c r="B137" s="235"/>
      <c r="C137" s="236"/>
      <c r="D137" s="228" t="s">
        <v>172</v>
      </c>
      <c r="E137" s="237" t="s">
        <v>35</v>
      </c>
      <c r="F137" s="238" t="s">
        <v>173</v>
      </c>
      <c r="G137" s="236"/>
      <c r="H137" s="237" t="s">
        <v>35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172</v>
      </c>
      <c r="AU137" s="244" t="s">
        <v>89</v>
      </c>
      <c r="AV137" s="13" t="s">
        <v>87</v>
      </c>
      <c r="AW137" s="13" t="s">
        <v>41</v>
      </c>
      <c r="AX137" s="13" t="s">
        <v>80</v>
      </c>
      <c r="AY137" s="244" t="s">
        <v>159</v>
      </c>
    </row>
    <row r="138" s="14" customFormat="1">
      <c r="A138" s="14"/>
      <c r="B138" s="245"/>
      <c r="C138" s="246"/>
      <c r="D138" s="228" t="s">
        <v>172</v>
      </c>
      <c r="E138" s="247" t="s">
        <v>35</v>
      </c>
      <c r="F138" s="248" t="s">
        <v>766</v>
      </c>
      <c r="G138" s="246"/>
      <c r="H138" s="249">
        <v>235.19999999999999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172</v>
      </c>
      <c r="AU138" s="255" t="s">
        <v>89</v>
      </c>
      <c r="AV138" s="14" t="s">
        <v>89</v>
      </c>
      <c r="AW138" s="14" t="s">
        <v>41</v>
      </c>
      <c r="AX138" s="14" t="s">
        <v>87</v>
      </c>
      <c r="AY138" s="255" t="s">
        <v>159</v>
      </c>
    </row>
    <row r="139" s="2" customFormat="1" ht="24.15" customHeight="1">
      <c r="A139" s="40"/>
      <c r="B139" s="41"/>
      <c r="C139" s="215" t="s">
        <v>225</v>
      </c>
      <c r="D139" s="215" t="s">
        <v>161</v>
      </c>
      <c r="E139" s="216" t="s">
        <v>296</v>
      </c>
      <c r="F139" s="217" t="s">
        <v>297</v>
      </c>
      <c r="G139" s="218" t="s">
        <v>287</v>
      </c>
      <c r="H139" s="219">
        <v>235.19999999999999</v>
      </c>
      <c r="I139" s="220"/>
      <c r="J139" s="221">
        <f>ROUND(I139*H139,1)</f>
        <v>0</v>
      </c>
      <c r="K139" s="217" t="s">
        <v>165</v>
      </c>
      <c r="L139" s="46"/>
      <c r="M139" s="222" t="s">
        <v>35</v>
      </c>
      <c r="N139" s="223" t="s">
        <v>51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166</v>
      </c>
      <c r="AT139" s="226" t="s">
        <v>161</v>
      </c>
      <c r="AU139" s="226" t="s">
        <v>89</v>
      </c>
      <c r="AY139" s="18" t="s">
        <v>159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87</v>
      </c>
      <c r="BK139" s="227">
        <f>ROUND(I139*H139,1)</f>
        <v>0</v>
      </c>
      <c r="BL139" s="18" t="s">
        <v>166</v>
      </c>
      <c r="BM139" s="226" t="s">
        <v>767</v>
      </c>
    </row>
    <row r="140" s="2" customFormat="1">
      <c r="A140" s="40"/>
      <c r="B140" s="41"/>
      <c r="C140" s="42"/>
      <c r="D140" s="228" t="s">
        <v>168</v>
      </c>
      <c r="E140" s="42"/>
      <c r="F140" s="229" t="s">
        <v>299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168</v>
      </c>
      <c r="AU140" s="18" t="s">
        <v>89</v>
      </c>
    </row>
    <row r="141" s="2" customFormat="1">
      <c r="A141" s="40"/>
      <c r="B141" s="41"/>
      <c r="C141" s="42"/>
      <c r="D141" s="233" t="s">
        <v>170</v>
      </c>
      <c r="E141" s="42"/>
      <c r="F141" s="234" t="s">
        <v>300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170</v>
      </c>
      <c r="AU141" s="18" t="s">
        <v>89</v>
      </c>
    </row>
    <row r="142" s="13" customFormat="1">
      <c r="A142" s="13"/>
      <c r="B142" s="235"/>
      <c r="C142" s="236"/>
      <c r="D142" s="228" t="s">
        <v>172</v>
      </c>
      <c r="E142" s="237" t="s">
        <v>35</v>
      </c>
      <c r="F142" s="238" t="s">
        <v>173</v>
      </c>
      <c r="G142" s="236"/>
      <c r="H142" s="237" t="s">
        <v>35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172</v>
      </c>
      <c r="AU142" s="244" t="s">
        <v>89</v>
      </c>
      <c r="AV142" s="13" t="s">
        <v>87</v>
      </c>
      <c r="AW142" s="13" t="s">
        <v>41</v>
      </c>
      <c r="AX142" s="13" t="s">
        <v>80</v>
      </c>
      <c r="AY142" s="244" t="s">
        <v>159</v>
      </c>
    </row>
    <row r="143" s="14" customFormat="1">
      <c r="A143" s="14"/>
      <c r="B143" s="245"/>
      <c r="C143" s="246"/>
      <c r="D143" s="228" t="s">
        <v>172</v>
      </c>
      <c r="E143" s="247" t="s">
        <v>35</v>
      </c>
      <c r="F143" s="248" t="s">
        <v>766</v>
      </c>
      <c r="G143" s="246"/>
      <c r="H143" s="249">
        <v>235.19999999999999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172</v>
      </c>
      <c r="AU143" s="255" t="s">
        <v>89</v>
      </c>
      <c r="AV143" s="14" t="s">
        <v>89</v>
      </c>
      <c r="AW143" s="14" t="s">
        <v>41</v>
      </c>
      <c r="AX143" s="14" t="s">
        <v>87</v>
      </c>
      <c r="AY143" s="255" t="s">
        <v>159</v>
      </c>
    </row>
    <row r="144" s="2" customFormat="1" ht="24.15" customHeight="1">
      <c r="A144" s="40"/>
      <c r="B144" s="41"/>
      <c r="C144" s="215" t="s">
        <v>231</v>
      </c>
      <c r="D144" s="215" t="s">
        <v>161</v>
      </c>
      <c r="E144" s="216" t="s">
        <v>307</v>
      </c>
      <c r="F144" s="217" t="s">
        <v>308</v>
      </c>
      <c r="G144" s="218" t="s">
        <v>234</v>
      </c>
      <c r="H144" s="219">
        <v>34.817999999999998</v>
      </c>
      <c r="I144" s="220"/>
      <c r="J144" s="221">
        <f>ROUND(I144*H144,1)</f>
        <v>0</v>
      </c>
      <c r="K144" s="217" t="s">
        <v>35</v>
      </c>
      <c r="L144" s="46"/>
      <c r="M144" s="222" t="s">
        <v>35</v>
      </c>
      <c r="N144" s="223" t="s">
        <v>51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166</v>
      </c>
      <c r="AT144" s="226" t="s">
        <v>161</v>
      </c>
      <c r="AU144" s="226" t="s">
        <v>89</v>
      </c>
      <c r="AY144" s="18" t="s">
        <v>159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87</v>
      </c>
      <c r="BK144" s="227">
        <f>ROUND(I144*H144,1)</f>
        <v>0</v>
      </c>
      <c r="BL144" s="18" t="s">
        <v>166</v>
      </c>
      <c r="BM144" s="226" t="s">
        <v>768</v>
      </c>
    </row>
    <row r="145" s="2" customFormat="1">
      <c r="A145" s="40"/>
      <c r="B145" s="41"/>
      <c r="C145" s="42"/>
      <c r="D145" s="228" t="s">
        <v>168</v>
      </c>
      <c r="E145" s="42"/>
      <c r="F145" s="229" t="s">
        <v>310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168</v>
      </c>
      <c r="AU145" s="18" t="s">
        <v>89</v>
      </c>
    </row>
    <row r="146" s="13" customFormat="1">
      <c r="A146" s="13"/>
      <c r="B146" s="235"/>
      <c r="C146" s="236"/>
      <c r="D146" s="228" t="s">
        <v>172</v>
      </c>
      <c r="E146" s="237" t="s">
        <v>35</v>
      </c>
      <c r="F146" s="238" t="s">
        <v>173</v>
      </c>
      <c r="G146" s="236"/>
      <c r="H146" s="237" t="s">
        <v>35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172</v>
      </c>
      <c r="AU146" s="244" t="s">
        <v>89</v>
      </c>
      <c r="AV146" s="13" t="s">
        <v>87</v>
      </c>
      <c r="AW146" s="13" t="s">
        <v>41</v>
      </c>
      <c r="AX146" s="13" t="s">
        <v>80</v>
      </c>
      <c r="AY146" s="244" t="s">
        <v>159</v>
      </c>
    </row>
    <row r="147" s="14" customFormat="1">
      <c r="A147" s="14"/>
      <c r="B147" s="245"/>
      <c r="C147" s="246"/>
      <c r="D147" s="228" t="s">
        <v>172</v>
      </c>
      <c r="E147" s="247" t="s">
        <v>35</v>
      </c>
      <c r="F147" s="248" t="s">
        <v>113</v>
      </c>
      <c r="G147" s="246"/>
      <c r="H147" s="249">
        <v>87.046000000000006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172</v>
      </c>
      <c r="AU147" s="255" t="s">
        <v>89</v>
      </c>
      <c r="AV147" s="14" t="s">
        <v>89</v>
      </c>
      <c r="AW147" s="14" t="s">
        <v>41</v>
      </c>
      <c r="AX147" s="14" t="s">
        <v>87</v>
      </c>
      <c r="AY147" s="255" t="s">
        <v>159</v>
      </c>
    </row>
    <row r="148" s="13" customFormat="1">
      <c r="A148" s="13"/>
      <c r="B148" s="235"/>
      <c r="C148" s="236"/>
      <c r="D148" s="228" t="s">
        <v>172</v>
      </c>
      <c r="E148" s="237" t="s">
        <v>35</v>
      </c>
      <c r="F148" s="238" t="s">
        <v>259</v>
      </c>
      <c r="G148" s="236"/>
      <c r="H148" s="237" t="s">
        <v>35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172</v>
      </c>
      <c r="AU148" s="244" t="s">
        <v>89</v>
      </c>
      <c r="AV148" s="13" t="s">
        <v>87</v>
      </c>
      <c r="AW148" s="13" t="s">
        <v>41</v>
      </c>
      <c r="AX148" s="13" t="s">
        <v>80</v>
      </c>
      <c r="AY148" s="244" t="s">
        <v>159</v>
      </c>
    </row>
    <row r="149" s="14" customFormat="1">
      <c r="A149" s="14"/>
      <c r="B149" s="245"/>
      <c r="C149" s="246"/>
      <c r="D149" s="228" t="s">
        <v>172</v>
      </c>
      <c r="E149" s="246"/>
      <c r="F149" s="248" t="s">
        <v>756</v>
      </c>
      <c r="G149" s="246"/>
      <c r="H149" s="249">
        <v>34.817999999999998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172</v>
      </c>
      <c r="AU149" s="255" t="s">
        <v>89</v>
      </c>
      <c r="AV149" s="14" t="s">
        <v>89</v>
      </c>
      <c r="AW149" s="14" t="s">
        <v>4</v>
      </c>
      <c r="AX149" s="14" t="s">
        <v>87</v>
      </c>
      <c r="AY149" s="255" t="s">
        <v>159</v>
      </c>
    </row>
    <row r="150" s="2" customFormat="1" ht="24.15" customHeight="1">
      <c r="A150" s="40"/>
      <c r="B150" s="41"/>
      <c r="C150" s="215" t="s">
        <v>261</v>
      </c>
      <c r="D150" s="215" t="s">
        <v>161</v>
      </c>
      <c r="E150" s="216" t="s">
        <v>312</v>
      </c>
      <c r="F150" s="217" t="s">
        <v>313</v>
      </c>
      <c r="G150" s="218" t="s">
        <v>234</v>
      </c>
      <c r="H150" s="219">
        <v>52.228000000000002</v>
      </c>
      <c r="I150" s="220"/>
      <c r="J150" s="221">
        <f>ROUND(I150*H150,1)</f>
        <v>0</v>
      </c>
      <c r="K150" s="217" t="s">
        <v>35</v>
      </c>
      <c r="L150" s="46"/>
      <c r="M150" s="222" t="s">
        <v>35</v>
      </c>
      <c r="N150" s="223" t="s">
        <v>51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166</v>
      </c>
      <c r="AT150" s="226" t="s">
        <v>161</v>
      </c>
      <c r="AU150" s="226" t="s">
        <v>89</v>
      </c>
      <c r="AY150" s="18" t="s">
        <v>159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87</v>
      </c>
      <c r="BK150" s="227">
        <f>ROUND(I150*H150,1)</f>
        <v>0</v>
      </c>
      <c r="BL150" s="18" t="s">
        <v>166</v>
      </c>
      <c r="BM150" s="226" t="s">
        <v>769</v>
      </c>
    </row>
    <row r="151" s="2" customFormat="1">
      <c r="A151" s="40"/>
      <c r="B151" s="41"/>
      <c r="C151" s="42"/>
      <c r="D151" s="228" t="s">
        <v>168</v>
      </c>
      <c r="E151" s="42"/>
      <c r="F151" s="229" t="s">
        <v>315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168</v>
      </c>
      <c r="AU151" s="18" t="s">
        <v>89</v>
      </c>
    </row>
    <row r="152" s="13" customFormat="1">
      <c r="A152" s="13"/>
      <c r="B152" s="235"/>
      <c r="C152" s="236"/>
      <c r="D152" s="228" t="s">
        <v>172</v>
      </c>
      <c r="E152" s="237" t="s">
        <v>35</v>
      </c>
      <c r="F152" s="238" t="s">
        <v>173</v>
      </c>
      <c r="G152" s="236"/>
      <c r="H152" s="237" t="s">
        <v>35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172</v>
      </c>
      <c r="AU152" s="244" t="s">
        <v>89</v>
      </c>
      <c r="AV152" s="13" t="s">
        <v>87</v>
      </c>
      <c r="AW152" s="13" t="s">
        <v>41</v>
      </c>
      <c r="AX152" s="13" t="s">
        <v>80</v>
      </c>
      <c r="AY152" s="244" t="s">
        <v>159</v>
      </c>
    </row>
    <row r="153" s="14" customFormat="1">
      <c r="A153" s="14"/>
      <c r="B153" s="245"/>
      <c r="C153" s="246"/>
      <c r="D153" s="228" t="s">
        <v>172</v>
      </c>
      <c r="E153" s="247" t="s">
        <v>35</v>
      </c>
      <c r="F153" s="248" t="s">
        <v>113</v>
      </c>
      <c r="G153" s="246"/>
      <c r="H153" s="249">
        <v>87.046000000000006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172</v>
      </c>
      <c r="AU153" s="255" t="s">
        <v>89</v>
      </c>
      <c r="AV153" s="14" t="s">
        <v>89</v>
      </c>
      <c r="AW153" s="14" t="s">
        <v>41</v>
      </c>
      <c r="AX153" s="14" t="s">
        <v>87</v>
      </c>
      <c r="AY153" s="255" t="s">
        <v>159</v>
      </c>
    </row>
    <row r="154" s="13" customFormat="1">
      <c r="A154" s="13"/>
      <c r="B154" s="235"/>
      <c r="C154" s="236"/>
      <c r="D154" s="228" t="s">
        <v>172</v>
      </c>
      <c r="E154" s="237" t="s">
        <v>35</v>
      </c>
      <c r="F154" s="238" t="s">
        <v>259</v>
      </c>
      <c r="G154" s="236"/>
      <c r="H154" s="237" t="s">
        <v>35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172</v>
      </c>
      <c r="AU154" s="244" t="s">
        <v>89</v>
      </c>
      <c r="AV154" s="13" t="s">
        <v>87</v>
      </c>
      <c r="AW154" s="13" t="s">
        <v>41</v>
      </c>
      <c r="AX154" s="13" t="s">
        <v>80</v>
      </c>
      <c r="AY154" s="244" t="s">
        <v>159</v>
      </c>
    </row>
    <row r="155" s="14" customFormat="1">
      <c r="A155" s="14"/>
      <c r="B155" s="245"/>
      <c r="C155" s="246"/>
      <c r="D155" s="228" t="s">
        <v>172</v>
      </c>
      <c r="E155" s="246"/>
      <c r="F155" s="248" t="s">
        <v>770</v>
      </c>
      <c r="G155" s="246"/>
      <c r="H155" s="249">
        <v>52.228000000000002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172</v>
      </c>
      <c r="AU155" s="255" t="s">
        <v>89</v>
      </c>
      <c r="AV155" s="14" t="s">
        <v>89</v>
      </c>
      <c r="AW155" s="14" t="s">
        <v>4</v>
      </c>
      <c r="AX155" s="14" t="s">
        <v>87</v>
      </c>
      <c r="AY155" s="255" t="s">
        <v>159</v>
      </c>
    </row>
    <row r="156" s="2" customFormat="1" ht="24.15" customHeight="1">
      <c r="A156" s="40"/>
      <c r="B156" s="41"/>
      <c r="C156" s="215" t="s">
        <v>268</v>
      </c>
      <c r="D156" s="215" t="s">
        <v>161</v>
      </c>
      <c r="E156" s="216" t="s">
        <v>318</v>
      </c>
      <c r="F156" s="217" t="s">
        <v>319</v>
      </c>
      <c r="G156" s="218" t="s">
        <v>234</v>
      </c>
      <c r="H156" s="219">
        <v>87.046000000000006</v>
      </c>
      <c r="I156" s="220"/>
      <c r="J156" s="221">
        <f>ROUND(I156*H156,1)</f>
        <v>0</v>
      </c>
      <c r="K156" s="217" t="s">
        <v>165</v>
      </c>
      <c r="L156" s="46"/>
      <c r="M156" s="222" t="s">
        <v>35</v>
      </c>
      <c r="N156" s="223" t="s">
        <v>51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166</v>
      </c>
      <c r="AT156" s="226" t="s">
        <v>161</v>
      </c>
      <c r="AU156" s="226" t="s">
        <v>89</v>
      </c>
      <c r="AY156" s="18" t="s">
        <v>159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87</v>
      </c>
      <c r="BK156" s="227">
        <f>ROUND(I156*H156,1)</f>
        <v>0</v>
      </c>
      <c r="BL156" s="18" t="s">
        <v>166</v>
      </c>
      <c r="BM156" s="226" t="s">
        <v>771</v>
      </c>
    </row>
    <row r="157" s="2" customFormat="1">
      <c r="A157" s="40"/>
      <c r="B157" s="41"/>
      <c r="C157" s="42"/>
      <c r="D157" s="228" t="s">
        <v>168</v>
      </c>
      <c r="E157" s="42"/>
      <c r="F157" s="229" t="s">
        <v>321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168</v>
      </c>
      <c r="AU157" s="18" t="s">
        <v>89</v>
      </c>
    </row>
    <row r="158" s="2" customFormat="1">
      <c r="A158" s="40"/>
      <c r="B158" s="41"/>
      <c r="C158" s="42"/>
      <c r="D158" s="233" t="s">
        <v>170</v>
      </c>
      <c r="E158" s="42"/>
      <c r="F158" s="234" t="s">
        <v>322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170</v>
      </c>
      <c r="AU158" s="18" t="s">
        <v>89</v>
      </c>
    </row>
    <row r="159" s="13" customFormat="1">
      <c r="A159" s="13"/>
      <c r="B159" s="235"/>
      <c r="C159" s="236"/>
      <c r="D159" s="228" t="s">
        <v>172</v>
      </c>
      <c r="E159" s="237" t="s">
        <v>35</v>
      </c>
      <c r="F159" s="238" t="s">
        <v>173</v>
      </c>
      <c r="G159" s="236"/>
      <c r="H159" s="237" t="s">
        <v>35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172</v>
      </c>
      <c r="AU159" s="244" t="s">
        <v>89</v>
      </c>
      <c r="AV159" s="13" t="s">
        <v>87</v>
      </c>
      <c r="AW159" s="13" t="s">
        <v>41</v>
      </c>
      <c r="AX159" s="13" t="s">
        <v>80</v>
      </c>
      <c r="AY159" s="244" t="s">
        <v>159</v>
      </c>
    </row>
    <row r="160" s="14" customFormat="1">
      <c r="A160" s="14"/>
      <c r="B160" s="245"/>
      <c r="C160" s="246"/>
      <c r="D160" s="228" t="s">
        <v>172</v>
      </c>
      <c r="E160" s="247" t="s">
        <v>35</v>
      </c>
      <c r="F160" s="248" t="s">
        <v>129</v>
      </c>
      <c r="G160" s="246"/>
      <c r="H160" s="249">
        <v>87.046000000000006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172</v>
      </c>
      <c r="AU160" s="255" t="s">
        <v>89</v>
      </c>
      <c r="AV160" s="14" t="s">
        <v>89</v>
      </c>
      <c r="AW160" s="14" t="s">
        <v>41</v>
      </c>
      <c r="AX160" s="14" t="s">
        <v>87</v>
      </c>
      <c r="AY160" s="255" t="s">
        <v>159</v>
      </c>
    </row>
    <row r="161" s="2" customFormat="1" ht="33" customHeight="1">
      <c r="A161" s="40"/>
      <c r="B161" s="41"/>
      <c r="C161" s="215" t="s">
        <v>275</v>
      </c>
      <c r="D161" s="215" t="s">
        <v>161</v>
      </c>
      <c r="E161" s="216" t="s">
        <v>324</v>
      </c>
      <c r="F161" s="217" t="s">
        <v>325</v>
      </c>
      <c r="G161" s="218" t="s">
        <v>326</v>
      </c>
      <c r="H161" s="219">
        <v>156.68299999999999</v>
      </c>
      <c r="I161" s="220"/>
      <c r="J161" s="221">
        <f>ROUND(I161*H161,1)</f>
        <v>0</v>
      </c>
      <c r="K161" s="217" t="s">
        <v>165</v>
      </c>
      <c r="L161" s="46"/>
      <c r="M161" s="222" t="s">
        <v>35</v>
      </c>
      <c r="N161" s="223" t="s">
        <v>51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166</v>
      </c>
      <c r="AT161" s="226" t="s">
        <v>161</v>
      </c>
      <c r="AU161" s="226" t="s">
        <v>89</v>
      </c>
      <c r="AY161" s="18" t="s">
        <v>159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87</v>
      </c>
      <c r="BK161" s="227">
        <f>ROUND(I161*H161,1)</f>
        <v>0</v>
      </c>
      <c r="BL161" s="18" t="s">
        <v>166</v>
      </c>
      <c r="BM161" s="226" t="s">
        <v>772</v>
      </c>
    </row>
    <row r="162" s="2" customFormat="1">
      <c r="A162" s="40"/>
      <c r="B162" s="41"/>
      <c r="C162" s="42"/>
      <c r="D162" s="228" t="s">
        <v>168</v>
      </c>
      <c r="E162" s="42"/>
      <c r="F162" s="229" t="s">
        <v>328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168</v>
      </c>
      <c r="AU162" s="18" t="s">
        <v>89</v>
      </c>
    </row>
    <row r="163" s="2" customFormat="1">
      <c r="A163" s="40"/>
      <c r="B163" s="41"/>
      <c r="C163" s="42"/>
      <c r="D163" s="233" t="s">
        <v>170</v>
      </c>
      <c r="E163" s="42"/>
      <c r="F163" s="234" t="s">
        <v>329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170</v>
      </c>
      <c r="AU163" s="18" t="s">
        <v>89</v>
      </c>
    </row>
    <row r="164" s="13" customFormat="1">
      <c r="A164" s="13"/>
      <c r="B164" s="235"/>
      <c r="C164" s="236"/>
      <c r="D164" s="228" t="s">
        <v>172</v>
      </c>
      <c r="E164" s="237" t="s">
        <v>35</v>
      </c>
      <c r="F164" s="238" t="s">
        <v>173</v>
      </c>
      <c r="G164" s="236"/>
      <c r="H164" s="237" t="s">
        <v>35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172</v>
      </c>
      <c r="AU164" s="244" t="s">
        <v>89</v>
      </c>
      <c r="AV164" s="13" t="s">
        <v>87</v>
      </c>
      <c r="AW164" s="13" t="s">
        <v>41</v>
      </c>
      <c r="AX164" s="13" t="s">
        <v>80</v>
      </c>
      <c r="AY164" s="244" t="s">
        <v>159</v>
      </c>
    </row>
    <row r="165" s="14" customFormat="1">
      <c r="A165" s="14"/>
      <c r="B165" s="245"/>
      <c r="C165" s="246"/>
      <c r="D165" s="228" t="s">
        <v>172</v>
      </c>
      <c r="E165" s="247" t="s">
        <v>35</v>
      </c>
      <c r="F165" s="248" t="s">
        <v>113</v>
      </c>
      <c r="G165" s="246"/>
      <c r="H165" s="249">
        <v>87.046000000000006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172</v>
      </c>
      <c r="AU165" s="255" t="s">
        <v>89</v>
      </c>
      <c r="AV165" s="14" t="s">
        <v>89</v>
      </c>
      <c r="AW165" s="14" t="s">
        <v>41</v>
      </c>
      <c r="AX165" s="14" t="s">
        <v>87</v>
      </c>
      <c r="AY165" s="255" t="s">
        <v>159</v>
      </c>
    </row>
    <row r="166" s="14" customFormat="1">
      <c r="A166" s="14"/>
      <c r="B166" s="245"/>
      <c r="C166" s="246"/>
      <c r="D166" s="228" t="s">
        <v>172</v>
      </c>
      <c r="E166" s="246"/>
      <c r="F166" s="248" t="s">
        <v>773</v>
      </c>
      <c r="G166" s="246"/>
      <c r="H166" s="249">
        <v>156.68299999999999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172</v>
      </c>
      <c r="AU166" s="255" t="s">
        <v>89</v>
      </c>
      <c r="AV166" s="14" t="s">
        <v>89</v>
      </c>
      <c r="AW166" s="14" t="s">
        <v>4</v>
      </c>
      <c r="AX166" s="14" t="s">
        <v>87</v>
      </c>
      <c r="AY166" s="255" t="s">
        <v>159</v>
      </c>
    </row>
    <row r="167" s="2" customFormat="1" ht="16.5" customHeight="1">
      <c r="A167" s="40"/>
      <c r="B167" s="41"/>
      <c r="C167" s="215" t="s">
        <v>284</v>
      </c>
      <c r="D167" s="215" t="s">
        <v>161</v>
      </c>
      <c r="E167" s="216" t="s">
        <v>331</v>
      </c>
      <c r="F167" s="217" t="s">
        <v>332</v>
      </c>
      <c r="G167" s="218" t="s">
        <v>234</v>
      </c>
      <c r="H167" s="219">
        <v>87.046000000000006</v>
      </c>
      <c r="I167" s="220"/>
      <c r="J167" s="221">
        <f>ROUND(I167*H167,1)</f>
        <v>0</v>
      </c>
      <c r="K167" s="217" t="s">
        <v>165</v>
      </c>
      <c r="L167" s="46"/>
      <c r="M167" s="222" t="s">
        <v>35</v>
      </c>
      <c r="N167" s="223" t="s">
        <v>51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166</v>
      </c>
      <c r="AT167" s="226" t="s">
        <v>161</v>
      </c>
      <c r="AU167" s="226" t="s">
        <v>89</v>
      </c>
      <c r="AY167" s="18" t="s">
        <v>159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87</v>
      </c>
      <c r="BK167" s="227">
        <f>ROUND(I167*H167,1)</f>
        <v>0</v>
      </c>
      <c r="BL167" s="18" t="s">
        <v>166</v>
      </c>
      <c r="BM167" s="226" t="s">
        <v>774</v>
      </c>
    </row>
    <row r="168" s="2" customFormat="1">
      <c r="A168" s="40"/>
      <c r="B168" s="41"/>
      <c r="C168" s="42"/>
      <c r="D168" s="228" t="s">
        <v>168</v>
      </c>
      <c r="E168" s="42"/>
      <c r="F168" s="229" t="s">
        <v>334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168</v>
      </c>
      <c r="AU168" s="18" t="s">
        <v>89</v>
      </c>
    </row>
    <row r="169" s="2" customFormat="1">
      <c r="A169" s="40"/>
      <c r="B169" s="41"/>
      <c r="C169" s="42"/>
      <c r="D169" s="233" t="s">
        <v>170</v>
      </c>
      <c r="E169" s="42"/>
      <c r="F169" s="234" t="s">
        <v>335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170</v>
      </c>
      <c r="AU169" s="18" t="s">
        <v>89</v>
      </c>
    </row>
    <row r="170" s="13" customFormat="1">
      <c r="A170" s="13"/>
      <c r="B170" s="235"/>
      <c r="C170" s="236"/>
      <c r="D170" s="228" t="s">
        <v>172</v>
      </c>
      <c r="E170" s="237" t="s">
        <v>35</v>
      </c>
      <c r="F170" s="238" t="s">
        <v>173</v>
      </c>
      <c r="G170" s="236"/>
      <c r="H170" s="237" t="s">
        <v>35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172</v>
      </c>
      <c r="AU170" s="244" t="s">
        <v>89</v>
      </c>
      <c r="AV170" s="13" t="s">
        <v>87</v>
      </c>
      <c r="AW170" s="13" t="s">
        <v>41</v>
      </c>
      <c r="AX170" s="13" t="s">
        <v>80</v>
      </c>
      <c r="AY170" s="244" t="s">
        <v>159</v>
      </c>
    </row>
    <row r="171" s="14" customFormat="1">
      <c r="A171" s="14"/>
      <c r="B171" s="245"/>
      <c r="C171" s="246"/>
      <c r="D171" s="228" t="s">
        <v>172</v>
      </c>
      <c r="E171" s="247" t="s">
        <v>129</v>
      </c>
      <c r="F171" s="248" t="s">
        <v>775</v>
      </c>
      <c r="G171" s="246"/>
      <c r="H171" s="249">
        <v>87.046000000000006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172</v>
      </c>
      <c r="AU171" s="255" t="s">
        <v>89</v>
      </c>
      <c r="AV171" s="14" t="s">
        <v>89</v>
      </c>
      <c r="AW171" s="14" t="s">
        <v>41</v>
      </c>
      <c r="AX171" s="14" t="s">
        <v>87</v>
      </c>
      <c r="AY171" s="255" t="s">
        <v>159</v>
      </c>
    </row>
    <row r="172" s="2" customFormat="1" ht="24.15" customHeight="1">
      <c r="A172" s="40"/>
      <c r="B172" s="41"/>
      <c r="C172" s="215" t="s">
        <v>8</v>
      </c>
      <c r="D172" s="215" t="s">
        <v>161</v>
      </c>
      <c r="E172" s="216" t="s">
        <v>338</v>
      </c>
      <c r="F172" s="217" t="s">
        <v>339</v>
      </c>
      <c r="G172" s="218" t="s">
        <v>234</v>
      </c>
      <c r="H172" s="219">
        <v>87.046000000000006</v>
      </c>
      <c r="I172" s="220"/>
      <c r="J172" s="221">
        <f>ROUND(I172*H172,1)</f>
        <v>0</v>
      </c>
      <c r="K172" s="217" t="s">
        <v>165</v>
      </c>
      <c r="L172" s="46"/>
      <c r="M172" s="222" t="s">
        <v>35</v>
      </c>
      <c r="N172" s="223" t="s">
        <v>51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166</v>
      </c>
      <c r="AT172" s="226" t="s">
        <v>161</v>
      </c>
      <c r="AU172" s="226" t="s">
        <v>89</v>
      </c>
      <c r="AY172" s="18" t="s">
        <v>159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87</v>
      </c>
      <c r="BK172" s="227">
        <f>ROUND(I172*H172,1)</f>
        <v>0</v>
      </c>
      <c r="BL172" s="18" t="s">
        <v>166</v>
      </c>
      <c r="BM172" s="226" t="s">
        <v>776</v>
      </c>
    </row>
    <row r="173" s="2" customFormat="1">
      <c r="A173" s="40"/>
      <c r="B173" s="41"/>
      <c r="C173" s="42"/>
      <c r="D173" s="228" t="s">
        <v>168</v>
      </c>
      <c r="E173" s="42"/>
      <c r="F173" s="229" t="s">
        <v>341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168</v>
      </c>
      <c r="AU173" s="18" t="s">
        <v>89</v>
      </c>
    </row>
    <row r="174" s="2" customFormat="1">
      <c r="A174" s="40"/>
      <c r="B174" s="41"/>
      <c r="C174" s="42"/>
      <c r="D174" s="233" t="s">
        <v>170</v>
      </c>
      <c r="E174" s="42"/>
      <c r="F174" s="234" t="s">
        <v>342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170</v>
      </c>
      <c r="AU174" s="18" t="s">
        <v>89</v>
      </c>
    </row>
    <row r="175" s="13" customFormat="1">
      <c r="A175" s="13"/>
      <c r="B175" s="235"/>
      <c r="C175" s="236"/>
      <c r="D175" s="228" t="s">
        <v>172</v>
      </c>
      <c r="E175" s="237" t="s">
        <v>35</v>
      </c>
      <c r="F175" s="238" t="s">
        <v>173</v>
      </c>
      <c r="G175" s="236"/>
      <c r="H175" s="237" t="s">
        <v>35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172</v>
      </c>
      <c r="AU175" s="244" t="s">
        <v>89</v>
      </c>
      <c r="AV175" s="13" t="s">
        <v>87</v>
      </c>
      <c r="AW175" s="13" t="s">
        <v>41</v>
      </c>
      <c r="AX175" s="13" t="s">
        <v>80</v>
      </c>
      <c r="AY175" s="244" t="s">
        <v>159</v>
      </c>
    </row>
    <row r="176" s="14" customFormat="1">
      <c r="A176" s="14"/>
      <c r="B176" s="245"/>
      <c r="C176" s="246"/>
      <c r="D176" s="228" t="s">
        <v>172</v>
      </c>
      <c r="E176" s="247" t="s">
        <v>126</v>
      </c>
      <c r="F176" s="248" t="s">
        <v>113</v>
      </c>
      <c r="G176" s="246"/>
      <c r="H176" s="249">
        <v>87.046000000000006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172</v>
      </c>
      <c r="AU176" s="255" t="s">
        <v>89</v>
      </c>
      <c r="AV176" s="14" t="s">
        <v>89</v>
      </c>
      <c r="AW176" s="14" t="s">
        <v>41</v>
      </c>
      <c r="AX176" s="14" t="s">
        <v>87</v>
      </c>
      <c r="AY176" s="255" t="s">
        <v>159</v>
      </c>
    </row>
    <row r="177" s="2" customFormat="1" ht="16.5" customHeight="1">
      <c r="A177" s="40"/>
      <c r="B177" s="41"/>
      <c r="C177" s="278" t="s">
        <v>301</v>
      </c>
      <c r="D177" s="278" t="s">
        <v>345</v>
      </c>
      <c r="E177" s="279" t="s">
        <v>346</v>
      </c>
      <c r="F177" s="280" t="s">
        <v>347</v>
      </c>
      <c r="G177" s="281" t="s">
        <v>326</v>
      </c>
      <c r="H177" s="282">
        <v>174.09200000000001</v>
      </c>
      <c r="I177" s="283"/>
      <c r="J177" s="284">
        <f>ROUND(I177*H177,1)</f>
        <v>0</v>
      </c>
      <c r="K177" s="280" t="s">
        <v>165</v>
      </c>
      <c r="L177" s="285"/>
      <c r="M177" s="286" t="s">
        <v>35</v>
      </c>
      <c r="N177" s="287" t="s">
        <v>51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218</v>
      </c>
      <c r="AT177" s="226" t="s">
        <v>345</v>
      </c>
      <c r="AU177" s="226" t="s">
        <v>89</v>
      </c>
      <c r="AY177" s="18" t="s">
        <v>159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87</v>
      </c>
      <c r="BK177" s="227">
        <f>ROUND(I177*H177,1)</f>
        <v>0</v>
      </c>
      <c r="BL177" s="18" t="s">
        <v>166</v>
      </c>
      <c r="BM177" s="226" t="s">
        <v>777</v>
      </c>
    </row>
    <row r="178" s="2" customFormat="1">
      <c r="A178" s="40"/>
      <c r="B178" s="41"/>
      <c r="C178" s="42"/>
      <c r="D178" s="228" t="s">
        <v>168</v>
      </c>
      <c r="E178" s="42"/>
      <c r="F178" s="229" t="s">
        <v>347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168</v>
      </c>
      <c r="AU178" s="18" t="s">
        <v>89</v>
      </c>
    </row>
    <row r="179" s="2" customFormat="1">
      <c r="A179" s="40"/>
      <c r="B179" s="41"/>
      <c r="C179" s="42"/>
      <c r="D179" s="233" t="s">
        <v>170</v>
      </c>
      <c r="E179" s="42"/>
      <c r="F179" s="234" t="s">
        <v>349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170</v>
      </c>
      <c r="AU179" s="18" t="s">
        <v>89</v>
      </c>
    </row>
    <row r="180" s="13" customFormat="1">
      <c r="A180" s="13"/>
      <c r="B180" s="235"/>
      <c r="C180" s="236"/>
      <c r="D180" s="228" t="s">
        <v>172</v>
      </c>
      <c r="E180" s="237" t="s">
        <v>35</v>
      </c>
      <c r="F180" s="238" t="s">
        <v>173</v>
      </c>
      <c r="G180" s="236"/>
      <c r="H180" s="237" t="s">
        <v>35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172</v>
      </c>
      <c r="AU180" s="244" t="s">
        <v>89</v>
      </c>
      <c r="AV180" s="13" t="s">
        <v>87</v>
      </c>
      <c r="AW180" s="13" t="s">
        <v>41</v>
      </c>
      <c r="AX180" s="13" t="s">
        <v>80</v>
      </c>
      <c r="AY180" s="244" t="s">
        <v>159</v>
      </c>
    </row>
    <row r="181" s="14" customFormat="1">
      <c r="A181" s="14"/>
      <c r="B181" s="245"/>
      <c r="C181" s="246"/>
      <c r="D181" s="228" t="s">
        <v>172</v>
      </c>
      <c r="E181" s="247" t="s">
        <v>35</v>
      </c>
      <c r="F181" s="248" t="s">
        <v>113</v>
      </c>
      <c r="G181" s="246"/>
      <c r="H181" s="249">
        <v>87.046000000000006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172</v>
      </c>
      <c r="AU181" s="255" t="s">
        <v>89</v>
      </c>
      <c r="AV181" s="14" t="s">
        <v>89</v>
      </c>
      <c r="AW181" s="14" t="s">
        <v>41</v>
      </c>
      <c r="AX181" s="14" t="s">
        <v>87</v>
      </c>
      <c r="AY181" s="255" t="s">
        <v>159</v>
      </c>
    </row>
    <row r="182" s="14" customFormat="1">
      <c r="A182" s="14"/>
      <c r="B182" s="245"/>
      <c r="C182" s="246"/>
      <c r="D182" s="228" t="s">
        <v>172</v>
      </c>
      <c r="E182" s="246"/>
      <c r="F182" s="248" t="s">
        <v>778</v>
      </c>
      <c r="G182" s="246"/>
      <c r="H182" s="249">
        <v>174.09200000000001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172</v>
      </c>
      <c r="AU182" s="255" t="s">
        <v>89</v>
      </c>
      <c r="AV182" s="14" t="s">
        <v>89</v>
      </c>
      <c r="AW182" s="14" t="s">
        <v>4</v>
      </c>
      <c r="AX182" s="14" t="s">
        <v>87</v>
      </c>
      <c r="AY182" s="255" t="s">
        <v>159</v>
      </c>
    </row>
    <row r="183" s="12" customFormat="1" ht="22.8" customHeight="1">
      <c r="A183" s="12"/>
      <c r="B183" s="199"/>
      <c r="C183" s="200"/>
      <c r="D183" s="201" t="s">
        <v>79</v>
      </c>
      <c r="E183" s="213" t="s">
        <v>184</v>
      </c>
      <c r="F183" s="213" t="s">
        <v>381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SUM(P184:P193)</f>
        <v>0</v>
      </c>
      <c r="Q183" s="207"/>
      <c r="R183" s="208">
        <f>SUM(R184:R193)</f>
        <v>0</v>
      </c>
      <c r="S183" s="207"/>
      <c r="T183" s="209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87</v>
      </c>
      <c r="AT183" s="211" t="s">
        <v>79</v>
      </c>
      <c r="AU183" s="211" t="s">
        <v>87</v>
      </c>
      <c r="AY183" s="210" t="s">
        <v>159</v>
      </c>
      <c r="BK183" s="212">
        <f>SUM(BK184:BK193)</f>
        <v>0</v>
      </c>
    </row>
    <row r="184" s="2" customFormat="1" ht="16.5" customHeight="1">
      <c r="A184" s="40"/>
      <c r="B184" s="41"/>
      <c r="C184" s="215" t="s">
        <v>306</v>
      </c>
      <c r="D184" s="215" t="s">
        <v>161</v>
      </c>
      <c r="E184" s="216" t="s">
        <v>779</v>
      </c>
      <c r="F184" s="217" t="s">
        <v>780</v>
      </c>
      <c r="G184" s="218" t="s">
        <v>187</v>
      </c>
      <c r="H184" s="219">
        <v>149.5</v>
      </c>
      <c r="I184" s="220"/>
      <c r="J184" s="221">
        <f>ROUND(I184*H184,1)</f>
        <v>0</v>
      </c>
      <c r="K184" s="217" t="s">
        <v>35</v>
      </c>
      <c r="L184" s="46"/>
      <c r="M184" s="222" t="s">
        <v>35</v>
      </c>
      <c r="N184" s="223" t="s">
        <v>51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166</v>
      </c>
      <c r="AT184" s="226" t="s">
        <v>161</v>
      </c>
      <c r="AU184" s="226" t="s">
        <v>89</v>
      </c>
      <c r="AY184" s="18" t="s">
        <v>159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87</v>
      </c>
      <c r="BK184" s="227">
        <f>ROUND(I184*H184,1)</f>
        <v>0</v>
      </c>
      <c r="BL184" s="18" t="s">
        <v>166</v>
      </c>
      <c r="BM184" s="226" t="s">
        <v>781</v>
      </c>
    </row>
    <row r="185" s="2" customFormat="1">
      <c r="A185" s="40"/>
      <c r="B185" s="41"/>
      <c r="C185" s="42"/>
      <c r="D185" s="228" t="s">
        <v>168</v>
      </c>
      <c r="E185" s="42"/>
      <c r="F185" s="229" t="s">
        <v>780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168</v>
      </c>
      <c r="AU185" s="18" t="s">
        <v>89</v>
      </c>
    </row>
    <row r="186" s="13" customFormat="1">
      <c r="A186" s="13"/>
      <c r="B186" s="235"/>
      <c r="C186" s="236"/>
      <c r="D186" s="228" t="s">
        <v>172</v>
      </c>
      <c r="E186" s="237" t="s">
        <v>35</v>
      </c>
      <c r="F186" s="238" t="s">
        <v>173</v>
      </c>
      <c r="G186" s="236"/>
      <c r="H186" s="237" t="s">
        <v>35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172</v>
      </c>
      <c r="AU186" s="244" t="s">
        <v>89</v>
      </c>
      <c r="AV186" s="13" t="s">
        <v>87</v>
      </c>
      <c r="AW186" s="13" t="s">
        <v>41</v>
      </c>
      <c r="AX186" s="13" t="s">
        <v>80</v>
      </c>
      <c r="AY186" s="244" t="s">
        <v>159</v>
      </c>
    </row>
    <row r="187" s="14" customFormat="1">
      <c r="A187" s="14"/>
      <c r="B187" s="245"/>
      <c r="C187" s="246"/>
      <c r="D187" s="228" t="s">
        <v>172</v>
      </c>
      <c r="E187" s="247" t="s">
        <v>35</v>
      </c>
      <c r="F187" s="248" t="s">
        <v>782</v>
      </c>
      <c r="G187" s="246"/>
      <c r="H187" s="249">
        <v>105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172</v>
      </c>
      <c r="AU187" s="255" t="s">
        <v>89</v>
      </c>
      <c r="AV187" s="14" t="s">
        <v>89</v>
      </c>
      <c r="AW187" s="14" t="s">
        <v>41</v>
      </c>
      <c r="AX187" s="14" t="s">
        <v>80</v>
      </c>
      <c r="AY187" s="255" t="s">
        <v>159</v>
      </c>
    </row>
    <row r="188" s="14" customFormat="1">
      <c r="A188" s="14"/>
      <c r="B188" s="245"/>
      <c r="C188" s="246"/>
      <c r="D188" s="228" t="s">
        <v>172</v>
      </c>
      <c r="E188" s="247" t="s">
        <v>35</v>
      </c>
      <c r="F188" s="248" t="s">
        <v>783</v>
      </c>
      <c r="G188" s="246"/>
      <c r="H188" s="249">
        <v>44.5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172</v>
      </c>
      <c r="AU188" s="255" t="s">
        <v>89</v>
      </c>
      <c r="AV188" s="14" t="s">
        <v>89</v>
      </c>
      <c r="AW188" s="14" t="s">
        <v>41</v>
      </c>
      <c r="AX188" s="14" t="s">
        <v>80</v>
      </c>
      <c r="AY188" s="255" t="s">
        <v>159</v>
      </c>
    </row>
    <row r="189" s="16" customFormat="1">
      <c r="A189" s="16"/>
      <c r="B189" s="267"/>
      <c r="C189" s="268"/>
      <c r="D189" s="228" t="s">
        <v>172</v>
      </c>
      <c r="E189" s="269" t="s">
        <v>35</v>
      </c>
      <c r="F189" s="270" t="s">
        <v>258</v>
      </c>
      <c r="G189" s="268"/>
      <c r="H189" s="271">
        <v>149.5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7" t="s">
        <v>172</v>
      </c>
      <c r="AU189" s="277" t="s">
        <v>89</v>
      </c>
      <c r="AV189" s="16" t="s">
        <v>166</v>
      </c>
      <c r="AW189" s="16" t="s">
        <v>41</v>
      </c>
      <c r="AX189" s="16" t="s">
        <v>87</v>
      </c>
      <c r="AY189" s="277" t="s">
        <v>159</v>
      </c>
    </row>
    <row r="190" s="2" customFormat="1" ht="16.5" customHeight="1">
      <c r="A190" s="40"/>
      <c r="B190" s="41"/>
      <c r="C190" s="215" t="s">
        <v>311</v>
      </c>
      <c r="D190" s="215" t="s">
        <v>161</v>
      </c>
      <c r="E190" s="216" t="s">
        <v>784</v>
      </c>
      <c r="F190" s="217" t="s">
        <v>785</v>
      </c>
      <c r="G190" s="218" t="s">
        <v>234</v>
      </c>
      <c r="H190" s="219">
        <v>5.9029999999999996</v>
      </c>
      <c r="I190" s="220"/>
      <c r="J190" s="221">
        <f>ROUND(I190*H190,1)</f>
        <v>0</v>
      </c>
      <c r="K190" s="217" t="s">
        <v>35</v>
      </c>
      <c r="L190" s="46"/>
      <c r="M190" s="222" t="s">
        <v>35</v>
      </c>
      <c r="N190" s="223" t="s">
        <v>51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166</v>
      </c>
      <c r="AT190" s="226" t="s">
        <v>161</v>
      </c>
      <c r="AU190" s="226" t="s">
        <v>89</v>
      </c>
      <c r="AY190" s="18" t="s">
        <v>159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87</v>
      </c>
      <c r="BK190" s="227">
        <f>ROUND(I190*H190,1)</f>
        <v>0</v>
      </c>
      <c r="BL190" s="18" t="s">
        <v>166</v>
      </c>
      <c r="BM190" s="226" t="s">
        <v>786</v>
      </c>
    </row>
    <row r="191" s="2" customFormat="1">
      <c r="A191" s="40"/>
      <c r="B191" s="41"/>
      <c r="C191" s="42"/>
      <c r="D191" s="228" t="s">
        <v>168</v>
      </c>
      <c r="E191" s="42"/>
      <c r="F191" s="229" t="s">
        <v>785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168</v>
      </c>
      <c r="AU191" s="18" t="s">
        <v>89</v>
      </c>
    </row>
    <row r="192" s="13" customFormat="1">
      <c r="A192" s="13"/>
      <c r="B192" s="235"/>
      <c r="C192" s="236"/>
      <c r="D192" s="228" t="s">
        <v>172</v>
      </c>
      <c r="E192" s="237" t="s">
        <v>35</v>
      </c>
      <c r="F192" s="238" t="s">
        <v>173</v>
      </c>
      <c r="G192" s="236"/>
      <c r="H192" s="237" t="s">
        <v>35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172</v>
      </c>
      <c r="AU192" s="244" t="s">
        <v>89</v>
      </c>
      <c r="AV192" s="13" t="s">
        <v>87</v>
      </c>
      <c r="AW192" s="13" t="s">
        <v>41</v>
      </c>
      <c r="AX192" s="13" t="s">
        <v>80</v>
      </c>
      <c r="AY192" s="244" t="s">
        <v>159</v>
      </c>
    </row>
    <row r="193" s="14" customFormat="1">
      <c r="A193" s="14"/>
      <c r="B193" s="245"/>
      <c r="C193" s="246"/>
      <c r="D193" s="228" t="s">
        <v>172</v>
      </c>
      <c r="E193" s="247" t="s">
        <v>35</v>
      </c>
      <c r="F193" s="248" t="s">
        <v>787</v>
      </c>
      <c r="G193" s="246"/>
      <c r="H193" s="249">
        <v>5.9029999999999996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172</v>
      </c>
      <c r="AU193" s="255" t="s">
        <v>89</v>
      </c>
      <c r="AV193" s="14" t="s">
        <v>89</v>
      </c>
      <c r="AW193" s="14" t="s">
        <v>41</v>
      </c>
      <c r="AX193" s="14" t="s">
        <v>87</v>
      </c>
      <c r="AY193" s="255" t="s">
        <v>159</v>
      </c>
    </row>
    <row r="194" s="12" customFormat="1" ht="22.8" customHeight="1">
      <c r="A194" s="12"/>
      <c r="B194" s="199"/>
      <c r="C194" s="200"/>
      <c r="D194" s="201" t="s">
        <v>79</v>
      </c>
      <c r="E194" s="213" t="s">
        <v>218</v>
      </c>
      <c r="F194" s="213" t="s">
        <v>444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SUM(P195:P225)</f>
        <v>0</v>
      </c>
      <c r="Q194" s="207"/>
      <c r="R194" s="208">
        <f>SUM(R195:R225)</f>
        <v>0</v>
      </c>
      <c r="S194" s="207"/>
      <c r="T194" s="209">
        <f>SUM(T195:T225)</f>
        <v>66.244799999999998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87</v>
      </c>
      <c r="AT194" s="211" t="s">
        <v>79</v>
      </c>
      <c r="AU194" s="211" t="s">
        <v>87</v>
      </c>
      <c r="AY194" s="210" t="s">
        <v>159</v>
      </c>
      <c r="BK194" s="212">
        <f>SUM(BK195:BK225)</f>
        <v>0</v>
      </c>
    </row>
    <row r="195" s="2" customFormat="1" ht="16.5" customHeight="1">
      <c r="A195" s="40"/>
      <c r="B195" s="41"/>
      <c r="C195" s="215" t="s">
        <v>317</v>
      </c>
      <c r="D195" s="215" t="s">
        <v>161</v>
      </c>
      <c r="E195" s="216" t="s">
        <v>788</v>
      </c>
      <c r="F195" s="217" t="s">
        <v>789</v>
      </c>
      <c r="G195" s="218" t="s">
        <v>187</v>
      </c>
      <c r="H195" s="219">
        <v>62.5</v>
      </c>
      <c r="I195" s="220"/>
      <c r="J195" s="221">
        <f>ROUND(I195*H195,1)</f>
        <v>0</v>
      </c>
      <c r="K195" s="217" t="s">
        <v>165</v>
      </c>
      <c r="L195" s="46"/>
      <c r="M195" s="222" t="s">
        <v>35</v>
      </c>
      <c r="N195" s="223" t="s">
        <v>51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0.17999999999999999</v>
      </c>
      <c r="T195" s="225">
        <f>S195*H195</f>
        <v>11.25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166</v>
      </c>
      <c r="AT195" s="226" t="s">
        <v>161</v>
      </c>
      <c r="AU195" s="226" t="s">
        <v>89</v>
      </c>
      <c r="AY195" s="18" t="s">
        <v>159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87</v>
      </c>
      <c r="BK195" s="227">
        <f>ROUND(I195*H195,1)</f>
        <v>0</v>
      </c>
      <c r="BL195" s="18" t="s">
        <v>166</v>
      </c>
      <c r="BM195" s="226" t="s">
        <v>790</v>
      </c>
    </row>
    <row r="196" s="2" customFormat="1">
      <c r="A196" s="40"/>
      <c r="B196" s="41"/>
      <c r="C196" s="42"/>
      <c r="D196" s="228" t="s">
        <v>168</v>
      </c>
      <c r="E196" s="42"/>
      <c r="F196" s="229" t="s">
        <v>791</v>
      </c>
      <c r="G196" s="42"/>
      <c r="H196" s="42"/>
      <c r="I196" s="230"/>
      <c r="J196" s="42"/>
      <c r="K196" s="42"/>
      <c r="L196" s="46"/>
      <c r="M196" s="231"/>
      <c r="N196" s="232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168</v>
      </c>
      <c r="AU196" s="18" t="s">
        <v>89</v>
      </c>
    </row>
    <row r="197" s="2" customFormat="1">
      <c r="A197" s="40"/>
      <c r="B197" s="41"/>
      <c r="C197" s="42"/>
      <c r="D197" s="233" t="s">
        <v>170</v>
      </c>
      <c r="E197" s="42"/>
      <c r="F197" s="234" t="s">
        <v>792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170</v>
      </c>
      <c r="AU197" s="18" t="s">
        <v>89</v>
      </c>
    </row>
    <row r="198" s="13" customFormat="1">
      <c r="A198" s="13"/>
      <c r="B198" s="235"/>
      <c r="C198" s="236"/>
      <c r="D198" s="228" t="s">
        <v>172</v>
      </c>
      <c r="E198" s="237" t="s">
        <v>35</v>
      </c>
      <c r="F198" s="238" t="s">
        <v>793</v>
      </c>
      <c r="G198" s="236"/>
      <c r="H198" s="237" t="s">
        <v>35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172</v>
      </c>
      <c r="AU198" s="244" t="s">
        <v>89</v>
      </c>
      <c r="AV198" s="13" t="s">
        <v>87</v>
      </c>
      <c r="AW198" s="13" t="s">
        <v>41</v>
      </c>
      <c r="AX198" s="13" t="s">
        <v>80</v>
      </c>
      <c r="AY198" s="244" t="s">
        <v>159</v>
      </c>
    </row>
    <row r="199" s="14" customFormat="1">
      <c r="A199" s="14"/>
      <c r="B199" s="245"/>
      <c r="C199" s="246"/>
      <c r="D199" s="228" t="s">
        <v>172</v>
      </c>
      <c r="E199" s="247" t="s">
        <v>35</v>
      </c>
      <c r="F199" s="248" t="s">
        <v>783</v>
      </c>
      <c r="G199" s="246"/>
      <c r="H199" s="249">
        <v>44.5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172</v>
      </c>
      <c r="AU199" s="255" t="s">
        <v>89</v>
      </c>
      <c r="AV199" s="14" t="s">
        <v>89</v>
      </c>
      <c r="AW199" s="14" t="s">
        <v>41</v>
      </c>
      <c r="AX199" s="14" t="s">
        <v>80</v>
      </c>
      <c r="AY199" s="255" t="s">
        <v>159</v>
      </c>
    </row>
    <row r="200" s="14" customFormat="1">
      <c r="A200" s="14"/>
      <c r="B200" s="245"/>
      <c r="C200" s="246"/>
      <c r="D200" s="228" t="s">
        <v>172</v>
      </c>
      <c r="E200" s="247" t="s">
        <v>35</v>
      </c>
      <c r="F200" s="248" t="s">
        <v>794</v>
      </c>
      <c r="G200" s="246"/>
      <c r="H200" s="249">
        <v>18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172</v>
      </c>
      <c r="AU200" s="255" t="s">
        <v>89</v>
      </c>
      <c r="AV200" s="14" t="s">
        <v>89</v>
      </c>
      <c r="AW200" s="14" t="s">
        <v>41</v>
      </c>
      <c r="AX200" s="14" t="s">
        <v>80</v>
      </c>
      <c r="AY200" s="255" t="s">
        <v>159</v>
      </c>
    </row>
    <row r="201" s="16" customFormat="1">
      <c r="A201" s="16"/>
      <c r="B201" s="267"/>
      <c r="C201" s="268"/>
      <c r="D201" s="228" t="s">
        <v>172</v>
      </c>
      <c r="E201" s="269" t="s">
        <v>35</v>
      </c>
      <c r="F201" s="270" t="s">
        <v>258</v>
      </c>
      <c r="G201" s="268"/>
      <c r="H201" s="271">
        <v>62.5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7" t="s">
        <v>172</v>
      </c>
      <c r="AU201" s="277" t="s">
        <v>89</v>
      </c>
      <c r="AV201" s="16" t="s">
        <v>166</v>
      </c>
      <c r="AW201" s="16" t="s">
        <v>41</v>
      </c>
      <c r="AX201" s="16" t="s">
        <v>87</v>
      </c>
      <c r="AY201" s="277" t="s">
        <v>159</v>
      </c>
    </row>
    <row r="202" s="2" customFormat="1" ht="24.15" customHeight="1">
      <c r="A202" s="40"/>
      <c r="B202" s="41"/>
      <c r="C202" s="215" t="s">
        <v>323</v>
      </c>
      <c r="D202" s="215" t="s">
        <v>161</v>
      </c>
      <c r="E202" s="216" t="s">
        <v>795</v>
      </c>
      <c r="F202" s="217" t="s">
        <v>796</v>
      </c>
      <c r="G202" s="218" t="s">
        <v>187</v>
      </c>
      <c r="H202" s="219">
        <v>146</v>
      </c>
      <c r="I202" s="220"/>
      <c r="J202" s="221">
        <f>ROUND(I202*H202,1)</f>
        <v>0</v>
      </c>
      <c r="K202" s="217" t="s">
        <v>165</v>
      </c>
      <c r="L202" s="46"/>
      <c r="M202" s="222" t="s">
        <v>35</v>
      </c>
      <c r="N202" s="223" t="s">
        <v>51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0.32000000000000001</v>
      </c>
      <c r="T202" s="225">
        <f>S202*H202</f>
        <v>46.719999999999999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166</v>
      </c>
      <c r="AT202" s="226" t="s">
        <v>161</v>
      </c>
      <c r="AU202" s="226" t="s">
        <v>89</v>
      </c>
      <c r="AY202" s="18" t="s">
        <v>159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87</v>
      </c>
      <c r="BK202" s="227">
        <f>ROUND(I202*H202,1)</f>
        <v>0</v>
      </c>
      <c r="BL202" s="18" t="s">
        <v>166</v>
      </c>
      <c r="BM202" s="226" t="s">
        <v>797</v>
      </c>
    </row>
    <row r="203" s="2" customFormat="1">
      <c r="A203" s="40"/>
      <c r="B203" s="41"/>
      <c r="C203" s="42"/>
      <c r="D203" s="228" t="s">
        <v>168</v>
      </c>
      <c r="E203" s="42"/>
      <c r="F203" s="229" t="s">
        <v>798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168</v>
      </c>
      <c r="AU203" s="18" t="s">
        <v>89</v>
      </c>
    </row>
    <row r="204" s="2" customFormat="1">
      <c r="A204" s="40"/>
      <c r="B204" s="41"/>
      <c r="C204" s="42"/>
      <c r="D204" s="233" t="s">
        <v>170</v>
      </c>
      <c r="E204" s="42"/>
      <c r="F204" s="234" t="s">
        <v>799</v>
      </c>
      <c r="G204" s="42"/>
      <c r="H204" s="42"/>
      <c r="I204" s="230"/>
      <c r="J204" s="42"/>
      <c r="K204" s="42"/>
      <c r="L204" s="46"/>
      <c r="M204" s="231"/>
      <c r="N204" s="23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170</v>
      </c>
      <c r="AU204" s="18" t="s">
        <v>89</v>
      </c>
    </row>
    <row r="205" s="13" customFormat="1">
      <c r="A205" s="13"/>
      <c r="B205" s="235"/>
      <c r="C205" s="236"/>
      <c r="D205" s="228" t="s">
        <v>172</v>
      </c>
      <c r="E205" s="237" t="s">
        <v>35</v>
      </c>
      <c r="F205" s="238" t="s">
        <v>173</v>
      </c>
      <c r="G205" s="236"/>
      <c r="H205" s="237" t="s">
        <v>35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172</v>
      </c>
      <c r="AU205" s="244" t="s">
        <v>89</v>
      </c>
      <c r="AV205" s="13" t="s">
        <v>87</v>
      </c>
      <c r="AW205" s="13" t="s">
        <v>41</v>
      </c>
      <c r="AX205" s="13" t="s">
        <v>80</v>
      </c>
      <c r="AY205" s="244" t="s">
        <v>159</v>
      </c>
    </row>
    <row r="206" s="14" customFormat="1">
      <c r="A206" s="14"/>
      <c r="B206" s="245"/>
      <c r="C206" s="246"/>
      <c r="D206" s="228" t="s">
        <v>172</v>
      </c>
      <c r="E206" s="247" t="s">
        <v>35</v>
      </c>
      <c r="F206" s="248" t="s">
        <v>800</v>
      </c>
      <c r="G206" s="246"/>
      <c r="H206" s="249">
        <v>90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172</v>
      </c>
      <c r="AU206" s="255" t="s">
        <v>89</v>
      </c>
      <c r="AV206" s="14" t="s">
        <v>89</v>
      </c>
      <c r="AW206" s="14" t="s">
        <v>41</v>
      </c>
      <c r="AX206" s="14" t="s">
        <v>80</v>
      </c>
      <c r="AY206" s="255" t="s">
        <v>159</v>
      </c>
    </row>
    <row r="207" s="14" customFormat="1">
      <c r="A207" s="14"/>
      <c r="B207" s="245"/>
      <c r="C207" s="246"/>
      <c r="D207" s="228" t="s">
        <v>172</v>
      </c>
      <c r="E207" s="247" t="s">
        <v>35</v>
      </c>
      <c r="F207" s="248" t="s">
        <v>801</v>
      </c>
      <c r="G207" s="246"/>
      <c r="H207" s="249">
        <v>56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172</v>
      </c>
      <c r="AU207" s="255" t="s">
        <v>89</v>
      </c>
      <c r="AV207" s="14" t="s">
        <v>89</v>
      </c>
      <c r="AW207" s="14" t="s">
        <v>41</v>
      </c>
      <c r="AX207" s="14" t="s">
        <v>80</v>
      </c>
      <c r="AY207" s="255" t="s">
        <v>159</v>
      </c>
    </row>
    <row r="208" s="16" customFormat="1">
      <c r="A208" s="16"/>
      <c r="B208" s="267"/>
      <c r="C208" s="268"/>
      <c r="D208" s="228" t="s">
        <v>172</v>
      </c>
      <c r="E208" s="269" t="s">
        <v>35</v>
      </c>
      <c r="F208" s="270" t="s">
        <v>258</v>
      </c>
      <c r="G208" s="268"/>
      <c r="H208" s="271">
        <v>146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7" t="s">
        <v>172</v>
      </c>
      <c r="AU208" s="277" t="s">
        <v>89</v>
      </c>
      <c r="AV208" s="16" t="s">
        <v>166</v>
      </c>
      <c r="AW208" s="16" t="s">
        <v>41</v>
      </c>
      <c r="AX208" s="16" t="s">
        <v>87</v>
      </c>
      <c r="AY208" s="277" t="s">
        <v>159</v>
      </c>
    </row>
    <row r="209" s="2" customFormat="1" ht="24.15" customHeight="1">
      <c r="A209" s="40"/>
      <c r="B209" s="41"/>
      <c r="C209" s="215" t="s">
        <v>7</v>
      </c>
      <c r="D209" s="215" t="s">
        <v>161</v>
      </c>
      <c r="E209" s="216" t="s">
        <v>802</v>
      </c>
      <c r="F209" s="217" t="s">
        <v>803</v>
      </c>
      <c r="G209" s="218" t="s">
        <v>234</v>
      </c>
      <c r="H209" s="219">
        <v>11.708</v>
      </c>
      <c r="I209" s="220"/>
      <c r="J209" s="221">
        <f>ROUND(I209*H209,1)</f>
        <v>0</v>
      </c>
      <c r="K209" s="217" t="s">
        <v>165</v>
      </c>
      <c r="L209" s="46"/>
      <c r="M209" s="222" t="s">
        <v>35</v>
      </c>
      <c r="N209" s="223" t="s">
        <v>51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0.59999999999999998</v>
      </c>
      <c r="T209" s="225">
        <f>S209*H209</f>
        <v>7.0247999999999999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166</v>
      </c>
      <c r="AT209" s="226" t="s">
        <v>161</v>
      </c>
      <c r="AU209" s="226" t="s">
        <v>89</v>
      </c>
      <c r="AY209" s="18" t="s">
        <v>159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87</v>
      </c>
      <c r="BK209" s="227">
        <f>ROUND(I209*H209,1)</f>
        <v>0</v>
      </c>
      <c r="BL209" s="18" t="s">
        <v>166</v>
      </c>
      <c r="BM209" s="226" t="s">
        <v>804</v>
      </c>
    </row>
    <row r="210" s="2" customFormat="1">
      <c r="A210" s="40"/>
      <c r="B210" s="41"/>
      <c r="C210" s="42"/>
      <c r="D210" s="228" t="s">
        <v>168</v>
      </c>
      <c r="E210" s="42"/>
      <c r="F210" s="229" t="s">
        <v>805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168</v>
      </c>
      <c r="AU210" s="18" t="s">
        <v>89</v>
      </c>
    </row>
    <row r="211" s="2" customFormat="1">
      <c r="A211" s="40"/>
      <c r="B211" s="41"/>
      <c r="C211" s="42"/>
      <c r="D211" s="233" t="s">
        <v>170</v>
      </c>
      <c r="E211" s="42"/>
      <c r="F211" s="234" t="s">
        <v>806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170</v>
      </c>
      <c r="AU211" s="18" t="s">
        <v>89</v>
      </c>
    </row>
    <row r="212" s="13" customFormat="1">
      <c r="A212" s="13"/>
      <c r="B212" s="235"/>
      <c r="C212" s="236"/>
      <c r="D212" s="228" t="s">
        <v>172</v>
      </c>
      <c r="E212" s="237" t="s">
        <v>35</v>
      </c>
      <c r="F212" s="238" t="s">
        <v>173</v>
      </c>
      <c r="G212" s="236"/>
      <c r="H212" s="237" t="s">
        <v>35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172</v>
      </c>
      <c r="AU212" s="244" t="s">
        <v>89</v>
      </c>
      <c r="AV212" s="13" t="s">
        <v>87</v>
      </c>
      <c r="AW212" s="13" t="s">
        <v>41</v>
      </c>
      <c r="AX212" s="13" t="s">
        <v>80</v>
      </c>
      <c r="AY212" s="244" t="s">
        <v>159</v>
      </c>
    </row>
    <row r="213" s="14" customFormat="1">
      <c r="A213" s="14"/>
      <c r="B213" s="245"/>
      <c r="C213" s="246"/>
      <c r="D213" s="228" t="s">
        <v>172</v>
      </c>
      <c r="E213" s="247" t="s">
        <v>35</v>
      </c>
      <c r="F213" s="248" t="s">
        <v>807</v>
      </c>
      <c r="G213" s="246"/>
      <c r="H213" s="249">
        <v>7.242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172</v>
      </c>
      <c r="AU213" s="255" t="s">
        <v>89</v>
      </c>
      <c r="AV213" s="14" t="s">
        <v>89</v>
      </c>
      <c r="AW213" s="14" t="s">
        <v>41</v>
      </c>
      <c r="AX213" s="14" t="s">
        <v>80</v>
      </c>
      <c r="AY213" s="255" t="s">
        <v>159</v>
      </c>
    </row>
    <row r="214" s="14" customFormat="1">
      <c r="A214" s="14"/>
      <c r="B214" s="245"/>
      <c r="C214" s="246"/>
      <c r="D214" s="228" t="s">
        <v>172</v>
      </c>
      <c r="E214" s="247" t="s">
        <v>35</v>
      </c>
      <c r="F214" s="248" t="s">
        <v>808</v>
      </c>
      <c r="G214" s="246"/>
      <c r="H214" s="249">
        <v>4.4660000000000002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172</v>
      </c>
      <c r="AU214" s="255" t="s">
        <v>89</v>
      </c>
      <c r="AV214" s="14" t="s">
        <v>89</v>
      </c>
      <c r="AW214" s="14" t="s">
        <v>41</v>
      </c>
      <c r="AX214" s="14" t="s">
        <v>80</v>
      </c>
      <c r="AY214" s="255" t="s">
        <v>159</v>
      </c>
    </row>
    <row r="215" s="16" customFormat="1">
      <c r="A215" s="16"/>
      <c r="B215" s="267"/>
      <c r="C215" s="268"/>
      <c r="D215" s="228" t="s">
        <v>172</v>
      </c>
      <c r="E215" s="269" t="s">
        <v>35</v>
      </c>
      <c r="F215" s="270" t="s">
        <v>258</v>
      </c>
      <c r="G215" s="268"/>
      <c r="H215" s="271">
        <v>11.708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7" t="s">
        <v>172</v>
      </c>
      <c r="AU215" s="277" t="s">
        <v>89</v>
      </c>
      <c r="AV215" s="16" t="s">
        <v>166</v>
      </c>
      <c r="AW215" s="16" t="s">
        <v>41</v>
      </c>
      <c r="AX215" s="16" t="s">
        <v>87</v>
      </c>
      <c r="AY215" s="277" t="s">
        <v>159</v>
      </c>
    </row>
    <row r="216" s="2" customFormat="1" ht="24.15" customHeight="1">
      <c r="A216" s="40"/>
      <c r="B216" s="41"/>
      <c r="C216" s="215" t="s">
        <v>337</v>
      </c>
      <c r="D216" s="215" t="s">
        <v>161</v>
      </c>
      <c r="E216" s="216" t="s">
        <v>809</v>
      </c>
      <c r="F216" s="217" t="s">
        <v>810</v>
      </c>
      <c r="G216" s="218" t="s">
        <v>399</v>
      </c>
      <c r="H216" s="219">
        <v>5</v>
      </c>
      <c r="I216" s="220"/>
      <c r="J216" s="221">
        <f>ROUND(I216*H216,1)</f>
        <v>0</v>
      </c>
      <c r="K216" s="217" t="s">
        <v>165</v>
      </c>
      <c r="L216" s="46"/>
      <c r="M216" s="222" t="s">
        <v>35</v>
      </c>
      <c r="N216" s="223" t="s">
        <v>51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0.050000000000000003</v>
      </c>
      <c r="T216" s="225">
        <f>S216*H216</f>
        <v>0.25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166</v>
      </c>
      <c r="AT216" s="226" t="s">
        <v>161</v>
      </c>
      <c r="AU216" s="226" t="s">
        <v>89</v>
      </c>
      <c r="AY216" s="18" t="s">
        <v>159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87</v>
      </c>
      <c r="BK216" s="227">
        <f>ROUND(I216*H216,1)</f>
        <v>0</v>
      </c>
      <c r="BL216" s="18" t="s">
        <v>166</v>
      </c>
      <c r="BM216" s="226" t="s">
        <v>811</v>
      </c>
    </row>
    <row r="217" s="2" customFormat="1">
      <c r="A217" s="40"/>
      <c r="B217" s="41"/>
      <c r="C217" s="42"/>
      <c r="D217" s="228" t="s">
        <v>168</v>
      </c>
      <c r="E217" s="42"/>
      <c r="F217" s="229" t="s">
        <v>812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168</v>
      </c>
      <c r="AU217" s="18" t="s">
        <v>89</v>
      </c>
    </row>
    <row r="218" s="2" customFormat="1">
      <c r="A218" s="40"/>
      <c r="B218" s="41"/>
      <c r="C218" s="42"/>
      <c r="D218" s="233" t="s">
        <v>170</v>
      </c>
      <c r="E218" s="42"/>
      <c r="F218" s="234" t="s">
        <v>813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170</v>
      </c>
      <c r="AU218" s="18" t="s">
        <v>89</v>
      </c>
    </row>
    <row r="219" s="13" customFormat="1">
      <c r="A219" s="13"/>
      <c r="B219" s="235"/>
      <c r="C219" s="236"/>
      <c r="D219" s="228" t="s">
        <v>172</v>
      </c>
      <c r="E219" s="237" t="s">
        <v>35</v>
      </c>
      <c r="F219" s="238" t="s">
        <v>793</v>
      </c>
      <c r="G219" s="236"/>
      <c r="H219" s="237" t="s">
        <v>35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172</v>
      </c>
      <c r="AU219" s="244" t="s">
        <v>89</v>
      </c>
      <c r="AV219" s="13" t="s">
        <v>87</v>
      </c>
      <c r="AW219" s="13" t="s">
        <v>41</v>
      </c>
      <c r="AX219" s="13" t="s">
        <v>80</v>
      </c>
      <c r="AY219" s="244" t="s">
        <v>159</v>
      </c>
    </row>
    <row r="220" s="14" customFormat="1">
      <c r="A220" s="14"/>
      <c r="B220" s="245"/>
      <c r="C220" s="246"/>
      <c r="D220" s="228" t="s">
        <v>172</v>
      </c>
      <c r="E220" s="247" t="s">
        <v>35</v>
      </c>
      <c r="F220" s="248" t="s">
        <v>814</v>
      </c>
      <c r="G220" s="246"/>
      <c r="H220" s="249">
        <v>5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172</v>
      </c>
      <c r="AU220" s="255" t="s">
        <v>89</v>
      </c>
      <c r="AV220" s="14" t="s">
        <v>89</v>
      </c>
      <c r="AW220" s="14" t="s">
        <v>41</v>
      </c>
      <c r="AX220" s="14" t="s">
        <v>87</v>
      </c>
      <c r="AY220" s="255" t="s">
        <v>159</v>
      </c>
    </row>
    <row r="221" s="2" customFormat="1" ht="24.15" customHeight="1">
      <c r="A221" s="40"/>
      <c r="B221" s="41"/>
      <c r="C221" s="215" t="s">
        <v>344</v>
      </c>
      <c r="D221" s="215" t="s">
        <v>161</v>
      </c>
      <c r="E221" s="216" t="s">
        <v>815</v>
      </c>
      <c r="F221" s="217" t="s">
        <v>816</v>
      </c>
      <c r="G221" s="218" t="s">
        <v>399</v>
      </c>
      <c r="H221" s="219">
        <v>5</v>
      </c>
      <c r="I221" s="220"/>
      <c r="J221" s="221">
        <f>ROUND(I221*H221,1)</f>
        <v>0</v>
      </c>
      <c r="K221" s="217" t="s">
        <v>165</v>
      </c>
      <c r="L221" s="46"/>
      <c r="M221" s="222" t="s">
        <v>35</v>
      </c>
      <c r="N221" s="223" t="s">
        <v>51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0.20000000000000001</v>
      </c>
      <c r="T221" s="225">
        <f>S221*H221</f>
        <v>1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166</v>
      </c>
      <c r="AT221" s="226" t="s">
        <v>161</v>
      </c>
      <c r="AU221" s="226" t="s">
        <v>89</v>
      </c>
      <c r="AY221" s="18" t="s">
        <v>159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87</v>
      </c>
      <c r="BK221" s="227">
        <f>ROUND(I221*H221,1)</f>
        <v>0</v>
      </c>
      <c r="BL221" s="18" t="s">
        <v>166</v>
      </c>
      <c r="BM221" s="226" t="s">
        <v>817</v>
      </c>
    </row>
    <row r="222" s="2" customFormat="1">
      <c r="A222" s="40"/>
      <c r="B222" s="41"/>
      <c r="C222" s="42"/>
      <c r="D222" s="228" t="s">
        <v>168</v>
      </c>
      <c r="E222" s="42"/>
      <c r="F222" s="229" t="s">
        <v>818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168</v>
      </c>
      <c r="AU222" s="18" t="s">
        <v>89</v>
      </c>
    </row>
    <row r="223" s="2" customFormat="1">
      <c r="A223" s="40"/>
      <c r="B223" s="41"/>
      <c r="C223" s="42"/>
      <c r="D223" s="233" t="s">
        <v>170</v>
      </c>
      <c r="E223" s="42"/>
      <c r="F223" s="234" t="s">
        <v>819</v>
      </c>
      <c r="G223" s="42"/>
      <c r="H223" s="42"/>
      <c r="I223" s="230"/>
      <c r="J223" s="42"/>
      <c r="K223" s="42"/>
      <c r="L223" s="46"/>
      <c r="M223" s="231"/>
      <c r="N223" s="23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170</v>
      </c>
      <c r="AU223" s="18" t="s">
        <v>89</v>
      </c>
    </row>
    <row r="224" s="13" customFormat="1">
      <c r="A224" s="13"/>
      <c r="B224" s="235"/>
      <c r="C224" s="236"/>
      <c r="D224" s="228" t="s">
        <v>172</v>
      </c>
      <c r="E224" s="237" t="s">
        <v>35</v>
      </c>
      <c r="F224" s="238" t="s">
        <v>173</v>
      </c>
      <c r="G224" s="236"/>
      <c r="H224" s="237" t="s">
        <v>35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172</v>
      </c>
      <c r="AU224" s="244" t="s">
        <v>89</v>
      </c>
      <c r="AV224" s="13" t="s">
        <v>87</v>
      </c>
      <c r="AW224" s="13" t="s">
        <v>41</v>
      </c>
      <c r="AX224" s="13" t="s">
        <v>80</v>
      </c>
      <c r="AY224" s="244" t="s">
        <v>159</v>
      </c>
    </row>
    <row r="225" s="14" customFormat="1">
      <c r="A225" s="14"/>
      <c r="B225" s="245"/>
      <c r="C225" s="246"/>
      <c r="D225" s="228" t="s">
        <v>172</v>
      </c>
      <c r="E225" s="247" t="s">
        <v>35</v>
      </c>
      <c r="F225" s="248" t="s">
        <v>820</v>
      </c>
      <c r="G225" s="246"/>
      <c r="H225" s="249">
        <v>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172</v>
      </c>
      <c r="AU225" s="255" t="s">
        <v>89</v>
      </c>
      <c r="AV225" s="14" t="s">
        <v>89</v>
      </c>
      <c r="AW225" s="14" t="s">
        <v>41</v>
      </c>
      <c r="AX225" s="14" t="s">
        <v>87</v>
      </c>
      <c r="AY225" s="255" t="s">
        <v>159</v>
      </c>
    </row>
    <row r="226" s="12" customFormat="1" ht="22.8" customHeight="1">
      <c r="A226" s="12"/>
      <c r="B226" s="199"/>
      <c r="C226" s="200"/>
      <c r="D226" s="201" t="s">
        <v>79</v>
      </c>
      <c r="E226" s="213" t="s">
        <v>821</v>
      </c>
      <c r="F226" s="213" t="s">
        <v>822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SUM(P227:P232)</f>
        <v>0</v>
      </c>
      <c r="Q226" s="207"/>
      <c r="R226" s="208">
        <f>SUM(R227:R232)</f>
        <v>0</v>
      </c>
      <c r="S226" s="207"/>
      <c r="T226" s="209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87</v>
      </c>
      <c r="AT226" s="211" t="s">
        <v>79</v>
      </c>
      <c r="AU226" s="211" t="s">
        <v>87</v>
      </c>
      <c r="AY226" s="210" t="s">
        <v>159</v>
      </c>
      <c r="BK226" s="212">
        <f>SUM(BK227:BK232)</f>
        <v>0</v>
      </c>
    </row>
    <row r="227" s="2" customFormat="1" ht="24.15" customHeight="1">
      <c r="A227" s="40"/>
      <c r="B227" s="41"/>
      <c r="C227" s="215" t="s">
        <v>351</v>
      </c>
      <c r="D227" s="215" t="s">
        <v>161</v>
      </c>
      <c r="E227" s="216" t="s">
        <v>823</v>
      </c>
      <c r="F227" s="217" t="s">
        <v>824</v>
      </c>
      <c r="G227" s="218" t="s">
        <v>326</v>
      </c>
      <c r="H227" s="219">
        <v>66.245000000000005</v>
      </c>
      <c r="I227" s="220"/>
      <c r="J227" s="221">
        <f>ROUND(I227*H227,1)</f>
        <v>0</v>
      </c>
      <c r="K227" s="217" t="s">
        <v>35</v>
      </c>
      <c r="L227" s="46"/>
      <c r="M227" s="222" t="s">
        <v>35</v>
      </c>
      <c r="N227" s="223" t="s">
        <v>51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166</v>
      </c>
      <c r="AT227" s="226" t="s">
        <v>161</v>
      </c>
      <c r="AU227" s="226" t="s">
        <v>89</v>
      </c>
      <c r="AY227" s="18" t="s">
        <v>159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87</v>
      </c>
      <c r="BK227" s="227">
        <f>ROUND(I227*H227,1)</f>
        <v>0</v>
      </c>
      <c r="BL227" s="18" t="s">
        <v>166</v>
      </c>
      <c r="BM227" s="226" t="s">
        <v>825</v>
      </c>
    </row>
    <row r="228" s="2" customFormat="1">
      <c r="A228" s="40"/>
      <c r="B228" s="41"/>
      <c r="C228" s="42"/>
      <c r="D228" s="228" t="s">
        <v>168</v>
      </c>
      <c r="E228" s="42"/>
      <c r="F228" s="229" t="s">
        <v>824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168</v>
      </c>
      <c r="AU228" s="18" t="s">
        <v>89</v>
      </c>
    </row>
    <row r="229" s="2" customFormat="1" ht="37.8" customHeight="1">
      <c r="A229" s="40"/>
      <c r="B229" s="41"/>
      <c r="C229" s="215" t="s">
        <v>360</v>
      </c>
      <c r="D229" s="215" t="s">
        <v>161</v>
      </c>
      <c r="E229" s="216" t="s">
        <v>826</v>
      </c>
      <c r="F229" s="217" t="s">
        <v>827</v>
      </c>
      <c r="G229" s="218" t="s">
        <v>326</v>
      </c>
      <c r="H229" s="219">
        <v>64.995000000000005</v>
      </c>
      <c r="I229" s="220"/>
      <c r="J229" s="221">
        <f>ROUND(I229*H229,1)</f>
        <v>0</v>
      </c>
      <c r="K229" s="217" t="s">
        <v>165</v>
      </c>
      <c r="L229" s="46"/>
      <c r="M229" s="222" t="s">
        <v>35</v>
      </c>
      <c r="N229" s="223" t="s">
        <v>51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166</v>
      </c>
      <c r="AT229" s="226" t="s">
        <v>161</v>
      </c>
      <c r="AU229" s="226" t="s">
        <v>89</v>
      </c>
      <c r="AY229" s="18" t="s">
        <v>159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87</v>
      </c>
      <c r="BK229" s="227">
        <f>ROUND(I229*H229,1)</f>
        <v>0</v>
      </c>
      <c r="BL229" s="18" t="s">
        <v>166</v>
      </c>
      <c r="BM229" s="226" t="s">
        <v>828</v>
      </c>
    </row>
    <row r="230" s="2" customFormat="1">
      <c r="A230" s="40"/>
      <c r="B230" s="41"/>
      <c r="C230" s="42"/>
      <c r="D230" s="228" t="s">
        <v>168</v>
      </c>
      <c r="E230" s="42"/>
      <c r="F230" s="229" t="s">
        <v>829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168</v>
      </c>
      <c r="AU230" s="18" t="s">
        <v>89</v>
      </c>
    </row>
    <row r="231" s="2" customFormat="1">
      <c r="A231" s="40"/>
      <c r="B231" s="41"/>
      <c r="C231" s="42"/>
      <c r="D231" s="233" t="s">
        <v>170</v>
      </c>
      <c r="E231" s="42"/>
      <c r="F231" s="234" t="s">
        <v>830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170</v>
      </c>
      <c r="AU231" s="18" t="s">
        <v>89</v>
      </c>
    </row>
    <row r="232" s="14" customFormat="1">
      <c r="A232" s="14"/>
      <c r="B232" s="245"/>
      <c r="C232" s="246"/>
      <c r="D232" s="228" t="s">
        <v>172</v>
      </c>
      <c r="E232" s="247" t="s">
        <v>35</v>
      </c>
      <c r="F232" s="248" t="s">
        <v>831</v>
      </c>
      <c r="G232" s="246"/>
      <c r="H232" s="249">
        <v>64.995000000000005</v>
      </c>
      <c r="I232" s="250"/>
      <c r="J232" s="246"/>
      <c r="K232" s="246"/>
      <c r="L232" s="251"/>
      <c r="M232" s="292"/>
      <c r="N232" s="293"/>
      <c r="O232" s="293"/>
      <c r="P232" s="293"/>
      <c r="Q232" s="293"/>
      <c r="R232" s="293"/>
      <c r="S232" s="293"/>
      <c r="T232" s="29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172</v>
      </c>
      <c r="AU232" s="255" t="s">
        <v>89</v>
      </c>
      <c r="AV232" s="14" t="s">
        <v>89</v>
      </c>
      <c r="AW232" s="14" t="s">
        <v>41</v>
      </c>
      <c r="AX232" s="14" t="s">
        <v>87</v>
      </c>
      <c r="AY232" s="255" t="s">
        <v>159</v>
      </c>
    </row>
    <row r="233" s="2" customFormat="1" ht="6.96" customHeight="1">
      <c r="A233" s="40"/>
      <c r="B233" s="61"/>
      <c r="C233" s="62"/>
      <c r="D233" s="62"/>
      <c r="E233" s="62"/>
      <c r="F233" s="62"/>
      <c r="G233" s="62"/>
      <c r="H233" s="62"/>
      <c r="I233" s="62"/>
      <c r="J233" s="62"/>
      <c r="K233" s="62"/>
      <c r="L233" s="46"/>
      <c r="M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</row>
  </sheetData>
  <sheetProtection sheet="1" autoFilter="0" formatColumns="0" formatRows="0" objects="1" scenarios="1" spinCount="100000" saltValue="b0xxLnB89YT6vmbK3GyiYN5sMigV4xWc1De+U0y38cvW6aNT9IzxquTCo7xYlcxqoXyokCwe9uYIShJCOVhzSw==" hashValue="kqFjcLBLl5oxcPicpQmQu3XLO1n1PZVLtFJdHP5CSv+bzYk1QFG/+X7YlOy7ZCJdxOxs5dD0ynTI+40pCX5kyQ==" algorithmName="SHA-512" password="CC35"/>
  <autoFilter ref="C89:K2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1_02/119003223"/>
    <hyperlink ref="F100" r:id="rId2" display="https://podminky.urs.cz/item/CS_URS_2021_02/119003224"/>
    <hyperlink ref="F105" r:id="rId3" display="https://podminky.urs.cz/item/CS_URS_2021_02/119004111"/>
    <hyperlink ref="F110" r:id="rId4" display="https://podminky.urs.cz/item/CS_URS_2021_02/119004112"/>
    <hyperlink ref="F115" r:id="rId5" display="https://podminky.urs.cz/item/CS_URS_2021_02/132254202"/>
    <hyperlink ref="F124" r:id="rId6" display="https://podminky.urs.cz/item/CS_URS_2021_02/132354202"/>
    <hyperlink ref="F130" r:id="rId7" display="https://podminky.urs.cz/item/CS_URS_2021_02/132454201"/>
    <hyperlink ref="F136" r:id="rId8" display="https://podminky.urs.cz/item/CS_URS_2021_02/151101102"/>
    <hyperlink ref="F141" r:id="rId9" display="https://podminky.urs.cz/item/CS_URS_2021_02/151101112"/>
    <hyperlink ref="F158" r:id="rId10" display="https://podminky.urs.cz/item/CS_URS_2021_02/167151101"/>
    <hyperlink ref="F163" r:id="rId11" display="https://podminky.urs.cz/item/CS_URS_2021_02/171201231"/>
    <hyperlink ref="F169" r:id="rId12" display="https://podminky.urs.cz/item/CS_URS_2021_02/171251201"/>
    <hyperlink ref="F174" r:id="rId13" display="https://podminky.urs.cz/item/CS_URS_2021_02/174151101"/>
    <hyperlink ref="F179" r:id="rId14" display="https://podminky.urs.cz/item/CS_URS_2021_02/58344197"/>
    <hyperlink ref="F197" r:id="rId15" display="https://podminky.urs.cz/item/CS_URS_2021_02/810351811"/>
    <hyperlink ref="F204" r:id="rId16" display="https://podminky.urs.cz/item/CS_URS_2021_02/810391811"/>
    <hyperlink ref="F211" r:id="rId17" display="https://podminky.urs.cz/item/CS_URS_2021_02/890431851"/>
    <hyperlink ref="F218" r:id="rId18" display="https://podminky.urs.cz/item/CS_URS_2021_02/899201211"/>
    <hyperlink ref="F223" r:id="rId19" display="https://podminky.urs.cz/item/CS_URS_2021_02/899304811"/>
    <hyperlink ref="F231" r:id="rId20" display="https://podminky.urs.cz/item/CS_URS_2021_02/9970138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2" customFormat="1" ht="12" customHeight="1">
      <c r="A8" s="40"/>
      <c r="B8" s="46"/>
      <c r="C8" s="40"/>
      <c r="D8" s="145" t="s">
        <v>125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hidden="1" s="2" customFormat="1" ht="16.5" customHeight="1">
      <c r="A9" s="40"/>
      <c r="B9" s="46"/>
      <c r="C9" s="40"/>
      <c r="D9" s="40"/>
      <c r="E9" s="148" t="s">
        <v>832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2" customHeight="1">
      <c r="A11" s="40"/>
      <c r="B11" s="46"/>
      <c r="C11" s="40"/>
      <c r="D11" s="145" t="s">
        <v>18</v>
      </c>
      <c r="E11" s="40"/>
      <c r="F11" s="135" t="s">
        <v>35</v>
      </c>
      <c r="G11" s="40"/>
      <c r="H11" s="40"/>
      <c r="I11" s="145" t="s">
        <v>20</v>
      </c>
      <c r="J11" s="135" t="s">
        <v>35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15. 11. 2021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30</v>
      </c>
      <c r="E14" s="40"/>
      <c r="F14" s="40"/>
      <c r="G14" s="40"/>
      <c r="H14" s="40"/>
      <c r="I14" s="145" t="s">
        <v>31</v>
      </c>
      <c r="J14" s="135" t="s">
        <v>32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8" customHeight="1">
      <c r="A15" s="40"/>
      <c r="B15" s="46"/>
      <c r="C15" s="40"/>
      <c r="D15" s="40"/>
      <c r="E15" s="135" t="s">
        <v>33</v>
      </c>
      <c r="F15" s="40"/>
      <c r="G15" s="40"/>
      <c r="H15" s="40"/>
      <c r="I15" s="145" t="s">
        <v>34</v>
      </c>
      <c r="J15" s="135" t="s">
        <v>35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2" customHeight="1">
      <c r="A17" s="40"/>
      <c r="B17" s="46"/>
      <c r="C17" s="40"/>
      <c r="D17" s="145" t="s">
        <v>36</v>
      </c>
      <c r="E17" s="40"/>
      <c r="F17" s="40"/>
      <c r="G17" s="40"/>
      <c r="H17" s="40"/>
      <c r="I17" s="145" t="s">
        <v>31</v>
      </c>
      <c r="J17" s="34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5" t="s">
        <v>34</v>
      </c>
      <c r="J18" s="34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2" customHeight="1">
      <c r="A20" s="40"/>
      <c r="B20" s="46"/>
      <c r="C20" s="40"/>
      <c r="D20" s="145" t="s">
        <v>38</v>
      </c>
      <c r="E20" s="40"/>
      <c r="F20" s="40"/>
      <c r="G20" s="40"/>
      <c r="H20" s="40"/>
      <c r="I20" s="145" t="s">
        <v>31</v>
      </c>
      <c r="J20" s="135" t="s">
        <v>39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18" customHeight="1">
      <c r="A21" s="40"/>
      <c r="B21" s="46"/>
      <c r="C21" s="40"/>
      <c r="D21" s="40"/>
      <c r="E21" s="135" t="s">
        <v>40</v>
      </c>
      <c r="F21" s="40"/>
      <c r="G21" s="40"/>
      <c r="H21" s="40"/>
      <c r="I21" s="145" t="s">
        <v>34</v>
      </c>
      <c r="J21" s="135" t="s">
        <v>35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2" customHeight="1">
      <c r="A23" s="40"/>
      <c r="B23" s="46"/>
      <c r="C23" s="40"/>
      <c r="D23" s="145" t="s">
        <v>42</v>
      </c>
      <c r="E23" s="40"/>
      <c r="F23" s="40"/>
      <c r="G23" s="40"/>
      <c r="H23" s="40"/>
      <c r="I23" s="145" t="s">
        <v>31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34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2" customHeight="1">
      <c r="A26" s="40"/>
      <c r="B26" s="46"/>
      <c r="C26" s="40"/>
      <c r="D26" s="145" t="s">
        <v>44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8" customFormat="1" ht="71.25" customHeight="1">
      <c r="A27" s="150"/>
      <c r="B27" s="151"/>
      <c r="C27" s="150"/>
      <c r="D27" s="150"/>
      <c r="E27" s="152" t="s">
        <v>45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hidden="1" s="2" customFormat="1" ht="25.44" customHeight="1">
      <c r="A30" s="40"/>
      <c r="B30" s="46"/>
      <c r="C30" s="40"/>
      <c r="D30" s="155" t="s">
        <v>46</v>
      </c>
      <c r="E30" s="40"/>
      <c r="F30" s="40"/>
      <c r="G30" s="40"/>
      <c r="H30" s="40"/>
      <c r="I30" s="40"/>
      <c r="J30" s="156">
        <f>ROUND(J84, 1)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14.4" customHeight="1">
      <c r="A32" s="40"/>
      <c r="B32" s="46"/>
      <c r="C32" s="40"/>
      <c r="D32" s="40"/>
      <c r="E32" s="40"/>
      <c r="F32" s="157" t="s">
        <v>48</v>
      </c>
      <c r="G32" s="40"/>
      <c r="H32" s="40"/>
      <c r="I32" s="157" t="s">
        <v>47</v>
      </c>
      <c r="J32" s="157" t="s">
        <v>49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50</v>
      </c>
      <c r="E33" s="145" t="s">
        <v>51</v>
      </c>
      <c r="F33" s="159">
        <f>ROUND((SUM(BE84:BE197)),  1)</f>
        <v>0</v>
      </c>
      <c r="G33" s="40"/>
      <c r="H33" s="40"/>
      <c r="I33" s="160">
        <v>0.20999999999999999</v>
      </c>
      <c r="J33" s="159">
        <f>ROUND(((SUM(BE84:BE197))*I33),  1)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52</v>
      </c>
      <c r="F34" s="159">
        <f>ROUND((SUM(BF84:BF197)),  1)</f>
        <v>0</v>
      </c>
      <c r="G34" s="40"/>
      <c r="H34" s="40"/>
      <c r="I34" s="160">
        <v>0.14999999999999999</v>
      </c>
      <c r="J34" s="159">
        <f>ROUND(((SUM(BF84:BF197))*I34),  1)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53</v>
      </c>
      <c r="F35" s="159">
        <f>ROUND((SUM(BG84:BG197)),  1)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54</v>
      </c>
      <c r="F36" s="159">
        <f>ROUND((SUM(BH84:BH197)),  1)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55</v>
      </c>
      <c r="F37" s="159">
        <f>ROUND((SUM(BI84:BI197)),  1)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25.44" customHeight="1">
      <c r="A39" s="40"/>
      <c r="B39" s="46"/>
      <c r="C39" s="161"/>
      <c r="D39" s="162" t="s">
        <v>56</v>
      </c>
      <c r="E39" s="163"/>
      <c r="F39" s="163"/>
      <c r="G39" s="164" t="s">
        <v>57</v>
      </c>
      <c r="H39" s="165" t="s">
        <v>58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/>
    <row r="42" hidden="1"/>
    <row r="43" hidden="1"/>
    <row r="44" hidden="1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hidden="1" s="2" customFormat="1" ht="24.96" customHeight="1">
      <c r="A45" s="40"/>
      <c r="B45" s="41"/>
      <c r="C45" s="24" t="s">
        <v>133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hidden="1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16.5" customHeight="1">
      <c r="A48" s="40"/>
      <c r="B48" s="41"/>
      <c r="C48" s="42"/>
      <c r="D48" s="42"/>
      <c r="E48" s="172" t="str">
        <f>E7</f>
        <v>Rekonstrukce kanalizační stoky CHIVa a CHIVb, ul. Sadová, Kolín</v>
      </c>
      <c r="F48" s="33"/>
      <c r="G48" s="33"/>
      <c r="H48" s="33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125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71" t="str">
        <f>E9</f>
        <v>SO 02 - Veřejné osvětlení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hidden="1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Kolín</v>
      </c>
      <c r="G52" s="42"/>
      <c r="H52" s="42"/>
      <c r="I52" s="33" t="s">
        <v>24</v>
      </c>
      <c r="J52" s="74" t="str">
        <f>IF(J12="","",J12)</f>
        <v>15. 11. 2021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Kolín</v>
      </c>
      <c r="G54" s="42"/>
      <c r="H54" s="42"/>
      <c r="I54" s="33" t="s">
        <v>38</v>
      </c>
      <c r="J54" s="38" t="str">
        <f>E21</f>
        <v>LK PROJEKT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29.28" customHeight="1">
      <c r="A57" s="40"/>
      <c r="B57" s="41"/>
      <c r="C57" s="173" t="s">
        <v>134</v>
      </c>
      <c r="D57" s="174"/>
      <c r="E57" s="174"/>
      <c r="F57" s="174"/>
      <c r="G57" s="174"/>
      <c r="H57" s="174"/>
      <c r="I57" s="174"/>
      <c r="J57" s="175" t="s">
        <v>135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22.8" customHeight="1">
      <c r="A59" s="40"/>
      <c r="B59" s="41"/>
      <c r="C59" s="176" t="s">
        <v>78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136</v>
      </c>
    </row>
    <row r="60" hidden="1" s="9" customFormat="1" ht="24.96" customHeight="1">
      <c r="A60" s="9"/>
      <c r="B60" s="177"/>
      <c r="C60" s="178"/>
      <c r="D60" s="179" t="s">
        <v>833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77"/>
      <c r="C61" s="178"/>
      <c r="D61" s="179" t="s">
        <v>834</v>
      </c>
      <c r="E61" s="180"/>
      <c r="F61" s="180"/>
      <c r="G61" s="180"/>
      <c r="H61" s="180"/>
      <c r="I61" s="180"/>
      <c r="J61" s="181">
        <f>J116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77"/>
      <c r="C62" s="178"/>
      <c r="D62" s="179" t="s">
        <v>835</v>
      </c>
      <c r="E62" s="180"/>
      <c r="F62" s="180"/>
      <c r="G62" s="180"/>
      <c r="H62" s="180"/>
      <c r="I62" s="180"/>
      <c r="J62" s="181">
        <f>J141</f>
        <v>0</v>
      </c>
      <c r="K62" s="178"/>
      <c r="L62" s="18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77"/>
      <c r="C63" s="178"/>
      <c r="D63" s="179" t="s">
        <v>836</v>
      </c>
      <c r="E63" s="180"/>
      <c r="F63" s="180"/>
      <c r="G63" s="180"/>
      <c r="H63" s="180"/>
      <c r="I63" s="180"/>
      <c r="J63" s="181">
        <f>J154</f>
        <v>0</v>
      </c>
      <c r="K63" s="178"/>
      <c r="L63" s="18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77"/>
      <c r="C64" s="178"/>
      <c r="D64" s="179" t="s">
        <v>837</v>
      </c>
      <c r="E64" s="180"/>
      <c r="F64" s="180"/>
      <c r="G64" s="180"/>
      <c r="H64" s="180"/>
      <c r="I64" s="180"/>
      <c r="J64" s="181">
        <f>J195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hidden="1"/>
    <row r="68" hidden="1"/>
    <row r="69" hidden="1"/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144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Rekonstrukce kanalizační stoky CHIVa a CHIVb, ul. Sadová, Kolín</v>
      </c>
      <c r="F74" s="33"/>
      <c r="G74" s="33"/>
      <c r="H74" s="33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125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02 - Veřejné osvětlení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>Kolín</v>
      </c>
      <c r="G78" s="42"/>
      <c r="H78" s="42"/>
      <c r="I78" s="33" t="s">
        <v>24</v>
      </c>
      <c r="J78" s="74" t="str">
        <f>IF(J12="","",J12)</f>
        <v>15. 11. 2021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30</v>
      </c>
      <c r="D80" s="42"/>
      <c r="E80" s="42"/>
      <c r="F80" s="28" t="str">
        <f>E15</f>
        <v>Město Kolín</v>
      </c>
      <c r="G80" s="42"/>
      <c r="H80" s="42"/>
      <c r="I80" s="33" t="s">
        <v>38</v>
      </c>
      <c r="J80" s="38" t="str">
        <f>E21</f>
        <v>LK PROJEKT s.r.o.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36</v>
      </c>
      <c r="D81" s="42"/>
      <c r="E81" s="42"/>
      <c r="F81" s="28" t="str">
        <f>IF(E18="","",E18)</f>
        <v>Vyplň údaj</v>
      </c>
      <c r="G81" s="42"/>
      <c r="H81" s="42"/>
      <c r="I81" s="33" t="s">
        <v>42</v>
      </c>
      <c r="J81" s="38" t="str">
        <f>E24</f>
        <v xml:space="preserve"> 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8"/>
      <c r="B83" s="189"/>
      <c r="C83" s="190" t="s">
        <v>145</v>
      </c>
      <c r="D83" s="191" t="s">
        <v>65</v>
      </c>
      <c r="E83" s="191" t="s">
        <v>61</v>
      </c>
      <c r="F83" s="191" t="s">
        <v>62</v>
      </c>
      <c r="G83" s="191" t="s">
        <v>146</v>
      </c>
      <c r="H83" s="191" t="s">
        <v>147</v>
      </c>
      <c r="I83" s="191" t="s">
        <v>148</v>
      </c>
      <c r="J83" s="191" t="s">
        <v>135</v>
      </c>
      <c r="K83" s="192" t="s">
        <v>149</v>
      </c>
      <c r="L83" s="193"/>
      <c r="M83" s="94" t="s">
        <v>35</v>
      </c>
      <c r="N83" s="95" t="s">
        <v>50</v>
      </c>
      <c r="O83" s="95" t="s">
        <v>150</v>
      </c>
      <c r="P83" s="95" t="s">
        <v>151</v>
      </c>
      <c r="Q83" s="95" t="s">
        <v>152</v>
      </c>
      <c r="R83" s="95" t="s">
        <v>153</v>
      </c>
      <c r="S83" s="95" t="s">
        <v>154</v>
      </c>
      <c r="T83" s="96" t="s">
        <v>155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0"/>
      <c r="B84" s="41"/>
      <c r="C84" s="101" t="s">
        <v>156</v>
      </c>
      <c r="D84" s="42"/>
      <c r="E84" s="42"/>
      <c r="F84" s="42"/>
      <c r="G84" s="42"/>
      <c r="H84" s="42"/>
      <c r="I84" s="42"/>
      <c r="J84" s="194">
        <f>BK84</f>
        <v>0</v>
      </c>
      <c r="K84" s="42"/>
      <c r="L84" s="46"/>
      <c r="M84" s="97"/>
      <c r="N84" s="195"/>
      <c r="O84" s="98"/>
      <c r="P84" s="196">
        <f>P85+P116+P141+P154+P195</f>
        <v>0</v>
      </c>
      <c r="Q84" s="98"/>
      <c r="R84" s="196">
        <f>R85+R116+R141+R154+R195</f>
        <v>0</v>
      </c>
      <c r="S84" s="98"/>
      <c r="T84" s="197">
        <f>T85+T116+T141+T154+T195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79</v>
      </c>
      <c r="AU84" s="18" t="s">
        <v>136</v>
      </c>
      <c r="BK84" s="198">
        <f>BK85+BK116+BK141+BK154+BK195</f>
        <v>0</v>
      </c>
    </row>
    <row r="85" s="12" customFormat="1" ht="25.92" customHeight="1">
      <c r="A85" s="12"/>
      <c r="B85" s="199"/>
      <c r="C85" s="200"/>
      <c r="D85" s="201" t="s">
        <v>79</v>
      </c>
      <c r="E85" s="202" t="s">
        <v>838</v>
      </c>
      <c r="F85" s="202" t="s">
        <v>839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SUM(P86:P115)</f>
        <v>0</v>
      </c>
      <c r="Q85" s="207"/>
      <c r="R85" s="208">
        <f>SUM(R86:R115)</f>
        <v>0</v>
      </c>
      <c r="S85" s="207"/>
      <c r="T85" s="209">
        <f>SUM(T86:T115)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87</v>
      </c>
      <c r="AT85" s="211" t="s">
        <v>79</v>
      </c>
      <c r="AU85" s="211" t="s">
        <v>80</v>
      </c>
      <c r="AY85" s="210" t="s">
        <v>159</v>
      </c>
      <c r="BK85" s="212">
        <f>SUM(BK86:BK115)</f>
        <v>0</v>
      </c>
    </row>
    <row r="86" s="2" customFormat="1" ht="16.5" customHeight="1">
      <c r="A86" s="40"/>
      <c r="B86" s="41"/>
      <c r="C86" s="215" t="s">
        <v>87</v>
      </c>
      <c r="D86" s="215" t="s">
        <v>161</v>
      </c>
      <c r="E86" s="216" t="s">
        <v>840</v>
      </c>
      <c r="F86" s="217" t="s">
        <v>841</v>
      </c>
      <c r="G86" s="218" t="s">
        <v>187</v>
      </c>
      <c r="H86" s="219">
        <v>165</v>
      </c>
      <c r="I86" s="220"/>
      <c r="J86" s="221">
        <f>ROUND(I86*H86,1)</f>
        <v>0</v>
      </c>
      <c r="K86" s="217" t="s">
        <v>35</v>
      </c>
      <c r="L86" s="46"/>
      <c r="M86" s="222" t="s">
        <v>35</v>
      </c>
      <c r="N86" s="223" t="s">
        <v>51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166</v>
      </c>
      <c r="AT86" s="226" t="s">
        <v>161</v>
      </c>
      <c r="AU86" s="226" t="s">
        <v>87</v>
      </c>
      <c r="AY86" s="18" t="s">
        <v>159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8" t="s">
        <v>87</v>
      </c>
      <c r="BK86" s="227">
        <f>ROUND(I86*H86,1)</f>
        <v>0</v>
      </c>
      <c r="BL86" s="18" t="s">
        <v>166</v>
      </c>
      <c r="BM86" s="226" t="s">
        <v>89</v>
      </c>
    </row>
    <row r="87" s="2" customFormat="1">
      <c r="A87" s="40"/>
      <c r="B87" s="41"/>
      <c r="C87" s="42"/>
      <c r="D87" s="228" t="s">
        <v>168</v>
      </c>
      <c r="E87" s="42"/>
      <c r="F87" s="229" t="s">
        <v>841</v>
      </c>
      <c r="G87" s="42"/>
      <c r="H87" s="42"/>
      <c r="I87" s="230"/>
      <c r="J87" s="42"/>
      <c r="K87" s="42"/>
      <c r="L87" s="46"/>
      <c r="M87" s="231"/>
      <c r="N87" s="232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168</v>
      </c>
      <c r="AU87" s="18" t="s">
        <v>87</v>
      </c>
    </row>
    <row r="88" s="2" customFormat="1" ht="24.15" customHeight="1">
      <c r="A88" s="40"/>
      <c r="B88" s="41"/>
      <c r="C88" s="215" t="s">
        <v>89</v>
      </c>
      <c r="D88" s="215" t="s">
        <v>161</v>
      </c>
      <c r="E88" s="216" t="s">
        <v>842</v>
      </c>
      <c r="F88" s="217" t="s">
        <v>843</v>
      </c>
      <c r="G88" s="218" t="s">
        <v>844</v>
      </c>
      <c r="H88" s="219">
        <v>15</v>
      </c>
      <c r="I88" s="220"/>
      <c r="J88" s="221">
        <f>ROUND(I88*H88,1)</f>
        <v>0</v>
      </c>
      <c r="K88" s="217" t="s">
        <v>35</v>
      </c>
      <c r="L88" s="46"/>
      <c r="M88" s="222" t="s">
        <v>35</v>
      </c>
      <c r="N88" s="223" t="s">
        <v>51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166</v>
      </c>
      <c r="AT88" s="226" t="s">
        <v>161</v>
      </c>
      <c r="AU88" s="226" t="s">
        <v>87</v>
      </c>
      <c r="AY88" s="18" t="s">
        <v>159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8" t="s">
        <v>87</v>
      </c>
      <c r="BK88" s="227">
        <f>ROUND(I88*H88,1)</f>
        <v>0</v>
      </c>
      <c r="BL88" s="18" t="s">
        <v>166</v>
      </c>
      <c r="BM88" s="226" t="s">
        <v>166</v>
      </c>
    </row>
    <row r="89" s="2" customFormat="1">
      <c r="A89" s="40"/>
      <c r="B89" s="41"/>
      <c r="C89" s="42"/>
      <c r="D89" s="228" t="s">
        <v>168</v>
      </c>
      <c r="E89" s="42"/>
      <c r="F89" s="229" t="s">
        <v>843</v>
      </c>
      <c r="G89" s="42"/>
      <c r="H89" s="42"/>
      <c r="I89" s="230"/>
      <c r="J89" s="42"/>
      <c r="K89" s="42"/>
      <c r="L89" s="46"/>
      <c r="M89" s="231"/>
      <c r="N89" s="232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168</v>
      </c>
      <c r="AU89" s="18" t="s">
        <v>87</v>
      </c>
    </row>
    <row r="90" s="2" customFormat="1" ht="24.15" customHeight="1">
      <c r="A90" s="40"/>
      <c r="B90" s="41"/>
      <c r="C90" s="215" t="s">
        <v>184</v>
      </c>
      <c r="D90" s="215" t="s">
        <v>161</v>
      </c>
      <c r="E90" s="216" t="s">
        <v>845</v>
      </c>
      <c r="F90" s="217" t="s">
        <v>846</v>
      </c>
      <c r="G90" s="218" t="s">
        <v>844</v>
      </c>
      <c r="H90" s="219">
        <v>4</v>
      </c>
      <c r="I90" s="220"/>
      <c r="J90" s="221">
        <f>ROUND(I90*H90,1)</f>
        <v>0</v>
      </c>
      <c r="K90" s="217" t="s">
        <v>35</v>
      </c>
      <c r="L90" s="46"/>
      <c r="M90" s="222" t="s">
        <v>35</v>
      </c>
      <c r="N90" s="223" t="s">
        <v>51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166</v>
      </c>
      <c r="AT90" s="226" t="s">
        <v>161</v>
      </c>
      <c r="AU90" s="226" t="s">
        <v>87</v>
      </c>
      <c r="AY90" s="18" t="s">
        <v>159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87</v>
      </c>
      <c r="BK90" s="227">
        <f>ROUND(I90*H90,1)</f>
        <v>0</v>
      </c>
      <c r="BL90" s="18" t="s">
        <v>166</v>
      </c>
      <c r="BM90" s="226" t="s">
        <v>205</v>
      </c>
    </row>
    <row r="91" s="2" customFormat="1">
      <c r="A91" s="40"/>
      <c r="B91" s="41"/>
      <c r="C91" s="42"/>
      <c r="D91" s="228" t="s">
        <v>168</v>
      </c>
      <c r="E91" s="42"/>
      <c r="F91" s="229" t="s">
        <v>846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168</v>
      </c>
      <c r="AU91" s="18" t="s">
        <v>87</v>
      </c>
    </row>
    <row r="92" s="2" customFormat="1" ht="24.15" customHeight="1">
      <c r="A92" s="40"/>
      <c r="B92" s="41"/>
      <c r="C92" s="215" t="s">
        <v>166</v>
      </c>
      <c r="D92" s="215" t="s">
        <v>161</v>
      </c>
      <c r="E92" s="216" t="s">
        <v>847</v>
      </c>
      <c r="F92" s="217" t="s">
        <v>848</v>
      </c>
      <c r="G92" s="218" t="s">
        <v>844</v>
      </c>
      <c r="H92" s="219">
        <v>48</v>
      </c>
      <c r="I92" s="220"/>
      <c r="J92" s="221">
        <f>ROUND(I92*H92,1)</f>
        <v>0</v>
      </c>
      <c r="K92" s="217" t="s">
        <v>35</v>
      </c>
      <c r="L92" s="46"/>
      <c r="M92" s="222" t="s">
        <v>35</v>
      </c>
      <c r="N92" s="223" t="s">
        <v>51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166</v>
      </c>
      <c r="AT92" s="226" t="s">
        <v>161</v>
      </c>
      <c r="AU92" s="226" t="s">
        <v>87</v>
      </c>
      <c r="AY92" s="18" t="s">
        <v>159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87</v>
      </c>
      <c r="BK92" s="227">
        <f>ROUND(I92*H92,1)</f>
        <v>0</v>
      </c>
      <c r="BL92" s="18" t="s">
        <v>166</v>
      </c>
      <c r="BM92" s="226" t="s">
        <v>218</v>
      </c>
    </row>
    <row r="93" s="2" customFormat="1">
      <c r="A93" s="40"/>
      <c r="B93" s="41"/>
      <c r="C93" s="42"/>
      <c r="D93" s="228" t="s">
        <v>168</v>
      </c>
      <c r="E93" s="42"/>
      <c r="F93" s="229" t="s">
        <v>848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168</v>
      </c>
      <c r="AU93" s="18" t="s">
        <v>87</v>
      </c>
    </row>
    <row r="94" s="2" customFormat="1" ht="16.5" customHeight="1">
      <c r="A94" s="40"/>
      <c r="B94" s="41"/>
      <c r="C94" s="215" t="s">
        <v>198</v>
      </c>
      <c r="D94" s="215" t="s">
        <v>161</v>
      </c>
      <c r="E94" s="216" t="s">
        <v>849</v>
      </c>
      <c r="F94" s="217" t="s">
        <v>850</v>
      </c>
      <c r="G94" s="218" t="s">
        <v>844</v>
      </c>
      <c r="H94" s="219">
        <v>4</v>
      </c>
      <c r="I94" s="220"/>
      <c r="J94" s="221">
        <f>ROUND(I94*H94,1)</f>
        <v>0</v>
      </c>
      <c r="K94" s="217" t="s">
        <v>35</v>
      </c>
      <c r="L94" s="46"/>
      <c r="M94" s="222" t="s">
        <v>35</v>
      </c>
      <c r="N94" s="223" t="s">
        <v>51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166</v>
      </c>
      <c r="AT94" s="226" t="s">
        <v>161</v>
      </c>
      <c r="AU94" s="226" t="s">
        <v>87</v>
      </c>
      <c r="AY94" s="18" t="s">
        <v>159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87</v>
      </c>
      <c r="BK94" s="227">
        <f>ROUND(I94*H94,1)</f>
        <v>0</v>
      </c>
      <c r="BL94" s="18" t="s">
        <v>166</v>
      </c>
      <c r="BM94" s="226" t="s">
        <v>231</v>
      </c>
    </row>
    <row r="95" s="2" customFormat="1">
      <c r="A95" s="40"/>
      <c r="B95" s="41"/>
      <c r="C95" s="42"/>
      <c r="D95" s="228" t="s">
        <v>168</v>
      </c>
      <c r="E95" s="42"/>
      <c r="F95" s="229" t="s">
        <v>850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168</v>
      </c>
      <c r="AU95" s="18" t="s">
        <v>87</v>
      </c>
    </row>
    <row r="96" s="2" customFormat="1" ht="16.5" customHeight="1">
      <c r="A96" s="40"/>
      <c r="B96" s="41"/>
      <c r="C96" s="215" t="s">
        <v>205</v>
      </c>
      <c r="D96" s="215" t="s">
        <v>161</v>
      </c>
      <c r="E96" s="216" t="s">
        <v>851</v>
      </c>
      <c r="F96" s="217" t="s">
        <v>852</v>
      </c>
      <c r="G96" s="218" t="s">
        <v>844</v>
      </c>
      <c r="H96" s="219">
        <v>4</v>
      </c>
      <c r="I96" s="220"/>
      <c r="J96" s="221">
        <f>ROUND(I96*H96,1)</f>
        <v>0</v>
      </c>
      <c r="K96" s="217" t="s">
        <v>35</v>
      </c>
      <c r="L96" s="46"/>
      <c r="M96" s="222" t="s">
        <v>35</v>
      </c>
      <c r="N96" s="223" t="s">
        <v>51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166</v>
      </c>
      <c r="AT96" s="226" t="s">
        <v>161</v>
      </c>
      <c r="AU96" s="226" t="s">
        <v>87</v>
      </c>
      <c r="AY96" s="18" t="s">
        <v>159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87</v>
      </c>
      <c r="BK96" s="227">
        <f>ROUND(I96*H96,1)</f>
        <v>0</v>
      </c>
      <c r="BL96" s="18" t="s">
        <v>166</v>
      </c>
      <c r="BM96" s="226" t="s">
        <v>268</v>
      </c>
    </row>
    <row r="97" s="2" customFormat="1">
      <c r="A97" s="40"/>
      <c r="B97" s="41"/>
      <c r="C97" s="42"/>
      <c r="D97" s="228" t="s">
        <v>168</v>
      </c>
      <c r="E97" s="42"/>
      <c r="F97" s="229" t="s">
        <v>852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168</v>
      </c>
      <c r="AU97" s="18" t="s">
        <v>87</v>
      </c>
    </row>
    <row r="98" s="2" customFormat="1" ht="16.5" customHeight="1">
      <c r="A98" s="40"/>
      <c r="B98" s="41"/>
      <c r="C98" s="215" t="s">
        <v>212</v>
      </c>
      <c r="D98" s="215" t="s">
        <v>161</v>
      </c>
      <c r="E98" s="216" t="s">
        <v>853</v>
      </c>
      <c r="F98" s="217" t="s">
        <v>854</v>
      </c>
      <c r="G98" s="218" t="s">
        <v>844</v>
      </c>
      <c r="H98" s="219">
        <v>5</v>
      </c>
      <c r="I98" s="220"/>
      <c r="J98" s="221">
        <f>ROUND(I98*H98,1)</f>
        <v>0</v>
      </c>
      <c r="K98" s="217" t="s">
        <v>35</v>
      </c>
      <c r="L98" s="46"/>
      <c r="M98" s="222" t="s">
        <v>35</v>
      </c>
      <c r="N98" s="223" t="s">
        <v>51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166</v>
      </c>
      <c r="AT98" s="226" t="s">
        <v>161</v>
      </c>
      <c r="AU98" s="226" t="s">
        <v>87</v>
      </c>
      <c r="AY98" s="18" t="s">
        <v>159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87</v>
      </c>
      <c r="BK98" s="227">
        <f>ROUND(I98*H98,1)</f>
        <v>0</v>
      </c>
      <c r="BL98" s="18" t="s">
        <v>166</v>
      </c>
      <c r="BM98" s="226" t="s">
        <v>284</v>
      </c>
    </row>
    <row r="99" s="2" customFormat="1">
      <c r="A99" s="40"/>
      <c r="B99" s="41"/>
      <c r="C99" s="42"/>
      <c r="D99" s="228" t="s">
        <v>168</v>
      </c>
      <c r="E99" s="42"/>
      <c r="F99" s="229" t="s">
        <v>854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168</v>
      </c>
      <c r="AU99" s="18" t="s">
        <v>87</v>
      </c>
    </row>
    <row r="100" s="2" customFormat="1" ht="16.5" customHeight="1">
      <c r="A100" s="40"/>
      <c r="B100" s="41"/>
      <c r="C100" s="215" t="s">
        <v>218</v>
      </c>
      <c r="D100" s="215" t="s">
        <v>161</v>
      </c>
      <c r="E100" s="216" t="s">
        <v>855</v>
      </c>
      <c r="F100" s="217" t="s">
        <v>856</v>
      </c>
      <c r="G100" s="218" t="s">
        <v>844</v>
      </c>
      <c r="H100" s="219">
        <v>4</v>
      </c>
      <c r="I100" s="220"/>
      <c r="J100" s="221">
        <f>ROUND(I100*H100,1)</f>
        <v>0</v>
      </c>
      <c r="K100" s="217" t="s">
        <v>35</v>
      </c>
      <c r="L100" s="46"/>
      <c r="M100" s="222" t="s">
        <v>35</v>
      </c>
      <c r="N100" s="223" t="s">
        <v>51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166</v>
      </c>
      <c r="AT100" s="226" t="s">
        <v>161</v>
      </c>
      <c r="AU100" s="226" t="s">
        <v>87</v>
      </c>
      <c r="AY100" s="18" t="s">
        <v>159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87</v>
      </c>
      <c r="BK100" s="227">
        <f>ROUND(I100*H100,1)</f>
        <v>0</v>
      </c>
      <c r="BL100" s="18" t="s">
        <v>166</v>
      </c>
      <c r="BM100" s="226" t="s">
        <v>301</v>
      </c>
    </row>
    <row r="101" s="2" customFormat="1">
      <c r="A101" s="40"/>
      <c r="B101" s="41"/>
      <c r="C101" s="42"/>
      <c r="D101" s="228" t="s">
        <v>168</v>
      </c>
      <c r="E101" s="42"/>
      <c r="F101" s="229" t="s">
        <v>856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168</v>
      </c>
      <c r="AU101" s="18" t="s">
        <v>87</v>
      </c>
    </row>
    <row r="102" s="2" customFormat="1" ht="16.5" customHeight="1">
      <c r="A102" s="40"/>
      <c r="B102" s="41"/>
      <c r="C102" s="215" t="s">
        <v>225</v>
      </c>
      <c r="D102" s="215" t="s">
        <v>161</v>
      </c>
      <c r="E102" s="216" t="s">
        <v>857</v>
      </c>
      <c r="F102" s="217" t="s">
        <v>858</v>
      </c>
      <c r="G102" s="218" t="s">
        <v>844</v>
      </c>
      <c r="H102" s="219">
        <v>4</v>
      </c>
      <c r="I102" s="220"/>
      <c r="J102" s="221">
        <f>ROUND(I102*H102,1)</f>
        <v>0</v>
      </c>
      <c r="K102" s="217" t="s">
        <v>35</v>
      </c>
      <c r="L102" s="46"/>
      <c r="M102" s="222" t="s">
        <v>35</v>
      </c>
      <c r="N102" s="223" t="s">
        <v>51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166</v>
      </c>
      <c r="AT102" s="226" t="s">
        <v>161</v>
      </c>
      <c r="AU102" s="226" t="s">
        <v>87</v>
      </c>
      <c r="AY102" s="18" t="s">
        <v>159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87</v>
      </c>
      <c r="BK102" s="227">
        <f>ROUND(I102*H102,1)</f>
        <v>0</v>
      </c>
      <c r="BL102" s="18" t="s">
        <v>166</v>
      </c>
      <c r="BM102" s="226" t="s">
        <v>311</v>
      </c>
    </row>
    <row r="103" s="2" customFormat="1">
      <c r="A103" s="40"/>
      <c r="B103" s="41"/>
      <c r="C103" s="42"/>
      <c r="D103" s="228" t="s">
        <v>168</v>
      </c>
      <c r="E103" s="42"/>
      <c r="F103" s="229" t="s">
        <v>858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168</v>
      </c>
      <c r="AU103" s="18" t="s">
        <v>87</v>
      </c>
    </row>
    <row r="104" s="2" customFormat="1" ht="24.15" customHeight="1">
      <c r="A104" s="40"/>
      <c r="B104" s="41"/>
      <c r="C104" s="215" t="s">
        <v>231</v>
      </c>
      <c r="D104" s="215" t="s">
        <v>161</v>
      </c>
      <c r="E104" s="216" t="s">
        <v>859</v>
      </c>
      <c r="F104" s="217" t="s">
        <v>860</v>
      </c>
      <c r="G104" s="218" t="s">
        <v>187</v>
      </c>
      <c r="H104" s="219">
        <v>150</v>
      </c>
      <c r="I104" s="220"/>
      <c r="J104" s="221">
        <f>ROUND(I104*H104,1)</f>
        <v>0</v>
      </c>
      <c r="K104" s="217" t="s">
        <v>35</v>
      </c>
      <c r="L104" s="46"/>
      <c r="M104" s="222" t="s">
        <v>35</v>
      </c>
      <c r="N104" s="223" t="s">
        <v>51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166</v>
      </c>
      <c r="AT104" s="226" t="s">
        <v>161</v>
      </c>
      <c r="AU104" s="226" t="s">
        <v>87</v>
      </c>
      <c r="AY104" s="18" t="s">
        <v>159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87</v>
      </c>
      <c r="BK104" s="227">
        <f>ROUND(I104*H104,1)</f>
        <v>0</v>
      </c>
      <c r="BL104" s="18" t="s">
        <v>166</v>
      </c>
      <c r="BM104" s="226" t="s">
        <v>323</v>
      </c>
    </row>
    <row r="105" s="2" customFormat="1">
      <c r="A105" s="40"/>
      <c r="B105" s="41"/>
      <c r="C105" s="42"/>
      <c r="D105" s="228" t="s">
        <v>168</v>
      </c>
      <c r="E105" s="42"/>
      <c r="F105" s="229" t="s">
        <v>860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168</v>
      </c>
      <c r="AU105" s="18" t="s">
        <v>87</v>
      </c>
    </row>
    <row r="106" s="2" customFormat="1" ht="16.5" customHeight="1">
      <c r="A106" s="40"/>
      <c r="B106" s="41"/>
      <c r="C106" s="215" t="s">
        <v>261</v>
      </c>
      <c r="D106" s="215" t="s">
        <v>161</v>
      </c>
      <c r="E106" s="216" t="s">
        <v>861</v>
      </c>
      <c r="F106" s="217" t="s">
        <v>862</v>
      </c>
      <c r="G106" s="218" t="s">
        <v>187</v>
      </c>
      <c r="H106" s="219">
        <v>4</v>
      </c>
      <c r="I106" s="220"/>
      <c r="J106" s="221">
        <f>ROUND(I106*H106,1)</f>
        <v>0</v>
      </c>
      <c r="K106" s="217" t="s">
        <v>35</v>
      </c>
      <c r="L106" s="46"/>
      <c r="M106" s="222" t="s">
        <v>35</v>
      </c>
      <c r="N106" s="223" t="s">
        <v>51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166</v>
      </c>
      <c r="AT106" s="226" t="s">
        <v>161</v>
      </c>
      <c r="AU106" s="226" t="s">
        <v>87</v>
      </c>
      <c r="AY106" s="18" t="s">
        <v>159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87</v>
      </c>
      <c r="BK106" s="227">
        <f>ROUND(I106*H106,1)</f>
        <v>0</v>
      </c>
      <c r="BL106" s="18" t="s">
        <v>166</v>
      </c>
      <c r="BM106" s="226" t="s">
        <v>337</v>
      </c>
    </row>
    <row r="107" s="2" customFormat="1">
      <c r="A107" s="40"/>
      <c r="B107" s="41"/>
      <c r="C107" s="42"/>
      <c r="D107" s="228" t="s">
        <v>168</v>
      </c>
      <c r="E107" s="42"/>
      <c r="F107" s="229" t="s">
        <v>862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168</v>
      </c>
      <c r="AU107" s="18" t="s">
        <v>87</v>
      </c>
    </row>
    <row r="108" s="2" customFormat="1" ht="21.75" customHeight="1">
      <c r="A108" s="40"/>
      <c r="B108" s="41"/>
      <c r="C108" s="215" t="s">
        <v>268</v>
      </c>
      <c r="D108" s="215" t="s">
        <v>161</v>
      </c>
      <c r="E108" s="216" t="s">
        <v>863</v>
      </c>
      <c r="F108" s="217" t="s">
        <v>864</v>
      </c>
      <c r="G108" s="218" t="s">
        <v>187</v>
      </c>
      <c r="H108" s="219">
        <v>32</v>
      </c>
      <c r="I108" s="220"/>
      <c r="J108" s="221">
        <f>ROUND(I108*H108,1)</f>
        <v>0</v>
      </c>
      <c r="K108" s="217" t="s">
        <v>35</v>
      </c>
      <c r="L108" s="46"/>
      <c r="M108" s="222" t="s">
        <v>35</v>
      </c>
      <c r="N108" s="223" t="s">
        <v>51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166</v>
      </c>
      <c r="AT108" s="226" t="s">
        <v>161</v>
      </c>
      <c r="AU108" s="226" t="s">
        <v>87</v>
      </c>
      <c r="AY108" s="18" t="s">
        <v>159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87</v>
      </c>
      <c r="BK108" s="227">
        <f>ROUND(I108*H108,1)</f>
        <v>0</v>
      </c>
      <c r="BL108" s="18" t="s">
        <v>166</v>
      </c>
      <c r="BM108" s="226" t="s">
        <v>351</v>
      </c>
    </row>
    <row r="109" s="2" customFormat="1">
      <c r="A109" s="40"/>
      <c r="B109" s="41"/>
      <c r="C109" s="42"/>
      <c r="D109" s="228" t="s">
        <v>168</v>
      </c>
      <c r="E109" s="42"/>
      <c r="F109" s="229" t="s">
        <v>864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168</v>
      </c>
      <c r="AU109" s="18" t="s">
        <v>87</v>
      </c>
    </row>
    <row r="110" s="2" customFormat="1" ht="21.75" customHeight="1">
      <c r="A110" s="40"/>
      <c r="B110" s="41"/>
      <c r="C110" s="215" t="s">
        <v>275</v>
      </c>
      <c r="D110" s="215" t="s">
        <v>161</v>
      </c>
      <c r="E110" s="216" t="s">
        <v>865</v>
      </c>
      <c r="F110" s="217" t="s">
        <v>866</v>
      </c>
      <c r="G110" s="218" t="s">
        <v>187</v>
      </c>
      <c r="H110" s="219">
        <v>165</v>
      </c>
      <c r="I110" s="220"/>
      <c r="J110" s="221">
        <f>ROUND(I110*H110,1)</f>
        <v>0</v>
      </c>
      <c r="K110" s="217" t="s">
        <v>35</v>
      </c>
      <c r="L110" s="46"/>
      <c r="M110" s="222" t="s">
        <v>35</v>
      </c>
      <c r="N110" s="223" t="s">
        <v>51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166</v>
      </c>
      <c r="AT110" s="226" t="s">
        <v>161</v>
      </c>
      <c r="AU110" s="226" t="s">
        <v>87</v>
      </c>
      <c r="AY110" s="18" t="s">
        <v>159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8" t="s">
        <v>87</v>
      </c>
      <c r="BK110" s="227">
        <f>ROUND(I110*H110,1)</f>
        <v>0</v>
      </c>
      <c r="BL110" s="18" t="s">
        <v>166</v>
      </c>
      <c r="BM110" s="226" t="s">
        <v>366</v>
      </c>
    </row>
    <row r="111" s="2" customFormat="1">
      <c r="A111" s="40"/>
      <c r="B111" s="41"/>
      <c r="C111" s="42"/>
      <c r="D111" s="228" t="s">
        <v>168</v>
      </c>
      <c r="E111" s="42"/>
      <c r="F111" s="229" t="s">
        <v>866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168</v>
      </c>
      <c r="AU111" s="18" t="s">
        <v>87</v>
      </c>
    </row>
    <row r="112" s="2" customFormat="1" ht="16.5" customHeight="1">
      <c r="A112" s="40"/>
      <c r="B112" s="41"/>
      <c r="C112" s="215" t="s">
        <v>284</v>
      </c>
      <c r="D112" s="215" t="s">
        <v>161</v>
      </c>
      <c r="E112" s="216" t="s">
        <v>867</v>
      </c>
      <c r="F112" s="217" t="s">
        <v>868</v>
      </c>
      <c r="G112" s="218" t="s">
        <v>844</v>
      </c>
      <c r="H112" s="219">
        <v>20</v>
      </c>
      <c r="I112" s="220"/>
      <c r="J112" s="221">
        <f>ROUND(I112*H112,1)</f>
        <v>0</v>
      </c>
      <c r="K112" s="217" t="s">
        <v>35</v>
      </c>
      <c r="L112" s="46"/>
      <c r="M112" s="222" t="s">
        <v>35</v>
      </c>
      <c r="N112" s="223" t="s">
        <v>51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166</v>
      </c>
      <c r="AT112" s="226" t="s">
        <v>161</v>
      </c>
      <c r="AU112" s="226" t="s">
        <v>87</v>
      </c>
      <c r="AY112" s="18" t="s">
        <v>159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87</v>
      </c>
      <c r="BK112" s="227">
        <f>ROUND(I112*H112,1)</f>
        <v>0</v>
      </c>
      <c r="BL112" s="18" t="s">
        <v>166</v>
      </c>
      <c r="BM112" s="226" t="s">
        <v>382</v>
      </c>
    </row>
    <row r="113" s="2" customFormat="1">
      <c r="A113" s="40"/>
      <c r="B113" s="41"/>
      <c r="C113" s="42"/>
      <c r="D113" s="228" t="s">
        <v>168</v>
      </c>
      <c r="E113" s="42"/>
      <c r="F113" s="229" t="s">
        <v>868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168</v>
      </c>
      <c r="AU113" s="18" t="s">
        <v>87</v>
      </c>
    </row>
    <row r="114" s="2" customFormat="1" ht="16.5" customHeight="1">
      <c r="A114" s="40"/>
      <c r="B114" s="41"/>
      <c r="C114" s="215" t="s">
        <v>8</v>
      </c>
      <c r="D114" s="215" t="s">
        <v>161</v>
      </c>
      <c r="E114" s="216" t="s">
        <v>869</v>
      </c>
      <c r="F114" s="217" t="s">
        <v>870</v>
      </c>
      <c r="G114" s="218" t="s">
        <v>871</v>
      </c>
      <c r="H114" s="219">
        <v>1</v>
      </c>
      <c r="I114" s="220"/>
      <c r="J114" s="221">
        <f>ROUND(I114*H114,1)</f>
        <v>0</v>
      </c>
      <c r="K114" s="217" t="s">
        <v>35</v>
      </c>
      <c r="L114" s="46"/>
      <c r="M114" s="222" t="s">
        <v>35</v>
      </c>
      <c r="N114" s="223" t="s">
        <v>51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166</v>
      </c>
      <c r="AT114" s="226" t="s">
        <v>161</v>
      </c>
      <c r="AU114" s="226" t="s">
        <v>87</v>
      </c>
      <c r="AY114" s="18" t="s">
        <v>159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87</v>
      </c>
      <c r="BK114" s="227">
        <f>ROUND(I114*H114,1)</f>
        <v>0</v>
      </c>
      <c r="BL114" s="18" t="s">
        <v>166</v>
      </c>
      <c r="BM114" s="226" t="s">
        <v>872</v>
      </c>
    </row>
    <row r="115" s="2" customFormat="1">
      <c r="A115" s="40"/>
      <c r="B115" s="41"/>
      <c r="C115" s="42"/>
      <c r="D115" s="228" t="s">
        <v>168</v>
      </c>
      <c r="E115" s="42"/>
      <c r="F115" s="229" t="s">
        <v>870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168</v>
      </c>
      <c r="AU115" s="18" t="s">
        <v>87</v>
      </c>
    </row>
    <row r="116" s="12" customFormat="1" ht="25.92" customHeight="1">
      <c r="A116" s="12"/>
      <c r="B116" s="199"/>
      <c r="C116" s="200"/>
      <c r="D116" s="201" t="s">
        <v>79</v>
      </c>
      <c r="E116" s="202" t="s">
        <v>873</v>
      </c>
      <c r="F116" s="202" t="s">
        <v>160</v>
      </c>
      <c r="G116" s="200"/>
      <c r="H116" s="200"/>
      <c r="I116" s="203"/>
      <c r="J116" s="204">
        <f>BK116</f>
        <v>0</v>
      </c>
      <c r="K116" s="200"/>
      <c r="L116" s="205"/>
      <c r="M116" s="206"/>
      <c r="N116" s="207"/>
      <c r="O116" s="207"/>
      <c r="P116" s="208">
        <f>SUM(P117:P140)</f>
        <v>0</v>
      </c>
      <c r="Q116" s="207"/>
      <c r="R116" s="208">
        <f>SUM(R117:R140)</f>
        <v>0</v>
      </c>
      <c r="S116" s="207"/>
      <c r="T116" s="209">
        <f>SUM(T117:T140)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87</v>
      </c>
      <c r="AT116" s="211" t="s">
        <v>79</v>
      </c>
      <c r="AU116" s="211" t="s">
        <v>80</v>
      </c>
      <c r="AY116" s="210" t="s">
        <v>159</v>
      </c>
      <c r="BK116" s="212">
        <f>SUM(BK117:BK140)</f>
        <v>0</v>
      </c>
    </row>
    <row r="117" s="2" customFormat="1" ht="16.5" customHeight="1">
      <c r="A117" s="40"/>
      <c r="B117" s="41"/>
      <c r="C117" s="215" t="s">
        <v>301</v>
      </c>
      <c r="D117" s="215" t="s">
        <v>161</v>
      </c>
      <c r="E117" s="216" t="s">
        <v>874</v>
      </c>
      <c r="F117" s="217" t="s">
        <v>875</v>
      </c>
      <c r="G117" s="218" t="s">
        <v>187</v>
      </c>
      <c r="H117" s="219">
        <v>150</v>
      </c>
      <c r="I117" s="220"/>
      <c r="J117" s="221">
        <f>ROUND(I117*H117,1)</f>
        <v>0</v>
      </c>
      <c r="K117" s="217" t="s">
        <v>35</v>
      </c>
      <c r="L117" s="46"/>
      <c r="M117" s="222" t="s">
        <v>35</v>
      </c>
      <c r="N117" s="223" t="s">
        <v>51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166</v>
      </c>
      <c r="AT117" s="226" t="s">
        <v>161</v>
      </c>
      <c r="AU117" s="226" t="s">
        <v>87</v>
      </c>
      <c r="AY117" s="18" t="s">
        <v>159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87</v>
      </c>
      <c r="BK117" s="227">
        <f>ROUND(I117*H117,1)</f>
        <v>0</v>
      </c>
      <c r="BL117" s="18" t="s">
        <v>166</v>
      </c>
      <c r="BM117" s="226" t="s">
        <v>396</v>
      </c>
    </row>
    <row r="118" s="2" customFormat="1">
      <c r="A118" s="40"/>
      <c r="B118" s="41"/>
      <c r="C118" s="42"/>
      <c r="D118" s="228" t="s">
        <v>168</v>
      </c>
      <c r="E118" s="42"/>
      <c r="F118" s="229" t="s">
        <v>875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168</v>
      </c>
      <c r="AU118" s="18" t="s">
        <v>87</v>
      </c>
    </row>
    <row r="119" s="2" customFormat="1" ht="16.5" customHeight="1">
      <c r="A119" s="40"/>
      <c r="B119" s="41"/>
      <c r="C119" s="215" t="s">
        <v>306</v>
      </c>
      <c r="D119" s="215" t="s">
        <v>161</v>
      </c>
      <c r="E119" s="216" t="s">
        <v>876</v>
      </c>
      <c r="F119" s="217" t="s">
        <v>877</v>
      </c>
      <c r="G119" s="218" t="s">
        <v>844</v>
      </c>
      <c r="H119" s="219">
        <v>25</v>
      </c>
      <c r="I119" s="220"/>
      <c r="J119" s="221">
        <f>ROUND(I119*H119,1)</f>
        <v>0</v>
      </c>
      <c r="K119" s="217" t="s">
        <v>35</v>
      </c>
      <c r="L119" s="46"/>
      <c r="M119" s="222" t="s">
        <v>35</v>
      </c>
      <c r="N119" s="223" t="s">
        <v>51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166</v>
      </c>
      <c r="AT119" s="226" t="s">
        <v>161</v>
      </c>
      <c r="AU119" s="226" t="s">
        <v>87</v>
      </c>
      <c r="AY119" s="18" t="s">
        <v>159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87</v>
      </c>
      <c r="BK119" s="227">
        <f>ROUND(I119*H119,1)</f>
        <v>0</v>
      </c>
      <c r="BL119" s="18" t="s">
        <v>166</v>
      </c>
      <c r="BM119" s="226" t="s">
        <v>408</v>
      </c>
    </row>
    <row r="120" s="2" customFormat="1">
      <c r="A120" s="40"/>
      <c r="B120" s="41"/>
      <c r="C120" s="42"/>
      <c r="D120" s="228" t="s">
        <v>168</v>
      </c>
      <c r="E120" s="42"/>
      <c r="F120" s="229" t="s">
        <v>877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168</v>
      </c>
      <c r="AU120" s="18" t="s">
        <v>87</v>
      </c>
    </row>
    <row r="121" s="2" customFormat="1" ht="16.5" customHeight="1">
      <c r="A121" s="40"/>
      <c r="B121" s="41"/>
      <c r="C121" s="215" t="s">
        <v>311</v>
      </c>
      <c r="D121" s="215" t="s">
        <v>161</v>
      </c>
      <c r="E121" s="216" t="s">
        <v>878</v>
      </c>
      <c r="F121" s="217" t="s">
        <v>879</v>
      </c>
      <c r="G121" s="218" t="s">
        <v>187</v>
      </c>
      <c r="H121" s="219">
        <v>150</v>
      </c>
      <c r="I121" s="220"/>
      <c r="J121" s="221">
        <f>ROUND(I121*H121,1)</f>
        <v>0</v>
      </c>
      <c r="K121" s="217" t="s">
        <v>35</v>
      </c>
      <c r="L121" s="46"/>
      <c r="M121" s="222" t="s">
        <v>35</v>
      </c>
      <c r="N121" s="223" t="s">
        <v>51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166</v>
      </c>
      <c r="AT121" s="226" t="s">
        <v>161</v>
      </c>
      <c r="AU121" s="226" t="s">
        <v>87</v>
      </c>
      <c r="AY121" s="18" t="s">
        <v>159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87</v>
      </c>
      <c r="BK121" s="227">
        <f>ROUND(I121*H121,1)</f>
        <v>0</v>
      </c>
      <c r="BL121" s="18" t="s">
        <v>166</v>
      </c>
      <c r="BM121" s="226" t="s">
        <v>420</v>
      </c>
    </row>
    <row r="122" s="2" customFormat="1">
      <c r="A122" s="40"/>
      <c r="B122" s="41"/>
      <c r="C122" s="42"/>
      <c r="D122" s="228" t="s">
        <v>168</v>
      </c>
      <c r="E122" s="42"/>
      <c r="F122" s="229" t="s">
        <v>879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168</v>
      </c>
      <c r="AU122" s="18" t="s">
        <v>87</v>
      </c>
    </row>
    <row r="123" s="2" customFormat="1" ht="24.15" customHeight="1">
      <c r="A123" s="40"/>
      <c r="B123" s="41"/>
      <c r="C123" s="215" t="s">
        <v>317</v>
      </c>
      <c r="D123" s="215" t="s">
        <v>161</v>
      </c>
      <c r="E123" s="216" t="s">
        <v>880</v>
      </c>
      <c r="F123" s="217" t="s">
        <v>881</v>
      </c>
      <c r="G123" s="218" t="s">
        <v>882</v>
      </c>
      <c r="H123" s="219">
        <v>0.14999999999999999</v>
      </c>
      <c r="I123" s="220"/>
      <c r="J123" s="221">
        <f>ROUND(I123*H123,1)</f>
        <v>0</v>
      </c>
      <c r="K123" s="217" t="s">
        <v>35</v>
      </c>
      <c r="L123" s="46"/>
      <c r="M123" s="222" t="s">
        <v>35</v>
      </c>
      <c r="N123" s="223" t="s">
        <v>51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166</v>
      </c>
      <c r="AT123" s="226" t="s">
        <v>161</v>
      </c>
      <c r="AU123" s="226" t="s">
        <v>87</v>
      </c>
      <c r="AY123" s="18" t="s">
        <v>159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87</v>
      </c>
      <c r="BK123" s="227">
        <f>ROUND(I123*H123,1)</f>
        <v>0</v>
      </c>
      <c r="BL123" s="18" t="s">
        <v>166</v>
      </c>
      <c r="BM123" s="226" t="s">
        <v>430</v>
      </c>
    </row>
    <row r="124" s="2" customFormat="1">
      <c r="A124" s="40"/>
      <c r="B124" s="41"/>
      <c r="C124" s="42"/>
      <c r="D124" s="228" t="s">
        <v>168</v>
      </c>
      <c r="E124" s="42"/>
      <c r="F124" s="229" t="s">
        <v>881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168</v>
      </c>
      <c r="AU124" s="18" t="s">
        <v>87</v>
      </c>
    </row>
    <row r="125" s="2" customFormat="1" ht="16.5" customHeight="1">
      <c r="A125" s="40"/>
      <c r="B125" s="41"/>
      <c r="C125" s="215" t="s">
        <v>323</v>
      </c>
      <c r="D125" s="215" t="s">
        <v>161</v>
      </c>
      <c r="E125" s="216" t="s">
        <v>883</v>
      </c>
      <c r="F125" s="217" t="s">
        <v>884</v>
      </c>
      <c r="G125" s="218" t="s">
        <v>234</v>
      </c>
      <c r="H125" s="219">
        <v>0.80000000000000004</v>
      </c>
      <c r="I125" s="220"/>
      <c r="J125" s="221">
        <f>ROUND(I125*H125,1)</f>
        <v>0</v>
      </c>
      <c r="K125" s="217" t="s">
        <v>35</v>
      </c>
      <c r="L125" s="46"/>
      <c r="M125" s="222" t="s">
        <v>35</v>
      </c>
      <c r="N125" s="223" t="s">
        <v>51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166</v>
      </c>
      <c r="AT125" s="226" t="s">
        <v>161</v>
      </c>
      <c r="AU125" s="226" t="s">
        <v>87</v>
      </c>
      <c r="AY125" s="18" t="s">
        <v>159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87</v>
      </c>
      <c r="BK125" s="227">
        <f>ROUND(I125*H125,1)</f>
        <v>0</v>
      </c>
      <c r="BL125" s="18" t="s">
        <v>166</v>
      </c>
      <c r="BM125" s="226" t="s">
        <v>445</v>
      </c>
    </row>
    <row r="126" s="2" customFormat="1">
      <c r="A126" s="40"/>
      <c r="B126" s="41"/>
      <c r="C126" s="42"/>
      <c r="D126" s="228" t="s">
        <v>168</v>
      </c>
      <c r="E126" s="42"/>
      <c r="F126" s="229" t="s">
        <v>884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168</v>
      </c>
      <c r="AU126" s="18" t="s">
        <v>87</v>
      </c>
    </row>
    <row r="127" s="2" customFormat="1" ht="16.5" customHeight="1">
      <c r="A127" s="40"/>
      <c r="B127" s="41"/>
      <c r="C127" s="215" t="s">
        <v>7</v>
      </c>
      <c r="D127" s="215" t="s">
        <v>161</v>
      </c>
      <c r="E127" s="216" t="s">
        <v>885</v>
      </c>
      <c r="F127" s="217" t="s">
        <v>886</v>
      </c>
      <c r="G127" s="218" t="s">
        <v>234</v>
      </c>
      <c r="H127" s="219">
        <v>0.40000000000000002</v>
      </c>
      <c r="I127" s="220"/>
      <c r="J127" s="221">
        <f>ROUND(I127*H127,1)</f>
        <v>0</v>
      </c>
      <c r="K127" s="217" t="s">
        <v>35</v>
      </c>
      <c r="L127" s="46"/>
      <c r="M127" s="222" t="s">
        <v>35</v>
      </c>
      <c r="N127" s="223" t="s">
        <v>51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166</v>
      </c>
      <c r="AT127" s="226" t="s">
        <v>161</v>
      </c>
      <c r="AU127" s="226" t="s">
        <v>87</v>
      </c>
      <c r="AY127" s="18" t="s">
        <v>159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87</v>
      </c>
      <c r="BK127" s="227">
        <f>ROUND(I127*H127,1)</f>
        <v>0</v>
      </c>
      <c r="BL127" s="18" t="s">
        <v>166</v>
      </c>
      <c r="BM127" s="226" t="s">
        <v>457</v>
      </c>
    </row>
    <row r="128" s="2" customFormat="1">
      <c r="A128" s="40"/>
      <c r="B128" s="41"/>
      <c r="C128" s="42"/>
      <c r="D128" s="228" t="s">
        <v>168</v>
      </c>
      <c r="E128" s="42"/>
      <c r="F128" s="229" t="s">
        <v>886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168</v>
      </c>
      <c r="AU128" s="18" t="s">
        <v>87</v>
      </c>
    </row>
    <row r="129" s="2" customFormat="1" ht="16.5" customHeight="1">
      <c r="A129" s="40"/>
      <c r="B129" s="41"/>
      <c r="C129" s="215" t="s">
        <v>337</v>
      </c>
      <c r="D129" s="215" t="s">
        <v>161</v>
      </c>
      <c r="E129" s="216" t="s">
        <v>887</v>
      </c>
      <c r="F129" s="217" t="s">
        <v>888</v>
      </c>
      <c r="G129" s="218" t="s">
        <v>234</v>
      </c>
      <c r="H129" s="219">
        <v>0.40000000000000002</v>
      </c>
      <c r="I129" s="220"/>
      <c r="J129" s="221">
        <f>ROUND(I129*H129,1)</f>
        <v>0</v>
      </c>
      <c r="K129" s="217" t="s">
        <v>35</v>
      </c>
      <c r="L129" s="46"/>
      <c r="M129" s="222" t="s">
        <v>35</v>
      </c>
      <c r="N129" s="223" t="s">
        <v>51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166</v>
      </c>
      <c r="AT129" s="226" t="s">
        <v>161</v>
      </c>
      <c r="AU129" s="226" t="s">
        <v>87</v>
      </c>
      <c r="AY129" s="18" t="s">
        <v>159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87</v>
      </c>
      <c r="BK129" s="227">
        <f>ROUND(I129*H129,1)</f>
        <v>0</v>
      </c>
      <c r="BL129" s="18" t="s">
        <v>166</v>
      </c>
      <c r="BM129" s="226" t="s">
        <v>470</v>
      </c>
    </row>
    <row r="130" s="2" customFormat="1">
      <c r="A130" s="40"/>
      <c r="B130" s="41"/>
      <c r="C130" s="42"/>
      <c r="D130" s="228" t="s">
        <v>168</v>
      </c>
      <c r="E130" s="42"/>
      <c r="F130" s="229" t="s">
        <v>888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168</v>
      </c>
      <c r="AU130" s="18" t="s">
        <v>87</v>
      </c>
    </row>
    <row r="131" s="2" customFormat="1" ht="24.15" customHeight="1">
      <c r="A131" s="40"/>
      <c r="B131" s="41"/>
      <c r="C131" s="215" t="s">
        <v>344</v>
      </c>
      <c r="D131" s="215" t="s">
        <v>161</v>
      </c>
      <c r="E131" s="216" t="s">
        <v>889</v>
      </c>
      <c r="F131" s="217" t="s">
        <v>890</v>
      </c>
      <c r="G131" s="218" t="s">
        <v>187</v>
      </c>
      <c r="H131" s="219">
        <v>140</v>
      </c>
      <c r="I131" s="220"/>
      <c r="J131" s="221">
        <f>ROUND(I131*H131,1)</f>
        <v>0</v>
      </c>
      <c r="K131" s="217" t="s">
        <v>35</v>
      </c>
      <c r="L131" s="46"/>
      <c r="M131" s="222" t="s">
        <v>35</v>
      </c>
      <c r="N131" s="223" t="s">
        <v>51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166</v>
      </c>
      <c r="AT131" s="226" t="s">
        <v>161</v>
      </c>
      <c r="AU131" s="226" t="s">
        <v>87</v>
      </c>
      <c r="AY131" s="18" t="s">
        <v>159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87</v>
      </c>
      <c r="BK131" s="227">
        <f>ROUND(I131*H131,1)</f>
        <v>0</v>
      </c>
      <c r="BL131" s="18" t="s">
        <v>166</v>
      </c>
      <c r="BM131" s="226" t="s">
        <v>483</v>
      </c>
    </row>
    <row r="132" s="2" customFormat="1">
      <c r="A132" s="40"/>
      <c r="B132" s="41"/>
      <c r="C132" s="42"/>
      <c r="D132" s="228" t="s">
        <v>168</v>
      </c>
      <c r="E132" s="42"/>
      <c r="F132" s="229" t="s">
        <v>890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168</v>
      </c>
      <c r="AU132" s="18" t="s">
        <v>87</v>
      </c>
    </row>
    <row r="133" s="2" customFormat="1" ht="24.15" customHeight="1">
      <c r="A133" s="40"/>
      <c r="B133" s="41"/>
      <c r="C133" s="215" t="s">
        <v>351</v>
      </c>
      <c r="D133" s="215" t="s">
        <v>161</v>
      </c>
      <c r="E133" s="216" t="s">
        <v>891</v>
      </c>
      <c r="F133" s="217" t="s">
        <v>892</v>
      </c>
      <c r="G133" s="218" t="s">
        <v>187</v>
      </c>
      <c r="H133" s="219">
        <v>10</v>
      </c>
      <c r="I133" s="220"/>
      <c r="J133" s="221">
        <f>ROUND(I133*H133,1)</f>
        <v>0</v>
      </c>
      <c r="K133" s="217" t="s">
        <v>35</v>
      </c>
      <c r="L133" s="46"/>
      <c r="M133" s="222" t="s">
        <v>35</v>
      </c>
      <c r="N133" s="223" t="s">
        <v>51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166</v>
      </c>
      <c r="AT133" s="226" t="s">
        <v>161</v>
      </c>
      <c r="AU133" s="226" t="s">
        <v>87</v>
      </c>
      <c r="AY133" s="18" t="s">
        <v>159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87</v>
      </c>
      <c r="BK133" s="227">
        <f>ROUND(I133*H133,1)</f>
        <v>0</v>
      </c>
      <c r="BL133" s="18" t="s">
        <v>166</v>
      </c>
      <c r="BM133" s="226" t="s">
        <v>493</v>
      </c>
    </row>
    <row r="134" s="2" customFormat="1">
      <c r="A134" s="40"/>
      <c r="B134" s="41"/>
      <c r="C134" s="42"/>
      <c r="D134" s="228" t="s">
        <v>168</v>
      </c>
      <c r="E134" s="42"/>
      <c r="F134" s="229" t="s">
        <v>892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168</v>
      </c>
      <c r="AU134" s="18" t="s">
        <v>87</v>
      </c>
    </row>
    <row r="135" s="2" customFormat="1" ht="24.15" customHeight="1">
      <c r="A135" s="40"/>
      <c r="B135" s="41"/>
      <c r="C135" s="215" t="s">
        <v>360</v>
      </c>
      <c r="D135" s="215" t="s">
        <v>161</v>
      </c>
      <c r="E135" s="216" t="s">
        <v>893</v>
      </c>
      <c r="F135" s="217" t="s">
        <v>894</v>
      </c>
      <c r="G135" s="218" t="s">
        <v>187</v>
      </c>
      <c r="H135" s="219">
        <v>140</v>
      </c>
      <c r="I135" s="220"/>
      <c r="J135" s="221">
        <f>ROUND(I135*H135,1)</f>
        <v>0</v>
      </c>
      <c r="K135" s="217" t="s">
        <v>35</v>
      </c>
      <c r="L135" s="46"/>
      <c r="M135" s="222" t="s">
        <v>35</v>
      </c>
      <c r="N135" s="223" t="s">
        <v>51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166</v>
      </c>
      <c r="AT135" s="226" t="s">
        <v>161</v>
      </c>
      <c r="AU135" s="226" t="s">
        <v>87</v>
      </c>
      <c r="AY135" s="18" t="s">
        <v>159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87</v>
      </c>
      <c r="BK135" s="227">
        <f>ROUND(I135*H135,1)</f>
        <v>0</v>
      </c>
      <c r="BL135" s="18" t="s">
        <v>166</v>
      </c>
      <c r="BM135" s="226" t="s">
        <v>503</v>
      </c>
    </row>
    <row r="136" s="2" customFormat="1">
      <c r="A136" s="40"/>
      <c r="B136" s="41"/>
      <c r="C136" s="42"/>
      <c r="D136" s="228" t="s">
        <v>168</v>
      </c>
      <c r="E136" s="42"/>
      <c r="F136" s="229" t="s">
        <v>894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168</v>
      </c>
      <c r="AU136" s="18" t="s">
        <v>87</v>
      </c>
    </row>
    <row r="137" s="2" customFormat="1" ht="24.15" customHeight="1">
      <c r="A137" s="40"/>
      <c r="B137" s="41"/>
      <c r="C137" s="215" t="s">
        <v>366</v>
      </c>
      <c r="D137" s="215" t="s">
        <v>161</v>
      </c>
      <c r="E137" s="216" t="s">
        <v>895</v>
      </c>
      <c r="F137" s="217" t="s">
        <v>896</v>
      </c>
      <c r="G137" s="218" t="s">
        <v>187</v>
      </c>
      <c r="H137" s="219">
        <v>10</v>
      </c>
      <c r="I137" s="220"/>
      <c r="J137" s="221">
        <f>ROUND(I137*H137,1)</f>
        <v>0</v>
      </c>
      <c r="K137" s="217" t="s">
        <v>35</v>
      </c>
      <c r="L137" s="46"/>
      <c r="M137" s="222" t="s">
        <v>35</v>
      </c>
      <c r="N137" s="223" t="s">
        <v>51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166</v>
      </c>
      <c r="AT137" s="226" t="s">
        <v>161</v>
      </c>
      <c r="AU137" s="226" t="s">
        <v>87</v>
      </c>
      <c r="AY137" s="18" t="s">
        <v>159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87</v>
      </c>
      <c r="BK137" s="227">
        <f>ROUND(I137*H137,1)</f>
        <v>0</v>
      </c>
      <c r="BL137" s="18" t="s">
        <v>166</v>
      </c>
      <c r="BM137" s="226" t="s">
        <v>513</v>
      </c>
    </row>
    <row r="138" s="2" customFormat="1">
      <c r="A138" s="40"/>
      <c r="B138" s="41"/>
      <c r="C138" s="42"/>
      <c r="D138" s="228" t="s">
        <v>168</v>
      </c>
      <c r="E138" s="42"/>
      <c r="F138" s="229" t="s">
        <v>896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168</v>
      </c>
      <c r="AU138" s="18" t="s">
        <v>87</v>
      </c>
    </row>
    <row r="139" s="2" customFormat="1" ht="16.5" customHeight="1">
      <c r="A139" s="40"/>
      <c r="B139" s="41"/>
      <c r="C139" s="215" t="s">
        <v>374</v>
      </c>
      <c r="D139" s="215" t="s">
        <v>161</v>
      </c>
      <c r="E139" s="216" t="s">
        <v>897</v>
      </c>
      <c r="F139" s="217" t="s">
        <v>898</v>
      </c>
      <c r="G139" s="218" t="s">
        <v>871</v>
      </c>
      <c r="H139" s="219">
        <v>1</v>
      </c>
      <c r="I139" s="220"/>
      <c r="J139" s="221">
        <f>ROUND(I139*H139,1)</f>
        <v>0</v>
      </c>
      <c r="K139" s="217" t="s">
        <v>35</v>
      </c>
      <c r="L139" s="46"/>
      <c r="M139" s="222" t="s">
        <v>35</v>
      </c>
      <c r="N139" s="223" t="s">
        <v>51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166</v>
      </c>
      <c r="AT139" s="226" t="s">
        <v>161</v>
      </c>
      <c r="AU139" s="226" t="s">
        <v>87</v>
      </c>
      <c r="AY139" s="18" t="s">
        <v>159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87</v>
      </c>
      <c r="BK139" s="227">
        <f>ROUND(I139*H139,1)</f>
        <v>0</v>
      </c>
      <c r="BL139" s="18" t="s">
        <v>166</v>
      </c>
      <c r="BM139" s="226" t="s">
        <v>899</v>
      </c>
    </row>
    <row r="140" s="2" customFormat="1">
      <c r="A140" s="40"/>
      <c r="B140" s="41"/>
      <c r="C140" s="42"/>
      <c r="D140" s="228" t="s">
        <v>168</v>
      </c>
      <c r="E140" s="42"/>
      <c r="F140" s="229" t="s">
        <v>898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168</v>
      </c>
      <c r="AU140" s="18" t="s">
        <v>87</v>
      </c>
    </row>
    <row r="141" s="12" customFormat="1" ht="25.92" customHeight="1">
      <c r="A141" s="12"/>
      <c r="B141" s="199"/>
      <c r="C141" s="200"/>
      <c r="D141" s="201" t="s">
        <v>79</v>
      </c>
      <c r="E141" s="202" t="s">
        <v>900</v>
      </c>
      <c r="F141" s="202" t="s">
        <v>901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SUM(P142:P153)</f>
        <v>0</v>
      </c>
      <c r="Q141" s="207"/>
      <c r="R141" s="208">
        <f>SUM(R142:R153)</f>
        <v>0</v>
      </c>
      <c r="S141" s="207"/>
      <c r="T141" s="209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87</v>
      </c>
      <c r="AT141" s="211" t="s">
        <v>79</v>
      </c>
      <c r="AU141" s="211" t="s">
        <v>80</v>
      </c>
      <c r="AY141" s="210" t="s">
        <v>159</v>
      </c>
      <c r="BK141" s="212">
        <f>SUM(BK142:BK153)</f>
        <v>0</v>
      </c>
    </row>
    <row r="142" s="2" customFormat="1" ht="16.5" customHeight="1">
      <c r="A142" s="40"/>
      <c r="B142" s="41"/>
      <c r="C142" s="215" t="s">
        <v>382</v>
      </c>
      <c r="D142" s="215" t="s">
        <v>161</v>
      </c>
      <c r="E142" s="216" t="s">
        <v>902</v>
      </c>
      <c r="F142" s="217" t="s">
        <v>903</v>
      </c>
      <c r="G142" s="218" t="s">
        <v>904</v>
      </c>
      <c r="H142" s="219">
        <v>1</v>
      </c>
      <c r="I142" s="220"/>
      <c r="J142" s="221">
        <f>ROUND(I142*H142,1)</f>
        <v>0</v>
      </c>
      <c r="K142" s="217" t="s">
        <v>35</v>
      </c>
      <c r="L142" s="46"/>
      <c r="M142" s="222" t="s">
        <v>35</v>
      </c>
      <c r="N142" s="223" t="s">
        <v>51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166</v>
      </c>
      <c r="AT142" s="226" t="s">
        <v>161</v>
      </c>
      <c r="AU142" s="226" t="s">
        <v>87</v>
      </c>
      <c r="AY142" s="18" t="s">
        <v>159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87</v>
      </c>
      <c r="BK142" s="227">
        <f>ROUND(I142*H142,1)</f>
        <v>0</v>
      </c>
      <c r="BL142" s="18" t="s">
        <v>166</v>
      </c>
      <c r="BM142" s="226" t="s">
        <v>524</v>
      </c>
    </row>
    <row r="143" s="2" customFormat="1">
      <c r="A143" s="40"/>
      <c r="B143" s="41"/>
      <c r="C143" s="42"/>
      <c r="D143" s="228" t="s">
        <v>168</v>
      </c>
      <c r="E143" s="42"/>
      <c r="F143" s="229" t="s">
        <v>903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168</v>
      </c>
      <c r="AU143" s="18" t="s">
        <v>87</v>
      </c>
    </row>
    <row r="144" s="2" customFormat="1" ht="16.5" customHeight="1">
      <c r="A144" s="40"/>
      <c r="B144" s="41"/>
      <c r="C144" s="215" t="s">
        <v>389</v>
      </c>
      <c r="D144" s="215" t="s">
        <v>161</v>
      </c>
      <c r="E144" s="216" t="s">
        <v>905</v>
      </c>
      <c r="F144" s="217" t="s">
        <v>906</v>
      </c>
      <c r="G144" s="218" t="s">
        <v>904</v>
      </c>
      <c r="H144" s="219">
        <v>1</v>
      </c>
      <c r="I144" s="220"/>
      <c r="J144" s="221">
        <f>ROUND(I144*H144,1)</f>
        <v>0</v>
      </c>
      <c r="K144" s="217" t="s">
        <v>35</v>
      </c>
      <c r="L144" s="46"/>
      <c r="M144" s="222" t="s">
        <v>35</v>
      </c>
      <c r="N144" s="223" t="s">
        <v>51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166</v>
      </c>
      <c r="AT144" s="226" t="s">
        <v>161</v>
      </c>
      <c r="AU144" s="226" t="s">
        <v>87</v>
      </c>
      <c r="AY144" s="18" t="s">
        <v>159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87</v>
      </c>
      <c r="BK144" s="227">
        <f>ROUND(I144*H144,1)</f>
        <v>0</v>
      </c>
      <c r="BL144" s="18" t="s">
        <v>166</v>
      </c>
      <c r="BM144" s="226" t="s">
        <v>536</v>
      </c>
    </row>
    <row r="145" s="2" customFormat="1">
      <c r="A145" s="40"/>
      <c r="B145" s="41"/>
      <c r="C145" s="42"/>
      <c r="D145" s="228" t="s">
        <v>168</v>
      </c>
      <c r="E145" s="42"/>
      <c r="F145" s="229" t="s">
        <v>906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168</v>
      </c>
      <c r="AU145" s="18" t="s">
        <v>87</v>
      </c>
    </row>
    <row r="146" s="2" customFormat="1" ht="16.5" customHeight="1">
      <c r="A146" s="40"/>
      <c r="B146" s="41"/>
      <c r="C146" s="215" t="s">
        <v>396</v>
      </c>
      <c r="D146" s="215" t="s">
        <v>161</v>
      </c>
      <c r="E146" s="216" t="s">
        <v>907</v>
      </c>
      <c r="F146" s="217" t="s">
        <v>908</v>
      </c>
      <c r="G146" s="218" t="s">
        <v>904</v>
      </c>
      <c r="H146" s="219">
        <v>1</v>
      </c>
      <c r="I146" s="220"/>
      <c r="J146" s="221">
        <f>ROUND(I146*H146,1)</f>
        <v>0</v>
      </c>
      <c r="K146" s="217" t="s">
        <v>35</v>
      </c>
      <c r="L146" s="46"/>
      <c r="M146" s="222" t="s">
        <v>35</v>
      </c>
      <c r="N146" s="223" t="s">
        <v>51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166</v>
      </c>
      <c r="AT146" s="226" t="s">
        <v>161</v>
      </c>
      <c r="AU146" s="226" t="s">
        <v>87</v>
      </c>
      <c r="AY146" s="18" t="s">
        <v>159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87</v>
      </c>
      <c r="BK146" s="227">
        <f>ROUND(I146*H146,1)</f>
        <v>0</v>
      </c>
      <c r="BL146" s="18" t="s">
        <v>166</v>
      </c>
      <c r="BM146" s="226" t="s">
        <v>548</v>
      </c>
    </row>
    <row r="147" s="2" customFormat="1">
      <c r="A147" s="40"/>
      <c r="B147" s="41"/>
      <c r="C147" s="42"/>
      <c r="D147" s="228" t="s">
        <v>168</v>
      </c>
      <c r="E147" s="42"/>
      <c r="F147" s="229" t="s">
        <v>908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168</v>
      </c>
      <c r="AU147" s="18" t="s">
        <v>87</v>
      </c>
    </row>
    <row r="148" s="2" customFormat="1" ht="16.5" customHeight="1">
      <c r="A148" s="40"/>
      <c r="B148" s="41"/>
      <c r="C148" s="215" t="s">
        <v>403</v>
      </c>
      <c r="D148" s="215" t="s">
        <v>161</v>
      </c>
      <c r="E148" s="216" t="s">
        <v>909</v>
      </c>
      <c r="F148" s="217" t="s">
        <v>910</v>
      </c>
      <c r="G148" s="218" t="s">
        <v>904</v>
      </c>
      <c r="H148" s="219">
        <v>1</v>
      </c>
      <c r="I148" s="220"/>
      <c r="J148" s="221">
        <f>ROUND(I148*H148,1)</f>
        <v>0</v>
      </c>
      <c r="K148" s="217" t="s">
        <v>35</v>
      </c>
      <c r="L148" s="46"/>
      <c r="M148" s="222" t="s">
        <v>35</v>
      </c>
      <c r="N148" s="223" t="s">
        <v>51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166</v>
      </c>
      <c r="AT148" s="226" t="s">
        <v>161</v>
      </c>
      <c r="AU148" s="226" t="s">
        <v>87</v>
      </c>
      <c r="AY148" s="18" t="s">
        <v>159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87</v>
      </c>
      <c r="BK148" s="227">
        <f>ROUND(I148*H148,1)</f>
        <v>0</v>
      </c>
      <c r="BL148" s="18" t="s">
        <v>166</v>
      </c>
      <c r="BM148" s="226" t="s">
        <v>911</v>
      </c>
    </row>
    <row r="149" s="2" customFormat="1">
      <c r="A149" s="40"/>
      <c r="B149" s="41"/>
      <c r="C149" s="42"/>
      <c r="D149" s="228" t="s">
        <v>168</v>
      </c>
      <c r="E149" s="42"/>
      <c r="F149" s="229" t="s">
        <v>910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168</v>
      </c>
      <c r="AU149" s="18" t="s">
        <v>87</v>
      </c>
    </row>
    <row r="150" s="2" customFormat="1" ht="24.15" customHeight="1">
      <c r="A150" s="40"/>
      <c r="B150" s="41"/>
      <c r="C150" s="215" t="s">
        <v>408</v>
      </c>
      <c r="D150" s="215" t="s">
        <v>161</v>
      </c>
      <c r="E150" s="216" t="s">
        <v>912</v>
      </c>
      <c r="F150" s="217" t="s">
        <v>913</v>
      </c>
      <c r="G150" s="218" t="s">
        <v>914</v>
      </c>
      <c r="H150" s="219">
        <v>1</v>
      </c>
      <c r="I150" s="220"/>
      <c r="J150" s="221">
        <f>ROUND(I150*H150,1)</f>
        <v>0</v>
      </c>
      <c r="K150" s="217" t="s">
        <v>35</v>
      </c>
      <c r="L150" s="46"/>
      <c r="M150" s="222" t="s">
        <v>35</v>
      </c>
      <c r="N150" s="223" t="s">
        <v>51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166</v>
      </c>
      <c r="AT150" s="226" t="s">
        <v>161</v>
      </c>
      <c r="AU150" s="226" t="s">
        <v>87</v>
      </c>
      <c r="AY150" s="18" t="s">
        <v>159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87</v>
      </c>
      <c r="BK150" s="227">
        <f>ROUND(I150*H150,1)</f>
        <v>0</v>
      </c>
      <c r="BL150" s="18" t="s">
        <v>166</v>
      </c>
      <c r="BM150" s="226" t="s">
        <v>915</v>
      </c>
    </row>
    <row r="151" s="2" customFormat="1">
      <c r="A151" s="40"/>
      <c r="B151" s="41"/>
      <c r="C151" s="42"/>
      <c r="D151" s="228" t="s">
        <v>168</v>
      </c>
      <c r="E151" s="42"/>
      <c r="F151" s="229" t="s">
        <v>913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168</v>
      </c>
      <c r="AU151" s="18" t="s">
        <v>87</v>
      </c>
    </row>
    <row r="152" s="2" customFormat="1" ht="16.5" customHeight="1">
      <c r="A152" s="40"/>
      <c r="B152" s="41"/>
      <c r="C152" s="215" t="s">
        <v>414</v>
      </c>
      <c r="D152" s="215" t="s">
        <v>161</v>
      </c>
      <c r="E152" s="216" t="s">
        <v>916</v>
      </c>
      <c r="F152" s="217" t="s">
        <v>917</v>
      </c>
      <c r="G152" s="218" t="s">
        <v>918</v>
      </c>
      <c r="H152" s="219">
        <v>1</v>
      </c>
      <c r="I152" s="220"/>
      <c r="J152" s="221">
        <f>ROUND(I152*H152,1)</f>
        <v>0</v>
      </c>
      <c r="K152" s="217" t="s">
        <v>35</v>
      </c>
      <c r="L152" s="46"/>
      <c r="M152" s="222" t="s">
        <v>35</v>
      </c>
      <c r="N152" s="223" t="s">
        <v>51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166</v>
      </c>
      <c r="AT152" s="226" t="s">
        <v>161</v>
      </c>
      <c r="AU152" s="226" t="s">
        <v>87</v>
      </c>
      <c r="AY152" s="18" t="s">
        <v>159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87</v>
      </c>
      <c r="BK152" s="227">
        <f>ROUND(I152*H152,1)</f>
        <v>0</v>
      </c>
      <c r="BL152" s="18" t="s">
        <v>166</v>
      </c>
      <c r="BM152" s="226" t="s">
        <v>919</v>
      </c>
    </row>
    <row r="153" s="2" customFormat="1">
      <c r="A153" s="40"/>
      <c r="B153" s="41"/>
      <c r="C153" s="42"/>
      <c r="D153" s="228" t="s">
        <v>168</v>
      </c>
      <c r="E153" s="42"/>
      <c r="F153" s="229" t="s">
        <v>917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168</v>
      </c>
      <c r="AU153" s="18" t="s">
        <v>87</v>
      </c>
    </row>
    <row r="154" s="12" customFormat="1" ht="25.92" customHeight="1">
      <c r="A154" s="12"/>
      <c r="B154" s="199"/>
      <c r="C154" s="200"/>
      <c r="D154" s="201" t="s">
        <v>79</v>
      </c>
      <c r="E154" s="202" t="s">
        <v>920</v>
      </c>
      <c r="F154" s="202" t="s">
        <v>921</v>
      </c>
      <c r="G154" s="200"/>
      <c r="H154" s="200"/>
      <c r="I154" s="203"/>
      <c r="J154" s="204">
        <f>BK154</f>
        <v>0</v>
      </c>
      <c r="K154" s="200"/>
      <c r="L154" s="205"/>
      <c r="M154" s="206"/>
      <c r="N154" s="207"/>
      <c r="O154" s="207"/>
      <c r="P154" s="208">
        <f>SUM(P155:P194)</f>
        <v>0</v>
      </c>
      <c r="Q154" s="207"/>
      <c r="R154" s="208">
        <f>SUM(R155:R194)</f>
        <v>0</v>
      </c>
      <c r="S154" s="207"/>
      <c r="T154" s="209">
        <f>SUM(T155:T194)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87</v>
      </c>
      <c r="AT154" s="211" t="s">
        <v>79</v>
      </c>
      <c r="AU154" s="211" t="s">
        <v>80</v>
      </c>
      <c r="AY154" s="210" t="s">
        <v>159</v>
      </c>
      <c r="BK154" s="212">
        <f>SUM(BK155:BK194)</f>
        <v>0</v>
      </c>
    </row>
    <row r="155" s="2" customFormat="1" ht="16.5" customHeight="1">
      <c r="A155" s="40"/>
      <c r="B155" s="41"/>
      <c r="C155" s="278" t="s">
        <v>420</v>
      </c>
      <c r="D155" s="278" t="s">
        <v>345</v>
      </c>
      <c r="E155" s="279" t="s">
        <v>922</v>
      </c>
      <c r="F155" s="280" t="s">
        <v>923</v>
      </c>
      <c r="G155" s="281" t="s">
        <v>187</v>
      </c>
      <c r="H155" s="282">
        <v>165</v>
      </c>
      <c r="I155" s="283"/>
      <c r="J155" s="284">
        <f>ROUND(I155*H155,1)</f>
        <v>0</v>
      </c>
      <c r="K155" s="280" t="s">
        <v>35</v>
      </c>
      <c r="L155" s="285"/>
      <c r="M155" s="286" t="s">
        <v>35</v>
      </c>
      <c r="N155" s="287" t="s">
        <v>51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218</v>
      </c>
      <c r="AT155" s="226" t="s">
        <v>345</v>
      </c>
      <c r="AU155" s="226" t="s">
        <v>87</v>
      </c>
      <c r="AY155" s="18" t="s">
        <v>159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87</v>
      </c>
      <c r="BK155" s="227">
        <f>ROUND(I155*H155,1)</f>
        <v>0</v>
      </c>
      <c r="BL155" s="18" t="s">
        <v>166</v>
      </c>
      <c r="BM155" s="226" t="s">
        <v>924</v>
      </c>
    </row>
    <row r="156" s="2" customFormat="1">
      <c r="A156" s="40"/>
      <c r="B156" s="41"/>
      <c r="C156" s="42"/>
      <c r="D156" s="228" t="s">
        <v>168</v>
      </c>
      <c r="E156" s="42"/>
      <c r="F156" s="229" t="s">
        <v>923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168</v>
      </c>
      <c r="AU156" s="18" t="s">
        <v>87</v>
      </c>
    </row>
    <row r="157" s="2" customFormat="1" ht="16.5" customHeight="1">
      <c r="A157" s="40"/>
      <c r="B157" s="41"/>
      <c r="C157" s="278" t="s">
        <v>425</v>
      </c>
      <c r="D157" s="278" t="s">
        <v>345</v>
      </c>
      <c r="E157" s="279" t="s">
        <v>925</v>
      </c>
      <c r="F157" s="280" t="s">
        <v>926</v>
      </c>
      <c r="G157" s="281" t="s">
        <v>844</v>
      </c>
      <c r="H157" s="282">
        <v>4</v>
      </c>
      <c r="I157" s="283"/>
      <c r="J157" s="284">
        <f>ROUND(I157*H157,1)</f>
        <v>0</v>
      </c>
      <c r="K157" s="280" t="s">
        <v>35</v>
      </c>
      <c r="L157" s="285"/>
      <c r="M157" s="286" t="s">
        <v>35</v>
      </c>
      <c r="N157" s="287" t="s">
        <v>51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218</v>
      </c>
      <c r="AT157" s="226" t="s">
        <v>345</v>
      </c>
      <c r="AU157" s="226" t="s">
        <v>87</v>
      </c>
      <c r="AY157" s="18" t="s">
        <v>159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87</v>
      </c>
      <c r="BK157" s="227">
        <f>ROUND(I157*H157,1)</f>
        <v>0</v>
      </c>
      <c r="BL157" s="18" t="s">
        <v>166</v>
      </c>
      <c r="BM157" s="226" t="s">
        <v>927</v>
      </c>
    </row>
    <row r="158" s="2" customFormat="1">
      <c r="A158" s="40"/>
      <c r="B158" s="41"/>
      <c r="C158" s="42"/>
      <c r="D158" s="228" t="s">
        <v>168</v>
      </c>
      <c r="E158" s="42"/>
      <c r="F158" s="229" t="s">
        <v>926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168</v>
      </c>
      <c r="AU158" s="18" t="s">
        <v>87</v>
      </c>
    </row>
    <row r="159" s="2" customFormat="1" ht="16.5" customHeight="1">
      <c r="A159" s="40"/>
      <c r="B159" s="41"/>
      <c r="C159" s="278" t="s">
        <v>430</v>
      </c>
      <c r="D159" s="278" t="s">
        <v>345</v>
      </c>
      <c r="E159" s="279" t="s">
        <v>928</v>
      </c>
      <c r="F159" s="280" t="s">
        <v>929</v>
      </c>
      <c r="G159" s="281" t="s">
        <v>844</v>
      </c>
      <c r="H159" s="282">
        <v>4</v>
      </c>
      <c r="I159" s="283"/>
      <c r="J159" s="284">
        <f>ROUND(I159*H159,1)</f>
        <v>0</v>
      </c>
      <c r="K159" s="280" t="s">
        <v>35</v>
      </c>
      <c r="L159" s="285"/>
      <c r="M159" s="286" t="s">
        <v>35</v>
      </c>
      <c r="N159" s="287" t="s">
        <v>51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218</v>
      </c>
      <c r="AT159" s="226" t="s">
        <v>345</v>
      </c>
      <c r="AU159" s="226" t="s">
        <v>87</v>
      </c>
      <c r="AY159" s="18" t="s">
        <v>159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87</v>
      </c>
      <c r="BK159" s="227">
        <f>ROUND(I159*H159,1)</f>
        <v>0</v>
      </c>
      <c r="BL159" s="18" t="s">
        <v>166</v>
      </c>
      <c r="BM159" s="226" t="s">
        <v>930</v>
      </c>
    </row>
    <row r="160" s="2" customFormat="1">
      <c r="A160" s="40"/>
      <c r="B160" s="41"/>
      <c r="C160" s="42"/>
      <c r="D160" s="228" t="s">
        <v>168</v>
      </c>
      <c r="E160" s="42"/>
      <c r="F160" s="229" t="s">
        <v>929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168</v>
      </c>
      <c r="AU160" s="18" t="s">
        <v>87</v>
      </c>
    </row>
    <row r="161" s="2" customFormat="1" ht="16.5" customHeight="1">
      <c r="A161" s="40"/>
      <c r="B161" s="41"/>
      <c r="C161" s="278" t="s">
        <v>437</v>
      </c>
      <c r="D161" s="278" t="s">
        <v>345</v>
      </c>
      <c r="E161" s="279" t="s">
        <v>931</v>
      </c>
      <c r="F161" s="280" t="s">
        <v>932</v>
      </c>
      <c r="G161" s="281" t="s">
        <v>844</v>
      </c>
      <c r="H161" s="282">
        <v>4</v>
      </c>
      <c r="I161" s="283"/>
      <c r="J161" s="284">
        <f>ROUND(I161*H161,1)</f>
        <v>0</v>
      </c>
      <c r="K161" s="280" t="s">
        <v>35</v>
      </c>
      <c r="L161" s="285"/>
      <c r="M161" s="286" t="s">
        <v>35</v>
      </c>
      <c r="N161" s="287" t="s">
        <v>51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218</v>
      </c>
      <c r="AT161" s="226" t="s">
        <v>345</v>
      </c>
      <c r="AU161" s="226" t="s">
        <v>87</v>
      </c>
      <c r="AY161" s="18" t="s">
        <v>159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87</v>
      </c>
      <c r="BK161" s="227">
        <f>ROUND(I161*H161,1)</f>
        <v>0</v>
      </c>
      <c r="BL161" s="18" t="s">
        <v>166</v>
      </c>
      <c r="BM161" s="226" t="s">
        <v>933</v>
      </c>
    </row>
    <row r="162" s="2" customFormat="1">
      <c r="A162" s="40"/>
      <c r="B162" s="41"/>
      <c r="C162" s="42"/>
      <c r="D162" s="228" t="s">
        <v>168</v>
      </c>
      <c r="E162" s="42"/>
      <c r="F162" s="229" t="s">
        <v>932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168</v>
      </c>
      <c r="AU162" s="18" t="s">
        <v>87</v>
      </c>
    </row>
    <row r="163" s="2" customFormat="1" ht="16.5" customHeight="1">
      <c r="A163" s="40"/>
      <c r="B163" s="41"/>
      <c r="C163" s="278" t="s">
        <v>445</v>
      </c>
      <c r="D163" s="278" t="s">
        <v>345</v>
      </c>
      <c r="E163" s="279" t="s">
        <v>934</v>
      </c>
      <c r="F163" s="280" t="s">
        <v>935</v>
      </c>
      <c r="G163" s="281" t="s">
        <v>844</v>
      </c>
      <c r="H163" s="282">
        <v>4</v>
      </c>
      <c r="I163" s="283"/>
      <c r="J163" s="284">
        <f>ROUND(I163*H163,1)</f>
        <v>0</v>
      </c>
      <c r="K163" s="280" t="s">
        <v>35</v>
      </c>
      <c r="L163" s="285"/>
      <c r="M163" s="286" t="s">
        <v>35</v>
      </c>
      <c r="N163" s="287" t="s">
        <v>51</v>
      </c>
      <c r="O163" s="86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218</v>
      </c>
      <c r="AT163" s="226" t="s">
        <v>345</v>
      </c>
      <c r="AU163" s="226" t="s">
        <v>87</v>
      </c>
      <c r="AY163" s="18" t="s">
        <v>159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87</v>
      </c>
      <c r="BK163" s="227">
        <f>ROUND(I163*H163,1)</f>
        <v>0</v>
      </c>
      <c r="BL163" s="18" t="s">
        <v>166</v>
      </c>
      <c r="BM163" s="226" t="s">
        <v>936</v>
      </c>
    </row>
    <row r="164" s="2" customFormat="1">
      <c r="A164" s="40"/>
      <c r="B164" s="41"/>
      <c r="C164" s="42"/>
      <c r="D164" s="228" t="s">
        <v>168</v>
      </c>
      <c r="E164" s="42"/>
      <c r="F164" s="229" t="s">
        <v>935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168</v>
      </c>
      <c r="AU164" s="18" t="s">
        <v>87</v>
      </c>
    </row>
    <row r="165" s="2" customFormat="1" ht="16.5" customHeight="1">
      <c r="A165" s="40"/>
      <c r="B165" s="41"/>
      <c r="C165" s="278" t="s">
        <v>451</v>
      </c>
      <c r="D165" s="278" t="s">
        <v>345</v>
      </c>
      <c r="E165" s="279" t="s">
        <v>937</v>
      </c>
      <c r="F165" s="280" t="s">
        <v>938</v>
      </c>
      <c r="G165" s="281" t="s">
        <v>234</v>
      </c>
      <c r="H165" s="282">
        <v>0.40000000000000002</v>
      </c>
      <c r="I165" s="283"/>
      <c r="J165" s="284">
        <f>ROUND(I165*H165,1)</f>
        <v>0</v>
      </c>
      <c r="K165" s="280" t="s">
        <v>35</v>
      </c>
      <c r="L165" s="285"/>
      <c r="M165" s="286" t="s">
        <v>35</v>
      </c>
      <c r="N165" s="287" t="s">
        <v>51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218</v>
      </c>
      <c r="AT165" s="226" t="s">
        <v>345</v>
      </c>
      <c r="AU165" s="226" t="s">
        <v>87</v>
      </c>
      <c r="AY165" s="18" t="s">
        <v>159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87</v>
      </c>
      <c r="BK165" s="227">
        <f>ROUND(I165*H165,1)</f>
        <v>0</v>
      </c>
      <c r="BL165" s="18" t="s">
        <v>166</v>
      </c>
      <c r="BM165" s="226" t="s">
        <v>939</v>
      </c>
    </row>
    <row r="166" s="2" customFormat="1">
      <c r="A166" s="40"/>
      <c r="B166" s="41"/>
      <c r="C166" s="42"/>
      <c r="D166" s="228" t="s">
        <v>168</v>
      </c>
      <c r="E166" s="42"/>
      <c r="F166" s="229" t="s">
        <v>938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168</v>
      </c>
      <c r="AU166" s="18" t="s">
        <v>87</v>
      </c>
    </row>
    <row r="167" s="2" customFormat="1" ht="16.5" customHeight="1">
      <c r="A167" s="40"/>
      <c r="B167" s="41"/>
      <c r="C167" s="278" t="s">
        <v>457</v>
      </c>
      <c r="D167" s="278" t="s">
        <v>345</v>
      </c>
      <c r="E167" s="279" t="s">
        <v>940</v>
      </c>
      <c r="F167" s="280" t="s">
        <v>941</v>
      </c>
      <c r="G167" s="281" t="s">
        <v>234</v>
      </c>
      <c r="H167" s="282">
        <v>11</v>
      </c>
      <c r="I167" s="283"/>
      <c r="J167" s="284">
        <f>ROUND(I167*H167,1)</f>
        <v>0</v>
      </c>
      <c r="K167" s="280" t="s">
        <v>35</v>
      </c>
      <c r="L167" s="285"/>
      <c r="M167" s="286" t="s">
        <v>35</v>
      </c>
      <c r="N167" s="287" t="s">
        <v>51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218</v>
      </c>
      <c r="AT167" s="226" t="s">
        <v>345</v>
      </c>
      <c r="AU167" s="226" t="s">
        <v>87</v>
      </c>
      <c r="AY167" s="18" t="s">
        <v>159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87</v>
      </c>
      <c r="BK167" s="227">
        <f>ROUND(I167*H167,1)</f>
        <v>0</v>
      </c>
      <c r="BL167" s="18" t="s">
        <v>166</v>
      </c>
      <c r="BM167" s="226" t="s">
        <v>942</v>
      </c>
    </row>
    <row r="168" s="2" customFormat="1">
      <c r="A168" s="40"/>
      <c r="B168" s="41"/>
      <c r="C168" s="42"/>
      <c r="D168" s="228" t="s">
        <v>168</v>
      </c>
      <c r="E168" s="42"/>
      <c r="F168" s="229" t="s">
        <v>941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168</v>
      </c>
      <c r="AU168" s="18" t="s">
        <v>87</v>
      </c>
    </row>
    <row r="169" s="2" customFormat="1" ht="16.5" customHeight="1">
      <c r="A169" s="40"/>
      <c r="B169" s="41"/>
      <c r="C169" s="278" t="s">
        <v>464</v>
      </c>
      <c r="D169" s="278" t="s">
        <v>345</v>
      </c>
      <c r="E169" s="279" t="s">
        <v>943</v>
      </c>
      <c r="F169" s="280" t="s">
        <v>944</v>
      </c>
      <c r="G169" s="281" t="s">
        <v>844</v>
      </c>
      <c r="H169" s="282">
        <v>4</v>
      </c>
      <c r="I169" s="283"/>
      <c r="J169" s="284">
        <f>ROUND(I169*H169,1)</f>
        <v>0</v>
      </c>
      <c r="K169" s="280" t="s">
        <v>35</v>
      </c>
      <c r="L169" s="285"/>
      <c r="M169" s="286" t="s">
        <v>35</v>
      </c>
      <c r="N169" s="287" t="s">
        <v>51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218</v>
      </c>
      <c r="AT169" s="226" t="s">
        <v>345</v>
      </c>
      <c r="AU169" s="226" t="s">
        <v>87</v>
      </c>
      <c r="AY169" s="18" t="s">
        <v>159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87</v>
      </c>
      <c r="BK169" s="227">
        <f>ROUND(I169*H169,1)</f>
        <v>0</v>
      </c>
      <c r="BL169" s="18" t="s">
        <v>166</v>
      </c>
      <c r="BM169" s="226" t="s">
        <v>945</v>
      </c>
    </row>
    <row r="170" s="2" customFormat="1">
      <c r="A170" s="40"/>
      <c r="B170" s="41"/>
      <c r="C170" s="42"/>
      <c r="D170" s="228" t="s">
        <v>168</v>
      </c>
      <c r="E170" s="42"/>
      <c r="F170" s="229" t="s">
        <v>944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168</v>
      </c>
      <c r="AU170" s="18" t="s">
        <v>87</v>
      </c>
    </row>
    <row r="171" s="2" customFormat="1" ht="16.5" customHeight="1">
      <c r="A171" s="40"/>
      <c r="B171" s="41"/>
      <c r="C171" s="278" t="s">
        <v>470</v>
      </c>
      <c r="D171" s="278" t="s">
        <v>345</v>
      </c>
      <c r="E171" s="279" t="s">
        <v>946</v>
      </c>
      <c r="F171" s="280" t="s">
        <v>947</v>
      </c>
      <c r="G171" s="281" t="s">
        <v>844</v>
      </c>
      <c r="H171" s="282">
        <v>4</v>
      </c>
      <c r="I171" s="283"/>
      <c r="J171" s="284">
        <f>ROUND(I171*H171,1)</f>
        <v>0</v>
      </c>
      <c r="K171" s="280" t="s">
        <v>35</v>
      </c>
      <c r="L171" s="285"/>
      <c r="M171" s="286" t="s">
        <v>35</v>
      </c>
      <c r="N171" s="287" t="s">
        <v>51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218</v>
      </c>
      <c r="AT171" s="226" t="s">
        <v>345</v>
      </c>
      <c r="AU171" s="226" t="s">
        <v>87</v>
      </c>
      <c r="AY171" s="18" t="s">
        <v>159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87</v>
      </c>
      <c r="BK171" s="227">
        <f>ROUND(I171*H171,1)</f>
        <v>0</v>
      </c>
      <c r="BL171" s="18" t="s">
        <v>166</v>
      </c>
      <c r="BM171" s="226" t="s">
        <v>948</v>
      </c>
    </row>
    <row r="172" s="2" customFormat="1">
      <c r="A172" s="40"/>
      <c r="B172" s="41"/>
      <c r="C172" s="42"/>
      <c r="D172" s="228" t="s">
        <v>168</v>
      </c>
      <c r="E172" s="42"/>
      <c r="F172" s="229" t="s">
        <v>947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168</v>
      </c>
      <c r="AU172" s="18" t="s">
        <v>87</v>
      </c>
    </row>
    <row r="173" s="2" customFormat="1" ht="16.5" customHeight="1">
      <c r="A173" s="40"/>
      <c r="B173" s="41"/>
      <c r="C173" s="278" t="s">
        <v>475</v>
      </c>
      <c r="D173" s="278" t="s">
        <v>345</v>
      </c>
      <c r="E173" s="279" t="s">
        <v>949</v>
      </c>
      <c r="F173" s="280" t="s">
        <v>950</v>
      </c>
      <c r="G173" s="281" t="s">
        <v>187</v>
      </c>
      <c r="H173" s="282">
        <v>150</v>
      </c>
      <c r="I173" s="283"/>
      <c r="J173" s="284">
        <f>ROUND(I173*H173,1)</f>
        <v>0</v>
      </c>
      <c r="K173" s="280" t="s">
        <v>35</v>
      </c>
      <c r="L173" s="285"/>
      <c r="M173" s="286" t="s">
        <v>35</v>
      </c>
      <c r="N173" s="287" t="s">
        <v>51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218</v>
      </c>
      <c r="AT173" s="226" t="s">
        <v>345</v>
      </c>
      <c r="AU173" s="226" t="s">
        <v>87</v>
      </c>
      <c r="AY173" s="18" t="s">
        <v>159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87</v>
      </c>
      <c r="BK173" s="227">
        <f>ROUND(I173*H173,1)</f>
        <v>0</v>
      </c>
      <c r="BL173" s="18" t="s">
        <v>166</v>
      </c>
      <c r="BM173" s="226" t="s">
        <v>951</v>
      </c>
    </row>
    <row r="174" s="2" customFormat="1">
      <c r="A174" s="40"/>
      <c r="B174" s="41"/>
      <c r="C174" s="42"/>
      <c r="D174" s="228" t="s">
        <v>168</v>
      </c>
      <c r="E174" s="42"/>
      <c r="F174" s="229" t="s">
        <v>950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168</v>
      </c>
      <c r="AU174" s="18" t="s">
        <v>87</v>
      </c>
    </row>
    <row r="175" s="2" customFormat="1" ht="16.5" customHeight="1">
      <c r="A175" s="40"/>
      <c r="B175" s="41"/>
      <c r="C175" s="278" t="s">
        <v>483</v>
      </c>
      <c r="D175" s="278" t="s">
        <v>345</v>
      </c>
      <c r="E175" s="279" t="s">
        <v>952</v>
      </c>
      <c r="F175" s="280" t="s">
        <v>953</v>
      </c>
      <c r="G175" s="281" t="s">
        <v>844</v>
      </c>
      <c r="H175" s="282">
        <v>4</v>
      </c>
      <c r="I175" s="283"/>
      <c r="J175" s="284">
        <f>ROUND(I175*H175,1)</f>
        <v>0</v>
      </c>
      <c r="K175" s="280" t="s">
        <v>35</v>
      </c>
      <c r="L175" s="285"/>
      <c r="M175" s="286" t="s">
        <v>35</v>
      </c>
      <c r="N175" s="287" t="s">
        <v>51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218</v>
      </c>
      <c r="AT175" s="226" t="s">
        <v>345</v>
      </c>
      <c r="AU175" s="226" t="s">
        <v>87</v>
      </c>
      <c r="AY175" s="18" t="s">
        <v>159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87</v>
      </c>
      <c r="BK175" s="227">
        <f>ROUND(I175*H175,1)</f>
        <v>0</v>
      </c>
      <c r="BL175" s="18" t="s">
        <v>166</v>
      </c>
      <c r="BM175" s="226" t="s">
        <v>954</v>
      </c>
    </row>
    <row r="176" s="2" customFormat="1">
      <c r="A176" s="40"/>
      <c r="B176" s="41"/>
      <c r="C176" s="42"/>
      <c r="D176" s="228" t="s">
        <v>168</v>
      </c>
      <c r="E176" s="42"/>
      <c r="F176" s="229" t="s">
        <v>953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168</v>
      </c>
      <c r="AU176" s="18" t="s">
        <v>87</v>
      </c>
    </row>
    <row r="177" s="2" customFormat="1" ht="16.5" customHeight="1">
      <c r="A177" s="40"/>
      <c r="B177" s="41"/>
      <c r="C177" s="278" t="s">
        <v>488</v>
      </c>
      <c r="D177" s="278" t="s">
        <v>345</v>
      </c>
      <c r="E177" s="279" t="s">
        <v>955</v>
      </c>
      <c r="F177" s="280" t="s">
        <v>956</v>
      </c>
      <c r="G177" s="281" t="s">
        <v>844</v>
      </c>
      <c r="H177" s="282">
        <v>15</v>
      </c>
      <c r="I177" s="283"/>
      <c r="J177" s="284">
        <f>ROUND(I177*H177,1)</f>
        <v>0</v>
      </c>
      <c r="K177" s="280" t="s">
        <v>35</v>
      </c>
      <c r="L177" s="285"/>
      <c r="M177" s="286" t="s">
        <v>35</v>
      </c>
      <c r="N177" s="287" t="s">
        <v>51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218</v>
      </c>
      <c r="AT177" s="226" t="s">
        <v>345</v>
      </c>
      <c r="AU177" s="226" t="s">
        <v>87</v>
      </c>
      <c r="AY177" s="18" t="s">
        <v>159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87</v>
      </c>
      <c r="BK177" s="227">
        <f>ROUND(I177*H177,1)</f>
        <v>0</v>
      </c>
      <c r="BL177" s="18" t="s">
        <v>166</v>
      </c>
      <c r="BM177" s="226" t="s">
        <v>957</v>
      </c>
    </row>
    <row r="178" s="2" customFormat="1">
      <c r="A178" s="40"/>
      <c r="B178" s="41"/>
      <c r="C178" s="42"/>
      <c r="D178" s="228" t="s">
        <v>168</v>
      </c>
      <c r="E178" s="42"/>
      <c r="F178" s="229" t="s">
        <v>956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168</v>
      </c>
      <c r="AU178" s="18" t="s">
        <v>87</v>
      </c>
    </row>
    <row r="179" s="2" customFormat="1" ht="16.5" customHeight="1">
      <c r="A179" s="40"/>
      <c r="B179" s="41"/>
      <c r="C179" s="278" t="s">
        <v>493</v>
      </c>
      <c r="D179" s="278" t="s">
        <v>345</v>
      </c>
      <c r="E179" s="279" t="s">
        <v>958</v>
      </c>
      <c r="F179" s="280" t="s">
        <v>959</v>
      </c>
      <c r="G179" s="281" t="s">
        <v>844</v>
      </c>
      <c r="H179" s="282">
        <v>4</v>
      </c>
      <c r="I179" s="283"/>
      <c r="J179" s="284">
        <f>ROUND(I179*H179,1)</f>
        <v>0</v>
      </c>
      <c r="K179" s="280" t="s">
        <v>35</v>
      </c>
      <c r="L179" s="285"/>
      <c r="M179" s="286" t="s">
        <v>35</v>
      </c>
      <c r="N179" s="287" t="s">
        <v>51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218</v>
      </c>
      <c r="AT179" s="226" t="s">
        <v>345</v>
      </c>
      <c r="AU179" s="226" t="s">
        <v>87</v>
      </c>
      <c r="AY179" s="18" t="s">
        <v>159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87</v>
      </c>
      <c r="BK179" s="227">
        <f>ROUND(I179*H179,1)</f>
        <v>0</v>
      </c>
      <c r="BL179" s="18" t="s">
        <v>166</v>
      </c>
      <c r="BM179" s="226" t="s">
        <v>960</v>
      </c>
    </row>
    <row r="180" s="2" customFormat="1">
      <c r="A180" s="40"/>
      <c r="B180" s="41"/>
      <c r="C180" s="42"/>
      <c r="D180" s="228" t="s">
        <v>168</v>
      </c>
      <c r="E180" s="42"/>
      <c r="F180" s="229" t="s">
        <v>959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168</v>
      </c>
      <c r="AU180" s="18" t="s">
        <v>87</v>
      </c>
    </row>
    <row r="181" s="2" customFormat="1" ht="16.5" customHeight="1">
      <c r="A181" s="40"/>
      <c r="B181" s="41"/>
      <c r="C181" s="278" t="s">
        <v>498</v>
      </c>
      <c r="D181" s="278" t="s">
        <v>345</v>
      </c>
      <c r="E181" s="279" t="s">
        <v>961</v>
      </c>
      <c r="F181" s="280" t="s">
        <v>962</v>
      </c>
      <c r="G181" s="281" t="s">
        <v>187</v>
      </c>
      <c r="H181" s="282">
        <v>165</v>
      </c>
      <c r="I181" s="283"/>
      <c r="J181" s="284">
        <f>ROUND(I181*H181,1)</f>
        <v>0</v>
      </c>
      <c r="K181" s="280" t="s">
        <v>35</v>
      </c>
      <c r="L181" s="285"/>
      <c r="M181" s="286" t="s">
        <v>35</v>
      </c>
      <c r="N181" s="287" t="s">
        <v>51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218</v>
      </c>
      <c r="AT181" s="226" t="s">
        <v>345</v>
      </c>
      <c r="AU181" s="226" t="s">
        <v>87</v>
      </c>
      <c r="AY181" s="18" t="s">
        <v>159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87</v>
      </c>
      <c r="BK181" s="227">
        <f>ROUND(I181*H181,1)</f>
        <v>0</v>
      </c>
      <c r="BL181" s="18" t="s">
        <v>166</v>
      </c>
      <c r="BM181" s="226" t="s">
        <v>183</v>
      </c>
    </row>
    <row r="182" s="2" customFormat="1">
      <c r="A182" s="40"/>
      <c r="B182" s="41"/>
      <c r="C182" s="42"/>
      <c r="D182" s="228" t="s">
        <v>168</v>
      </c>
      <c r="E182" s="42"/>
      <c r="F182" s="229" t="s">
        <v>962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168</v>
      </c>
      <c r="AU182" s="18" t="s">
        <v>87</v>
      </c>
    </row>
    <row r="183" s="2" customFormat="1" ht="16.5" customHeight="1">
      <c r="A183" s="40"/>
      <c r="B183" s="41"/>
      <c r="C183" s="278" t="s">
        <v>503</v>
      </c>
      <c r="D183" s="278" t="s">
        <v>345</v>
      </c>
      <c r="E183" s="279" t="s">
        <v>963</v>
      </c>
      <c r="F183" s="280" t="s">
        <v>964</v>
      </c>
      <c r="G183" s="281" t="s">
        <v>844</v>
      </c>
      <c r="H183" s="282">
        <v>4</v>
      </c>
      <c r="I183" s="283"/>
      <c r="J183" s="284">
        <f>ROUND(I183*H183,1)</f>
        <v>0</v>
      </c>
      <c r="K183" s="280" t="s">
        <v>35</v>
      </c>
      <c r="L183" s="285"/>
      <c r="M183" s="286" t="s">
        <v>35</v>
      </c>
      <c r="N183" s="287" t="s">
        <v>51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218</v>
      </c>
      <c r="AT183" s="226" t="s">
        <v>345</v>
      </c>
      <c r="AU183" s="226" t="s">
        <v>87</v>
      </c>
      <c r="AY183" s="18" t="s">
        <v>159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87</v>
      </c>
      <c r="BK183" s="227">
        <f>ROUND(I183*H183,1)</f>
        <v>0</v>
      </c>
      <c r="BL183" s="18" t="s">
        <v>166</v>
      </c>
      <c r="BM183" s="226" t="s">
        <v>965</v>
      </c>
    </row>
    <row r="184" s="2" customFormat="1">
      <c r="A184" s="40"/>
      <c r="B184" s="41"/>
      <c r="C184" s="42"/>
      <c r="D184" s="228" t="s">
        <v>168</v>
      </c>
      <c r="E184" s="42"/>
      <c r="F184" s="229" t="s">
        <v>964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168</v>
      </c>
      <c r="AU184" s="18" t="s">
        <v>87</v>
      </c>
    </row>
    <row r="185" s="2" customFormat="1" ht="16.5" customHeight="1">
      <c r="A185" s="40"/>
      <c r="B185" s="41"/>
      <c r="C185" s="278" t="s">
        <v>508</v>
      </c>
      <c r="D185" s="278" t="s">
        <v>345</v>
      </c>
      <c r="E185" s="279" t="s">
        <v>966</v>
      </c>
      <c r="F185" s="280" t="s">
        <v>967</v>
      </c>
      <c r="G185" s="281" t="s">
        <v>844</v>
      </c>
      <c r="H185" s="282">
        <v>4</v>
      </c>
      <c r="I185" s="283"/>
      <c r="J185" s="284">
        <f>ROUND(I185*H185,1)</f>
        <v>0</v>
      </c>
      <c r="K185" s="280" t="s">
        <v>35</v>
      </c>
      <c r="L185" s="285"/>
      <c r="M185" s="286" t="s">
        <v>35</v>
      </c>
      <c r="N185" s="287" t="s">
        <v>51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218</v>
      </c>
      <c r="AT185" s="226" t="s">
        <v>345</v>
      </c>
      <c r="AU185" s="226" t="s">
        <v>87</v>
      </c>
      <c r="AY185" s="18" t="s">
        <v>159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87</v>
      </c>
      <c r="BK185" s="227">
        <f>ROUND(I185*H185,1)</f>
        <v>0</v>
      </c>
      <c r="BL185" s="18" t="s">
        <v>166</v>
      </c>
      <c r="BM185" s="226" t="s">
        <v>968</v>
      </c>
    </row>
    <row r="186" s="2" customFormat="1">
      <c r="A186" s="40"/>
      <c r="B186" s="41"/>
      <c r="C186" s="42"/>
      <c r="D186" s="228" t="s">
        <v>168</v>
      </c>
      <c r="E186" s="42"/>
      <c r="F186" s="229" t="s">
        <v>967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168</v>
      </c>
      <c r="AU186" s="18" t="s">
        <v>87</v>
      </c>
    </row>
    <row r="187" s="2" customFormat="1" ht="16.5" customHeight="1">
      <c r="A187" s="40"/>
      <c r="B187" s="41"/>
      <c r="C187" s="278" t="s">
        <v>513</v>
      </c>
      <c r="D187" s="278" t="s">
        <v>345</v>
      </c>
      <c r="E187" s="279" t="s">
        <v>969</v>
      </c>
      <c r="F187" s="280" t="s">
        <v>970</v>
      </c>
      <c r="G187" s="281" t="s">
        <v>187</v>
      </c>
      <c r="H187" s="282">
        <v>4</v>
      </c>
      <c r="I187" s="283"/>
      <c r="J187" s="284">
        <f>ROUND(I187*H187,1)</f>
        <v>0</v>
      </c>
      <c r="K187" s="280" t="s">
        <v>35</v>
      </c>
      <c r="L187" s="285"/>
      <c r="M187" s="286" t="s">
        <v>35</v>
      </c>
      <c r="N187" s="287" t="s">
        <v>51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218</v>
      </c>
      <c r="AT187" s="226" t="s">
        <v>345</v>
      </c>
      <c r="AU187" s="226" t="s">
        <v>87</v>
      </c>
      <c r="AY187" s="18" t="s">
        <v>159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87</v>
      </c>
      <c r="BK187" s="227">
        <f>ROUND(I187*H187,1)</f>
        <v>0</v>
      </c>
      <c r="BL187" s="18" t="s">
        <v>166</v>
      </c>
      <c r="BM187" s="226" t="s">
        <v>971</v>
      </c>
    </row>
    <row r="188" s="2" customFormat="1">
      <c r="A188" s="40"/>
      <c r="B188" s="41"/>
      <c r="C188" s="42"/>
      <c r="D188" s="228" t="s">
        <v>168</v>
      </c>
      <c r="E188" s="42"/>
      <c r="F188" s="229" t="s">
        <v>970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168</v>
      </c>
      <c r="AU188" s="18" t="s">
        <v>87</v>
      </c>
    </row>
    <row r="189" s="2" customFormat="1" ht="16.5" customHeight="1">
      <c r="A189" s="40"/>
      <c r="B189" s="41"/>
      <c r="C189" s="278" t="s">
        <v>518</v>
      </c>
      <c r="D189" s="278" t="s">
        <v>345</v>
      </c>
      <c r="E189" s="279" t="s">
        <v>972</v>
      </c>
      <c r="F189" s="280" t="s">
        <v>973</v>
      </c>
      <c r="G189" s="281" t="s">
        <v>187</v>
      </c>
      <c r="H189" s="282">
        <v>32</v>
      </c>
      <c r="I189" s="283"/>
      <c r="J189" s="284">
        <f>ROUND(I189*H189,1)</f>
        <v>0</v>
      </c>
      <c r="K189" s="280" t="s">
        <v>35</v>
      </c>
      <c r="L189" s="285"/>
      <c r="M189" s="286" t="s">
        <v>35</v>
      </c>
      <c r="N189" s="287" t="s">
        <v>51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218</v>
      </c>
      <c r="AT189" s="226" t="s">
        <v>345</v>
      </c>
      <c r="AU189" s="226" t="s">
        <v>87</v>
      </c>
      <c r="AY189" s="18" t="s">
        <v>159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87</v>
      </c>
      <c r="BK189" s="227">
        <f>ROUND(I189*H189,1)</f>
        <v>0</v>
      </c>
      <c r="BL189" s="18" t="s">
        <v>166</v>
      </c>
      <c r="BM189" s="226" t="s">
        <v>974</v>
      </c>
    </row>
    <row r="190" s="2" customFormat="1">
      <c r="A190" s="40"/>
      <c r="B190" s="41"/>
      <c r="C190" s="42"/>
      <c r="D190" s="228" t="s">
        <v>168</v>
      </c>
      <c r="E190" s="42"/>
      <c r="F190" s="229" t="s">
        <v>973</v>
      </c>
      <c r="G190" s="42"/>
      <c r="H190" s="42"/>
      <c r="I190" s="230"/>
      <c r="J190" s="42"/>
      <c r="K190" s="42"/>
      <c r="L190" s="46"/>
      <c r="M190" s="231"/>
      <c r="N190" s="23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168</v>
      </c>
      <c r="AU190" s="18" t="s">
        <v>87</v>
      </c>
    </row>
    <row r="191" s="2" customFormat="1" ht="16.5" customHeight="1">
      <c r="A191" s="40"/>
      <c r="B191" s="41"/>
      <c r="C191" s="278" t="s">
        <v>524</v>
      </c>
      <c r="D191" s="278" t="s">
        <v>345</v>
      </c>
      <c r="E191" s="279" t="s">
        <v>975</v>
      </c>
      <c r="F191" s="280" t="s">
        <v>976</v>
      </c>
      <c r="G191" s="281" t="s">
        <v>871</v>
      </c>
      <c r="H191" s="282">
        <v>1</v>
      </c>
      <c r="I191" s="283"/>
      <c r="J191" s="284">
        <f>ROUND(I191*H191,1)</f>
        <v>0</v>
      </c>
      <c r="K191" s="280" t="s">
        <v>35</v>
      </c>
      <c r="L191" s="285"/>
      <c r="M191" s="286" t="s">
        <v>35</v>
      </c>
      <c r="N191" s="287" t="s">
        <v>51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218</v>
      </c>
      <c r="AT191" s="226" t="s">
        <v>345</v>
      </c>
      <c r="AU191" s="226" t="s">
        <v>87</v>
      </c>
      <c r="AY191" s="18" t="s">
        <v>159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87</v>
      </c>
      <c r="BK191" s="227">
        <f>ROUND(I191*H191,1)</f>
        <v>0</v>
      </c>
      <c r="BL191" s="18" t="s">
        <v>166</v>
      </c>
      <c r="BM191" s="226" t="s">
        <v>977</v>
      </c>
    </row>
    <row r="192" s="2" customFormat="1">
      <c r="A192" s="40"/>
      <c r="B192" s="41"/>
      <c r="C192" s="42"/>
      <c r="D192" s="228" t="s">
        <v>168</v>
      </c>
      <c r="E192" s="42"/>
      <c r="F192" s="229" t="s">
        <v>976</v>
      </c>
      <c r="G192" s="42"/>
      <c r="H192" s="42"/>
      <c r="I192" s="230"/>
      <c r="J192" s="42"/>
      <c r="K192" s="42"/>
      <c r="L192" s="46"/>
      <c r="M192" s="231"/>
      <c r="N192" s="232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168</v>
      </c>
      <c r="AU192" s="18" t="s">
        <v>87</v>
      </c>
    </row>
    <row r="193" s="2" customFormat="1" ht="16.5" customHeight="1">
      <c r="A193" s="40"/>
      <c r="B193" s="41"/>
      <c r="C193" s="278" t="s">
        <v>529</v>
      </c>
      <c r="D193" s="278" t="s">
        <v>345</v>
      </c>
      <c r="E193" s="279" t="s">
        <v>978</v>
      </c>
      <c r="F193" s="280" t="s">
        <v>979</v>
      </c>
      <c r="G193" s="281" t="s">
        <v>871</v>
      </c>
      <c r="H193" s="282">
        <v>1</v>
      </c>
      <c r="I193" s="283"/>
      <c r="J193" s="284">
        <f>ROUND(I193*H193,1)</f>
        <v>0</v>
      </c>
      <c r="K193" s="280" t="s">
        <v>35</v>
      </c>
      <c r="L193" s="285"/>
      <c r="M193" s="286" t="s">
        <v>35</v>
      </c>
      <c r="N193" s="287" t="s">
        <v>51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218</v>
      </c>
      <c r="AT193" s="226" t="s">
        <v>345</v>
      </c>
      <c r="AU193" s="226" t="s">
        <v>87</v>
      </c>
      <c r="AY193" s="18" t="s">
        <v>159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87</v>
      </c>
      <c r="BK193" s="227">
        <f>ROUND(I193*H193,1)</f>
        <v>0</v>
      </c>
      <c r="BL193" s="18" t="s">
        <v>166</v>
      </c>
      <c r="BM193" s="226" t="s">
        <v>980</v>
      </c>
    </row>
    <row r="194" s="2" customFormat="1">
      <c r="A194" s="40"/>
      <c r="B194" s="41"/>
      <c r="C194" s="42"/>
      <c r="D194" s="228" t="s">
        <v>168</v>
      </c>
      <c r="E194" s="42"/>
      <c r="F194" s="229" t="s">
        <v>979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168</v>
      </c>
      <c r="AU194" s="18" t="s">
        <v>87</v>
      </c>
    </row>
    <row r="195" s="12" customFormat="1" ht="25.92" customHeight="1">
      <c r="A195" s="12"/>
      <c r="B195" s="199"/>
      <c r="C195" s="200"/>
      <c r="D195" s="201" t="s">
        <v>79</v>
      </c>
      <c r="E195" s="202" t="s">
        <v>981</v>
      </c>
      <c r="F195" s="202" t="s">
        <v>110</v>
      </c>
      <c r="G195" s="200"/>
      <c r="H195" s="200"/>
      <c r="I195" s="203"/>
      <c r="J195" s="204">
        <f>BK195</f>
        <v>0</v>
      </c>
      <c r="K195" s="200"/>
      <c r="L195" s="205"/>
      <c r="M195" s="206"/>
      <c r="N195" s="207"/>
      <c r="O195" s="207"/>
      <c r="P195" s="208">
        <f>SUM(P196:P197)</f>
        <v>0</v>
      </c>
      <c r="Q195" s="207"/>
      <c r="R195" s="208">
        <f>SUM(R196:R197)</f>
        <v>0</v>
      </c>
      <c r="S195" s="207"/>
      <c r="T195" s="209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87</v>
      </c>
      <c r="AT195" s="211" t="s">
        <v>79</v>
      </c>
      <c r="AU195" s="211" t="s">
        <v>80</v>
      </c>
      <c r="AY195" s="210" t="s">
        <v>159</v>
      </c>
      <c r="BK195" s="212">
        <f>SUM(BK196:BK197)</f>
        <v>0</v>
      </c>
    </row>
    <row r="196" s="2" customFormat="1" ht="16.5" customHeight="1">
      <c r="A196" s="40"/>
      <c r="B196" s="41"/>
      <c r="C196" s="215" t="s">
        <v>536</v>
      </c>
      <c r="D196" s="215" t="s">
        <v>161</v>
      </c>
      <c r="E196" s="216" t="s">
        <v>982</v>
      </c>
      <c r="F196" s="217" t="s">
        <v>983</v>
      </c>
      <c r="G196" s="218" t="s">
        <v>871</v>
      </c>
      <c r="H196" s="219">
        <v>1</v>
      </c>
      <c r="I196" s="220"/>
      <c r="J196" s="221">
        <f>ROUND(I196*H196,1)</f>
        <v>0</v>
      </c>
      <c r="K196" s="217" t="s">
        <v>35</v>
      </c>
      <c r="L196" s="46"/>
      <c r="M196" s="222" t="s">
        <v>35</v>
      </c>
      <c r="N196" s="223" t="s">
        <v>51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166</v>
      </c>
      <c r="AT196" s="226" t="s">
        <v>161</v>
      </c>
      <c r="AU196" s="226" t="s">
        <v>87</v>
      </c>
      <c r="AY196" s="18" t="s">
        <v>159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87</v>
      </c>
      <c r="BK196" s="227">
        <f>ROUND(I196*H196,1)</f>
        <v>0</v>
      </c>
      <c r="BL196" s="18" t="s">
        <v>166</v>
      </c>
      <c r="BM196" s="226" t="s">
        <v>984</v>
      </c>
    </row>
    <row r="197" s="2" customFormat="1">
      <c r="A197" s="40"/>
      <c r="B197" s="41"/>
      <c r="C197" s="42"/>
      <c r="D197" s="228" t="s">
        <v>168</v>
      </c>
      <c r="E197" s="42"/>
      <c r="F197" s="229" t="s">
        <v>983</v>
      </c>
      <c r="G197" s="42"/>
      <c r="H197" s="42"/>
      <c r="I197" s="230"/>
      <c r="J197" s="42"/>
      <c r="K197" s="42"/>
      <c r="L197" s="46"/>
      <c r="M197" s="288"/>
      <c r="N197" s="289"/>
      <c r="O197" s="290"/>
      <c r="P197" s="290"/>
      <c r="Q197" s="290"/>
      <c r="R197" s="290"/>
      <c r="S197" s="290"/>
      <c r="T197" s="291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168</v>
      </c>
      <c r="AU197" s="18" t="s">
        <v>87</v>
      </c>
    </row>
    <row r="198" s="2" customFormat="1" ht="6.96" customHeight="1">
      <c r="A198" s="40"/>
      <c r="B198" s="61"/>
      <c r="C198" s="62"/>
      <c r="D198" s="62"/>
      <c r="E198" s="62"/>
      <c r="F198" s="62"/>
      <c r="G198" s="62"/>
      <c r="H198" s="62"/>
      <c r="I198" s="62"/>
      <c r="J198" s="62"/>
      <c r="K198" s="62"/>
      <c r="L198" s="46"/>
      <c r="M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</sheetData>
  <sheetProtection sheet="1" autoFilter="0" formatColumns="0" formatRows="0" objects="1" scenarios="1" spinCount="100000" saltValue="c0Ma2B37fV6L3cEYt7CrsdAgcMQTgPDoNRzrOhUsOC/CREVBY9IucQKxouAzXxS3BPpyPMmBTLfkWSqPJ/haCQ==" hashValue="1XZoea9AvAAzNaoaA9t7qrfnWFBRK8VgyYcC1L6LWbEwhPHOc3bRCGYbI7oWlPj+Hf38519cjEgLQm0JT6AOcw==" algorithmName="SHA-512" password="CC35"/>
  <autoFilter ref="C83:K1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  <c r="AZ2" s="140" t="s">
        <v>985</v>
      </c>
      <c r="BA2" s="140" t="s">
        <v>35</v>
      </c>
      <c r="BB2" s="140" t="s">
        <v>35</v>
      </c>
      <c r="BC2" s="140" t="s">
        <v>986</v>
      </c>
      <c r="BD2" s="140" t="s">
        <v>89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2" customFormat="1" ht="12" customHeight="1">
      <c r="A8" s="40"/>
      <c r="B8" s="46"/>
      <c r="C8" s="40"/>
      <c r="D8" s="145" t="s">
        <v>125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hidden="1" s="2" customFormat="1" ht="16.5" customHeight="1">
      <c r="A9" s="40"/>
      <c r="B9" s="46"/>
      <c r="C9" s="40"/>
      <c r="D9" s="40"/>
      <c r="E9" s="148" t="s">
        <v>987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2" customHeight="1">
      <c r="A11" s="40"/>
      <c r="B11" s="46"/>
      <c r="C11" s="40"/>
      <c r="D11" s="145" t="s">
        <v>18</v>
      </c>
      <c r="E11" s="40"/>
      <c r="F11" s="135" t="s">
        <v>35</v>
      </c>
      <c r="G11" s="40"/>
      <c r="H11" s="40"/>
      <c r="I11" s="145" t="s">
        <v>20</v>
      </c>
      <c r="J11" s="135" t="s">
        <v>35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15. 11. 2021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30</v>
      </c>
      <c r="E14" s="40"/>
      <c r="F14" s="40"/>
      <c r="G14" s="40"/>
      <c r="H14" s="40"/>
      <c r="I14" s="145" t="s">
        <v>31</v>
      </c>
      <c r="J14" s="135" t="s">
        <v>32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8" customHeight="1">
      <c r="A15" s="40"/>
      <c r="B15" s="46"/>
      <c r="C15" s="40"/>
      <c r="D15" s="40"/>
      <c r="E15" s="135" t="s">
        <v>33</v>
      </c>
      <c r="F15" s="40"/>
      <c r="G15" s="40"/>
      <c r="H15" s="40"/>
      <c r="I15" s="145" t="s">
        <v>34</v>
      </c>
      <c r="J15" s="135" t="s">
        <v>35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2" customHeight="1">
      <c r="A17" s="40"/>
      <c r="B17" s="46"/>
      <c r="C17" s="40"/>
      <c r="D17" s="145" t="s">
        <v>36</v>
      </c>
      <c r="E17" s="40"/>
      <c r="F17" s="40"/>
      <c r="G17" s="40"/>
      <c r="H17" s="40"/>
      <c r="I17" s="145" t="s">
        <v>31</v>
      </c>
      <c r="J17" s="34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5" t="s">
        <v>34</v>
      </c>
      <c r="J18" s="34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2" customHeight="1">
      <c r="A20" s="40"/>
      <c r="B20" s="46"/>
      <c r="C20" s="40"/>
      <c r="D20" s="145" t="s">
        <v>38</v>
      </c>
      <c r="E20" s="40"/>
      <c r="F20" s="40"/>
      <c r="G20" s="40"/>
      <c r="H20" s="40"/>
      <c r="I20" s="145" t="s">
        <v>31</v>
      </c>
      <c r="J20" s="135" t="s">
        <v>39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18" customHeight="1">
      <c r="A21" s="40"/>
      <c r="B21" s="46"/>
      <c r="C21" s="40"/>
      <c r="D21" s="40"/>
      <c r="E21" s="135" t="s">
        <v>40</v>
      </c>
      <c r="F21" s="40"/>
      <c r="G21" s="40"/>
      <c r="H21" s="40"/>
      <c r="I21" s="145" t="s">
        <v>34</v>
      </c>
      <c r="J21" s="135" t="s">
        <v>35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2" customHeight="1">
      <c r="A23" s="40"/>
      <c r="B23" s="46"/>
      <c r="C23" s="40"/>
      <c r="D23" s="145" t="s">
        <v>42</v>
      </c>
      <c r="E23" s="40"/>
      <c r="F23" s="40"/>
      <c r="G23" s="40"/>
      <c r="H23" s="40"/>
      <c r="I23" s="145" t="s">
        <v>31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34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2" customHeight="1">
      <c r="A26" s="40"/>
      <c r="B26" s="46"/>
      <c r="C26" s="40"/>
      <c r="D26" s="145" t="s">
        <v>44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8" customFormat="1" ht="71.25" customHeight="1">
      <c r="A27" s="150"/>
      <c r="B27" s="151"/>
      <c r="C27" s="150"/>
      <c r="D27" s="150"/>
      <c r="E27" s="152" t="s">
        <v>45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hidden="1" s="2" customFormat="1" ht="25.44" customHeight="1">
      <c r="A30" s="40"/>
      <c r="B30" s="46"/>
      <c r="C30" s="40"/>
      <c r="D30" s="155" t="s">
        <v>46</v>
      </c>
      <c r="E30" s="40"/>
      <c r="F30" s="40"/>
      <c r="G30" s="40"/>
      <c r="H30" s="40"/>
      <c r="I30" s="40"/>
      <c r="J30" s="156">
        <f>ROUND(J86, 1)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14.4" customHeight="1">
      <c r="A32" s="40"/>
      <c r="B32" s="46"/>
      <c r="C32" s="40"/>
      <c r="D32" s="40"/>
      <c r="E32" s="40"/>
      <c r="F32" s="157" t="s">
        <v>48</v>
      </c>
      <c r="G32" s="40"/>
      <c r="H32" s="40"/>
      <c r="I32" s="157" t="s">
        <v>47</v>
      </c>
      <c r="J32" s="157" t="s">
        <v>49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50</v>
      </c>
      <c r="E33" s="145" t="s">
        <v>51</v>
      </c>
      <c r="F33" s="159">
        <f>ROUND((SUM(BE86:BE338)),  1)</f>
        <v>0</v>
      </c>
      <c r="G33" s="40"/>
      <c r="H33" s="40"/>
      <c r="I33" s="160">
        <v>0.20999999999999999</v>
      </c>
      <c r="J33" s="159">
        <f>ROUND(((SUM(BE86:BE338))*I33),  1)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52</v>
      </c>
      <c r="F34" s="159">
        <f>ROUND((SUM(BF86:BF338)),  1)</f>
        <v>0</v>
      </c>
      <c r="G34" s="40"/>
      <c r="H34" s="40"/>
      <c r="I34" s="160">
        <v>0.14999999999999999</v>
      </c>
      <c r="J34" s="159">
        <f>ROUND(((SUM(BF86:BF338))*I34),  1)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53</v>
      </c>
      <c r="F35" s="159">
        <f>ROUND((SUM(BG86:BG338)),  1)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54</v>
      </c>
      <c r="F36" s="159">
        <f>ROUND((SUM(BH86:BH338)),  1)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55</v>
      </c>
      <c r="F37" s="159">
        <f>ROUND((SUM(BI86:BI338)),  1)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25.44" customHeight="1">
      <c r="A39" s="40"/>
      <c r="B39" s="46"/>
      <c r="C39" s="161"/>
      <c r="D39" s="162" t="s">
        <v>56</v>
      </c>
      <c r="E39" s="163"/>
      <c r="F39" s="163"/>
      <c r="G39" s="164" t="s">
        <v>57</v>
      </c>
      <c r="H39" s="165" t="s">
        <v>58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/>
    <row r="42" hidden="1"/>
    <row r="43" hidden="1"/>
    <row r="44" hidden="1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hidden="1" s="2" customFormat="1" ht="24.96" customHeight="1">
      <c r="A45" s="40"/>
      <c r="B45" s="41"/>
      <c r="C45" s="24" t="s">
        <v>133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hidden="1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16.5" customHeight="1">
      <c r="A48" s="40"/>
      <c r="B48" s="41"/>
      <c r="C48" s="42"/>
      <c r="D48" s="42"/>
      <c r="E48" s="172" t="str">
        <f>E7</f>
        <v>Rekonstrukce kanalizační stoky CHIVa a CHIVb, ul. Sadová, Kolín</v>
      </c>
      <c r="F48" s="33"/>
      <c r="G48" s="33"/>
      <c r="H48" s="33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125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71" t="str">
        <f>E9</f>
        <v>SO 03 - Komunikace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hidden="1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Kolín</v>
      </c>
      <c r="G52" s="42"/>
      <c r="H52" s="42"/>
      <c r="I52" s="33" t="s">
        <v>24</v>
      </c>
      <c r="J52" s="74" t="str">
        <f>IF(J12="","",J12)</f>
        <v>15. 11. 2021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Kolín</v>
      </c>
      <c r="G54" s="42"/>
      <c r="H54" s="42"/>
      <c r="I54" s="33" t="s">
        <v>38</v>
      </c>
      <c r="J54" s="38" t="str">
        <f>E21</f>
        <v>LK PROJEKT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29.28" customHeight="1">
      <c r="A57" s="40"/>
      <c r="B57" s="41"/>
      <c r="C57" s="173" t="s">
        <v>134</v>
      </c>
      <c r="D57" s="174"/>
      <c r="E57" s="174"/>
      <c r="F57" s="174"/>
      <c r="G57" s="174"/>
      <c r="H57" s="174"/>
      <c r="I57" s="174"/>
      <c r="J57" s="175" t="s">
        <v>135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22.8" customHeight="1">
      <c r="A59" s="40"/>
      <c r="B59" s="41"/>
      <c r="C59" s="176" t="s">
        <v>78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136</v>
      </c>
    </row>
    <row r="60" hidden="1" s="9" customFormat="1" ht="24.96" customHeight="1">
      <c r="A60" s="9"/>
      <c r="B60" s="177"/>
      <c r="C60" s="178"/>
      <c r="D60" s="179" t="s">
        <v>137</v>
      </c>
      <c r="E60" s="180"/>
      <c r="F60" s="180"/>
      <c r="G60" s="180"/>
      <c r="H60" s="180"/>
      <c r="I60" s="180"/>
      <c r="J60" s="181">
        <f>J87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27"/>
      <c r="D61" s="184" t="s">
        <v>138</v>
      </c>
      <c r="E61" s="185"/>
      <c r="F61" s="185"/>
      <c r="G61" s="185"/>
      <c r="H61" s="185"/>
      <c r="I61" s="185"/>
      <c r="J61" s="186">
        <f>J88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3"/>
      <c r="C62" s="127"/>
      <c r="D62" s="184" t="s">
        <v>139</v>
      </c>
      <c r="E62" s="185"/>
      <c r="F62" s="185"/>
      <c r="G62" s="185"/>
      <c r="H62" s="185"/>
      <c r="I62" s="185"/>
      <c r="J62" s="186">
        <f>J177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3"/>
      <c r="C63" s="127"/>
      <c r="D63" s="184" t="s">
        <v>988</v>
      </c>
      <c r="E63" s="185"/>
      <c r="F63" s="185"/>
      <c r="G63" s="185"/>
      <c r="H63" s="185"/>
      <c r="I63" s="185"/>
      <c r="J63" s="186">
        <f>J183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3"/>
      <c r="C64" s="127"/>
      <c r="D64" s="184" t="s">
        <v>989</v>
      </c>
      <c r="E64" s="185"/>
      <c r="F64" s="185"/>
      <c r="G64" s="185"/>
      <c r="H64" s="185"/>
      <c r="I64" s="185"/>
      <c r="J64" s="186">
        <f>J249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3"/>
      <c r="C65" s="127"/>
      <c r="D65" s="184" t="s">
        <v>747</v>
      </c>
      <c r="E65" s="185"/>
      <c r="F65" s="185"/>
      <c r="G65" s="185"/>
      <c r="H65" s="185"/>
      <c r="I65" s="185"/>
      <c r="J65" s="186">
        <f>J294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7"/>
      <c r="D66" s="184" t="s">
        <v>143</v>
      </c>
      <c r="E66" s="185"/>
      <c r="F66" s="185"/>
      <c r="G66" s="185"/>
      <c r="H66" s="185"/>
      <c r="I66" s="185"/>
      <c r="J66" s="186">
        <f>J332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144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Rekonstrukce kanalizační stoky CHIVa a CHIVb, ul. Sadová, Kolín</v>
      </c>
      <c r="F76" s="33"/>
      <c r="G76" s="33"/>
      <c r="H76" s="33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125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03 - Komunikace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Kolín</v>
      </c>
      <c r="G80" s="42"/>
      <c r="H80" s="42"/>
      <c r="I80" s="33" t="s">
        <v>24</v>
      </c>
      <c r="J80" s="74" t="str">
        <f>IF(J12="","",J12)</f>
        <v>15. 11. 2021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>Město Kolín</v>
      </c>
      <c r="G82" s="42"/>
      <c r="H82" s="42"/>
      <c r="I82" s="33" t="s">
        <v>38</v>
      </c>
      <c r="J82" s="38" t="str">
        <f>E21</f>
        <v>LK PROJEKT s.r.o.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36</v>
      </c>
      <c r="D83" s="42"/>
      <c r="E83" s="42"/>
      <c r="F83" s="28" t="str">
        <f>IF(E18="","",E18)</f>
        <v>Vyplň údaj</v>
      </c>
      <c r="G83" s="42"/>
      <c r="H83" s="42"/>
      <c r="I83" s="33" t="s">
        <v>42</v>
      </c>
      <c r="J83" s="38" t="str">
        <f>E24</f>
        <v xml:space="preserve"> 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145</v>
      </c>
      <c r="D85" s="191" t="s">
        <v>65</v>
      </c>
      <c r="E85" s="191" t="s">
        <v>61</v>
      </c>
      <c r="F85" s="191" t="s">
        <v>62</v>
      </c>
      <c r="G85" s="191" t="s">
        <v>146</v>
      </c>
      <c r="H85" s="191" t="s">
        <v>147</v>
      </c>
      <c r="I85" s="191" t="s">
        <v>148</v>
      </c>
      <c r="J85" s="191" t="s">
        <v>135</v>
      </c>
      <c r="K85" s="192" t="s">
        <v>149</v>
      </c>
      <c r="L85" s="193"/>
      <c r="M85" s="94" t="s">
        <v>35</v>
      </c>
      <c r="N85" s="95" t="s">
        <v>50</v>
      </c>
      <c r="O85" s="95" t="s">
        <v>150</v>
      </c>
      <c r="P85" s="95" t="s">
        <v>151</v>
      </c>
      <c r="Q85" s="95" t="s">
        <v>152</v>
      </c>
      <c r="R85" s="95" t="s">
        <v>153</v>
      </c>
      <c r="S85" s="95" t="s">
        <v>154</v>
      </c>
      <c r="T85" s="96" t="s">
        <v>155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1" t="s">
        <v>156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7"/>
      <c r="N86" s="195"/>
      <c r="O86" s="98"/>
      <c r="P86" s="196">
        <f>P87</f>
        <v>0</v>
      </c>
      <c r="Q86" s="98"/>
      <c r="R86" s="196">
        <f>R87</f>
        <v>208.35110170000002</v>
      </c>
      <c r="S86" s="98"/>
      <c r="T86" s="197">
        <f>T87</f>
        <v>956.82849999999996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79</v>
      </c>
      <c r="AU86" s="18" t="s">
        <v>136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79</v>
      </c>
      <c r="E87" s="202" t="s">
        <v>157</v>
      </c>
      <c r="F87" s="202" t="s">
        <v>158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P88+P177+P183+P249+P294+P332</f>
        <v>0</v>
      </c>
      <c r="Q87" s="207"/>
      <c r="R87" s="208">
        <f>R88+R177+R183+R249+R294+R332</f>
        <v>208.35110170000002</v>
      </c>
      <c r="S87" s="207"/>
      <c r="T87" s="209">
        <f>T88+T177+T183+T249+T294+T332</f>
        <v>956.82849999999996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87</v>
      </c>
      <c r="AT87" s="211" t="s">
        <v>79</v>
      </c>
      <c r="AU87" s="211" t="s">
        <v>80</v>
      </c>
      <c r="AY87" s="210" t="s">
        <v>159</v>
      </c>
      <c r="BK87" s="212">
        <f>BK88+BK177+BK183+BK249+BK294+BK332</f>
        <v>0</v>
      </c>
    </row>
    <row r="88" s="12" customFormat="1" ht="22.8" customHeight="1">
      <c r="A88" s="12"/>
      <c r="B88" s="199"/>
      <c r="C88" s="200"/>
      <c r="D88" s="201" t="s">
        <v>79</v>
      </c>
      <c r="E88" s="213" t="s">
        <v>87</v>
      </c>
      <c r="F88" s="213" t="s">
        <v>160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SUM(P89:P176)</f>
        <v>0</v>
      </c>
      <c r="Q88" s="207"/>
      <c r="R88" s="208">
        <f>SUM(R89:R176)</f>
        <v>2.2818510000000001</v>
      </c>
      <c r="S88" s="207"/>
      <c r="T88" s="209">
        <f>SUM(T89:T176)</f>
        <v>956.82849999999996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87</v>
      </c>
      <c r="AT88" s="211" t="s">
        <v>79</v>
      </c>
      <c r="AU88" s="211" t="s">
        <v>87</v>
      </c>
      <c r="AY88" s="210" t="s">
        <v>159</v>
      </c>
      <c r="BK88" s="212">
        <f>SUM(BK89:BK176)</f>
        <v>0</v>
      </c>
    </row>
    <row r="89" s="2" customFormat="1" ht="24.15" customHeight="1">
      <c r="A89" s="40"/>
      <c r="B89" s="41"/>
      <c r="C89" s="215" t="s">
        <v>87</v>
      </c>
      <c r="D89" s="215" t="s">
        <v>161</v>
      </c>
      <c r="E89" s="216" t="s">
        <v>990</v>
      </c>
      <c r="F89" s="217" t="s">
        <v>991</v>
      </c>
      <c r="G89" s="218" t="s">
        <v>287</v>
      </c>
      <c r="H89" s="219">
        <v>711.54999999999995</v>
      </c>
      <c r="I89" s="220"/>
      <c r="J89" s="221">
        <f>ROUND(I89*H89,1)</f>
        <v>0</v>
      </c>
      <c r="K89" s="217" t="s">
        <v>165</v>
      </c>
      <c r="L89" s="46"/>
      <c r="M89" s="222" t="s">
        <v>35</v>
      </c>
      <c r="N89" s="223" t="s">
        <v>51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0.29999999999999999</v>
      </c>
      <c r="T89" s="225">
        <f>S89*H89</f>
        <v>213.46499999999998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166</v>
      </c>
      <c r="AT89" s="226" t="s">
        <v>161</v>
      </c>
      <c r="AU89" s="226" t="s">
        <v>89</v>
      </c>
      <c r="AY89" s="18" t="s">
        <v>159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8" t="s">
        <v>87</v>
      </c>
      <c r="BK89" s="227">
        <f>ROUND(I89*H89,1)</f>
        <v>0</v>
      </c>
      <c r="BL89" s="18" t="s">
        <v>166</v>
      </c>
      <c r="BM89" s="226" t="s">
        <v>992</v>
      </c>
    </row>
    <row r="90" s="2" customFormat="1">
      <c r="A90" s="40"/>
      <c r="B90" s="41"/>
      <c r="C90" s="42"/>
      <c r="D90" s="228" t="s">
        <v>168</v>
      </c>
      <c r="E90" s="42"/>
      <c r="F90" s="229" t="s">
        <v>993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168</v>
      </c>
      <c r="AU90" s="18" t="s">
        <v>89</v>
      </c>
    </row>
    <row r="91" s="2" customFormat="1">
      <c r="A91" s="40"/>
      <c r="B91" s="41"/>
      <c r="C91" s="42"/>
      <c r="D91" s="233" t="s">
        <v>170</v>
      </c>
      <c r="E91" s="42"/>
      <c r="F91" s="234" t="s">
        <v>994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170</v>
      </c>
      <c r="AU91" s="18" t="s">
        <v>89</v>
      </c>
    </row>
    <row r="92" s="13" customFormat="1">
      <c r="A92" s="13"/>
      <c r="B92" s="235"/>
      <c r="C92" s="236"/>
      <c r="D92" s="228" t="s">
        <v>172</v>
      </c>
      <c r="E92" s="237" t="s">
        <v>35</v>
      </c>
      <c r="F92" s="238" t="s">
        <v>995</v>
      </c>
      <c r="G92" s="236"/>
      <c r="H92" s="237" t="s">
        <v>35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172</v>
      </c>
      <c r="AU92" s="244" t="s">
        <v>89</v>
      </c>
      <c r="AV92" s="13" t="s">
        <v>87</v>
      </c>
      <c r="AW92" s="13" t="s">
        <v>41</v>
      </c>
      <c r="AX92" s="13" t="s">
        <v>80</v>
      </c>
      <c r="AY92" s="244" t="s">
        <v>159</v>
      </c>
    </row>
    <row r="93" s="14" customFormat="1">
      <c r="A93" s="14"/>
      <c r="B93" s="245"/>
      <c r="C93" s="246"/>
      <c r="D93" s="228" t="s">
        <v>172</v>
      </c>
      <c r="E93" s="247" t="s">
        <v>35</v>
      </c>
      <c r="F93" s="248" t="s">
        <v>996</v>
      </c>
      <c r="G93" s="246"/>
      <c r="H93" s="249">
        <v>359.80000000000001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172</v>
      </c>
      <c r="AU93" s="255" t="s">
        <v>89</v>
      </c>
      <c r="AV93" s="14" t="s">
        <v>89</v>
      </c>
      <c r="AW93" s="14" t="s">
        <v>41</v>
      </c>
      <c r="AX93" s="14" t="s">
        <v>80</v>
      </c>
      <c r="AY93" s="255" t="s">
        <v>159</v>
      </c>
    </row>
    <row r="94" s="14" customFormat="1">
      <c r="A94" s="14"/>
      <c r="B94" s="245"/>
      <c r="C94" s="246"/>
      <c r="D94" s="228" t="s">
        <v>172</v>
      </c>
      <c r="E94" s="247" t="s">
        <v>35</v>
      </c>
      <c r="F94" s="248" t="s">
        <v>997</v>
      </c>
      <c r="G94" s="246"/>
      <c r="H94" s="249">
        <v>100.5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172</v>
      </c>
      <c r="AU94" s="255" t="s">
        <v>89</v>
      </c>
      <c r="AV94" s="14" t="s">
        <v>89</v>
      </c>
      <c r="AW94" s="14" t="s">
        <v>41</v>
      </c>
      <c r="AX94" s="14" t="s">
        <v>80</v>
      </c>
      <c r="AY94" s="255" t="s">
        <v>159</v>
      </c>
    </row>
    <row r="95" s="14" customFormat="1">
      <c r="A95" s="14"/>
      <c r="B95" s="245"/>
      <c r="C95" s="246"/>
      <c r="D95" s="228" t="s">
        <v>172</v>
      </c>
      <c r="E95" s="247" t="s">
        <v>35</v>
      </c>
      <c r="F95" s="248" t="s">
        <v>998</v>
      </c>
      <c r="G95" s="246"/>
      <c r="H95" s="249">
        <v>26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172</v>
      </c>
      <c r="AU95" s="255" t="s">
        <v>89</v>
      </c>
      <c r="AV95" s="14" t="s">
        <v>89</v>
      </c>
      <c r="AW95" s="14" t="s">
        <v>41</v>
      </c>
      <c r="AX95" s="14" t="s">
        <v>80</v>
      </c>
      <c r="AY95" s="255" t="s">
        <v>159</v>
      </c>
    </row>
    <row r="96" s="15" customFormat="1">
      <c r="A96" s="15"/>
      <c r="B96" s="256"/>
      <c r="C96" s="257"/>
      <c r="D96" s="228" t="s">
        <v>172</v>
      </c>
      <c r="E96" s="258" t="s">
        <v>35</v>
      </c>
      <c r="F96" s="259" t="s">
        <v>243</v>
      </c>
      <c r="G96" s="257"/>
      <c r="H96" s="260">
        <v>486.30000000000001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172</v>
      </c>
      <c r="AU96" s="266" t="s">
        <v>89</v>
      </c>
      <c r="AV96" s="15" t="s">
        <v>184</v>
      </c>
      <c r="AW96" s="15" t="s">
        <v>41</v>
      </c>
      <c r="AX96" s="15" t="s">
        <v>80</v>
      </c>
      <c r="AY96" s="266" t="s">
        <v>159</v>
      </c>
    </row>
    <row r="97" s="13" customFormat="1">
      <c r="A97" s="13"/>
      <c r="B97" s="235"/>
      <c r="C97" s="236"/>
      <c r="D97" s="228" t="s">
        <v>172</v>
      </c>
      <c r="E97" s="237" t="s">
        <v>35</v>
      </c>
      <c r="F97" s="238" t="s">
        <v>999</v>
      </c>
      <c r="G97" s="236"/>
      <c r="H97" s="237" t="s">
        <v>35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172</v>
      </c>
      <c r="AU97" s="244" t="s">
        <v>89</v>
      </c>
      <c r="AV97" s="13" t="s">
        <v>87</v>
      </c>
      <c r="AW97" s="13" t="s">
        <v>41</v>
      </c>
      <c r="AX97" s="13" t="s">
        <v>80</v>
      </c>
      <c r="AY97" s="244" t="s">
        <v>159</v>
      </c>
    </row>
    <row r="98" s="14" customFormat="1">
      <c r="A98" s="14"/>
      <c r="B98" s="245"/>
      <c r="C98" s="246"/>
      <c r="D98" s="228" t="s">
        <v>172</v>
      </c>
      <c r="E98" s="247" t="s">
        <v>35</v>
      </c>
      <c r="F98" s="248" t="s">
        <v>1000</v>
      </c>
      <c r="G98" s="246"/>
      <c r="H98" s="249">
        <v>225.25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172</v>
      </c>
      <c r="AU98" s="255" t="s">
        <v>89</v>
      </c>
      <c r="AV98" s="14" t="s">
        <v>89</v>
      </c>
      <c r="AW98" s="14" t="s">
        <v>41</v>
      </c>
      <c r="AX98" s="14" t="s">
        <v>80</v>
      </c>
      <c r="AY98" s="255" t="s">
        <v>159</v>
      </c>
    </row>
    <row r="99" s="15" customFormat="1">
      <c r="A99" s="15"/>
      <c r="B99" s="256"/>
      <c r="C99" s="257"/>
      <c r="D99" s="228" t="s">
        <v>172</v>
      </c>
      <c r="E99" s="258" t="s">
        <v>35</v>
      </c>
      <c r="F99" s="259" t="s">
        <v>243</v>
      </c>
      <c r="G99" s="257"/>
      <c r="H99" s="260">
        <v>225.25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172</v>
      </c>
      <c r="AU99" s="266" t="s">
        <v>89</v>
      </c>
      <c r="AV99" s="15" t="s">
        <v>184</v>
      </c>
      <c r="AW99" s="15" t="s">
        <v>41</v>
      </c>
      <c r="AX99" s="15" t="s">
        <v>80</v>
      </c>
      <c r="AY99" s="266" t="s">
        <v>159</v>
      </c>
    </row>
    <row r="100" s="16" customFormat="1">
      <c r="A100" s="16"/>
      <c r="B100" s="267"/>
      <c r="C100" s="268"/>
      <c r="D100" s="228" t="s">
        <v>172</v>
      </c>
      <c r="E100" s="269" t="s">
        <v>35</v>
      </c>
      <c r="F100" s="270" t="s">
        <v>258</v>
      </c>
      <c r="G100" s="268"/>
      <c r="H100" s="271">
        <v>711.54999999999995</v>
      </c>
      <c r="I100" s="272"/>
      <c r="J100" s="268"/>
      <c r="K100" s="268"/>
      <c r="L100" s="273"/>
      <c r="M100" s="274"/>
      <c r="N100" s="275"/>
      <c r="O100" s="275"/>
      <c r="P100" s="275"/>
      <c r="Q100" s="275"/>
      <c r="R100" s="275"/>
      <c r="S100" s="275"/>
      <c r="T100" s="27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77" t="s">
        <v>172</v>
      </c>
      <c r="AU100" s="277" t="s">
        <v>89</v>
      </c>
      <c r="AV100" s="16" t="s">
        <v>166</v>
      </c>
      <c r="AW100" s="16" t="s">
        <v>41</v>
      </c>
      <c r="AX100" s="16" t="s">
        <v>87</v>
      </c>
      <c r="AY100" s="277" t="s">
        <v>159</v>
      </c>
    </row>
    <row r="101" s="2" customFormat="1" ht="24.15" customHeight="1">
      <c r="A101" s="40"/>
      <c r="B101" s="41"/>
      <c r="C101" s="215" t="s">
        <v>89</v>
      </c>
      <c r="D101" s="215" t="s">
        <v>161</v>
      </c>
      <c r="E101" s="216" t="s">
        <v>1001</v>
      </c>
      <c r="F101" s="217" t="s">
        <v>1002</v>
      </c>
      <c r="G101" s="218" t="s">
        <v>287</v>
      </c>
      <c r="H101" s="219">
        <v>678.5</v>
      </c>
      <c r="I101" s="220"/>
      <c r="J101" s="221">
        <f>ROUND(I101*H101,1)</f>
        <v>0</v>
      </c>
      <c r="K101" s="217" t="s">
        <v>165</v>
      </c>
      <c r="L101" s="46"/>
      <c r="M101" s="222" t="s">
        <v>35</v>
      </c>
      <c r="N101" s="223" t="s">
        <v>51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0.5</v>
      </c>
      <c r="T101" s="225">
        <f>S101*H101</f>
        <v>339.25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166</v>
      </c>
      <c r="AT101" s="226" t="s">
        <v>161</v>
      </c>
      <c r="AU101" s="226" t="s">
        <v>89</v>
      </c>
      <c r="AY101" s="18" t="s">
        <v>159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87</v>
      </c>
      <c r="BK101" s="227">
        <f>ROUND(I101*H101,1)</f>
        <v>0</v>
      </c>
      <c r="BL101" s="18" t="s">
        <v>166</v>
      </c>
      <c r="BM101" s="226" t="s">
        <v>1003</v>
      </c>
    </row>
    <row r="102" s="2" customFormat="1">
      <c r="A102" s="40"/>
      <c r="B102" s="41"/>
      <c r="C102" s="42"/>
      <c r="D102" s="228" t="s">
        <v>168</v>
      </c>
      <c r="E102" s="42"/>
      <c r="F102" s="229" t="s">
        <v>1004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168</v>
      </c>
      <c r="AU102" s="18" t="s">
        <v>89</v>
      </c>
    </row>
    <row r="103" s="2" customFormat="1">
      <c r="A103" s="40"/>
      <c r="B103" s="41"/>
      <c r="C103" s="42"/>
      <c r="D103" s="233" t="s">
        <v>170</v>
      </c>
      <c r="E103" s="42"/>
      <c r="F103" s="234" t="s">
        <v>1005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170</v>
      </c>
      <c r="AU103" s="18" t="s">
        <v>89</v>
      </c>
    </row>
    <row r="104" s="13" customFormat="1">
      <c r="A104" s="13"/>
      <c r="B104" s="235"/>
      <c r="C104" s="236"/>
      <c r="D104" s="228" t="s">
        <v>172</v>
      </c>
      <c r="E104" s="237" t="s">
        <v>35</v>
      </c>
      <c r="F104" s="238" t="s">
        <v>995</v>
      </c>
      <c r="G104" s="236"/>
      <c r="H104" s="237" t="s">
        <v>35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172</v>
      </c>
      <c r="AU104" s="244" t="s">
        <v>89</v>
      </c>
      <c r="AV104" s="13" t="s">
        <v>87</v>
      </c>
      <c r="AW104" s="13" t="s">
        <v>41</v>
      </c>
      <c r="AX104" s="13" t="s">
        <v>80</v>
      </c>
      <c r="AY104" s="244" t="s">
        <v>159</v>
      </c>
    </row>
    <row r="105" s="14" customFormat="1">
      <c r="A105" s="14"/>
      <c r="B105" s="245"/>
      <c r="C105" s="246"/>
      <c r="D105" s="228" t="s">
        <v>172</v>
      </c>
      <c r="E105" s="247" t="s">
        <v>35</v>
      </c>
      <c r="F105" s="248" t="s">
        <v>1006</v>
      </c>
      <c r="G105" s="246"/>
      <c r="H105" s="249">
        <v>678.5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172</v>
      </c>
      <c r="AU105" s="255" t="s">
        <v>89</v>
      </c>
      <c r="AV105" s="14" t="s">
        <v>89</v>
      </c>
      <c r="AW105" s="14" t="s">
        <v>41</v>
      </c>
      <c r="AX105" s="14" t="s">
        <v>87</v>
      </c>
      <c r="AY105" s="255" t="s">
        <v>159</v>
      </c>
    </row>
    <row r="106" s="2" customFormat="1" ht="24.15" customHeight="1">
      <c r="A106" s="40"/>
      <c r="B106" s="41"/>
      <c r="C106" s="215" t="s">
        <v>184</v>
      </c>
      <c r="D106" s="215" t="s">
        <v>161</v>
      </c>
      <c r="E106" s="216" t="s">
        <v>1007</v>
      </c>
      <c r="F106" s="217" t="s">
        <v>1008</v>
      </c>
      <c r="G106" s="218" t="s">
        <v>287</v>
      </c>
      <c r="H106" s="219">
        <v>678.5</v>
      </c>
      <c r="I106" s="220"/>
      <c r="J106" s="221">
        <f>ROUND(I106*H106,1)</f>
        <v>0</v>
      </c>
      <c r="K106" s="217" t="s">
        <v>165</v>
      </c>
      <c r="L106" s="46"/>
      <c r="M106" s="222" t="s">
        <v>35</v>
      </c>
      <c r="N106" s="223" t="s">
        <v>51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0.23999999999999999</v>
      </c>
      <c r="T106" s="225">
        <f>S106*H106</f>
        <v>162.84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166</v>
      </c>
      <c r="AT106" s="226" t="s">
        <v>161</v>
      </c>
      <c r="AU106" s="226" t="s">
        <v>89</v>
      </c>
      <c r="AY106" s="18" t="s">
        <v>159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87</v>
      </c>
      <c r="BK106" s="227">
        <f>ROUND(I106*H106,1)</f>
        <v>0</v>
      </c>
      <c r="BL106" s="18" t="s">
        <v>166</v>
      </c>
      <c r="BM106" s="226" t="s">
        <v>1009</v>
      </c>
    </row>
    <row r="107" s="2" customFormat="1">
      <c r="A107" s="40"/>
      <c r="B107" s="41"/>
      <c r="C107" s="42"/>
      <c r="D107" s="228" t="s">
        <v>168</v>
      </c>
      <c r="E107" s="42"/>
      <c r="F107" s="229" t="s">
        <v>1010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168</v>
      </c>
      <c r="AU107" s="18" t="s">
        <v>89</v>
      </c>
    </row>
    <row r="108" s="2" customFormat="1">
      <c r="A108" s="40"/>
      <c r="B108" s="41"/>
      <c r="C108" s="42"/>
      <c r="D108" s="233" t="s">
        <v>170</v>
      </c>
      <c r="E108" s="42"/>
      <c r="F108" s="234" t="s">
        <v>1011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170</v>
      </c>
      <c r="AU108" s="18" t="s">
        <v>89</v>
      </c>
    </row>
    <row r="109" s="13" customFormat="1">
      <c r="A109" s="13"/>
      <c r="B109" s="235"/>
      <c r="C109" s="236"/>
      <c r="D109" s="228" t="s">
        <v>172</v>
      </c>
      <c r="E109" s="237" t="s">
        <v>35</v>
      </c>
      <c r="F109" s="238" t="s">
        <v>995</v>
      </c>
      <c r="G109" s="236"/>
      <c r="H109" s="237" t="s">
        <v>35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172</v>
      </c>
      <c r="AU109" s="244" t="s">
        <v>89</v>
      </c>
      <c r="AV109" s="13" t="s">
        <v>87</v>
      </c>
      <c r="AW109" s="13" t="s">
        <v>41</v>
      </c>
      <c r="AX109" s="13" t="s">
        <v>80</v>
      </c>
      <c r="AY109" s="244" t="s">
        <v>159</v>
      </c>
    </row>
    <row r="110" s="14" customFormat="1">
      <c r="A110" s="14"/>
      <c r="B110" s="245"/>
      <c r="C110" s="246"/>
      <c r="D110" s="228" t="s">
        <v>172</v>
      </c>
      <c r="E110" s="247" t="s">
        <v>35</v>
      </c>
      <c r="F110" s="248" t="s">
        <v>1006</v>
      </c>
      <c r="G110" s="246"/>
      <c r="H110" s="249">
        <v>678.5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172</v>
      </c>
      <c r="AU110" s="255" t="s">
        <v>89</v>
      </c>
      <c r="AV110" s="14" t="s">
        <v>89</v>
      </c>
      <c r="AW110" s="14" t="s">
        <v>41</v>
      </c>
      <c r="AX110" s="14" t="s">
        <v>87</v>
      </c>
      <c r="AY110" s="255" t="s">
        <v>159</v>
      </c>
    </row>
    <row r="111" s="2" customFormat="1" ht="24.15" customHeight="1">
      <c r="A111" s="40"/>
      <c r="B111" s="41"/>
      <c r="C111" s="215" t="s">
        <v>166</v>
      </c>
      <c r="D111" s="215" t="s">
        <v>161</v>
      </c>
      <c r="E111" s="216" t="s">
        <v>1012</v>
      </c>
      <c r="F111" s="217" t="s">
        <v>1013</v>
      </c>
      <c r="G111" s="218" t="s">
        <v>287</v>
      </c>
      <c r="H111" s="219">
        <v>486.30000000000001</v>
      </c>
      <c r="I111" s="220"/>
      <c r="J111" s="221">
        <f>ROUND(I111*H111,1)</f>
        <v>0</v>
      </c>
      <c r="K111" s="217" t="s">
        <v>165</v>
      </c>
      <c r="L111" s="46"/>
      <c r="M111" s="222" t="s">
        <v>35</v>
      </c>
      <c r="N111" s="223" t="s">
        <v>51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0.22</v>
      </c>
      <c r="T111" s="225">
        <f>S111*H111</f>
        <v>106.986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166</v>
      </c>
      <c r="AT111" s="226" t="s">
        <v>161</v>
      </c>
      <c r="AU111" s="226" t="s">
        <v>89</v>
      </c>
      <c r="AY111" s="18" t="s">
        <v>159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87</v>
      </c>
      <c r="BK111" s="227">
        <f>ROUND(I111*H111,1)</f>
        <v>0</v>
      </c>
      <c r="BL111" s="18" t="s">
        <v>166</v>
      </c>
      <c r="BM111" s="226" t="s">
        <v>1014</v>
      </c>
    </row>
    <row r="112" s="2" customFormat="1">
      <c r="A112" s="40"/>
      <c r="B112" s="41"/>
      <c r="C112" s="42"/>
      <c r="D112" s="228" t="s">
        <v>168</v>
      </c>
      <c r="E112" s="42"/>
      <c r="F112" s="229" t="s">
        <v>1015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168</v>
      </c>
      <c r="AU112" s="18" t="s">
        <v>89</v>
      </c>
    </row>
    <row r="113" s="2" customFormat="1">
      <c r="A113" s="40"/>
      <c r="B113" s="41"/>
      <c r="C113" s="42"/>
      <c r="D113" s="233" t="s">
        <v>170</v>
      </c>
      <c r="E113" s="42"/>
      <c r="F113" s="234" t="s">
        <v>1016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170</v>
      </c>
      <c r="AU113" s="18" t="s">
        <v>89</v>
      </c>
    </row>
    <row r="114" s="13" customFormat="1">
      <c r="A114" s="13"/>
      <c r="B114" s="235"/>
      <c r="C114" s="236"/>
      <c r="D114" s="228" t="s">
        <v>172</v>
      </c>
      <c r="E114" s="237" t="s">
        <v>35</v>
      </c>
      <c r="F114" s="238" t="s">
        <v>995</v>
      </c>
      <c r="G114" s="236"/>
      <c r="H114" s="237" t="s">
        <v>35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172</v>
      </c>
      <c r="AU114" s="244" t="s">
        <v>89</v>
      </c>
      <c r="AV114" s="13" t="s">
        <v>87</v>
      </c>
      <c r="AW114" s="13" t="s">
        <v>41</v>
      </c>
      <c r="AX114" s="13" t="s">
        <v>80</v>
      </c>
      <c r="AY114" s="244" t="s">
        <v>159</v>
      </c>
    </row>
    <row r="115" s="14" customFormat="1">
      <c r="A115" s="14"/>
      <c r="B115" s="245"/>
      <c r="C115" s="246"/>
      <c r="D115" s="228" t="s">
        <v>172</v>
      </c>
      <c r="E115" s="247" t="s">
        <v>35</v>
      </c>
      <c r="F115" s="248" t="s">
        <v>996</v>
      </c>
      <c r="G115" s="246"/>
      <c r="H115" s="249">
        <v>359.80000000000001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172</v>
      </c>
      <c r="AU115" s="255" t="s">
        <v>89</v>
      </c>
      <c r="AV115" s="14" t="s">
        <v>89</v>
      </c>
      <c r="AW115" s="14" t="s">
        <v>41</v>
      </c>
      <c r="AX115" s="14" t="s">
        <v>80</v>
      </c>
      <c r="AY115" s="255" t="s">
        <v>159</v>
      </c>
    </row>
    <row r="116" s="14" customFormat="1">
      <c r="A116" s="14"/>
      <c r="B116" s="245"/>
      <c r="C116" s="246"/>
      <c r="D116" s="228" t="s">
        <v>172</v>
      </c>
      <c r="E116" s="247" t="s">
        <v>35</v>
      </c>
      <c r="F116" s="248" t="s">
        <v>997</v>
      </c>
      <c r="G116" s="246"/>
      <c r="H116" s="249">
        <v>100.5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172</v>
      </c>
      <c r="AU116" s="255" t="s">
        <v>89</v>
      </c>
      <c r="AV116" s="14" t="s">
        <v>89</v>
      </c>
      <c r="AW116" s="14" t="s">
        <v>41</v>
      </c>
      <c r="AX116" s="14" t="s">
        <v>80</v>
      </c>
      <c r="AY116" s="255" t="s">
        <v>159</v>
      </c>
    </row>
    <row r="117" s="14" customFormat="1">
      <c r="A117" s="14"/>
      <c r="B117" s="245"/>
      <c r="C117" s="246"/>
      <c r="D117" s="228" t="s">
        <v>172</v>
      </c>
      <c r="E117" s="247" t="s">
        <v>35</v>
      </c>
      <c r="F117" s="248" t="s">
        <v>998</v>
      </c>
      <c r="G117" s="246"/>
      <c r="H117" s="249">
        <v>26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172</v>
      </c>
      <c r="AU117" s="255" t="s">
        <v>89</v>
      </c>
      <c r="AV117" s="14" t="s">
        <v>89</v>
      </c>
      <c r="AW117" s="14" t="s">
        <v>41</v>
      </c>
      <c r="AX117" s="14" t="s">
        <v>80</v>
      </c>
      <c r="AY117" s="255" t="s">
        <v>159</v>
      </c>
    </row>
    <row r="118" s="16" customFormat="1">
      <c r="A118" s="16"/>
      <c r="B118" s="267"/>
      <c r="C118" s="268"/>
      <c r="D118" s="228" t="s">
        <v>172</v>
      </c>
      <c r="E118" s="269" t="s">
        <v>35</v>
      </c>
      <c r="F118" s="270" t="s">
        <v>258</v>
      </c>
      <c r="G118" s="268"/>
      <c r="H118" s="271">
        <v>486.30000000000001</v>
      </c>
      <c r="I118" s="272"/>
      <c r="J118" s="268"/>
      <c r="K118" s="268"/>
      <c r="L118" s="273"/>
      <c r="M118" s="274"/>
      <c r="N118" s="275"/>
      <c r="O118" s="275"/>
      <c r="P118" s="275"/>
      <c r="Q118" s="275"/>
      <c r="R118" s="275"/>
      <c r="S118" s="275"/>
      <c r="T118" s="27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77" t="s">
        <v>172</v>
      </c>
      <c r="AU118" s="277" t="s">
        <v>89</v>
      </c>
      <c r="AV118" s="16" t="s">
        <v>166</v>
      </c>
      <c r="AW118" s="16" t="s">
        <v>41</v>
      </c>
      <c r="AX118" s="16" t="s">
        <v>87</v>
      </c>
      <c r="AY118" s="277" t="s">
        <v>159</v>
      </c>
    </row>
    <row r="119" s="2" customFormat="1" ht="33" customHeight="1">
      <c r="A119" s="40"/>
      <c r="B119" s="41"/>
      <c r="C119" s="215" t="s">
        <v>198</v>
      </c>
      <c r="D119" s="215" t="s">
        <v>161</v>
      </c>
      <c r="E119" s="216" t="s">
        <v>1017</v>
      </c>
      <c r="F119" s="217" t="s">
        <v>1018</v>
      </c>
      <c r="G119" s="218" t="s">
        <v>287</v>
      </c>
      <c r="H119" s="219">
        <v>678.5</v>
      </c>
      <c r="I119" s="220"/>
      <c r="J119" s="221">
        <f>ROUND(I119*H119,1)</f>
        <v>0</v>
      </c>
      <c r="K119" s="217" t="s">
        <v>165</v>
      </c>
      <c r="L119" s="46"/>
      <c r="M119" s="222" t="s">
        <v>35</v>
      </c>
      <c r="N119" s="223" t="s">
        <v>51</v>
      </c>
      <c r="O119" s="86"/>
      <c r="P119" s="224">
        <f>O119*H119</f>
        <v>0</v>
      </c>
      <c r="Q119" s="224">
        <v>6.9999999999999994E-05</v>
      </c>
      <c r="R119" s="224">
        <f>Q119*H119</f>
        <v>0.047494999999999996</v>
      </c>
      <c r="S119" s="224">
        <v>0.11500000000000001</v>
      </c>
      <c r="T119" s="225">
        <f>S119*H119</f>
        <v>78.027500000000003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166</v>
      </c>
      <c r="AT119" s="226" t="s">
        <v>161</v>
      </c>
      <c r="AU119" s="226" t="s">
        <v>89</v>
      </c>
      <c r="AY119" s="18" t="s">
        <v>159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87</v>
      </c>
      <c r="BK119" s="227">
        <f>ROUND(I119*H119,1)</f>
        <v>0</v>
      </c>
      <c r="BL119" s="18" t="s">
        <v>166</v>
      </c>
      <c r="BM119" s="226" t="s">
        <v>1019</v>
      </c>
    </row>
    <row r="120" s="2" customFormat="1">
      <c r="A120" s="40"/>
      <c r="B120" s="41"/>
      <c r="C120" s="42"/>
      <c r="D120" s="228" t="s">
        <v>168</v>
      </c>
      <c r="E120" s="42"/>
      <c r="F120" s="229" t="s">
        <v>1020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168</v>
      </c>
      <c r="AU120" s="18" t="s">
        <v>89</v>
      </c>
    </row>
    <row r="121" s="2" customFormat="1">
      <c r="A121" s="40"/>
      <c r="B121" s="41"/>
      <c r="C121" s="42"/>
      <c r="D121" s="233" t="s">
        <v>170</v>
      </c>
      <c r="E121" s="42"/>
      <c r="F121" s="234" t="s">
        <v>1021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170</v>
      </c>
      <c r="AU121" s="18" t="s">
        <v>89</v>
      </c>
    </row>
    <row r="122" s="13" customFormat="1">
      <c r="A122" s="13"/>
      <c r="B122" s="235"/>
      <c r="C122" s="236"/>
      <c r="D122" s="228" t="s">
        <v>172</v>
      </c>
      <c r="E122" s="237" t="s">
        <v>35</v>
      </c>
      <c r="F122" s="238" t="s">
        <v>995</v>
      </c>
      <c r="G122" s="236"/>
      <c r="H122" s="237" t="s">
        <v>35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172</v>
      </c>
      <c r="AU122" s="244" t="s">
        <v>89</v>
      </c>
      <c r="AV122" s="13" t="s">
        <v>87</v>
      </c>
      <c r="AW122" s="13" t="s">
        <v>41</v>
      </c>
      <c r="AX122" s="13" t="s">
        <v>80</v>
      </c>
      <c r="AY122" s="244" t="s">
        <v>159</v>
      </c>
    </row>
    <row r="123" s="14" customFormat="1">
      <c r="A123" s="14"/>
      <c r="B123" s="245"/>
      <c r="C123" s="246"/>
      <c r="D123" s="228" t="s">
        <v>172</v>
      </c>
      <c r="E123" s="247" t="s">
        <v>35</v>
      </c>
      <c r="F123" s="248" t="s">
        <v>1006</v>
      </c>
      <c r="G123" s="246"/>
      <c r="H123" s="249">
        <v>678.5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172</v>
      </c>
      <c r="AU123" s="255" t="s">
        <v>89</v>
      </c>
      <c r="AV123" s="14" t="s">
        <v>89</v>
      </c>
      <c r="AW123" s="14" t="s">
        <v>41</v>
      </c>
      <c r="AX123" s="14" t="s">
        <v>87</v>
      </c>
      <c r="AY123" s="255" t="s">
        <v>159</v>
      </c>
    </row>
    <row r="124" s="2" customFormat="1" ht="16.5" customHeight="1">
      <c r="A124" s="40"/>
      <c r="B124" s="41"/>
      <c r="C124" s="215" t="s">
        <v>205</v>
      </c>
      <c r="D124" s="215" t="s">
        <v>161</v>
      </c>
      <c r="E124" s="216" t="s">
        <v>1022</v>
      </c>
      <c r="F124" s="217" t="s">
        <v>1023</v>
      </c>
      <c r="G124" s="218" t="s">
        <v>187</v>
      </c>
      <c r="H124" s="219">
        <v>194</v>
      </c>
      <c r="I124" s="220"/>
      <c r="J124" s="221">
        <f>ROUND(I124*H124,1)</f>
        <v>0</v>
      </c>
      <c r="K124" s="217" t="s">
        <v>165</v>
      </c>
      <c r="L124" s="46"/>
      <c r="M124" s="222" t="s">
        <v>35</v>
      </c>
      <c r="N124" s="223" t="s">
        <v>51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0.28999999999999998</v>
      </c>
      <c r="T124" s="225">
        <f>S124*H124</f>
        <v>56.259999999999998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166</v>
      </c>
      <c r="AT124" s="226" t="s">
        <v>161</v>
      </c>
      <c r="AU124" s="226" t="s">
        <v>89</v>
      </c>
      <c r="AY124" s="18" t="s">
        <v>159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8" t="s">
        <v>87</v>
      </c>
      <c r="BK124" s="227">
        <f>ROUND(I124*H124,1)</f>
        <v>0</v>
      </c>
      <c r="BL124" s="18" t="s">
        <v>166</v>
      </c>
      <c r="BM124" s="226" t="s">
        <v>1024</v>
      </c>
    </row>
    <row r="125" s="2" customFormat="1">
      <c r="A125" s="40"/>
      <c r="B125" s="41"/>
      <c r="C125" s="42"/>
      <c r="D125" s="228" t="s">
        <v>168</v>
      </c>
      <c r="E125" s="42"/>
      <c r="F125" s="229" t="s">
        <v>1025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168</v>
      </c>
      <c r="AU125" s="18" t="s">
        <v>89</v>
      </c>
    </row>
    <row r="126" s="2" customFormat="1">
      <c r="A126" s="40"/>
      <c r="B126" s="41"/>
      <c r="C126" s="42"/>
      <c r="D126" s="233" t="s">
        <v>170</v>
      </c>
      <c r="E126" s="42"/>
      <c r="F126" s="234" t="s">
        <v>1026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170</v>
      </c>
      <c r="AU126" s="18" t="s">
        <v>89</v>
      </c>
    </row>
    <row r="127" s="13" customFormat="1">
      <c r="A127" s="13"/>
      <c r="B127" s="235"/>
      <c r="C127" s="236"/>
      <c r="D127" s="228" t="s">
        <v>172</v>
      </c>
      <c r="E127" s="237" t="s">
        <v>35</v>
      </c>
      <c r="F127" s="238" t="s">
        <v>1027</v>
      </c>
      <c r="G127" s="236"/>
      <c r="H127" s="237" t="s">
        <v>35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172</v>
      </c>
      <c r="AU127" s="244" t="s">
        <v>89</v>
      </c>
      <c r="AV127" s="13" t="s">
        <v>87</v>
      </c>
      <c r="AW127" s="13" t="s">
        <v>41</v>
      </c>
      <c r="AX127" s="13" t="s">
        <v>80</v>
      </c>
      <c r="AY127" s="244" t="s">
        <v>159</v>
      </c>
    </row>
    <row r="128" s="14" customFormat="1">
      <c r="A128" s="14"/>
      <c r="B128" s="245"/>
      <c r="C128" s="246"/>
      <c r="D128" s="228" t="s">
        <v>172</v>
      </c>
      <c r="E128" s="247" t="s">
        <v>35</v>
      </c>
      <c r="F128" s="248" t="s">
        <v>1028</v>
      </c>
      <c r="G128" s="246"/>
      <c r="H128" s="249">
        <v>194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172</v>
      </c>
      <c r="AU128" s="255" t="s">
        <v>89</v>
      </c>
      <c r="AV128" s="14" t="s">
        <v>89</v>
      </c>
      <c r="AW128" s="14" t="s">
        <v>41</v>
      </c>
      <c r="AX128" s="14" t="s">
        <v>87</v>
      </c>
      <c r="AY128" s="255" t="s">
        <v>159</v>
      </c>
    </row>
    <row r="129" s="2" customFormat="1" ht="24.15" customHeight="1">
      <c r="A129" s="40"/>
      <c r="B129" s="41"/>
      <c r="C129" s="215" t="s">
        <v>212</v>
      </c>
      <c r="D129" s="215" t="s">
        <v>161</v>
      </c>
      <c r="E129" s="216" t="s">
        <v>1029</v>
      </c>
      <c r="F129" s="217" t="s">
        <v>1030</v>
      </c>
      <c r="G129" s="218" t="s">
        <v>287</v>
      </c>
      <c r="H129" s="219">
        <v>180.80000000000001</v>
      </c>
      <c r="I129" s="220"/>
      <c r="J129" s="221">
        <f>ROUND(I129*H129,1)</f>
        <v>0</v>
      </c>
      <c r="K129" s="217" t="s">
        <v>165</v>
      </c>
      <c r="L129" s="46"/>
      <c r="M129" s="222" t="s">
        <v>35</v>
      </c>
      <c r="N129" s="223" t="s">
        <v>51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166</v>
      </c>
      <c r="AT129" s="226" t="s">
        <v>161</v>
      </c>
      <c r="AU129" s="226" t="s">
        <v>89</v>
      </c>
      <c r="AY129" s="18" t="s">
        <v>159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87</v>
      </c>
      <c r="BK129" s="227">
        <f>ROUND(I129*H129,1)</f>
        <v>0</v>
      </c>
      <c r="BL129" s="18" t="s">
        <v>166</v>
      </c>
      <c r="BM129" s="226" t="s">
        <v>1031</v>
      </c>
    </row>
    <row r="130" s="2" customFormat="1">
      <c r="A130" s="40"/>
      <c r="B130" s="41"/>
      <c r="C130" s="42"/>
      <c r="D130" s="228" t="s">
        <v>168</v>
      </c>
      <c r="E130" s="42"/>
      <c r="F130" s="229" t="s">
        <v>1032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168</v>
      </c>
      <c r="AU130" s="18" t="s">
        <v>89</v>
      </c>
    </row>
    <row r="131" s="2" customFormat="1">
      <c r="A131" s="40"/>
      <c r="B131" s="41"/>
      <c r="C131" s="42"/>
      <c r="D131" s="233" t="s">
        <v>170</v>
      </c>
      <c r="E131" s="42"/>
      <c r="F131" s="234" t="s">
        <v>1033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170</v>
      </c>
      <c r="AU131" s="18" t="s">
        <v>89</v>
      </c>
    </row>
    <row r="132" s="13" customFormat="1">
      <c r="A132" s="13"/>
      <c r="B132" s="235"/>
      <c r="C132" s="236"/>
      <c r="D132" s="228" t="s">
        <v>172</v>
      </c>
      <c r="E132" s="237" t="s">
        <v>35</v>
      </c>
      <c r="F132" s="238" t="s">
        <v>995</v>
      </c>
      <c r="G132" s="236"/>
      <c r="H132" s="237" t="s">
        <v>35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172</v>
      </c>
      <c r="AU132" s="244" t="s">
        <v>89</v>
      </c>
      <c r="AV132" s="13" t="s">
        <v>87</v>
      </c>
      <c r="AW132" s="13" t="s">
        <v>41</v>
      </c>
      <c r="AX132" s="13" t="s">
        <v>80</v>
      </c>
      <c r="AY132" s="244" t="s">
        <v>159</v>
      </c>
    </row>
    <row r="133" s="14" customFormat="1">
      <c r="A133" s="14"/>
      <c r="B133" s="245"/>
      <c r="C133" s="246"/>
      <c r="D133" s="228" t="s">
        <v>172</v>
      </c>
      <c r="E133" s="247" t="s">
        <v>35</v>
      </c>
      <c r="F133" s="248" t="s">
        <v>1034</v>
      </c>
      <c r="G133" s="246"/>
      <c r="H133" s="249">
        <v>180.80000000000001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172</v>
      </c>
      <c r="AU133" s="255" t="s">
        <v>89</v>
      </c>
      <c r="AV133" s="14" t="s">
        <v>89</v>
      </c>
      <c r="AW133" s="14" t="s">
        <v>41</v>
      </c>
      <c r="AX133" s="14" t="s">
        <v>87</v>
      </c>
      <c r="AY133" s="255" t="s">
        <v>159</v>
      </c>
    </row>
    <row r="134" s="2" customFormat="1" ht="33" customHeight="1">
      <c r="A134" s="40"/>
      <c r="B134" s="41"/>
      <c r="C134" s="215" t="s">
        <v>218</v>
      </c>
      <c r="D134" s="215" t="s">
        <v>161</v>
      </c>
      <c r="E134" s="216" t="s">
        <v>1035</v>
      </c>
      <c r="F134" s="217" t="s">
        <v>1036</v>
      </c>
      <c r="G134" s="218" t="s">
        <v>287</v>
      </c>
      <c r="H134" s="219">
        <v>180.80000000000001</v>
      </c>
      <c r="I134" s="220"/>
      <c r="J134" s="221">
        <f>ROUND(I134*H134,1)</f>
        <v>0</v>
      </c>
      <c r="K134" s="217" t="s">
        <v>165</v>
      </c>
      <c r="L134" s="46"/>
      <c r="M134" s="222" t="s">
        <v>35</v>
      </c>
      <c r="N134" s="223" t="s">
        <v>51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166</v>
      </c>
      <c r="AT134" s="226" t="s">
        <v>161</v>
      </c>
      <c r="AU134" s="226" t="s">
        <v>89</v>
      </c>
      <c r="AY134" s="18" t="s">
        <v>159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87</v>
      </c>
      <c r="BK134" s="227">
        <f>ROUND(I134*H134,1)</f>
        <v>0</v>
      </c>
      <c r="BL134" s="18" t="s">
        <v>166</v>
      </c>
      <c r="BM134" s="226" t="s">
        <v>1037</v>
      </c>
    </row>
    <row r="135" s="2" customFormat="1">
      <c r="A135" s="40"/>
      <c r="B135" s="41"/>
      <c r="C135" s="42"/>
      <c r="D135" s="228" t="s">
        <v>168</v>
      </c>
      <c r="E135" s="42"/>
      <c r="F135" s="229" t="s">
        <v>1038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168</v>
      </c>
      <c r="AU135" s="18" t="s">
        <v>89</v>
      </c>
    </row>
    <row r="136" s="2" customFormat="1">
      <c r="A136" s="40"/>
      <c r="B136" s="41"/>
      <c r="C136" s="42"/>
      <c r="D136" s="233" t="s">
        <v>170</v>
      </c>
      <c r="E136" s="42"/>
      <c r="F136" s="234" t="s">
        <v>1039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170</v>
      </c>
      <c r="AU136" s="18" t="s">
        <v>89</v>
      </c>
    </row>
    <row r="137" s="13" customFormat="1">
      <c r="A137" s="13"/>
      <c r="B137" s="235"/>
      <c r="C137" s="236"/>
      <c r="D137" s="228" t="s">
        <v>172</v>
      </c>
      <c r="E137" s="237" t="s">
        <v>35</v>
      </c>
      <c r="F137" s="238" t="s">
        <v>995</v>
      </c>
      <c r="G137" s="236"/>
      <c r="H137" s="237" t="s">
        <v>35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172</v>
      </c>
      <c r="AU137" s="244" t="s">
        <v>89</v>
      </c>
      <c r="AV137" s="13" t="s">
        <v>87</v>
      </c>
      <c r="AW137" s="13" t="s">
        <v>41</v>
      </c>
      <c r="AX137" s="13" t="s">
        <v>80</v>
      </c>
      <c r="AY137" s="244" t="s">
        <v>159</v>
      </c>
    </row>
    <row r="138" s="14" customFormat="1">
      <c r="A138" s="14"/>
      <c r="B138" s="245"/>
      <c r="C138" s="246"/>
      <c r="D138" s="228" t="s">
        <v>172</v>
      </c>
      <c r="E138" s="247" t="s">
        <v>35</v>
      </c>
      <c r="F138" s="248" t="s">
        <v>1034</v>
      </c>
      <c r="G138" s="246"/>
      <c r="H138" s="249">
        <v>180.80000000000001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172</v>
      </c>
      <c r="AU138" s="255" t="s">
        <v>89</v>
      </c>
      <c r="AV138" s="14" t="s">
        <v>89</v>
      </c>
      <c r="AW138" s="14" t="s">
        <v>41</v>
      </c>
      <c r="AX138" s="14" t="s">
        <v>87</v>
      </c>
      <c r="AY138" s="255" t="s">
        <v>159</v>
      </c>
    </row>
    <row r="139" s="2" customFormat="1" ht="24.15" customHeight="1">
      <c r="A139" s="40"/>
      <c r="B139" s="41"/>
      <c r="C139" s="215" t="s">
        <v>225</v>
      </c>
      <c r="D139" s="215" t="s">
        <v>161</v>
      </c>
      <c r="E139" s="216" t="s">
        <v>1040</v>
      </c>
      <c r="F139" s="217" t="s">
        <v>1041</v>
      </c>
      <c r="G139" s="218" t="s">
        <v>287</v>
      </c>
      <c r="H139" s="219">
        <v>180.80000000000001</v>
      </c>
      <c r="I139" s="220"/>
      <c r="J139" s="221">
        <f>ROUND(I139*H139,1)</f>
        <v>0</v>
      </c>
      <c r="K139" s="217" t="s">
        <v>165</v>
      </c>
      <c r="L139" s="46"/>
      <c r="M139" s="222" t="s">
        <v>35</v>
      </c>
      <c r="N139" s="223" t="s">
        <v>51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166</v>
      </c>
      <c r="AT139" s="226" t="s">
        <v>161</v>
      </c>
      <c r="AU139" s="226" t="s">
        <v>89</v>
      </c>
      <c r="AY139" s="18" t="s">
        <v>159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87</v>
      </c>
      <c r="BK139" s="227">
        <f>ROUND(I139*H139,1)</f>
        <v>0</v>
      </c>
      <c r="BL139" s="18" t="s">
        <v>166</v>
      </c>
      <c r="BM139" s="226" t="s">
        <v>1042</v>
      </c>
    </row>
    <row r="140" s="2" customFormat="1">
      <c r="A140" s="40"/>
      <c r="B140" s="41"/>
      <c r="C140" s="42"/>
      <c r="D140" s="228" t="s">
        <v>168</v>
      </c>
      <c r="E140" s="42"/>
      <c r="F140" s="229" t="s">
        <v>1043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168</v>
      </c>
      <c r="AU140" s="18" t="s">
        <v>89</v>
      </c>
    </row>
    <row r="141" s="2" customFormat="1">
      <c r="A141" s="40"/>
      <c r="B141" s="41"/>
      <c r="C141" s="42"/>
      <c r="D141" s="233" t="s">
        <v>170</v>
      </c>
      <c r="E141" s="42"/>
      <c r="F141" s="234" t="s">
        <v>1044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170</v>
      </c>
      <c r="AU141" s="18" t="s">
        <v>89</v>
      </c>
    </row>
    <row r="142" s="13" customFormat="1">
      <c r="A142" s="13"/>
      <c r="B142" s="235"/>
      <c r="C142" s="236"/>
      <c r="D142" s="228" t="s">
        <v>172</v>
      </c>
      <c r="E142" s="237" t="s">
        <v>35</v>
      </c>
      <c r="F142" s="238" t="s">
        <v>995</v>
      </c>
      <c r="G142" s="236"/>
      <c r="H142" s="237" t="s">
        <v>35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172</v>
      </c>
      <c r="AU142" s="244" t="s">
        <v>89</v>
      </c>
      <c r="AV142" s="13" t="s">
        <v>87</v>
      </c>
      <c r="AW142" s="13" t="s">
        <v>41</v>
      </c>
      <c r="AX142" s="13" t="s">
        <v>80</v>
      </c>
      <c r="AY142" s="244" t="s">
        <v>159</v>
      </c>
    </row>
    <row r="143" s="14" customFormat="1">
      <c r="A143" s="14"/>
      <c r="B143" s="245"/>
      <c r="C143" s="246"/>
      <c r="D143" s="228" t="s">
        <v>172</v>
      </c>
      <c r="E143" s="247" t="s">
        <v>35</v>
      </c>
      <c r="F143" s="248" t="s">
        <v>1034</v>
      </c>
      <c r="G143" s="246"/>
      <c r="H143" s="249">
        <v>180.80000000000001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172</v>
      </c>
      <c r="AU143" s="255" t="s">
        <v>89</v>
      </c>
      <c r="AV143" s="14" t="s">
        <v>89</v>
      </c>
      <c r="AW143" s="14" t="s">
        <v>41</v>
      </c>
      <c r="AX143" s="14" t="s">
        <v>87</v>
      </c>
      <c r="AY143" s="255" t="s">
        <v>159</v>
      </c>
    </row>
    <row r="144" s="2" customFormat="1" ht="16.5" customHeight="1">
      <c r="A144" s="40"/>
      <c r="B144" s="41"/>
      <c r="C144" s="278" t="s">
        <v>231</v>
      </c>
      <c r="D144" s="278" t="s">
        <v>345</v>
      </c>
      <c r="E144" s="279" t="s">
        <v>1045</v>
      </c>
      <c r="F144" s="280" t="s">
        <v>1046</v>
      </c>
      <c r="G144" s="281" t="s">
        <v>1047</v>
      </c>
      <c r="H144" s="282">
        <v>3.6160000000000001</v>
      </c>
      <c r="I144" s="283"/>
      <c r="J144" s="284">
        <f>ROUND(I144*H144,1)</f>
        <v>0</v>
      </c>
      <c r="K144" s="280" t="s">
        <v>165</v>
      </c>
      <c r="L144" s="285"/>
      <c r="M144" s="286" t="s">
        <v>35</v>
      </c>
      <c r="N144" s="287" t="s">
        <v>51</v>
      </c>
      <c r="O144" s="86"/>
      <c r="P144" s="224">
        <f>O144*H144</f>
        <v>0</v>
      </c>
      <c r="Q144" s="224">
        <v>0.001</v>
      </c>
      <c r="R144" s="224">
        <f>Q144*H144</f>
        <v>0.0036160000000000003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218</v>
      </c>
      <c r="AT144" s="226" t="s">
        <v>345</v>
      </c>
      <c r="AU144" s="226" t="s">
        <v>89</v>
      </c>
      <c r="AY144" s="18" t="s">
        <v>159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87</v>
      </c>
      <c r="BK144" s="227">
        <f>ROUND(I144*H144,1)</f>
        <v>0</v>
      </c>
      <c r="BL144" s="18" t="s">
        <v>166</v>
      </c>
      <c r="BM144" s="226" t="s">
        <v>1048</v>
      </c>
    </row>
    <row r="145" s="2" customFormat="1">
      <c r="A145" s="40"/>
      <c r="B145" s="41"/>
      <c r="C145" s="42"/>
      <c r="D145" s="228" t="s">
        <v>168</v>
      </c>
      <c r="E145" s="42"/>
      <c r="F145" s="229" t="s">
        <v>1046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168</v>
      </c>
      <c r="AU145" s="18" t="s">
        <v>89</v>
      </c>
    </row>
    <row r="146" s="2" customFormat="1">
      <c r="A146" s="40"/>
      <c r="B146" s="41"/>
      <c r="C146" s="42"/>
      <c r="D146" s="233" t="s">
        <v>170</v>
      </c>
      <c r="E146" s="42"/>
      <c r="F146" s="234" t="s">
        <v>1049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170</v>
      </c>
      <c r="AU146" s="18" t="s">
        <v>89</v>
      </c>
    </row>
    <row r="147" s="14" customFormat="1">
      <c r="A147" s="14"/>
      <c r="B147" s="245"/>
      <c r="C147" s="246"/>
      <c r="D147" s="228" t="s">
        <v>172</v>
      </c>
      <c r="E147" s="246"/>
      <c r="F147" s="248" t="s">
        <v>1050</v>
      </c>
      <c r="G147" s="246"/>
      <c r="H147" s="249">
        <v>3.6160000000000001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172</v>
      </c>
      <c r="AU147" s="255" t="s">
        <v>89</v>
      </c>
      <c r="AV147" s="14" t="s">
        <v>89</v>
      </c>
      <c r="AW147" s="14" t="s">
        <v>4</v>
      </c>
      <c r="AX147" s="14" t="s">
        <v>87</v>
      </c>
      <c r="AY147" s="255" t="s">
        <v>159</v>
      </c>
    </row>
    <row r="148" s="2" customFormat="1" ht="33" customHeight="1">
      <c r="A148" s="40"/>
      <c r="B148" s="41"/>
      <c r="C148" s="215" t="s">
        <v>261</v>
      </c>
      <c r="D148" s="215" t="s">
        <v>161</v>
      </c>
      <c r="E148" s="216" t="s">
        <v>1051</v>
      </c>
      <c r="F148" s="217" t="s">
        <v>1052</v>
      </c>
      <c r="G148" s="218" t="s">
        <v>287</v>
      </c>
      <c r="H148" s="219">
        <v>180.80000000000001</v>
      </c>
      <c r="I148" s="220"/>
      <c r="J148" s="221">
        <f>ROUND(I148*H148,1)</f>
        <v>0</v>
      </c>
      <c r="K148" s="217" t="s">
        <v>165</v>
      </c>
      <c r="L148" s="46"/>
      <c r="M148" s="222" t="s">
        <v>35</v>
      </c>
      <c r="N148" s="223" t="s">
        <v>51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166</v>
      </c>
      <c r="AT148" s="226" t="s">
        <v>161</v>
      </c>
      <c r="AU148" s="226" t="s">
        <v>89</v>
      </c>
      <c r="AY148" s="18" t="s">
        <v>159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87</v>
      </c>
      <c r="BK148" s="227">
        <f>ROUND(I148*H148,1)</f>
        <v>0</v>
      </c>
      <c r="BL148" s="18" t="s">
        <v>166</v>
      </c>
      <c r="BM148" s="226" t="s">
        <v>1053</v>
      </c>
    </row>
    <row r="149" s="2" customFormat="1">
      <c r="A149" s="40"/>
      <c r="B149" s="41"/>
      <c r="C149" s="42"/>
      <c r="D149" s="228" t="s">
        <v>168</v>
      </c>
      <c r="E149" s="42"/>
      <c r="F149" s="229" t="s">
        <v>1054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168</v>
      </c>
      <c r="AU149" s="18" t="s">
        <v>89</v>
      </c>
    </row>
    <row r="150" s="2" customFormat="1">
      <c r="A150" s="40"/>
      <c r="B150" s="41"/>
      <c r="C150" s="42"/>
      <c r="D150" s="233" t="s">
        <v>170</v>
      </c>
      <c r="E150" s="42"/>
      <c r="F150" s="234" t="s">
        <v>1055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170</v>
      </c>
      <c r="AU150" s="18" t="s">
        <v>89</v>
      </c>
    </row>
    <row r="151" s="13" customFormat="1">
      <c r="A151" s="13"/>
      <c r="B151" s="235"/>
      <c r="C151" s="236"/>
      <c r="D151" s="228" t="s">
        <v>172</v>
      </c>
      <c r="E151" s="237" t="s">
        <v>35</v>
      </c>
      <c r="F151" s="238" t="s">
        <v>995</v>
      </c>
      <c r="G151" s="236"/>
      <c r="H151" s="237" t="s">
        <v>35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172</v>
      </c>
      <c r="AU151" s="244" t="s">
        <v>89</v>
      </c>
      <c r="AV151" s="13" t="s">
        <v>87</v>
      </c>
      <c r="AW151" s="13" t="s">
        <v>41</v>
      </c>
      <c r="AX151" s="13" t="s">
        <v>80</v>
      </c>
      <c r="AY151" s="244" t="s">
        <v>159</v>
      </c>
    </row>
    <row r="152" s="14" customFormat="1">
      <c r="A152" s="14"/>
      <c r="B152" s="245"/>
      <c r="C152" s="246"/>
      <c r="D152" s="228" t="s">
        <v>172</v>
      </c>
      <c r="E152" s="247" t="s">
        <v>35</v>
      </c>
      <c r="F152" s="248" t="s">
        <v>1034</v>
      </c>
      <c r="G152" s="246"/>
      <c r="H152" s="249">
        <v>180.80000000000001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172</v>
      </c>
      <c r="AU152" s="255" t="s">
        <v>89</v>
      </c>
      <c r="AV152" s="14" t="s">
        <v>89</v>
      </c>
      <c r="AW152" s="14" t="s">
        <v>41</v>
      </c>
      <c r="AX152" s="14" t="s">
        <v>87</v>
      </c>
      <c r="AY152" s="255" t="s">
        <v>159</v>
      </c>
    </row>
    <row r="153" s="2" customFormat="1" ht="16.5" customHeight="1">
      <c r="A153" s="40"/>
      <c r="B153" s="41"/>
      <c r="C153" s="278" t="s">
        <v>268</v>
      </c>
      <c r="D153" s="278" t="s">
        <v>345</v>
      </c>
      <c r="E153" s="279" t="s">
        <v>1056</v>
      </c>
      <c r="F153" s="280" t="s">
        <v>1057</v>
      </c>
      <c r="G153" s="281" t="s">
        <v>234</v>
      </c>
      <c r="H153" s="282">
        <v>10.486000000000001</v>
      </c>
      <c r="I153" s="283"/>
      <c r="J153" s="284">
        <f>ROUND(I153*H153,1)</f>
        <v>0</v>
      </c>
      <c r="K153" s="280" t="s">
        <v>165</v>
      </c>
      <c r="L153" s="285"/>
      <c r="M153" s="286" t="s">
        <v>35</v>
      </c>
      <c r="N153" s="287" t="s">
        <v>51</v>
      </c>
      <c r="O153" s="86"/>
      <c r="P153" s="224">
        <f>O153*H153</f>
        <v>0</v>
      </c>
      <c r="Q153" s="224">
        <v>0.20999999999999999</v>
      </c>
      <c r="R153" s="224">
        <f>Q153*H153</f>
        <v>2.2020599999999999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218</v>
      </c>
      <c r="AT153" s="226" t="s">
        <v>345</v>
      </c>
      <c r="AU153" s="226" t="s">
        <v>89</v>
      </c>
      <c r="AY153" s="18" t="s">
        <v>159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87</v>
      </c>
      <c r="BK153" s="227">
        <f>ROUND(I153*H153,1)</f>
        <v>0</v>
      </c>
      <c r="BL153" s="18" t="s">
        <v>166</v>
      </c>
      <c r="BM153" s="226" t="s">
        <v>1058</v>
      </c>
    </row>
    <row r="154" s="2" customFormat="1">
      <c r="A154" s="40"/>
      <c r="B154" s="41"/>
      <c r="C154" s="42"/>
      <c r="D154" s="228" t="s">
        <v>168</v>
      </c>
      <c r="E154" s="42"/>
      <c r="F154" s="229" t="s">
        <v>1057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168</v>
      </c>
      <c r="AU154" s="18" t="s">
        <v>89</v>
      </c>
    </row>
    <row r="155" s="2" customFormat="1">
      <c r="A155" s="40"/>
      <c r="B155" s="41"/>
      <c r="C155" s="42"/>
      <c r="D155" s="233" t="s">
        <v>170</v>
      </c>
      <c r="E155" s="42"/>
      <c r="F155" s="234" t="s">
        <v>1059</v>
      </c>
      <c r="G155" s="42"/>
      <c r="H155" s="42"/>
      <c r="I155" s="230"/>
      <c r="J155" s="42"/>
      <c r="K155" s="42"/>
      <c r="L155" s="46"/>
      <c r="M155" s="231"/>
      <c r="N155" s="232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170</v>
      </c>
      <c r="AU155" s="18" t="s">
        <v>89</v>
      </c>
    </row>
    <row r="156" s="14" customFormat="1">
      <c r="A156" s="14"/>
      <c r="B156" s="245"/>
      <c r="C156" s="246"/>
      <c r="D156" s="228" t="s">
        <v>172</v>
      </c>
      <c r="E156" s="246"/>
      <c r="F156" s="248" t="s">
        <v>1060</v>
      </c>
      <c r="G156" s="246"/>
      <c r="H156" s="249">
        <v>10.486000000000001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172</v>
      </c>
      <c r="AU156" s="255" t="s">
        <v>89</v>
      </c>
      <c r="AV156" s="14" t="s">
        <v>89</v>
      </c>
      <c r="AW156" s="14" t="s">
        <v>4</v>
      </c>
      <c r="AX156" s="14" t="s">
        <v>87</v>
      </c>
      <c r="AY156" s="255" t="s">
        <v>159</v>
      </c>
    </row>
    <row r="157" s="2" customFormat="1" ht="33" customHeight="1">
      <c r="A157" s="40"/>
      <c r="B157" s="41"/>
      <c r="C157" s="215" t="s">
        <v>275</v>
      </c>
      <c r="D157" s="215" t="s">
        <v>161</v>
      </c>
      <c r="E157" s="216" t="s">
        <v>1061</v>
      </c>
      <c r="F157" s="217" t="s">
        <v>1062</v>
      </c>
      <c r="G157" s="218" t="s">
        <v>399</v>
      </c>
      <c r="H157" s="219">
        <v>1</v>
      </c>
      <c r="I157" s="220"/>
      <c r="J157" s="221">
        <f>ROUND(I157*H157,1)</f>
        <v>0</v>
      </c>
      <c r="K157" s="217" t="s">
        <v>165</v>
      </c>
      <c r="L157" s="46"/>
      <c r="M157" s="222" t="s">
        <v>35</v>
      </c>
      <c r="N157" s="223" t="s">
        <v>51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166</v>
      </c>
      <c r="AT157" s="226" t="s">
        <v>161</v>
      </c>
      <c r="AU157" s="226" t="s">
        <v>89</v>
      </c>
      <c r="AY157" s="18" t="s">
        <v>159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87</v>
      </c>
      <c r="BK157" s="227">
        <f>ROUND(I157*H157,1)</f>
        <v>0</v>
      </c>
      <c r="BL157" s="18" t="s">
        <v>166</v>
      </c>
      <c r="BM157" s="226" t="s">
        <v>1063</v>
      </c>
    </row>
    <row r="158" s="2" customFormat="1">
      <c r="A158" s="40"/>
      <c r="B158" s="41"/>
      <c r="C158" s="42"/>
      <c r="D158" s="228" t="s">
        <v>168</v>
      </c>
      <c r="E158" s="42"/>
      <c r="F158" s="229" t="s">
        <v>1064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168</v>
      </c>
      <c r="AU158" s="18" t="s">
        <v>89</v>
      </c>
    </row>
    <row r="159" s="2" customFormat="1">
      <c r="A159" s="40"/>
      <c r="B159" s="41"/>
      <c r="C159" s="42"/>
      <c r="D159" s="233" t="s">
        <v>170</v>
      </c>
      <c r="E159" s="42"/>
      <c r="F159" s="234" t="s">
        <v>1065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170</v>
      </c>
      <c r="AU159" s="18" t="s">
        <v>89</v>
      </c>
    </row>
    <row r="160" s="13" customFormat="1">
      <c r="A160" s="13"/>
      <c r="B160" s="235"/>
      <c r="C160" s="236"/>
      <c r="D160" s="228" t="s">
        <v>172</v>
      </c>
      <c r="E160" s="237" t="s">
        <v>35</v>
      </c>
      <c r="F160" s="238" t="s">
        <v>1066</v>
      </c>
      <c r="G160" s="236"/>
      <c r="H160" s="237" t="s">
        <v>35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172</v>
      </c>
      <c r="AU160" s="244" t="s">
        <v>89</v>
      </c>
      <c r="AV160" s="13" t="s">
        <v>87</v>
      </c>
      <c r="AW160" s="13" t="s">
        <v>41</v>
      </c>
      <c r="AX160" s="13" t="s">
        <v>80</v>
      </c>
      <c r="AY160" s="244" t="s">
        <v>159</v>
      </c>
    </row>
    <row r="161" s="14" customFormat="1">
      <c r="A161" s="14"/>
      <c r="B161" s="245"/>
      <c r="C161" s="246"/>
      <c r="D161" s="228" t="s">
        <v>172</v>
      </c>
      <c r="E161" s="247" t="s">
        <v>35</v>
      </c>
      <c r="F161" s="248" t="s">
        <v>87</v>
      </c>
      <c r="G161" s="246"/>
      <c r="H161" s="249">
        <v>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172</v>
      </c>
      <c r="AU161" s="255" t="s">
        <v>89</v>
      </c>
      <c r="AV161" s="14" t="s">
        <v>89</v>
      </c>
      <c r="AW161" s="14" t="s">
        <v>41</v>
      </c>
      <c r="AX161" s="14" t="s">
        <v>87</v>
      </c>
      <c r="AY161" s="255" t="s">
        <v>159</v>
      </c>
    </row>
    <row r="162" s="2" customFormat="1" ht="24.15" customHeight="1">
      <c r="A162" s="40"/>
      <c r="B162" s="41"/>
      <c r="C162" s="215" t="s">
        <v>284</v>
      </c>
      <c r="D162" s="215" t="s">
        <v>161</v>
      </c>
      <c r="E162" s="216" t="s">
        <v>1067</v>
      </c>
      <c r="F162" s="217" t="s">
        <v>1068</v>
      </c>
      <c r="G162" s="218" t="s">
        <v>399</v>
      </c>
      <c r="H162" s="219">
        <v>2</v>
      </c>
      <c r="I162" s="220"/>
      <c r="J162" s="221">
        <f>ROUND(I162*H162,1)</f>
        <v>0</v>
      </c>
      <c r="K162" s="217" t="s">
        <v>165</v>
      </c>
      <c r="L162" s="46"/>
      <c r="M162" s="222" t="s">
        <v>35</v>
      </c>
      <c r="N162" s="223" t="s">
        <v>51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166</v>
      </c>
      <c r="AT162" s="226" t="s">
        <v>161</v>
      </c>
      <c r="AU162" s="226" t="s">
        <v>89</v>
      </c>
      <c r="AY162" s="18" t="s">
        <v>159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87</v>
      </c>
      <c r="BK162" s="227">
        <f>ROUND(I162*H162,1)</f>
        <v>0</v>
      </c>
      <c r="BL162" s="18" t="s">
        <v>166</v>
      </c>
      <c r="BM162" s="226" t="s">
        <v>1069</v>
      </c>
    </row>
    <row r="163" s="2" customFormat="1">
      <c r="A163" s="40"/>
      <c r="B163" s="41"/>
      <c r="C163" s="42"/>
      <c r="D163" s="228" t="s">
        <v>168</v>
      </c>
      <c r="E163" s="42"/>
      <c r="F163" s="229" t="s">
        <v>1070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168</v>
      </c>
      <c r="AU163" s="18" t="s">
        <v>89</v>
      </c>
    </row>
    <row r="164" s="2" customFormat="1">
      <c r="A164" s="40"/>
      <c r="B164" s="41"/>
      <c r="C164" s="42"/>
      <c r="D164" s="233" t="s">
        <v>170</v>
      </c>
      <c r="E164" s="42"/>
      <c r="F164" s="234" t="s">
        <v>1071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170</v>
      </c>
      <c r="AU164" s="18" t="s">
        <v>89</v>
      </c>
    </row>
    <row r="165" s="13" customFormat="1">
      <c r="A165" s="13"/>
      <c r="B165" s="235"/>
      <c r="C165" s="236"/>
      <c r="D165" s="228" t="s">
        <v>172</v>
      </c>
      <c r="E165" s="237" t="s">
        <v>35</v>
      </c>
      <c r="F165" s="238" t="s">
        <v>1066</v>
      </c>
      <c r="G165" s="236"/>
      <c r="H165" s="237" t="s">
        <v>35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172</v>
      </c>
      <c r="AU165" s="244" t="s">
        <v>89</v>
      </c>
      <c r="AV165" s="13" t="s">
        <v>87</v>
      </c>
      <c r="AW165" s="13" t="s">
        <v>41</v>
      </c>
      <c r="AX165" s="13" t="s">
        <v>80</v>
      </c>
      <c r="AY165" s="244" t="s">
        <v>159</v>
      </c>
    </row>
    <row r="166" s="14" customFormat="1">
      <c r="A166" s="14"/>
      <c r="B166" s="245"/>
      <c r="C166" s="246"/>
      <c r="D166" s="228" t="s">
        <v>172</v>
      </c>
      <c r="E166" s="247" t="s">
        <v>35</v>
      </c>
      <c r="F166" s="248" t="s">
        <v>89</v>
      </c>
      <c r="G166" s="246"/>
      <c r="H166" s="249">
        <v>2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172</v>
      </c>
      <c r="AU166" s="255" t="s">
        <v>89</v>
      </c>
      <c r="AV166" s="14" t="s">
        <v>89</v>
      </c>
      <c r="AW166" s="14" t="s">
        <v>41</v>
      </c>
      <c r="AX166" s="14" t="s">
        <v>87</v>
      </c>
      <c r="AY166" s="255" t="s">
        <v>159</v>
      </c>
    </row>
    <row r="167" s="2" customFormat="1" ht="16.5" customHeight="1">
      <c r="A167" s="40"/>
      <c r="B167" s="41"/>
      <c r="C167" s="278" t="s">
        <v>8</v>
      </c>
      <c r="D167" s="278" t="s">
        <v>345</v>
      </c>
      <c r="E167" s="279" t="s">
        <v>1072</v>
      </c>
      <c r="F167" s="280" t="s">
        <v>1073</v>
      </c>
      <c r="G167" s="281" t="s">
        <v>399</v>
      </c>
      <c r="H167" s="282">
        <v>2</v>
      </c>
      <c r="I167" s="283"/>
      <c r="J167" s="284">
        <f>ROUND(I167*H167,1)</f>
        <v>0</v>
      </c>
      <c r="K167" s="280" t="s">
        <v>35</v>
      </c>
      <c r="L167" s="285"/>
      <c r="M167" s="286" t="s">
        <v>35</v>
      </c>
      <c r="N167" s="287" t="s">
        <v>51</v>
      </c>
      <c r="O167" s="86"/>
      <c r="P167" s="224">
        <f>O167*H167</f>
        <v>0</v>
      </c>
      <c r="Q167" s="224">
        <v>3.0000000000000001E-05</v>
      </c>
      <c r="R167" s="224">
        <f>Q167*H167</f>
        <v>6.0000000000000002E-05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218</v>
      </c>
      <c r="AT167" s="226" t="s">
        <v>345</v>
      </c>
      <c r="AU167" s="226" t="s">
        <v>89</v>
      </c>
      <c r="AY167" s="18" t="s">
        <v>159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87</v>
      </c>
      <c r="BK167" s="227">
        <f>ROUND(I167*H167,1)</f>
        <v>0</v>
      </c>
      <c r="BL167" s="18" t="s">
        <v>166</v>
      </c>
      <c r="BM167" s="226" t="s">
        <v>1074</v>
      </c>
    </row>
    <row r="168" s="2" customFormat="1">
      <c r="A168" s="40"/>
      <c r="B168" s="41"/>
      <c r="C168" s="42"/>
      <c r="D168" s="228" t="s">
        <v>168</v>
      </c>
      <c r="E168" s="42"/>
      <c r="F168" s="229" t="s">
        <v>1075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168</v>
      </c>
      <c r="AU168" s="18" t="s">
        <v>89</v>
      </c>
    </row>
    <row r="169" s="2" customFormat="1" ht="24.15" customHeight="1">
      <c r="A169" s="40"/>
      <c r="B169" s="41"/>
      <c r="C169" s="215" t="s">
        <v>301</v>
      </c>
      <c r="D169" s="215" t="s">
        <v>161</v>
      </c>
      <c r="E169" s="216" t="s">
        <v>1076</v>
      </c>
      <c r="F169" s="217" t="s">
        <v>1077</v>
      </c>
      <c r="G169" s="218" t="s">
        <v>399</v>
      </c>
      <c r="H169" s="219">
        <v>6</v>
      </c>
      <c r="I169" s="220"/>
      <c r="J169" s="221">
        <f>ROUND(I169*H169,1)</f>
        <v>0</v>
      </c>
      <c r="K169" s="217" t="s">
        <v>165</v>
      </c>
      <c r="L169" s="46"/>
      <c r="M169" s="222" t="s">
        <v>35</v>
      </c>
      <c r="N169" s="223" t="s">
        <v>51</v>
      </c>
      <c r="O169" s="86"/>
      <c r="P169" s="224">
        <f>O169*H169</f>
        <v>0</v>
      </c>
      <c r="Q169" s="224">
        <v>5.0000000000000002E-05</v>
      </c>
      <c r="R169" s="224">
        <f>Q169*H169</f>
        <v>0.00030000000000000003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166</v>
      </c>
      <c r="AT169" s="226" t="s">
        <v>161</v>
      </c>
      <c r="AU169" s="226" t="s">
        <v>89</v>
      </c>
      <c r="AY169" s="18" t="s">
        <v>159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87</v>
      </c>
      <c r="BK169" s="227">
        <f>ROUND(I169*H169,1)</f>
        <v>0</v>
      </c>
      <c r="BL169" s="18" t="s">
        <v>166</v>
      </c>
      <c r="BM169" s="226" t="s">
        <v>1078</v>
      </c>
    </row>
    <row r="170" s="2" customFormat="1">
      <c r="A170" s="40"/>
      <c r="B170" s="41"/>
      <c r="C170" s="42"/>
      <c r="D170" s="228" t="s">
        <v>168</v>
      </c>
      <c r="E170" s="42"/>
      <c r="F170" s="229" t="s">
        <v>1079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168</v>
      </c>
      <c r="AU170" s="18" t="s">
        <v>89</v>
      </c>
    </row>
    <row r="171" s="2" customFormat="1">
      <c r="A171" s="40"/>
      <c r="B171" s="41"/>
      <c r="C171" s="42"/>
      <c r="D171" s="233" t="s">
        <v>170</v>
      </c>
      <c r="E171" s="42"/>
      <c r="F171" s="234" t="s">
        <v>1080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170</v>
      </c>
      <c r="AU171" s="18" t="s">
        <v>89</v>
      </c>
    </row>
    <row r="172" s="13" customFormat="1">
      <c r="A172" s="13"/>
      <c r="B172" s="235"/>
      <c r="C172" s="236"/>
      <c r="D172" s="228" t="s">
        <v>172</v>
      </c>
      <c r="E172" s="237" t="s">
        <v>35</v>
      </c>
      <c r="F172" s="238" t="s">
        <v>1066</v>
      </c>
      <c r="G172" s="236"/>
      <c r="H172" s="237" t="s">
        <v>35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172</v>
      </c>
      <c r="AU172" s="244" t="s">
        <v>89</v>
      </c>
      <c r="AV172" s="13" t="s">
        <v>87</v>
      </c>
      <c r="AW172" s="13" t="s">
        <v>41</v>
      </c>
      <c r="AX172" s="13" t="s">
        <v>80</v>
      </c>
      <c r="AY172" s="244" t="s">
        <v>159</v>
      </c>
    </row>
    <row r="173" s="14" customFormat="1">
      <c r="A173" s="14"/>
      <c r="B173" s="245"/>
      <c r="C173" s="246"/>
      <c r="D173" s="228" t="s">
        <v>172</v>
      </c>
      <c r="E173" s="247" t="s">
        <v>35</v>
      </c>
      <c r="F173" s="248" t="s">
        <v>1081</v>
      </c>
      <c r="G173" s="246"/>
      <c r="H173" s="249">
        <v>6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172</v>
      </c>
      <c r="AU173" s="255" t="s">
        <v>89</v>
      </c>
      <c r="AV173" s="14" t="s">
        <v>89</v>
      </c>
      <c r="AW173" s="14" t="s">
        <v>41</v>
      </c>
      <c r="AX173" s="14" t="s">
        <v>87</v>
      </c>
      <c r="AY173" s="255" t="s">
        <v>159</v>
      </c>
    </row>
    <row r="174" s="2" customFormat="1" ht="21.75" customHeight="1">
      <c r="A174" s="40"/>
      <c r="B174" s="41"/>
      <c r="C174" s="278" t="s">
        <v>306</v>
      </c>
      <c r="D174" s="278" t="s">
        <v>345</v>
      </c>
      <c r="E174" s="279" t="s">
        <v>1082</v>
      </c>
      <c r="F174" s="280" t="s">
        <v>1083</v>
      </c>
      <c r="G174" s="281" t="s">
        <v>399</v>
      </c>
      <c r="H174" s="282">
        <v>6</v>
      </c>
      <c r="I174" s="283"/>
      <c r="J174" s="284">
        <f>ROUND(I174*H174,1)</f>
        <v>0</v>
      </c>
      <c r="K174" s="280" t="s">
        <v>165</v>
      </c>
      <c r="L174" s="285"/>
      <c r="M174" s="286" t="s">
        <v>35</v>
      </c>
      <c r="N174" s="287" t="s">
        <v>51</v>
      </c>
      <c r="O174" s="86"/>
      <c r="P174" s="224">
        <f>O174*H174</f>
        <v>0</v>
      </c>
      <c r="Q174" s="224">
        <v>0.0047200000000000002</v>
      </c>
      <c r="R174" s="224">
        <f>Q174*H174</f>
        <v>0.028320000000000001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218</v>
      </c>
      <c r="AT174" s="226" t="s">
        <v>345</v>
      </c>
      <c r="AU174" s="226" t="s">
        <v>89</v>
      </c>
      <c r="AY174" s="18" t="s">
        <v>159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87</v>
      </c>
      <c r="BK174" s="227">
        <f>ROUND(I174*H174,1)</f>
        <v>0</v>
      </c>
      <c r="BL174" s="18" t="s">
        <v>166</v>
      </c>
      <c r="BM174" s="226" t="s">
        <v>1084</v>
      </c>
    </row>
    <row r="175" s="2" customFormat="1">
      <c r="A175" s="40"/>
      <c r="B175" s="41"/>
      <c r="C175" s="42"/>
      <c r="D175" s="228" t="s">
        <v>168</v>
      </c>
      <c r="E175" s="42"/>
      <c r="F175" s="229" t="s">
        <v>1083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168</v>
      </c>
      <c r="AU175" s="18" t="s">
        <v>89</v>
      </c>
    </row>
    <row r="176" s="2" customFormat="1">
      <c r="A176" s="40"/>
      <c r="B176" s="41"/>
      <c r="C176" s="42"/>
      <c r="D176" s="233" t="s">
        <v>170</v>
      </c>
      <c r="E176" s="42"/>
      <c r="F176" s="234" t="s">
        <v>1085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170</v>
      </c>
      <c r="AU176" s="18" t="s">
        <v>89</v>
      </c>
    </row>
    <row r="177" s="12" customFormat="1" ht="22.8" customHeight="1">
      <c r="A177" s="12"/>
      <c r="B177" s="199"/>
      <c r="C177" s="200"/>
      <c r="D177" s="201" t="s">
        <v>79</v>
      </c>
      <c r="E177" s="213" t="s">
        <v>89</v>
      </c>
      <c r="F177" s="213" t="s">
        <v>373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SUM(P178:P182)</f>
        <v>0</v>
      </c>
      <c r="Q177" s="207"/>
      <c r="R177" s="208">
        <f>SUM(R178:R182)</f>
        <v>25.629285000000003</v>
      </c>
      <c r="S177" s="207"/>
      <c r="T177" s="20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87</v>
      </c>
      <c r="AT177" s="211" t="s">
        <v>79</v>
      </c>
      <c r="AU177" s="211" t="s">
        <v>87</v>
      </c>
      <c r="AY177" s="210" t="s">
        <v>159</v>
      </c>
      <c r="BK177" s="212">
        <f>SUM(BK178:BK182)</f>
        <v>0</v>
      </c>
    </row>
    <row r="178" s="2" customFormat="1" ht="37.8" customHeight="1">
      <c r="A178" s="40"/>
      <c r="B178" s="41"/>
      <c r="C178" s="215" t="s">
        <v>311</v>
      </c>
      <c r="D178" s="215" t="s">
        <v>161</v>
      </c>
      <c r="E178" s="216" t="s">
        <v>1086</v>
      </c>
      <c r="F178" s="217" t="s">
        <v>1087</v>
      </c>
      <c r="G178" s="218" t="s">
        <v>187</v>
      </c>
      <c r="H178" s="219">
        <v>93.5</v>
      </c>
      <c r="I178" s="220"/>
      <c r="J178" s="221">
        <f>ROUND(I178*H178,1)</f>
        <v>0</v>
      </c>
      <c r="K178" s="217" t="s">
        <v>165</v>
      </c>
      <c r="L178" s="46"/>
      <c r="M178" s="222" t="s">
        <v>35</v>
      </c>
      <c r="N178" s="223" t="s">
        <v>51</v>
      </c>
      <c r="O178" s="86"/>
      <c r="P178" s="224">
        <f>O178*H178</f>
        <v>0</v>
      </c>
      <c r="Q178" s="224">
        <v>0.27411000000000002</v>
      </c>
      <c r="R178" s="224">
        <f>Q178*H178</f>
        <v>25.629285000000003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166</v>
      </c>
      <c r="AT178" s="226" t="s">
        <v>161</v>
      </c>
      <c r="AU178" s="226" t="s">
        <v>89</v>
      </c>
      <c r="AY178" s="18" t="s">
        <v>159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87</v>
      </c>
      <c r="BK178" s="227">
        <f>ROUND(I178*H178,1)</f>
        <v>0</v>
      </c>
      <c r="BL178" s="18" t="s">
        <v>166</v>
      </c>
      <c r="BM178" s="226" t="s">
        <v>1088</v>
      </c>
    </row>
    <row r="179" s="2" customFormat="1">
      <c r="A179" s="40"/>
      <c r="B179" s="41"/>
      <c r="C179" s="42"/>
      <c r="D179" s="228" t="s">
        <v>168</v>
      </c>
      <c r="E179" s="42"/>
      <c r="F179" s="229" t="s">
        <v>1089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168</v>
      </c>
      <c r="AU179" s="18" t="s">
        <v>89</v>
      </c>
    </row>
    <row r="180" s="2" customFormat="1">
      <c r="A180" s="40"/>
      <c r="B180" s="41"/>
      <c r="C180" s="42"/>
      <c r="D180" s="233" t="s">
        <v>170</v>
      </c>
      <c r="E180" s="42"/>
      <c r="F180" s="234" t="s">
        <v>1090</v>
      </c>
      <c r="G180" s="42"/>
      <c r="H180" s="42"/>
      <c r="I180" s="230"/>
      <c r="J180" s="42"/>
      <c r="K180" s="42"/>
      <c r="L180" s="46"/>
      <c r="M180" s="231"/>
      <c r="N180" s="23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170</v>
      </c>
      <c r="AU180" s="18" t="s">
        <v>89</v>
      </c>
    </row>
    <row r="181" s="13" customFormat="1">
      <c r="A181" s="13"/>
      <c r="B181" s="235"/>
      <c r="C181" s="236"/>
      <c r="D181" s="228" t="s">
        <v>172</v>
      </c>
      <c r="E181" s="237" t="s">
        <v>35</v>
      </c>
      <c r="F181" s="238" t="s">
        <v>995</v>
      </c>
      <c r="G181" s="236"/>
      <c r="H181" s="237" t="s">
        <v>35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172</v>
      </c>
      <c r="AU181" s="244" t="s">
        <v>89</v>
      </c>
      <c r="AV181" s="13" t="s">
        <v>87</v>
      </c>
      <c r="AW181" s="13" t="s">
        <v>41</v>
      </c>
      <c r="AX181" s="13" t="s">
        <v>80</v>
      </c>
      <c r="AY181" s="244" t="s">
        <v>159</v>
      </c>
    </row>
    <row r="182" s="14" customFormat="1">
      <c r="A182" s="14"/>
      <c r="B182" s="245"/>
      <c r="C182" s="246"/>
      <c r="D182" s="228" t="s">
        <v>172</v>
      </c>
      <c r="E182" s="247" t="s">
        <v>35</v>
      </c>
      <c r="F182" s="248" t="s">
        <v>1091</v>
      </c>
      <c r="G182" s="246"/>
      <c r="H182" s="249">
        <v>93.5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172</v>
      </c>
      <c r="AU182" s="255" t="s">
        <v>89</v>
      </c>
      <c r="AV182" s="14" t="s">
        <v>89</v>
      </c>
      <c r="AW182" s="14" t="s">
        <v>41</v>
      </c>
      <c r="AX182" s="14" t="s">
        <v>87</v>
      </c>
      <c r="AY182" s="255" t="s">
        <v>159</v>
      </c>
    </row>
    <row r="183" s="12" customFormat="1" ht="22.8" customHeight="1">
      <c r="A183" s="12"/>
      <c r="B183" s="199"/>
      <c r="C183" s="200"/>
      <c r="D183" s="201" t="s">
        <v>79</v>
      </c>
      <c r="E183" s="213" t="s">
        <v>198</v>
      </c>
      <c r="F183" s="213" t="s">
        <v>1092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SUM(P184:P248)</f>
        <v>0</v>
      </c>
      <c r="Q183" s="207"/>
      <c r="R183" s="208">
        <f>SUM(R184:R248)</f>
        <v>105.504594</v>
      </c>
      <c r="S183" s="207"/>
      <c r="T183" s="209">
        <f>SUM(T184:T248)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87</v>
      </c>
      <c r="AT183" s="211" t="s">
        <v>79</v>
      </c>
      <c r="AU183" s="211" t="s">
        <v>87</v>
      </c>
      <c r="AY183" s="210" t="s">
        <v>159</v>
      </c>
      <c r="BK183" s="212">
        <f>SUM(BK184:BK248)</f>
        <v>0</v>
      </c>
    </row>
    <row r="184" s="2" customFormat="1" ht="16.5" customHeight="1">
      <c r="A184" s="40"/>
      <c r="B184" s="41"/>
      <c r="C184" s="215" t="s">
        <v>317</v>
      </c>
      <c r="D184" s="215" t="s">
        <v>161</v>
      </c>
      <c r="E184" s="216" t="s">
        <v>1093</v>
      </c>
      <c r="F184" s="217" t="s">
        <v>1094</v>
      </c>
      <c r="G184" s="218" t="s">
        <v>287</v>
      </c>
      <c r="H184" s="219">
        <v>486.30000000000001</v>
      </c>
      <c r="I184" s="220"/>
      <c r="J184" s="221">
        <f>ROUND(I184*H184,1)</f>
        <v>0</v>
      </c>
      <c r="K184" s="217" t="s">
        <v>165</v>
      </c>
      <c r="L184" s="46"/>
      <c r="M184" s="222" t="s">
        <v>35</v>
      </c>
      <c r="N184" s="223" t="s">
        <v>51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166</v>
      </c>
      <c r="AT184" s="226" t="s">
        <v>161</v>
      </c>
      <c r="AU184" s="226" t="s">
        <v>89</v>
      </c>
      <c r="AY184" s="18" t="s">
        <v>159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87</v>
      </c>
      <c r="BK184" s="227">
        <f>ROUND(I184*H184,1)</f>
        <v>0</v>
      </c>
      <c r="BL184" s="18" t="s">
        <v>166</v>
      </c>
      <c r="BM184" s="226" t="s">
        <v>1095</v>
      </c>
    </row>
    <row r="185" s="2" customFormat="1">
      <c r="A185" s="40"/>
      <c r="B185" s="41"/>
      <c r="C185" s="42"/>
      <c r="D185" s="228" t="s">
        <v>168</v>
      </c>
      <c r="E185" s="42"/>
      <c r="F185" s="229" t="s">
        <v>1096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168</v>
      </c>
      <c r="AU185" s="18" t="s">
        <v>89</v>
      </c>
    </row>
    <row r="186" s="2" customFormat="1">
      <c r="A186" s="40"/>
      <c r="B186" s="41"/>
      <c r="C186" s="42"/>
      <c r="D186" s="233" t="s">
        <v>170</v>
      </c>
      <c r="E186" s="42"/>
      <c r="F186" s="234" t="s">
        <v>1097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170</v>
      </c>
      <c r="AU186" s="18" t="s">
        <v>89</v>
      </c>
    </row>
    <row r="187" s="13" customFormat="1">
      <c r="A187" s="13"/>
      <c r="B187" s="235"/>
      <c r="C187" s="236"/>
      <c r="D187" s="228" t="s">
        <v>172</v>
      </c>
      <c r="E187" s="237" t="s">
        <v>35</v>
      </c>
      <c r="F187" s="238" t="s">
        <v>995</v>
      </c>
      <c r="G187" s="236"/>
      <c r="H187" s="237" t="s">
        <v>35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172</v>
      </c>
      <c r="AU187" s="244" t="s">
        <v>89</v>
      </c>
      <c r="AV187" s="13" t="s">
        <v>87</v>
      </c>
      <c r="AW187" s="13" t="s">
        <v>41</v>
      </c>
      <c r="AX187" s="13" t="s">
        <v>80</v>
      </c>
      <c r="AY187" s="244" t="s">
        <v>159</v>
      </c>
    </row>
    <row r="188" s="14" customFormat="1">
      <c r="A188" s="14"/>
      <c r="B188" s="245"/>
      <c r="C188" s="246"/>
      <c r="D188" s="228" t="s">
        <v>172</v>
      </c>
      <c r="E188" s="247" t="s">
        <v>35</v>
      </c>
      <c r="F188" s="248" t="s">
        <v>996</v>
      </c>
      <c r="G188" s="246"/>
      <c r="H188" s="249">
        <v>359.80000000000001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172</v>
      </c>
      <c r="AU188" s="255" t="s">
        <v>89</v>
      </c>
      <c r="AV188" s="14" t="s">
        <v>89</v>
      </c>
      <c r="AW188" s="14" t="s">
        <v>41</v>
      </c>
      <c r="AX188" s="14" t="s">
        <v>80</v>
      </c>
      <c r="AY188" s="255" t="s">
        <v>159</v>
      </c>
    </row>
    <row r="189" s="14" customFormat="1">
      <c r="A189" s="14"/>
      <c r="B189" s="245"/>
      <c r="C189" s="246"/>
      <c r="D189" s="228" t="s">
        <v>172</v>
      </c>
      <c r="E189" s="247" t="s">
        <v>35</v>
      </c>
      <c r="F189" s="248" t="s">
        <v>997</v>
      </c>
      <c r="G189" s="246"/>
      <c r="H189" s="249">
        <v>100.5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172</v>
      </c>
      <c r="AU189" s="255" t="s">
        <v>89</v>
      </c>
      <c r="AV189" s="14" t="s">
        <v>89</v>
      </c>
      <c r="AW189" s="14" t="s">
        <v>41</v>
      </c>
      <c r="AX189" s="14" t="s">
        <v>80</v>
      </c>
      <c r="AY189" s="255" t="s">
        <v>159</v>
      </c>
    </row>
    <row r="190" s="14" customFormat="1">
      <c r="A190" s="14"/>
      <c r="B190" s="245"/>
      <c r="C190" s="246"/>
      <c r="D190" s="228" t="s">
        <v>172</v>
      </c>
      <c r="E190" s="247" t="s">
        <v>35</v>
      </c>
      <c r="F190" s="248" t="s">
        <v>998</v>
      </c>
      <c r="G190" s="246"/>
      <c r="H190" s="249">
        <v>26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172</v>
      </c>
      <c r="AU190" s="255" t="s">
        <v>89</v>
      </c>
      <c r="AV190" s="14" t="s">
        <v>89</v>
      </c>
      <c r="AW190" s="14" t="s">
        <v>41</v>
      </c>
      <c r="AX190" s="14" t="s">
        <v>80</v>
      </c>
      <c r="AY190" s="255" t="s">
        <v>159</v>
      </c>
    </row>
    <row r="191" s="16" customFormat="1">
      <c r="A191" s="16"/>
      <c r="B191" s="267"/>
      <c r="C191" s="268"/>
      <c r="D191" s="228" t="s">
        <v>172</v>
      </c>
      <c r="E191" s="269" t="s">
        <v>35</v>
      </c>
      <c r="F191" s="270" t="s">
        <v>258</v>
      </c>
      <c r="G191" s="268"/>
      <c r="H191" s="271">
        <v>486.30000000000001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7" t="s">
        <v>172</v>
      </c>
      <c r="AU191" s="277" t="s">
        <v>89</v>
      </c>
      <c r="AV191" s="16" t="s">
        <v>166</v>
      </c>
      <c r="AW191" s="16" t="s">
        <v>41</v>
      </c>
      <c r="AX191" s="16" t="s">
        <v>87</v>
      </c>
      <c r="AY191" s="277" t="s">
        <v>159</v>
      </c>
    </row>
    <row r="192" s="2" customFormat="1" ht="16.5" customHeight="1">
      <c r="A192" s="40"/>
      <c r="B192" s="41"/>
      <c r="C192" s="215" t="s">
        <v>323</v>
      </c>
      <c r="D192" s="215" t="s">
        <v>161</v>
      </c>
      <c r="E192" s="216" t="s">
        <v>1098</v>
      </c>
      <c r="F192" s="217" t="s">
        <v>1099</v>
      </c>
      <c r="G192" s="218" t="s">
        <v>287</v>
      </c>
      <c r="H192" s="219">
        <v>1843.3</v>
      </c>
      <c r="I192" s="220"/>
      <c r="J192" s="221">
        <f>ROUND(I192*H192,1)</f>
        <v>0</v>
      </c>
      <c r="K192" s="217" t="s">
        <v>165</v>
      </c>
      <c r="L192" s="46"/>
      <c r="M192" s="222" t="s">
        <v>35</v>
      </c>
      <c r="N192" s="223" t="s">
        <v>51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166</v>
      </c>
      <c r="AT192" s="226" t="s">
        <v>161</v>
      </c>
      <c r="AU192" s="226" t="s">
        <v>89</v>
      </c>
      <c r="AY192" s="18" t="s">
        <v>159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87</v>
      </c>
      <c r="BK192" s="227">
        <f>ROUND(I192*H192,1)</f>
        <v>0</v>
      </c>
      <c r="BL192" s="18" t="s">
        <v>166</v>
      </c>
      <c r="BM192" s="226" t="s">
        <v>1100</v>
      </c>
    </row>
    <row r="193" s="2" customFormat="1">
      <c r="A193" s="40"/>
      <c r="B193" s="41"/>
      <c r="C193" s="42"/>
      <c r="D193" s="228" t="s">
        <v>168</v>
      </c>
      <c r="E193" s="42"/>
      <c r="F193" s="229" t="s">
        <v>1101</v>
      </c>
      <c r="G193" s="42"/>
      <c r="H193" s="42"/>
      <c r="I193" s="230"/>
      <c r="J193" s="42"/>
      <c r="K193" s="42"/>
      <c r="L193" s="46"/>
      <c r="M193" s="231"/>
      <c r="N193" s="23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168</v>
      </c>
      <c r="AU193" s="18" t="s">
        <v>89</v>
      </c>
    </row>
    <row r="194" s="2" customFormat="1">
      <c r="A194" s="40"/>
      <c r="B194" s="41"/>
      <c r="C194" s="42"/>
      <c r="D194" s="233" t="s">
        <v>170</v>
      </c>
      <c r="E194" s="42"/>
      <c r="F194" s="234" t="s">
        <v>1102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170</v>
      </c>
      <c r="AU194" s="18" t="s">
        <v>89</v>
      </c>
    </row>
    <row r="195" s="13" customFormat="1">
      <c r="A195" s="13"/>
      <c r="B195" s="235"/>
      <c r="C195" s="236"/>
      <c r="D195" s="228" t="s">
        <v>172</v>
      </c>
      <c r="E195" s="237" t="s">
        <v>35</v>
      </c>
      <c r="F195" s="238" t="s">
        <v>995</v>
      </c>
      <c r="G195" s="236"/>
      <c r="H195" s="237" t="s">
        <v>35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172</v>
      </c>
      <c r="AU195" s="244" t="s">
        <v>89</v>
      </c>
      <c r="AV195" s="13" t="s">
        <v>87</v>
      </c>
      <c r="AW195" s="13" t="s">
        <v>41</v>
      </c>
      <c r="AX195" s="13" t="s">
        <v>80</v>
      </c>
      <c r="AY195" s="244" t="s">
        <v>159</v>
      </c>
    </row>
    <row r="196" s="14" customFormat="1">
      <c r="A196" s="14"/>
      <c r="B196" s="245"/>
      <c r="C196" s="246"/>
      <c r="D196" s="228" t="s">
        <v>172</v>
      </c>
      <c r="E196" s="247" t="s">
        <v>35</v>
      </c>
      <c r="F196" s="248" t="s">
        <v>1103</v>
      </c>
      <c r="G196" s="246"/>
      <c r="H196" s="249">
        <v>1357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172</v>
      </c>
      <c r="AU196" s="255" t="s">
        <v>89</v>
      </c>
      <c r="AV196" s="14" t="s">
        <v>89</v>
      </c>
      <c r="AW196" s="14" t="s">
        <v>41</v>
      </c>
      <c r="AX196" s="14" t="s">
        <v>80</v>
      </c>
      <c r="AY196" s="255" t="s">
        <v>159</v>
      </c>
    </row>
    <row r="197" s="14" customFormat="1">
      <c r="A197" s="14"/>
      <c r="B197" s="245"/>
      <c r="C197" s="246"/>
      <c r="D197" s="228" t="s">
        <v>172</v>
      </c>
      <c r="E197" s="247" t="s">
        <v>35</v>
      </c>
      <c r="F197" s="248" t="s">
        <v>996</v>
      </c>
      <c r="G197" s="246"/>
      <c r="H197" s="249">
        <v>359.80000000000001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172</v>
      </c>
      <c r="AU197" s="255" t="s">
        <v>89</v>
      </c>
      <c r="AV197" s="14" t="s">
        <v>89</v>
      </c>
      <c r="AW197" s="14" t="s">
        <v>41</v>
      </c>
      <c r="AX197" s="14" t="s">
        <v>80</v>
      </c>
      <c r="AY197" s="255" t="s">
        <v>159</v>
      </c>
    </row>
    <row r="198" s="14" customFormat="1">
      <c r="A198" s="14"/>
      <c r="B198" s="245"/>
      <c r="C198" s="246"/>
      <c r="D198" s="228" t="s">
        <v>172</v>
      </c>
      <c r="E198" s="247" t="s">
        <v>35</v>
      </c>
      <c r="F198" s="248" t="s">
        <v>997</v>
      </c>
      <c r="G198" s="246"/>
      <c r="H198" s="249">
        <v>100.5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172</v>
      </c>
      <c r="AU198" s="255" t="s">
        <v>89</v>
      </c>
      <c r="AV198" s="14" t="s">
        <v>89</v>
      </c>
      <c r="AW198" s="14" t="s">
        <v>41</v>
      </c>
      <c r="AX198" s="14" t="s">
        <v>80</v>
      </c>
      <c r="AY198" s="255" t="s">
        <v>159</v>
      </c>
    </row>
    <row r="199" s="14" customFormat="1">
      <c r="A199" s="14"/>
      <c r="B199" s="245"/>
      <c r="C199" s="246"/>
      <c r="D199" s="228" t="s">
        <v>172</v>
      </c>
      <c r="E199" s="247" t="s">
        <v>35</v>
      </c>
      <c r="F199" s="248" t="s">
        <v>998</v>
      </c>
      <c r="G199" s="246"/>
      <c r="H199" s="249">
        <v>26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172</v>
      </c>
      <c r="AU199" s="255" t="s">
        <v>89</v>
      </c>
      <c r="AV199" s="14" t="s">
        <v>89</v>
      </c>
      <c r="AW199" s="14" t="s">
        <v>41</v>
      </c>
      <c r="AX199" s="14" t="s">
        <v>80</v>
      </c>
      <c r="AY199" s="255" t="s">
        <v>159</v>
      </c>
    </row>
    <row r="200" s="16" customFormat="1">
      <c r="A200" s="16"/>
      <c r="B200" s="267"/>
      <c r="C200" s="268"/>
      <c r="D200" s="228" t="s">
        <v>172</v>
      </c>
      <c r="E200" s="269" t="s">
        <v>35</v>
      </c>
      <c r="F200" s="270" t="s">
        <v>258</v>
      </c>
      <c r="G200" s="268"/>
      <c r="H200" s="271">
        <v>1843.3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7" t="s">
        <v>172</v>
      </c>
      <c r="AU200" s="277" t="s">
        <v>89</v>
      </c>
      <c r="AV200" s="16" t="s">
        <v>166</v>
      </c>
      <c r="AW200" s="16" t="s">
        <v>41</v>
      </c>
      <c r="AX200" s="16" t="s">
        <v>87</v>
      </c>
      <c r="AY200" s="277" t="s">
        <v>159</v>
      </c>
    </row>
    <row r="201" s="2" customFormat="1" ht="16.5" customHeight="1">
      <c r="A201" s="40"/>
      <c r="B201" s="41"/>
      <c r="C201" s="215" t="s">
        <v>7</v>
      </c>
      <c r="D201" s="215" t="s">
        <v>161</v>
      </c>
      <c r="E201" s="216" t="s">
        <v>1104</v>
      </c>
      <c r="F201" s="217" t="s">
        <v>1105</v>
      </c>
      <c r="G201" s="218" t="s">
        <v>287</v>
      </c>
      <c r="H201" s="219">
        <v>225.25</v>
      </c>
      <c r="I201" s="220"/>
      <c r="J201" s="221">
        <f>ROUND(I201*H201,1)</f>
        <v>0</v>
      </c>
      <c r="K201" s="217" t="s">
        <v>165</v>
      </c>
      <c r="L201" s="46"/>
      <c r="M201" s="222" t="s">
        <v>35</v>
      </c>
      <c r="N201" s="223" t="s">
        <v>51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166</v>
      </c>
      <c r="AT201" s="226" t="s">
        <v>161</v>
      </c>
      <c r="AU201" s="226" t="s">
        <v>89</v>
      </c>
      <c r="AY201" s="18" t="s">
        <v>159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87</v>
      </c>
      <c r="BK201" s="227">
        <f>ROUND(I201*H201,1)</f>
        <v>0</v>
      </c>
      <c r="BL201" s="18" t="s">
        <v>166</v>
      </c>
      <c r="BM201" s="226" t="s">
        <v>1106</v>
      </c>
    </row>
    <row r="202" s="2" customFormat="1">
      <c r="A202" s="40"/>
      <c r="B202" s="41"/>
      <c r="C202" s="42"/>
      <c r="D202" s="228" t="s">
        <v>168</v>
      </c>
      <c r="E202" s="42"/>
      <c r="F202" s="229" t="s">
        <v>1107</v>
      </c>
      <c r="G202" s="42"/>
      <c r="H202" s="42"/>
      <c r="I202" s="230"/>
      <c r="J202" s="42"/>
      <c r="K202" s="42"/>
      <c r="L202" s="46"/>
      <c r="M202" s="231"/>
      <c r="N202" s="23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168</v>
      </c>
      <c r="AU202" s="18" t="s">
        <v>89</v>
      </c>
    </row>
    <row r="203" s="2" customFormat="1">
      <c r="A203" s="40"/>
      <c r="B203" s="41"/>
      <c r="C203" s="42"/>
      <c r="D203" s="233" t="s">
        <v>170</v>
      </c>
      <c r="E203" s="42"/>
      <c r="F203" s="234" t="s">
        <v>1108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170</v>
      </c>
      <c r="AU203" s="18" t="s">
        <v>89</v>
      </c>
    </row>
    <row r="204" s="13" customFormat="1">
      <c r="A204" s="13"/>
      <c r="B204" s="235"/>
      <c r="C204" s="236"/>
      <c r="D204" s="228" t="s">
        <v>172</v>
      </c>
      <c r="E204" s="237" t="s">
        <v>35</v>
      </c>
      <c r="F204" s="238" t="s">
        <v>995</v>
      </c>
      <c r="G204" s="236"/>
      <c r="H204" s="237" t="s">
        <v>35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172</v>
      </c>
      <c r="AU204" s="244" t="s">
        <v>89</v>
      </c>
      <c r="AV204" s="13" t="s">
        <v>87</v>
      </c>
      <c r="AW204" s="13" t="s">
        <v>41</v>
      </c>
      <c r="AX204" s="13" t="s">
        <v>80</v>
      </c>
      <c r="AY204" s="244" t="s">
        <v>159</v>
      </c>
    </row>
    <row r="205" s="13" customFormat="1">
      <c r="A205" s="13"/>
      <c r="B205" s="235"/>
      <c r="C205" s="236"/>
      <c r="D205" s="228" t="s">
        <v>172</v>
      </c>
      <c r="E205" s="237" t="s">
        <v>35</v>
      </c>
      <c r="F205" s="238" t="s">
        <v>1109</v>
      </c>
      <c r="G205" s="236"/>
      <c r="H205" s="237" t="s">
        <v>35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172</v>
      </c>
      <c r="AU205" s="244" t="s">
        <v>89</v>
      </c>
      <c r="AV205" s="13" t="s">
        <v>87</v>
      </c>
      <c r="AW205" s="13" t="s">
        <v>41</v>
      </c>
      <c r="AX205" s="13" t="s">
        <v>80</v>
      </c>
      <c r="AY205" s="244" t="s">
        <v>159</v>
      </c>
    </row>
    <row r="206" s="14" customFormat="1">
      <c r="A206" s="14"/>
      <c r="B206" s="245"/>
      <c r="C206" s="246"/>
      <c r="D206" s="228" t="s">
        <v>172</v>
      </c>
      <c r="E206" s="247" t="s">
        <v>35</v>
      </c>
      <c r="F206" s="248" t="s">
        <v>1110</v>
      </c>
      <c r="G206" s="246"/>
      <c r="H206" s="249">
        <v>162.75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172</v>
      </c>
      <c r="AU206" s="255" t="s">
        <v>89</v>
      </c>
      <c r="AV206" s="14" t="s">
        <v>89</v>
      </c>
      <c r="AW206" s="14" t="s">
        <v>41</v>
      </c>
      <c r="AX206" s="14" t="s">
        <v>80</v>
      </c>
      <c r="AY206" s="255" t="s">
        <v>159</v>
      </c>
    </row>
    <row r="207" s="14" customFormat="1">
      <c r="A207" s="14"/>
      <c r="B207" s="245"/>
      <c r="C207" s="246"/>
      <c r="D207" s="228" t="s">
        <v>172</v>
      </c>
      <c r="E207" s="247" t="s">
        <v>35</v>
      </c>
      <c r="F207" s="248" t="s">
        <v>1111</v>
      </c>
      <c r="G207" s="246"/>
      <c r="H207" s="249">
        <v>44.5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172</v>
      </c>
      <c r="AU207" s="255" t="s">
        <v>89</v>
      </c>
      <c r="AV207" s="14" t="s">
        <v>89</v>
      </c>
      <c r="AW207" s="14" t="s">
        <v>41</v>
      </c>
      <c r="AX207" s="14" t="s">
        <v>80</v>
      </c>
      <c r="AY207" s="255" t="s">
        <v>159</v>
      </c>
    </row>
    <row r="208" s="14" customFormat="1">
      <c r="A208" s="14"/>
      <c r="B208" s="245"/>
      <c r="C208" s="246"/>
      <c r="D208" s="228" t="s">
        <v>172</v>
      </c>
      <c r="E208" s="247" t="s">
        <v>35</v>
      </c>
      <c r="F208" s="248" t="s">
        <v>1112</v>
      </c>
      <c r="G208" s="246"/>
      <c r="H208" s="249">
        <v>18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172</v>
      </c>
      <c r="AU208" s="255" t="s">
        <v>89</v>
      </c>
      <c r="AV208" s="14" t="s">
        <v>89</v>
      </c>
      <c r="AW208" s="14" t="s">
        <v>41</v>
      </c>
      <c r="AX208" s="14" t="s">
        <v>80</v>
      </c>
      <c r="AY208" s="255" t="s">
        <v>159</v>
      </c>
    </row>
    <row r="209" s="16" customFormat="1">
      <c r="A209" s="16"/>
      <c r="B209" s="267"/>
      <c r="C209" s="268"/>
      <c r="D209" s="228" t="s">
        <v>172</v>
      </c>
      <c r="E209" s="269" t="s">
        <v>985</v>
      </c>
      <c r="F209" s="270" t="s">
        <v>258</v>
      </c>
      <c r="G209" s="268"/>
      <c r="H209" s="271">
        <v>225.25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7" t="s">
        <v>172</v>
      </c>
      <c r="AU209" s="277" t="s">
        <v>89</v>
      </c>
      <c r="AV209" s="16" t="s">
        <v>166</v>
      </c>
      <c r="AW209" s="16" t="s">
        <v>41</v>
      </c>
      <c r="AX209" s="16" t="s">
        <v>87</v>
      </c>
      <c r="AY209" s="277" t="s">
        <v>159</v>
      </c>
    </row>
    <row r="210" s="2" customFormat="1" ht="33" customHeight="1">
      <c r="A210" s="40"/>
      <c r="B210" s="41"/>
      <c r="C210" s="215" t="s">
        <v>337</v>
      </c>
      <c r="D210" s="215" t="s">
        <v>161</v>
      </c>
      <c r="E210" s="216" t="s">
        <v>1113</v>
      </c>
      <c r="F210" s="217" t="s">
        <v>1114</v>
      </c>
      <c r="G210" s="218" t="s">
        <v>287</v>
      </c>
      <c r="H210" s="219">
        <v>678.5</v>
      </c>
      <c r="I210" s="220"/>
      <c r="J210" s="221">
        <f>ROUND(I210*H210,1)</f>
        <v>0</v>
      </c>
      <c r="K210" s="217" t="s">
        <v>165</v>
      </c>
      <c r="L210" s="46"/>
      <c r="M210" s="222" t="s">
        <v>35</v>
      </c>
      <c r="N210" s="223" t="s">
        <v>51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166</v>
      </c>
      <c r="AT210" s="226" t="s">
        <v>161</v>
      </c>
      <c r="AU210" s="226" t="s">
        <v>89</v>
      </c>
      <c r="AY210" s="18" t="s">
        <v>159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87</v>
      </c>
      <c r="BK210" s="227">
        <f>ROUND(I210*H210,1)</f>
        <v>0</v>
      </c>
      <c r="BL210" s="18" t="s">
        <v>166</v>
      </c>
      <c r="BM210" s="226" t="s">
        <v>1115</v>
      </c>
    </row>
    <row r="211" s="2" customFormat="1">
      <c r="A211" s="40"/>
      <c r="B211" s="41"/>
      <c r="C211" s="42"/>
      <c r="D211" s="228" t="s">
        <v>168</v>
      </c>
      <c r="E211" s="42"/>
      <c r="F211" s="229" t="s">
        <v>1116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168</v>
      </c>
      <c r="AU211" s="18" t="s">
        <v>89</v>
      </c>
    </row>
    <row r="212" s="2" customFormat="1">
      <c r="A212" s="40"/>
      <c r="B212" s="41"/>
      <c r="C212" s="42"/>
      <c r="D212" s="233" t="s">
        <v>170</v>
      </c>
      <c r="E212" s="42"/>
      <c r="F212" s="234" t="s">
        <v>1117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170</v>
      </c>
      <c r="AU212" s="18" t="s">
        <v>89</v>
      </c>
    </row>
    <row r="213" s="13" customFormat="1">
      <c r="A213" s="13"/>
      <c r="B213" s="235"/>
      <c r="C213" s="236"/>
      <c r="D213" s="228" t="s">
        <v>172</v>
      </c>
      <c r="E213" s="237" t="s">
        <v>35</v>
      </c>
      <c r="F213" s="238" t="s">
        <v>995</v>
      </c>
      <c r="G213" s="236"/>
      <c r="H213" s="237" t="s">
        <v>35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172</v>
      </c>
      <c r="AU213" s="244" t="s">
        <v>89</v>
      </c>
      <c r="AV213" s="13" t="s">
        <v>87</v>
      </c>
      <c r="AW213" s="13" t="s">
        <v>41</v>
      </c>
      <c r="AX213" s="13" t="s">
        <v>80</v>
      </c>
      <c r="AY213" s="244" t="s">
        <v>159</v>
      </c>
    </row>
    <row r="214" s="14" customFormat="1">
      <c r="A214" s="14"/>
      <c r="B214" s="245"/>
      <c r="C214" s="246"/>
      <c r="D214" s="228" t="s">
        <v>172</v>
      </c>
      <c r="E214" s="247" t="s">
        <v>35</v>
      </c>
      <c r="F214" s="248" t="s">
        <v>1006</v>
      </c>
      <c r="G214" s="246"/>
      <c r="H214" s="249">
        <v>678.5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172</v>
      </c>
      <c r="AU214" s="255" t="s">
        <v>89</v>
      </c>
      <c r="AV214" s="14" t="s">
        <v>89</v>
      </c>
      <c r="AW214" s="14" t="s">
        <v>41</v>
      </c>
      <c r="AX214" s="14" t="s">
        <v>87</v>
      </c>
      <c r="AY214" s="255" t="s">
        <v>159</v>
      </c>
    </row>
    <row r="215" s="2" customFormat="1" ht="24.15" customHeight="1">
      <c r="A215" s="40"/>
      <c r="B215" s="41"/>
      <c r="C215" s="215" t="s">
        <v>344</v>
      </c>
      <c r="D215" s="215" t="s">
        <v>161</v>
      </c>
      <c r="E215" s="216" t="s">
        <v>1118</v>
      </c>
      <c r="F215" s="217" t="s">
        <v>1119</v>
      </c>
      <c r="G215" s="218" t="s">
        <v>287</v>
      </c>
      <c r="H215" s="219">
        <v>678.5</v>
      </c>
      <c r="I215" s="220"/>
      <c r="J215" s="221">
        <f>ROUND(I215*H215,1)</f>
        <v>0</v>
      </c>
      <c r="K215" s="217" t="s">
        <v>165</v>
      </c>
      <c r="L215" s="46"/>
      <c r="M215" s="222" t="s">
        <v>35</v>
      </c>
      <c r="N215" s="223" t="s">
        <v>51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166</v>
      </c>
      <c r="AT215" s="226" t="s">
        <v>161</v>
      </c>
      <c r="AU215" s="226" t="s">
        <v>89</v>
      </c>
      <c r="AY215" s="18" t="s">
        <v>159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87</v>
      </c>
      <c r="BK215" s="227">
        <f>ROUND(I215*H215,1)</f>
        <v>0</v>
      </c>
      <c r="BL215" s="18" t="s">
        <v>166</v>
      </c>
      <c r="BM215" s="226" t="s">
        <v>1120</v>
      </c>
    </row>
    <row r="216" s="2" customFormat="1">
      <c r="A216" s="40"/>
      <c r="B216" s="41"/>
      <c r="C216" s="42"/>
      <c r="D216" s="228" t="s">
        <v>168</v>
      </c>
      <c r="E216" s="42"/>
      <c r="F216" s="229" t="s">
        <v>1121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168</v>
      </c>
      <c r="AU216" s="18" t="s">
        <v>89</v>
      </c>
    </row>
    <row r="217" s="2" customFormat="1">
      <c r="A217" s="40"/>
      <c r="B217" s="41"/>
      <c r="C217" s="42"/>
      <c r="D217" s="233" t="s">
        <v>170</v>
      </c>
      <c r="E217" s="42"/>
      <c r="F217" s="234" t="s">
        <v>1122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170</v>
      </c>
      <c r="AU217" s="18" t="s">
        <v>89</v>
      </c>
    </row>
    <row r="218" s="13" customFormat="1">
      <c r="A218" s="13"/>
      <c r="B218" s="235"/>
      <c r="C218" s="236"/>
      <c r="D218" s="228" t="s">
        <v>172</v>
      </c>
      <c r="E218" s="237" t="s">
        <v>35</v>
      </c>
      <c r="F218" s="238" t="s">
        <v>995</v>
      </c>
      <c r="G218" s="236"/>
      <c r="H218" s="237" t="s">
        <v>35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172</v>
      </c>
      <c r="AU218" s="244" t="s">
        <v>89</v>
      </c>
      <c r="AV218" s="13" t="s">
        <v>87</v>
      </c>
      <c r="AW218" s="13" t="s">
        <v>41</v>
      </c>
      <c r="AX218" s="13" t="s">
        <v>80</v>
      </c>
      <c r="AY218" s="244" t="s">
        <v>159</v>
      </c>
    </row>
    <row r="219" s="14" customFormat="1">
      <c r="A219" s="14"/>
      <c r="B219" s="245"/>
      <c r="C219" s="246"/>
      <c r="D219" s="228" t="s">
        <v>172</v>
      </c>
      <c r="E219" s="247" t="s">
        <v>35</v>
      </c>
      <c r="F219" s="248" t="s">
        <v>1006</v>
      </c>
      <c r="G219" s="246"/>
      <c r="H219" s="249">
        <v>678.5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172</v>
      </c>
      <c r="AU219" s="255" t="s">
        <v>89</v>
      </c>
      <c r="AV219" s="14" t="s">
        <v>89</v>
      </c>
      <c r="AW219" s="14" t="s">
        <v>41</v>
      </c>
      <c r="AX219" s="14" t="s">
        <v>87</v>
      </c>
      <c r="AY219" s="255" t="s">
        <v>159</v>
      </c>
    </row>
    <row r="220" s="2" customFormat="1" ht="33" customHeight="1">
      <c r="A220" s="40"/>
      <c r="B220" s="41"/>
      <c r="C220" s="215" t="s">
        <v>351</v>
      </c>
      <c r="D220" s="215" t="s">
        <v>161</v>
      </c>
      <c r="E220" s="216" t="s">
        <v>1123</v>
      </c>
      <c r="F220" s="217" t="s">
        <v>1124</v>
      </c>
      <c r="G220" s="218" t="s">
        <v>287</v>
      </c>
      <c r="H220" s="219">
        <v>678.5</v>
      </c>
      <c r="I220" s="220"/>
      <c r="J220" s="221">
        <f>ROUND(I220*H220,1)</f>
        <v>0</v>
      </c>
      <c r="K220" s="217" t="s">
        <v>165</v>
      </c>
      <c r="L220" s="46"/>
      <c r="M220" s="222" t="s">
        <v>35</v>
      </c>
      <c r="N220" s="223" t="s">
        <v>51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166</v>
      </c>
      <c r="AT220" s="226" t="s">
        <v>161</v>
      </c>
      <c r="AU220" s="226" t="s">
        <v>89</v>
      </c>
      <c r="AY220" s="18" t="s">
        <v>159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87</v>
      </c>
      <c r="BK220" s="227">
        <f>ROUND(I220*H220,1)</f>
        <v>0</v>
      </c>
      <c r="BL220" s="18" t="s">
        <v>166</v>
      </c>
      <c r="BM220" s="226" t="s">
        <v>1125</v>
      </c>
    </row>
    <row r="221" s="2" customFormat="1">
      <c r="A221" s="40"/>
      <c r="B221" s="41"/>
      <c r="C221" s="42"/>
      <c r="D221" s="228" t="s">
        <v>168</v>
      </c>
      <c r="E221" s="42"/>
      <c r="F221" s="229" t="s">
        <v>1126</v>
      </c>
      <c r="G221" s="42"/>
      <c r="H221" s="42"/>
      <c r="I221" s="230"/>
      <c r="J221" s="42"/>
      <c r="K221" s="42"/>
      <c r="L221" s="46"/>
      <c r="M221" s="231"/>
      <c r="N221" s="23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168</v>
      </c>
      <c r="AU221" s="18" t="s">
        <v>89</v>
      </c>
    </row>
    <row r="222" s="2" customFormat="1">
      <c r="A222" s="40"/>
      <c r="B222" s="41"/>
      <c r="C222" s="42"/>
      <c r="D222" s="233" t="s">
        <v>170</v>
      </c>
      <c r="E222" s="42"/>
      <c r="F222" s="234" t="s">
        <v>1127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170</v>
      </c>
      <c r="AU222" s="18" t="s">
        <v>89</v>
      </c>
    </row>
    <row r="223" s="13" customFormat="1">
      <c r="A223" s="13"/>
      <c r="B223" s="235"/>
      <c r="C223" s="236"/>
      <c r="D223" s="228" t="s">
        <v>172</v>
      </c>
      <c r="E223" s="237" t="s">
        <v>35</v>
      </c>
      <c r="F223" s="238" t="s">
        <v>995</v>
      </c>
      <c r="G223" s="236"/>
      <c r="H223" s="237" t="s">
        <v>35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172</v>
      </c>
      <c r="AU223" s="244" t="s">
        <v>89</v>
      </c>
      <c r="AV223" s="13" t="s">
        <v>87</v>
      </c>
      <c r="AW223" s="13" t="s">
        <v>41</v>
      </c>
      <c r="AX223" s="13" t="s">
        <v>80</v>
      </c>
      <c r="AY223" s="244" t="s">
        <v>159</v>
      </c>
    </row>
    <row r="224" s="14" customFormat="1">
      <c r="A224" s="14"/>
      <c r="B224" s="245"/>
      <c r="C224" s="246"/>
      <c r="D224" s="228" t="s">
        <v>172</v>
      </c>
      <c r="E224" s="247" t="s">
        <v>35</v>
      </c>
      <c r="F224" s="248" t="s">
        <v>1006</v>
      </c>
      <c r="G224" s="246"/>
      <c r="H224" s="249">
        <v>678.5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172</v>
      </c>
      <c r="AU224" s="255" t="s">
        <v>89</v>
      </c>
      <c r="AV224" s="14" t="s">
        <v>89</v>
      </c>
      <c r="AW224" s="14" t="s">
        <v>41</v>
      </c>
      <c r="AX224" s="14" t="s">
        <v>87</v>
      </c>
      <c r="AY224" s="255" t="s">
        <v>159</v>
      </c>
    </row>
    <row r="225" s="2" customFormat="1" ht="24.15" customHeight="1">
      <c r="A225" s="40"/>
      <c r="B225" s="41"/>
      <c r="C225" s="215" t="s">
        <v>360</v>
      </c>
      <c r="D225" s="215" t="s">
        <v>161</v>
      </c>
      <c r="E225" s="216" t="s">
        <v>1128</v>
      </c>
      <c r="F225" s="217" t="s">
        <v>1129</v>
      </c>
      <c r="G225" s="218" t="s">
        <v>287</v>
      </c>
      <c r="H225" s="219">
        <v>385.80000000000001</v>
      </c>
      <c r="I225" s="220"/>
      <c r="J225" s="221">
        <f>ROUND(I225*H225,1)</f>
        <v>0</v>
      </c>
      <c r="K225" s="217" t="s">
        <v>165</v>
      </c>
      <c r="L225" s="46"/>
      <c r="M225" s="222" t="s">
        <v>35</v>
      </c>
      <c r="N225" s="223" t="s">
        <v>51</v>
      </c>
      <c r="O225" s="86"/>
      <c r="P225" s="224">
        <f>O225*H225</f>
        <v>0</v>
      </c>
      <c r="Q225" s="224">
        <v>0.084250000000000005</v>
      </c>
      <c r="R225" s="224">
        <f>Q225*H225</f>
        <v>32.50365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166</v>
      </c>
      <c r="AT225" s="226" t="s">
        <v>161</v>
      </c>
      <c r="AU225" s="226" t="s">
        <v>89</v>
      </c>
      <c r="AY225" s="18" t="s">
        <v>159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87</v>
      </c>
      <c r="BK225" s="227">
        <f>ROUND(I225*H225,1)</f>
        <v>0</v>
      </c>
      <c r="BL225" s="18" t="s">
        <v>166</v>
      </c>
      <c r="BM225" s="226" t="s">
        <v>1130</v>
      </c>
    </row>
    <row r="226" s="2" customFormat="1">
      <c r="A226" s="40"/>
      <c r="B226" s="41"/>
      <c r="C226" s="42"/>
      <c r="D226" s="228" t="s">
        <v>168</v>
      </c>
      <c r="E226" s="42"/>
      <c r="F226" s="229" t="s">
        <v>1131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168</v>
      </c>
      <c r="AU226" s="18" t="s">
        <v>89</v>
      </c>
    </row>
    <row r="227" s="2" customFormat="1">
      <c r="A227" s="40"/>
      <c r="B227" s="41"/>
      <c r="C227" s="42"/>
      <c r="D227" s="233" t="s">
        <v>170</v>
      </c>
      <c r="E227" s="42"/>
      <c r="F227" s="234" t="s">
        <v>1132</v>
      </c>
      <c r="G227" s="42"/>
      <c r="H227" s="42"/>
      <c r="I227" s="230"/>
      <c r="J227" s="42"/>
      <c r="K227" s="42"/>
      <c r="L227" s="46"/>
      <c r="M227" s="231"/>
      <c r="N227" s="232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170</v>
      </c>
      <c r="AU227" s="18" t="s">
        <v>89</v>
      </c>
    </row>
    <row r="228" s="2" customFormat="1" ht="16.5" customHeight="1">
      <c r="A228" s="40"/>
      <c r="B228" s="41"/>
      <c r="C228" s="278" t="s">
        <v>366</v>
      </c>
      <c r="D228" s="278" t="s">
        <v>345</v>
      </c>
      <c r="E228" s="279" t="s">
        <v>1133</v>
      </c>
      <c r="F228" s="280" t="s">
        <v>1134</v>
      </c>
      <c r="G228" s="281" t="s">
        <v>287</v>
      </c>
      <c r="H228" s="282">
        <v>363.39800000000002</v>
      </c>
      <c r="I228" s="283"/>
      <c r="J228" s="284">
        <f>ROUND(I228*H228,1)</f>
        <v>0</v>
      </c>
      <c r="K228" s="280" t="s">
        <v>165</v>
      </c>
      <c r="L228" s="285"/>
      <c r="M228" s="286" t="s">
        <v>35</v>
      </c>
      <c r="N228" s="287" t="s">
        <v>51</v>
      </c>
      <c r="O228" s="86"/>
      <c r="P228" s="224">
        <f>O228*H228</f>
        <v>0</v>
      </c>
      <c r="Q228" s="224">
        <v>0.113</v>
      </c>
      <c r="R228" s="224">
        <f>Q228*H228</f>
        <v>41.063974000000002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218</v>
      </c>
      <c r="AT228" s="226" t="s">
        <v>345</v>
      </c>
      <c r="AU228" s="226" t="s">
        <v>89</v>
      </c>
      <c r="AY228" s="18" t="s">
        <v>159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87</v>
      </c>
      <c r="BK228" s="227">
        <f>ROUND(I228*H228,1)</f>
        <v>0</v>
      </c>
      <c r="BL228" s="18" t="s">
        <v>166</v>
      </c>
      <c r="BM228" s="226" t="s">
        <v>1135</v>
      </c>
    </row>
    <row r="229" s="2" customFormat="1">
      <c r="A229" s="40"/>
      <c r="B229" s="41"/>
      <c r="C229" s="42"/>
      <c r="D229" s="228" t="s">
        <v>168</v>
      </c>
      <c r="E229" s="42"/>
      <c r="F229" s="229" t="s">
        <v>1134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168</v>
      </c>
      <c r="AU229" s="18" t="s">
        <v>89</v>
      </c>
    </row>
    <row r="230" s="2" customFormat="1">
      <c r="A230" s="40"/>
      <c r="B230" s="41"/>
      <c r="C230" s="42"/>
      <c r="D230" s="233" t="s">
        <v>170</v>
      </c>
      <c r="E230" s="42"/>
      <c r="F230" s="234" t="s">
        <v>1136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170</v>
      </c>
      <c r="AU230" s="18" t="s">
        <v>89</v>
      </c>
    </row>
    <row r="231" s="13" customFormat="1">
      <c r="A231" s="13"/>
      <c r="B231" s="235"/>
      <c r="C231" s="236"/>
      <c r="D231" s="228" t="s">
        <v>172</v>
      </c>
      <c r="E231" s="237" t="s">
        <v>35</v>
      </c>
      <c r="F231" s="238" t="s">
        <v>995</v>
      </c>
      <c r="G231" s="236"/>
      <c r="H231" s="237" t="s">
        <v>35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172</v>
      </c>
      <c r="AU231" s="244" t="s">
        <v>89</v>
      </c>
      <c r="AV231" s="13" t="s">
        <v>87</v>
      </c>
      <c r="AW231" s="13" t="s">
        <v>41</v>
      </c>
      <c r="AX231" s="13" t="s">
        <v>80</v>
      </c>
      <c r="AY231" s="244" t="s">
        <v>159</v>
      </c>
    </row>
    <row r="232" s="14" customFormat="1">
      <c r="A232" s="14"/>
      <c r="B232" s="245"/>
      <c r="C232" s="246"/>
      <c r="D232" s="228" t="s">
        <v>172</v>
      </c>
      <c r="E232" s="247" t="s">
        <v>35</v>
      </c>
      <c r="F232" s="248" t="s">
        <v>996</v>
      </c>
      <c r="G232" s="246"/>
      <c r="H232" s="249">
        <v>359.80000000000001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172</v>
      </c>
      <c r="AU232" s="255" t="s">
        <v>89</v>
      </c>
      <c r="AV232" s="14" t="s">
        <v>89</v>
      </c>
      <c r="AW232" s="14" t="s">
        <v>41</v>
      </c>
      <c r="AX232" s="14" t="s">
        <v>87</v>
      </c>
      <c r="AY232" s="255" t="s">
        <v>159</v>
      </c>
    </row>
    <row r="233" s="14" customFormat="1">
      <c r="A233" s="14"/>
      <c r="B233" s="245"/>
      <c r="C233" s="246"/>
      <c r="D233" s="228" t="s">
        <v>172</v>
      </c>
      <c r="E233" s="246"/>
      <c r="F233" s="248" t="s">
        <v>1137</v>
      </c>
      <c r="G233" s="246"/>
      <c r="H233" s="249">
        <v>363.39800000000002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172</v>
      </c>
      <c r="AU233" s="255" t="s">
        <v>89</v>
      </c>
      <c r="AV233" s="14" t="s">
        <v>89</v>
      </c>
      <c r="AW233" s="14" t="s">
        <v>4</v>
      </c>
      <c r="AX233" s="14" t="s">
        <v>87</v>
      </c>
      <c r="AY233" s="255" t="s">
        <v>159</v>
      </c>
    </row>
    <row r="234" s="2" customFormat="1" ht="24.15" customHeight="1">
      <c r="A234" s="40"/>
      <c r="B234" s="41"/>
      <c r="C234" s="278" t="s">
        <v>374</v>
      </c>
      <c r="D234" s="278" t="s">
        <v>345</v>
      </c>
      <c r="E234" s="279" t="s">
        <v>1138</v>
      </c>
      <c r="F234" s="280" t="s">
        <v>1139</v>
      </c>
      <c r="G234" s="281" t="s">
        <v>287</v>
      </c>
      <c r="H234" s="282">
        <v>26.780000000000001</v>
      </c>
      <c r="I234" s="283"/>
      <c r="J234" s="284">
        <f>ROUND(I234*H234,1)</f>
        <v>0</v>
      </c>
      <c r="K234" s="280" t="s">
        <v>165</v>
      </c>
      <c r="L234" s="285"/>
      <c r="M234" s="286" t="s">
        <v>35</v>
      </c>
      <c r="N234" s="287" t="s">
        <v>51</v>
      </c>
      <c r="O234" s="86"/>
      <c r="P234" s="224">
        <f>O234*H234</f>
        <v>0</v>
      </c>
      <c r="Q234" s="224">
        <v>0.13</v>
      </c>
      <c r="R234" s="224">
        <f>Q234*H234</f>
        <v>3.4814000000000003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218</v>
      </c>
      <c r="AT234" s="226" t="s">
        <v>345</v>
      </c>
      <c r="AU234" s="226" t="s">
        <v>89</v>
      </c>
      <c r="AY234" s="18" t="s">
        <v>159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87</v>
      </c>
      <c r="BK234" s="227">
        <f>ROUND(I234*H234,1)</f>
        <v>0</v>
      </c>
      <c r="BL234" s="18" t="s">
        <v>166</v>
      </c>
      <c r="BM234" s="226" t="s">
        <v>1140</v>
      </c>
    </row>
    <row r="235" s="2" customFormat="1">
      <c r="A235" s="40"/>
      <c r="B235" s="41"/>
      <c r="C235" s="42"/>
      <c r="D235" s="228" t="s">
        <v>168</v>
      </c>
      <c r="E235" s="42"/>
      <c r="F235" s="229" t="s">
        <v>1139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168</v>
      </c>
      <c r="AU235" s="18" t="s">
        <v>89</v>
      </c>
    </row>
    <row r="236" s="2" customFormat="1">
      <c r="A236" s="40"/>
      <c r="B236" s="41"/>
      <c r="C236" s="42"/>
      <c r="D236" s="233" t="s">
        <v>170</v>
      </c>
      <c r="E236" s="42"/>
      <c r="F236" s="234" t="s">
        <v>1141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170</v>
      </c>
      <c r="AU236" s="18" t="s">
        <v>89</v>
      </c>
    </row>
    <row r="237" s="13" customFormat="1">
      <c r="A237" s="13"/>
      <c r="B237" s="235"/>
      <c r="C237" s="236"/>
      <c r="D237" s="228" t="s">
        <v>172</v>
      </c>
      <c r="E237" s="237" t="s">
        <v>35</v>
      </c>
      <c r="F237" s="238" t="s">
        <v>995</v>
      </c>
      <c r="G237" s="236"/>
      <c r="H237" s="237" t="s">
        <v>35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172</v>
      </c>
      <c r="AU237" s="244" t="s">
        <v>89</v>
      </c>
      <c r="AV237" s="13" t="s">
        <v>87</v>
      </c>
      <c r="AW237" s="13" t="s">
        <v>41</v>
      </c>
      <c r="AX237" s="13" t="s">
        <v>80</v>
      </c>
      <c r="AY237" s="244" t="s">
        <v>159</v>
      </c>
    </row>
    <row r="238" s="14" customFormat="1">
      <c r="A238" s="14"/>
      <c r="B238" s="245"/>
      <c r="C238" s="246"/>
      <c r="D238" s="228" t="s">
        <v>172</v>
      </c>
      <c r="E238" s="247" t="s">
        <v>35</v>
      </c>
      <c r="F238" s="248" t="s">
        <v>998</v>
      </c>
      <c r="G238" s="246"/>
      <c r="H238" s="249">
        <v>26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172</v>
      </c>
      <c r="AU238" s="255" t="s">
        <v>89</v>
      </c>
      <c r="AV238" s="14" t="s">
        <v>89</v>
      </c>
      <c r="AW238" s="14" t="s">
        <v>41</v>
      </c>
      <c r="AX238" s="14" t="s">
        <v>87</v>
      </c>
      <c r="AY238" s="255" t="s">
        <v>159</v>
      </c>
    </row>
    <row r="239" s="14" customFormat="1">
      <c r="A239" s="14"/>
      <c r="B239" s="245"/>
      <c r="C239" s="246"/>
      <c r="D239" s="228" t="s">
        <v>172</v>
      </c>
      <c r="E239" s="246"/>
      <c r="F239" s="248" t="s">
        <v>1142</v>
      </c>
      <c r="G239" s="246"/>
      <c r="H239" s="249">
        <v>26.780000000000001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172</v>
      </c>
      <c r="AU239" s="255" t="s">
        <v>89</v>
      </c>
      <c r="AV239" s="14" t="s">
        <v>89</v>
      </c>
      <c r="AW239" s="14" t="s">
        <v>4</v>
      </c>
      <c r="AX239" s="14" t="s">
        <v>87</v>
      </c>
      <c r="AY239" s="255" t="s">
        <v>159</v>
      </c>
    </row>
    <row r="240" s="2" customFormat="1" ht="24.15" customHeight="1">
      <c r="A240" s="40"/>
      <c r="B240" s="41"/>
      <c r="C240" s="215" t="s">
        <v>382</v>
      </c>
      <c r="D240" s="215" t="s">
        <v>161</v>
      </c>
      <c r="E240" s="216" t="s">
        <v>1143</v>
      </c>
      <c r="F240" s="217" t="s">
        <v>1144</v>
      </c>
      <c r="G240" s="218" t="s">
        <v>287</v>
      </c>
      <c r="H240" s="219">
        <v>100.5</v>
      </c>
      <c r="I240" s="220"/>
      <c r="J240" s="221">
        <f>ROUND(I240*H240,1)</f>
        <v>0</v>
      </c>
      <c r="K240" s="217" t="s">
        <v>165</v>
      </c>
      <c r="L240" s="46"/>
      <c r="M240" s="222" t="s">
        <v>35</v>
      </c>
      <c r="N240" s="223" t="s">
        <v>51</v>
      </c>
      <c r="O240" s="86"/>
      <c r="P240" s="224">
        <f>O240*H240</f>
        <v>0</v>
      </c>
      <c r="Q240" s="224">
        <v>0.10362</v>
      </c>
      <c r="R240" s="224">
        <f>Q240*H240</f>
        <v>10.41381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166</v>
      </c>
      <c r="AT240" s="226" t="s">
        <v>161</v>
      </c>
      <c r="AU240" s="226" t="s">
        <v>89</v>
      </c>
      <c r="AY240" s="18" t="s">
        <v>159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87</v>
      </c>
      <c r="BK240" s="227">
        <f>ROUND(I240*H240,1)</f>
        <v>0</v>
      </c>
      <c r="BL240" s="18" t="s">
        <v>166</v>
      </c>
      <c r="BM240" s="226" t="s">
        <v>1145</v>
      </c>
    </row>
    <row r="241" s="2" customFormat="1">
      <c r="A241" s="40"/>
      <c r="B241" s="41"/>
      <c r="C241" s="42"/>
      <c r="D241" s="228" t="s">
        <v>168</v>
      </c>
      <c r="E241" s="42"/>
      <c r="F241" s="229" t="s">
        <v>1146</v>
      </c>
      <c r="G241" s="42"/>
      <c r="H241" s="42"/>
      <c r="I241" s="230"/>
      <c r="J241" s="42"/>
      <c r="K241" s="42"/>
      <c r="L241" s="46"/>
      <c r="M241" s="231"/>
      <c r="N241" s="23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168</v>
      </c>
      <c r="AU241" s="18" t="s">
        <v>89</v>
      </c>
    </row>
    <row r="242" s="2" customFormat="1">
      <c r="A242" s="40"/>
      <c r="B242" s="41"/>
      <c r="C242" s="42"/>
      <c r="D242" s="233" t="s">
        <v>170</v>
      </c>
      <c r="E242" s="42"/>
      <c r="F242" s="234" t="s">
        <v>1147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170</v>
      </c>
      <c r="AU242" s="18" t="s">
        <v>89</v>
      </c>
    </row>
    <row r="243" s="13" customFormat="1">
      <c r="A243" s="13"/>
      <c r="B243" s="235"/>
      <c r="C243" s="236"/>
      <c r="D243" s="228" t="s">
        <v>172</v>
      </c>
      <c r="E243" s="237" t="s">
        <v>35</v>
      </c>
      <c r="F243" s="238" t="s">
        <v>995</v>
      </c>
      <c r="G243" s="236"/>
      <c r="H243" s="237" t="s">
        <v>35</v>
      </c>
      <c r="I243" s="239"/>
      <c r="J243" s="236"/>
      <c r="K243" s="236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172</v>
      </c>
      <c r="AU243" s="244" t="s">
        <v>89</v>
      </c>
      <c r="AV243" s="13" t="s">
        <v>87</v>
      </c>
      <c r="AW243" s="13" t="s">
        <v>41</v>
      </c>
      <c r="AX243" s="13" t="s">
        <v>80</v>
      </c>
      <c r="AY243" s="244" t="s">
        <v>159</v>
      </c>
    </row>
    <row r="244" s="14" customFormat="1">
      <c r="A244" s="14"/>
      <c r="B244" s="245"/>
      <c r="C244" s="246"/>
      <c r="D244" s="228" t="s">
        <v>172</v>
      </c>
      <c r="E244" s="247" t="s">
        <v>35</v>
      </c>
      <c r="F244" s="248" t="s">
        <v>997</v>
      </c>
      <c r="G244" s="246"/>
      <c r="H244" s="249">
        <v>100.5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172</v>
      </c>
      <c r="AU244" s="255" t="s">
        <v>89</v>
      </c>
      <c r="AV244" s="14" t="s">
        <v>89</v>
      </c>
      <c r="AW244" s="14" t="s">
        <v>41</v>
      </c>
      <c r="AX244" s="14" t="s">
        <v>87</v>
      </c>
      <c r="AY244" s="255" t="s">
        <v>159</v>
      </c>
    </row>
    <row r="245" s="2" customFormat="1" ht="16.5" customHeight="1">
      <c r="A245" s="40"/>
      <c r="B245" s="41"/>
      <c r="C245" s="278" t="s">
        <v>389</v>
      </c>
      <c r="D245" s="278" t="s">
        <v>345</v>
      </c>
      <c r="E245" s="279" t="s">
        <v>1148</v>
      </c>
      <c r="F245" s="280" t="s">
        <v>1149</v>
      </c>
      <c r="G245" s="281" t="s">
        <v>287</v>
      </c>
      <c r="H245" s="282">
        <v>102.51000000000001</v>
      </c>
      <c r="I245" s="283"/>
      <c r="J245" s="284">
        <f>ROUND(I245*H245,1)</f>
        <v>0</v>
      </c>
      <c r="K245" s="280" t="s">
        <v>165</v>
      </c>
      <c r="L245" s="285"/>
      <c r="M245" s="286" t="s">
        <v>35</v>
      </c>
      <c r="N245" s="287" t="s">
        <v>51</v>
      </c>
      <c r="O245" s="86"/>
      <c r="P245" s="224">
        <f>O245*H245</f>
        <v>0</v>
      </c>
      <c r="Q245" s="224">
        <v>0.17599999999999999</v>
      </c>
      <c r="R245" s="224">
        <f>Q245*H245</f>
        <v>18.04176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218</v>
      </c>
      <c r="AT245" s="226" t="s">
        <v>345</v>
      </c>
      <c r="AU245" s="226" t="s">
        <v>89</v>
      </c>
      <c r="AY245" s="18" t="s">
        <v>159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87</v>
      </c>
      <c r="BK245" s="227">
        <f>ROUND(I245*H245,1)</f>
        <v>0</v>
      </c>
      <c r="BL245" s="18" t="s">
        <v>166</v>
      </c>
      <c r="BM245" s="226" t="s">
        <v>1150</v>
      </c>
    </row>
    <row r="246" s="2" customFormat="1">
      <c r="A246" s="40"/>
      <c r="B246" s="41"/>
      <c r="C246" s="42"/>
      <c r="D246" s="228" t="s">
        <v>168</v>
      </c>
      <c r="E246" s="42"/>
      <c r="F246" s="229" t="s">
        <v>1149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168</v>
      </c>
      <c r="AU246" s="18" t="s">
        <v>89</v>
      </c>
    </row>
    <row r="247" s="2" customFormat="1">
      <c r="A247" s="40"/>
      <c r="B247" s="41"/>
      <c r="C247" s="42"/>
      <c r="D247" s="233" t="s">
        <v>170</v>
      </c>
      <c r="E247" s="42"/>
      <c r="F247" s="234" t="s">
        <v>1151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170</v>
      </c>
      <c r="AU247" s="18" t="s">
        <v>89</v>
      </c>
    </row>
    <row r="248" s="14" customFormat="1">
      <c r="A248" s="14"/>
      <c r="B248" s="245"/>
      <c r="C248" s="246"/>
      <c r="D248" s="228" t="s">
        <v>172</v>
      </c>
      <c r="E248" s="246"/>
      <c r="F248" s="248" t="s">
        <v>1152</v>
      </c>
      <c r="G248" s="246"/>
      <c r="H248" s="249">
        <v>102.51000000000001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172</v>
      </c>
      <c r="AU248" s="255" t="s">
        <v>89</v>
      </c>
      <c r="AV248" s="14" t="s">
        <v>89</v>
      </c>
      <c r="AW248" s="14" t="s">
        <v>4</v>
      </c>
      <c r="AX248" s="14" t="s">
        <v>87</v>
      </c>
      <c r="AY248" s="255" t="s">
        <v>159</v>
      </c>
    </row>
    <row r="249" s="12" customFormat="1" ht="22.8" customHeight="1">
      <c r="A249" s="12"/>
      <c r="B249" s="199"/>
      <c r="C249" s="200"/>
      <c r="D249" s="201" t="s">
        <v>79</v>
      </c>
      <c r="E249" s="213" t="s">
        <v>225</v>
      </c>
      <c r="F249" s="213" t="s">
        <v>1153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SUM(P250:P293)</f>
        <v>0</v>
      </c>
      <c r="Q249" s="207"/>
      <c r="R249" s="208">
        <f>SUM(R250:R293)</f>
        <v>74.935371700000005</v>
      </c>
      <c r="S249" s="207"/>
      <c r="T249" s="209">
        <f>SUM(T250:T293)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87</v>
      </c>
      <c r="AT249" s="211" t="s">
        <v>79</v>
      </c>
      <c r="AU249" s="211" t="s">
        <v>87</v>
      </c>
      <c r="AY249" s="210" t="s">
        <v>159</v>
      </c>
      <c r="BK249" s="212">
        <f>SUM(BK250:BK293)</f>
        <v>0</v>
      </c>
    </row>
    <row r="250" s="2" customFormat="1" ht="24.15" customHeight="1">
      <c r="A250" s="40"/>
      <c r="B250" s="41"/>
      <c r="C250" s="215" t="s">
        <v>396</v>
      </c>
      <c r="D250" s="215" t="s">
        <v>161</v>
      </c>
      <c r="E250" s="216" t="s">
        <v>1154</v>
      </c>
      <c r="F250" s="217" t="s">
        <v>1155</v>
      </c>
      <c r="G250" s="218" t="s">
        <v>187</v>
      </c>
      <c r="H250" s="219">
        <v>194</v>
      </c>
      <c r="I250" s="220"/>
      <c r="J250" s="221">
        <f>ROUND(I250*H250,1)</f>
        <v>0</v>
      </c>
      <c r="K250" s="217" t="s">
        <v>165</v>
      </c>
      <c r="L250" s="46"/>
      <c r="M250" s="222" t="s">
        <v>35</v>
      </c>
      <c r="N250" s="223" t="s">
        <v>51</v>
      </c>
      <c r="O250" s="86"/>
      <c r="P250" s="224">
        <f>O250*H250</f>
        <v>0</v>
      </c>
      <c r="Q250" s="224">
        <v>0.14321</v>
      </c>
      <c r="R250" s="224">
        <f>Q250*H250</f>
        <v>27.78274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166</v>
      </c>
      <c r="AT250" s="226" t="s">
        <v>161</v>
      </c>
      <c r="AU250" s="226" t="s">
        <v>89</v>
      </c>
      <c r="AY250" s="18" t="s">
        <v>159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87</v>
      </c>
      <c r="BK250" s="227">
        <f>ROUND(I250*H250,1)</f>
        <v>0</v>
      </c>
      <c r="BL250" s="18" t="s">
        <v>166</v>
      </c>
      <c r="BM250" s="226" t="s">
        <v>1156</v>
      </c>
    </row>
    <row r="251" s="2" customFormat="1">
      <c r="A251" s="40"/>
      <c r="B251" s="41"/>
      <c r="C251" s="42"/>
      <c r="D251" s="228" t="s">
        <v>168</v>
      </c>
      <c r="E251" s="42"/>
      <c r="F251" s="229" t="s">
        <v>1157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168</v>
      </c>
      <c r="AU251" s="18" t="s">
        <v>89</v>
      </c>
    </row>
    <row r="252" s="2" customFormat="1">
      <c r="A252" s="40"/>
      <c r="B252" s="41"/>
      <c r="C252" s="42"/>
      <c r="D252" s="233" t="s">
        <v>170</v>
      </c>
      <c r="E252" s="42"/>
      <c r="F252" s="234" t="s">
        <v>1158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170</v>
      </c>
      <c r="AU252" s="18" t="s">
        <v>89</v>
      </c>
    </row>
    <row r="253" s="2" customFormat="1" ht="16.5" customHeight="1">
      <c r="A253" s="40"/>
      <c r="B253" s="41"/>
      <c r="C253" s="278" t="s">
        <v>403</v>
      </c>
      <c r="D253" s="278" t="s">
        <v>345</v>
      </c>
      <c r="E253" s="279" t="s">
        <v>1159</v>
      </c>
      <c r="F253" s="280" t="s">
        <v>1160</v>
      </c>
      <c r="G253" s="281" t="s">
        <v>187</v>
      </c>
      <c r="H253" s="282">
        <v>173.14500000000001</v>
      </c>
      <c r="I253" s="283"/>
      <c r="J253" s="284">
        <f>ROUND(I253*H253,1)</f>
        <v>0</v>
      </c>
      <c r="K253" s="280" t="s">
        <v>165</v>
      </c>
      <c r="L253" s="285"/>
      <c r="M253" s="286" t="s">
        <v>35</v>
      </c>
      <c r="N253" s="287" t="s">
        <v>51</v>
      </c>
      <c r="O253" s="86"/>
      <c r="P253" s="224">
        <f>O253*H253</f>
        <v>0</v>
      </c>
      <c r="Q253" s="224">
        <v>0.080000000000000002</v>
      </c>
      <c r="R253" s="224">
        <f>Q253*H253</f>
        <v>13.851600000000001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218</v>
      </c>
      <c r="AT253" s="226" t="s">
        <v>345</v>
      </c>
      <c r="AU253" s="226" t="s">
        <v>89</v>
      </c>
      <c r="AY253" s="18" t="s">
        <v>159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87</v>
      </c>
      <c r="BK253" s="227">
        <f>ROUND(I253*H253,1)</f>
        <v>0</v>
      </c>
      <c r="BL253" s="18" t="s">
        <v>166</v>
      </c>
      <c r="BM253" s="226" t="s">
        <v>1161</v>
      </c>
    </row>
    <row r="254" s="2" customFormat="1">
      <c r="A254" s="40"/>
      <c r="B254" s="41"/>
      <c r="C254" s="42"/>
      <c r="D254" s="228" t="s">
        <v>168</v>
      </c>
      <c r="E254" s="42"/>
      <c r="F254" s="229" t="s">
        <v>1160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168</v>
      </c>
      <c r="AU254" s="18" t="s">
        <v>89</v>
      </c>
    </row>
    <row r="255" s="2" customFormat="1">
      <c r="A255" s="40"/>
      <c r="B255" s="41"/>
      <c r="C255" s="42"/>
      <c r="D255" s="233" t="s">
        <v>170</v>
      </c>
      <c r="E255" s="42"/>
      <c r="F255" s="234" t="s">
        <v>1162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170</v>
      </c>
      <c r="AU255" s="18" t="s">
        <v>89</v>
      </c>
    </row>
    <row r="256" s="13" customFormat="1">
      <c r="A256" s="13"/>
      <c r="B256" s="235"/>
      <c r="C256" s="236"/>
      <c r="D256" s="228" t="s">
        <v>172</v>
      </c>
      <c r="E256" s="237" t="s">
        <v>35</v>
      </c>
      <c r="F256" s="238" t="s">
        <v>1027</v>
      </c>
      <c r="G256" s="236"/>
      <c r="H256" s="237" t="s">
        <v>35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172</v>
      </c>
      <c r="AU256" s="244" t="s">
        <v>89</v>
      </c>
      <c r="AV256" s="13" t="s">
        <v>87</v>
      </c>
      <c r="AW256" s="13" t="s">
        <v>41</v>
      </c>
      <c r="AX256" s="13" t="s">
        <v>80</v>
      </c>
      <c r="AY256" s="244" t="s">
        <v>159</v>
      </c>
    </row>
    <row r="257" s="14" customFormat="1">
      <c r="A257" s="14"/>
      <c r="B257" s="245"/>
      <c r="C257" s="246"/>
      <c r="D257" s="228" t="s">
        <v>172</v>
      </c>
      <c r="E257" s="247" t="s">
        <v>35</v>
      </c>
      <c r="F257" s="248" t="s">
        <v>1163</v>
      </c>
      <c r="G257" s="246"/>
      <c r="H257" s="249">
        <v>169.75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172</v>
      </c>
      <c r="AU257" s="255" t="s">
        <v>89</v>
      </c>
      <c r="AV257" s="14" t="s">
        <v>89</v>
      </c>
      <c r="AW257" s="14" t="s">
        <v>41</v>
      </c>
      <c r="AX257" s="14" t="s">
        <v>87</v>
      </c>
      <c r="AY257" s="255" t="s">
        <v>159</v>
      </c>
    </row>
    <row r="258" s="14" customFormat="1">
      <c r="A258" s="14"/>
      <c r="B258" s="245"/>
      <c r="C258" s="246"/>
      <c r="D258" s="228" t="s">
        <v>172</v>
      </c>
      <c r="E258" s="246"/>
      <c r="F258" s="248" t="s">
        <v>1164</v>
      </c>
      <c r="G258" s="246"/>
      <c r="H258" s="249">
        <v>173.14500000000001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172</v>
      </c>
      <c r="AU258" s="255" t="s">
        <v>89</v>
      </c>
      <c r="AV258" s="14" t="s">
        <v>89</v>
      </c>
      <c r="AW258" s="14" t="s">
        <v>4</v>
      </c>
      <c r="AX258" s="14" t="s">
        <v>87</v>
      </c>
      <c r="AY258" s="255" t="s">
        <v>159</v>
      </c>
    </row>
    <row r="259" s="2" customFormat="1" ht="24.15" customHeight="1">
      <c r="A259" s="40"/>
      <c r="B259" s="41"/>
      <c r="C259" s="278" t="s">
        <v>408</v>
      </c>
      <c r="D259" s="278" t="s">
        <v>345</v>
      </c>
      <c r="E259" s="279" t="s">
        <v>1165</v>
      </c>
      <c r="F259" s="280" t="s">
        <v>1166</v>
      </c>
      <c r="G259" s="281" t="s">
        <v>187</v>
      </c>
      <c r="H259" s="282">
        <v>24.734999999999999</v>
      </c>
      <c r="I259" s="283"/>
      <c r="J259" s="284">
        <f>ROUND(I259*H259,1)</f>
        <v>0</v>
      </c>
      <c r="K259" s="280" t="s">
        <v>165</v>
      </c>
      <c r="L259" s="285"/>
      <c r="M259" s="286" t="s">
        <v>35</v>
      </c>
      <c r="N259" s="287" t="s">
        <v>51</v>
      </c>
      <c r="O259" s="86"/>
      <c r="P259" s="224">
        <f>O259*H259</f>
        <v>0</v>
      </c>
      <c r="Q259" s="224">
        <v>0.048300000000000003</v>
      </c>
      <c r="R259" s="224">
        <f>Q259*H259</f>
        <v>1.1947004999999999</v>
      </c>
      <c r="S259" s="224">
        <v>0</v>
      </c>
      <c r="T259" s="225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6" t="s">
        <v>218</v>
      </c>
      <c r="AT259" s="226" t="s">
        <v>345</v>
      </c>
      <c r="AU259" s="226" t="s">
        <v>89</v>
      </c>
      <c r="AY259" s="18" t="s">
        <v>159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87</v>
      </c>
      <c r="BK259" s="227">
        <f>ROUND(I259*H259,1)</f>
        <v>0</v>
      </c>
      <c r="BL259" s="18" t="s">
        <v>166</v>
      </c>
      <c r="BM259" s="226" t="s">
        <v>1167</v>
      </c>
    </row>
    <row r="260" s="2" customFormat="1">
      <c r="A260" s="40"/>
      <c r="B260" s="41"/>
      <c r="C260" s="42"/>
      <c r="D260" s="228" t="s">
        <v>168</v>
      </c>
      <c r="E260" s="42"/>
      <c r="F260" s="229" t="s">
        <v>1166</v>
      </c>
      <c r="G260" s="42"/>
      <c r="H260" s="42"/>
      <c r="I260" s="230"/>
      <c r="J260" s="42"/>
      <c r="K260" s="42"/>
      <c r="L260" s="46"/>
      <c r="M260" s="231"/>
      <c r="N260" s="232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168</v>
      </c>
      <c r="AU260" s="18" t="s">
        <v>89</v>
      </c>
    </row>
    <row r="261" s="2" customFormat="1">
      <c r="A261" s="40"/>
      <c r="B261" s="41"/>
      <c r="C261" s="42"/>
      <c r="D261" s="233" t="s">
        <v>170</v>
      </c>
      <c r="E261" s="42"/>
      <c r="F261" s="234" t="s">
        <v>1168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170</v>
      </c>
      <c r="AU261" s="18" t="s">
        <v>89</v>
      </c>
    </row>
    <row r="262" s="13" customFormat="1">
      <c r="A262" s="13"/>
      <c r="B262" s="235"/>
      <c r="C262" s="236"/>
      <c r="D262" s="228" t="s">
        <v>172</v>
      </c>
      <c r="E262" s="237" t="s">
        <v>35</v>
      </c>
      <c r="F262" s="238" t="s">
        <v>1027</v>
      </c>
      <c r="G262" s="236"/>
      <c r="H262" s="237" t="s">
        <v>35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172</v>
      </c>
      <c r="AU262" s="244" t="s">
        <v>89</v>
      </c>
      <c r="AV262" s="13" t="s">
        <v>87</v>
      </c>
      <c r="AW262" s="13" t="s">
        <v>41</v>
      </c>
      <c r="AX262" s="13" t="s">
        <v>80</v>
      </c>
      <c r="AY262" s="244" t="s">
        <v>159</v>
      </c>
    </row>
    <row r="263" s="14" customFormat="1">
      <c r="A263" s="14"/>
      <c r="B263" s="245"/>
      <c r="C263" s="246"/>
      <c r="D263" s="228" t="s">
        <v>172</v>
      </c>
      <c r="E263" s="247" t="s">
        <v>35</v>
      </c>
      <c r="F263" s="248" t="s">
        <v>1169</v>
      </c>
      <c r="G263" s="246"/>
      <c r="H263" s="249">
        <v>24.25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172</v>
      </c>
      <c r="AU263" s="255" t="s">
        <v>89</v>
      </c>
      <c r="AV263" s="14" t="s">
        <v>89</v>
      </c>
      <c r="AW263" s="14" t="s">
        <v>41</v>
      </c>
      <c r="AX263" s="14" t="s">
        <v>87</v>
      </c>
      <c r="AY263" s="255" t="s">
        <v>159</v>
      </c>
    </row>
    <row r="264" s="14" customFormat="1">
      <c r="A264" s="14"/>
      <c r="B264" s="245"/>
      <c r="C264" s="246"/>
      <c r="D264" s="228" t="s">
        <v>172</v>
      </c>
      <c r="E264" s="246"/>
      <c r="F264" s="248" t="s">
        <v>1170</v>
      </c>
      <c r="G264" s="246"/>
      <c r="H264" s="249">
        <v>24.734999999999999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172</v>
      </c>
      <c r="AU264" s="255" t="s">
        <v>89</v>
      </c>
      <c r="AV264" s="14" t="s">
        <v>89</v>
      </c>
      <c r="AW264" s="14" t="s">
        <v>4</v>
      </c>
      <c r="AX264" s="14" t="s">
        <v>87</v>
      </c>
      <c r="AY264" s="255" t="s">
        <v>159</v>
      </c>
    </row>
    <row r="265" s="2" customFormat="1" ht="33" customHeight="1">
      <c r="A265" s="40"/>
      <c r="B265" s="41"/>
      <c r="C265" s="215" t="s">
        <v>414</v>
      </c>
      <c r="D265" s="215" t="s">
        <v>161</v>
      </c>
      <c r="E265" s="216" t="s">
        <v>1171</v>
      </c>
      <c r="F265" s="217" t="s">
        <v>1172</v>
      </c>
      <c r="G265" s="218" t="s">
        <v>187</v>
      </c>
      <c r="H265" s="219">
        <v>181.75</v>
      </c>
      <c r="I265" s="220"/>
      <c r="J265" s="221">
        <f>ROUND(I265*H265,1)</f>
        <v>0</v>
      </c>
      <c r="K265" s="217" t="s">
        <v>165</v>
      </c>
      <c r="L265" s="46"/>
      <c r="M265" s="222" t="s">
        <v>35</v>
      </c>
      <c r="N265" s="223" t="s">
        <v>51</v>
      </c>
      <c r="O265" s="86"/>
      <c r="P265" s="224">
        <f>O265*H265</f>
        <v>0</v>
      </c>
      <c r="Q265" s="224">
        <v>0.11934</v>
      </c>
      <c r="R265" s="224">
        <f>Q265*H265</f>
        <v>21.690045000000001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166</v>
      </c>
      <c r="AT265" s="226" t="s">
        <v>161</v>
      </c>
      <c r="AU265" s="226" t="s">
        <v>89</v>
      </c>
      <c r="AY265" s="18" t="s">
        <v>159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87</v>
      </c>
      <c r="BK265" s="227">
        <f>ROUND(I265*H265,1)</f>
        <v>0</v>
      </c>
      <c r="BL265" s="18" t="s">
        <v>166</v>
      </c>
      <c r="BM265" s="226" t="s">
        <v>1173</v>
      </c>
    </row>
    <row r="266" s="2" customFormat="1">
      <c r="A266" s="40"/>
      <c r="B266" s="41"/>
      <c r="C266" s="42"/>
      <c r="D266" s="228" t="s">
        <v>168</v>
      </c>
      <c r="E266" s="42"/>
      <c r="F266" s="229" t="s">
        <v>1174</v>
      </c>
      <c r="G266" s="42"/>
      <c r="H266" s="42"/>
      <c r="I266" s="230"/>
      <c r="J266" s="42"/>
      <c r="K266" s="42"/>
      <c r="L266" s="46"/>
      <c r="M266" s="231"/>
      <c r="N266" s="232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168</v>
      </c>
      <c r="AU266" s="18" t="s">
        <v>89</v>
      </c>
    </row>
    <row r="267" s="2" customFormat="1">
      <c r="A267" s="40"/>
      <c r="B267" s="41"/>
      <c r="C267" s="42"/>
      <c r="D267" s="233" t="s">
        <v>170</v>
      </c>
      <c r="E267" s="42"/>
      <c r="F267" s="234" t="s">
        <v>1175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170</v>
      </c>
      <c r="AU267" s="18" t="s">
        <v>89</v>
      </c>
    </row>
    <row r="268" s="13" customFormat="1">
      <c r="A268" s="13"/>
      <c r="B268" s="235"/>
      <c r="C268" s="236"/>
      <c r="D268" s="228" t="s">
        <v>172</v>
      </c>
      <c r="E268" s="237" t="s">
        <v>35</v>
      </c>
      <c r="F268" s="238" t="s">
        <v>1027</v>
      </c>
      <c r="G268" s="236"/>
      <c r="H268" s="237" t="s">
        <v>35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172</v>
      </c>
      <c r="AU268" s="244" t="s">
        <v>89</v>
      </c>
      <c r="AV268" s="13" t="s">
        <v>87</v>
      </c>
      <c r="AW268" s="13" t="s">
        <v>41</v>
      </c>
      <c r="AX268" s="13" t="s">
        <v>80</v>
      </c>
      <c r="AY268" s="244" t="s">
        <v>159</v>
      </c>
    </row>
    <row r="269" s="14" customFormat="1">
      <c r="A269" s="14"/>
      <c r="B269" s="245"/>
      <c r="C269" s="246"/>
      <c r="D269" s="228" t="s">
        <v>172</v>
      </c>
      <c r="E269" s="247" t="s">
        <v>35</v>
      </c>
      <c r="F269" s="248" t="s">
        <v>1176</v>
      </c>
      <c r="G269" s="246"/>
      <c r="H269" s="249">
        <v>181.75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172</v>
      </c>
      <c r="AU269" s="255" t="s">
        <v>89</v>
      </c>
      <c r="AV269" s="14" t="s">
        <v>89</v>
      </c>
      <c r="AW269" s="14" t="s">
        <v>41</v>
      </c>
      <c r="AX269" s="14" t="s">
        <v>87</v>
      </c>
      <c r="AY269" s="255" t="s">
        <v>159</v>
      </c>
    </row>
    <row r="270" s="2" customFormat="1" ht="16.5" customHeight="1">
      <c r="A270" s="40"/>
      <c r="B270" s="41"/>
      <c r="C270" s="278" t="s">
        <v>420</v>
      </c>
      <c r="D270" s="278" t="s">
        <v>345</v>
      </c>
      <c r="E270" s="279" t="s">
        <v>1177</v>
      </c>
      <c r="F270" s="280" t="s">
        <v>1178</v>
      </c>
      <c r="G270" s="281" t="s">
        <v>187</v>
      </c>
      <c r="H270" s="282">
        <v>185.38499999999999</v>
      </c>
      <c r="I270" s="283"/>
      <c r="J270" s="284">
        <f>ROUND(I270*H270,1)</f>
        <v>0</v>
      </c>
      <c r="K270" s="280" t="s">
        <v>165</v>
      </c>
      <c r="L270" s="285"/>
      <c r="M270" s="286" t="s">
        <v>35</v>
      </c>
      <c r="N270" s="287" t="s">
        <v>51</v>
      </c>
      <c r="O270" s="86"/>
      <c r="P270" s="224">
        <f>O270*H270</f>
        <v>0</v>
      </c>
      <c r="Q270" s="224">
        <v>0.056120000000000003</v>
      </c>
      <c r="R270" s="224">
        <f>Q270*H270</f>
        <v>10.4038062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218</v>
      </c>
      <c r="AT270" s="226" t="s">
        <v>345</v>
      </c>
      <c r="AU270" s="226" t="s">
        <v>89</v>
      </c>
      <c r="AY270" s="18" t="s">
        <v>159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87</v>
      </c>
      <c r="BK270" s="227">
        <f>ROUND(I270*H270,1)</f>
        <v>0</v>
      </c>
      <c r="BL270" s="18" t="s">
        <v>166</v>
      </c>
      <c r="BM270" s="226" t="s">
        <v>1179</v>
      </c>
    </row>
    <row r="271" s="2" customFormat="1">
      <c r="A271" s="40"/>
      <c r="B271" s="41"/>
      <c r="C271" s="42"/>
      <c r="D271" s="228" t="s">
        <v>168</v>
      </c>
      <c r="E271" s="42"/>
      <c r="F271" s="229" t="s">
        <v>1178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168</v>
      </c>
      <c r="AU271" s="18" t="s">
        <v>89</v>
      </c>
    </row>
    <row r="272" s="2" customFormat="1">
      <c r="A272" s="40"/>
      <c r="B272" s="41"/>
      <c r="C272" s="42"/>
      <c r="D272" s="233" t="s">
        <v>170</v>
      </c>
      <c r="E272" s="42"/>
      <c r="F272" s="234" t="s">
        <v>1180</v>
      </c>
      <c r="G272" s="42"/>
      <c r="H272" s="42"/>
      <c r="I272" s="230"/>
      <c r="J272" s="42"/>
      <c r="K272" s="42"/>
      <c r="L272" s="46"/>
      <c r="M272" s="231"/>
      <c r="N272" s="232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170</v>
      </c>
      <c r="AU272" s="18" t="s">
        <v>89</v>
      </c>
    </row>
    <row r="273" s="14" customFormat="1">
      <c r="A273" s="14"/>
      <c r="B273" s="245"/>
      <c r="C273" s="246"/>
      <c r="D273" s="228" t="s">
        <v>172</v>
      </c>
      <c r="E273" s="246"/>
      <c r="F273" s="248" t="s">
        <v>1181</v>
      </c>
      <c r="G273" s="246"/>
      <c r="H273" s="249">
        <v>185.38499999999999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172</v>
      </c>
      <c r="AU273" s="255" t="s">
        <v>89</v>
      </c>
      <c r="AV273" s="14" t="s">
        <v>89</v>
      </c>
      <c r="AW273" s="14" t="s">
        <v>4</v>
      </c>
      <c r="AX273" s="14" t="s">
        <v>87</v>
      </c>
      <c r="AY273" s="255" t="s">
        <v>159</v>
      </c>
    </row>
    <row r="274" s="2" customFormat="1" ht="24.15" customHeight="1">
      <c r="A274" s="40"/>
      <c r="B274" s="41"/>
      <c r="C274" s="215" t="s">
        <v>425</v>
      </c>
      <c r="D274" s="215" t="s">
        <v>161</v>
      </c>
      <c r="E274" s="216" t="s">
        <v>1182</v>
      </c>
      <c r="F274" s="217" t="s">
        <v>1183</v>
      </c>
      <c r="G274" s="218" t="s">
        <v>187</v>
      </c>
      <c r="H274" s="219">
        <v>24</v>
      </c>
      <c r="I274" s="220"/>
      <c r="J274" s="221">
        <f>ROUND(I274*H274,1)</f>
        <v>0</v>
      </c>
      <c r="K274" s="217" t="s">
        <v>165</v>
      </c>
      <c r="L274" s="46"/>
      <c r="M274" s="222" t="s">
        <v>35</v>
      </c>
      <c r="N274" s="223" t="s">
        <v>51</v>
      </c>
      <c r="O274" s="86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166</v>
      </c>
      <c r="AT274" s="226" t="s">
        <v>161</v>
      </c>
      <c r="AU274" s="226" t="s">
        <v>89</v>
      </c>
      <c r="AY274" s="18" t="s">
        <v>159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87</v>
      </c>
      <c r="BK274" s="227">
        <f>ROUND(I274*H274,1)</f>
        <v>0</v>
      </c>
      <c r="BL274" s="18" t="s">
        <v>166</v>
      </c>
      <c r="BM274" s="226" t="s">
        <v>1184</v>
      </c>
    </row>
    <row r="275" s="2" customFormat="1">
      <c r="A275" s="40"/>
      <c r="B275" s="41"/>
      <c r="C275" s="42"/>
      <c r="D275" s="228" t="s">
        <v>168</v>
      </c>
      <c r="E275" s="42"/>
      <c r="F275" s="229" t="s">
        <v>1185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168</v>
      </c>
      <c r="AU275" s="18" t="s">
        <v>89</v>
      </c>
    </row>
    <row r="276" s="2" customFormat="1">
      <c r="A276" s="40"/>
      <c r="B276" s="41"/>
      <c r="C276" s="42"/>
      <c r="D276" s="233" t="s">
        <v>170</v>
      </c>
      <c r="E276" s="42"/>
      <c r="F276" s="234" t="s">
        <v>1186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170</v>
      </c>
      <c r="AU276" s="18" t="s">
        <v>89</v>
      </c>
    </row>
    <row r="277" s="13" customFormat="1">
      <c r="A277" s="13"/>
      <c r="B277" s="235"/>
      <c r="C277" s="236"/>
      <c r="D277" s="228" t="s">
        <v>172</v>
      </c>
      <c r="E277" s="237" t="s">
        <v>35</v>
      </c>
      <c r="F277" s="238" t="s">
        <v>1027</v>
      </c>
      <c r="G277" s="236"/>
      <c r="H277" s="237" t="s">
        <v>35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172</v>
      </c>
      <c r="AU277" s="244" t="s">
        <v>89</v>
      </c>
      <c r="AV277" s="13" t="s">
        <v>87</v>
      </c>
      <c r="AW277" s="13" t="s">
        <v>41</v>
      </c>
      <c r="AX277" s="13" t="s">
        <v>80</v>
      </c>
      <c r="AY277" s="244" t="s">
        <v>159</v>
      </c>
    </row>
    <row r="278" s="14" customFormat="1">
      <c r="A278" s="14"/>
      <c r="B278" s="245"/>
      <c r="C278" s="246"/>
      <c r="D278" s="228" t="s">
        <v>172</v>
      </c>
      <c r="E278" s="247" t="s">
        <v>35</v>
      </c>
      <c r="F278" s="248" t="s">
        <v>1187</v>
      </c>
      <c r="G278" s="246"/>
      <c r="H278" s="249">
        <v>24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172</v>
      </c>
      <c r="AU278" s="255" t="s">
        <v>89</v>
      </c>
      <c r="AV278" s="14" t="s">
        <v>89</v>
      </c>
      <c r="AW278" s="14" t="s">
        <v>41</v>
      </c>
      <c r="AX278" s="14" t="s">
        <v>87</v>
      </c>
      <c r="AY278" s="255" t="s">
        <v>159</v>
      </c>
    </row>
    <row r="279" s="2" customFormat="1" ht="24.15" customHeight="1">
      <c r="A279" s="40"/>
      <c r="B279" s="41"/>
      <c r="C279" s="215" t="s">
        <v>430</v>
      </c>
      <c r="D279" s="215" t="s">
        <v>161</v>
      </c>
      <c r="E279" s="216" t="s">
        <v>1188</v>
      </c>
      <c r="F279" s="217" t="s">
        <v>1189</v>
      </c>
      <c r="G279" s="218" t="s">
        <v>187</v>
      </c>
      <c r="H279" s="219">
        <v>24</v>
      </c>
      <c r="I279" s="220"/>
      <c r="J279" s="221">
        <f>ROUND(I279*H279,1)</f>
        <v>0</v>
      </c>
      <c r="K279" s="217" t="s">
        <v>165</v>
      </c>
      <c r="L279" s="46"/>
      <c r="M279" s="222" t="s">
        <v>35</v>
      </c>
      <c r="N279" s="223" t="s">
        <v>51</v>
      </c>
      <c r="O279" s="86"/>
      <c r="P279" s="224">
        <f>O279*H279</f>
        <v>0</v>
      </c>
      <c r="Q279" s="224">
        <v>0.00050000000000000001</v>
      </c>
      <c r="R279" s="224">
        <f>Q279*H279</f>
        <v>0.012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166</v>
      </c>
      <c r="AT279" s="226" t="s">
        <v>161</v>
      </c>
      <c r="AU279" s="226" t="s">
        <v>89</v>
      </c>
      <c r="AY279" s="18" t="s">
        <v>159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87</v>
      </c>
      <c r="BK279" s="227">
        <f>ROUND(I279*H279,1)</f>
        <v>0</v>
      </c>
      <c r="BL279" s="18" t="s">
        <v>166</v>
      </c>
      <c r="BM279" s="226" t="s">
        <v>1190</v>
      </c>
    </row>
    <row r="280" s="2" customFormat="1">
      <c r="A280" s="40"/>
      <c r="B280" s="41"/>
      <c r="C280" s="42"/>
      <c r="D280" s="228" t="s">
        <v>168</v>
      </c>
      <c r="E280" s="42"/>
      <c r="F280" s="229" t="s">
        <v>1191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168</v>
      </c>
      <c r="AU280" s="18" t="s">
        <v>89</v>
      </c>
    </row>
    <row r="281" s="2" customFormat="1">
      <c r="A281" s="40"/>
      <c r="B281" s="41"/>
      <c r="C281" s="42"/>
      <c r="D281" s="233" t="s">
        <v>170</v>
      </c>
      <c r="E281" s="42"/>
      <c r="F281" s="234" t="s">
        <v>1192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170</v>
      </c>
      <c r="AU281" s="18" t="s">
        <v>89</v>
      </c>
    </row>
    <row r="282" s="13" customFormat="1">
      <c r="A282" s="13"/>
      <c r="B282" s="235"/>
      <c r="C282" s="236"/>
      <c r="D282" s="228" t="s">
        <v>172</v>
      </c>
      <c r="E282" s="237" t="s">
        <v>35</v>
      </c>
      <c r="F282" s="238" t="s">
        <v>1027</v>
      </c>
      <c r="G282" s="236"/>
      <c r="H282" s="237" t="s">
        <v>35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172</v>
      </c>
      <c r="AU282" s="244" t="s">
        <v>89</v>
      </c>
      <c r="AV282" s="13" t="s">
        <v>87</v>
      </c>
      <c r="AW282" s="13" t="s">
        <v>41</v>
      </c>
      <c r="AX282" s="13" t="s">
        <v>80</v>
      </c>
      <c r="AY282" s="244" t="s">
        <v>159</v>
      </c>
    </row>
    <row r="283" s="14" customFormat="1">
      <c r="A283" s="14"/>
      <c r="B283" s="245"/>
      <c r="C283" s="246"/>
      <c r="D283" s="228" t="s">
        <v>172</v>
      </c>
      <c r="E283" s="247" t="s">
        <v>35</v>
      </c>
      <c r="F283" s="248" t="s">
        <v>1187</v>
      </c>
      <c r="G283" s="246"/>
      <c r="H283" s="249">
        <v>24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172</v>
      </c>
      <c r="AU283" s="255" t="s">
        <v>89</v>
      </c>
      <c r="AV283" s="14" t="s">
        <v>89</v>
      </c>
      <c r="AW283" s="14" t="s">
        <v>41</v>
      </c>
      <c r="AX283" s="14" t="s">
        <v>87</v>
      </c>
      <c r="AY283" s="255" t="s">
        <v>159</v>
      </c>
    </row>
    <row r="284" s="2" customFormat="1" ht="16.5" customHeight="1">
      <c r="A284" s="40"/>
      <c r="B284" s="41"/>
      <c r="C284" s="215" t="s">
        <v>437</v>
      </c>
      <c r="D284" s="215" t="s">
        <v>161</v>
      </c>
      <c r="E284" s="216" t="s">
        <v>1193</v>
      </c>
      <c r="F284" s="217" t="s">
        <v>1194</v>
      </c>
      <c r="G284" s="218" t="s">
        <v>187</v>
      </c>
      <c r="H284" s="219">
        <v>24</v>
      </c>
      <c r="I284" s="220"/>
      <c r="J284" s="221">
        <f>ROUND(I284*H284,1)</f>
        <v>0</v>
      </c>
      <c r="K284" s="217" t="s">
        <v>165</v>
      </c>
      <c r="L284" s="46"/>
      <c r="M284" s="222" t="s">
        <v>35</v>
      </c>
      <c r="N284" s="223" t="s">
        <v>51</v>
      </c>
      <c r="O284" s="86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166</v>
      </c>
      <c r="AT284" s="226" t="s">
        <v>161</v>
      </c>
      <c r="AU284" s="226" t="s">
        <v>89</v>
      </c>
      <c r="AY284" s="18" t="s">
        <v>159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87</v>
      </c>
      <c r="BK284" s="227">
        <f>ROUND(I284*H284,1)</f>
        <v>0</v>
      </c>
      <c r="BL284" s="18" t="s">
        <v>166</v>
      </c>
      <c r="BM284" s="226" t="s">
        <v>1195</v>
      </c>
    </row>
    <row r="285" s="2" customFormat="1">
      <c r="A285" s="40"/>
      <c r="B285" s="41"/>
      <c r="C285" s="42"/>
      <c r="D285" s="228" t="s">
        <v>168</v>
      </c>
      <c r="E285" s="42"/>
      <c r="F285" s="229" t="s">
        <v>1196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168</v>
      </c>
      <c r="AU285" s="18" t="s">
        <v>89</v>
      </c>
    </row>
    <row r="286" s="2" customFormat="1">
      <c r="A286" s="40"/>
      <c r="B286" s="41"/>
      <c r="C286" s="42"/>
      <c r="D286" s="233" t="s">
        <v>170</v>
      </c>
      <c r="E286" s="42"/>
      <c r="F286" s="234" t="s">
        <v>1197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170</v>
      </c>
      <c r="AU286" s="18" t="s">
        <v>89</v>
      </c>
    </row>
    <row r="287" s="13" customFormat="1">
      <c r="A287" s="13"/>
      <c r="B287" s="235"/>
      <c r="C287" s="236"/>
      <c r="D287" s="228" t="s">
        <v>172</v>
      </c>
      <c r="E287" s="237" t="s">
        <v>35</v>
      </c>
      <c r="F287" s="238" t="s">
        <v>1027</v>
      </c>
      <c r="G287" s="236"/>
      <c r="H287" s="237" t="s">
        <v>35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172</v>
      </c>
      <c r="AU287" s="244" t="s">
        <v>89</v>
      </c>
      <c r="AV287" s="13" t="s">
        <v>87</v>
      </c>
      <c r="AW287" s="13" t="s">
        <v>41</v>
      </c>
      <c r="AX287" s="13" t="s">
        <v>80</v>
      </c>
      <c r="AY287" s="244" t="s">
        <v>159</v>
      </c>
    </row>
    <row r="288" s="14" customFormat="1">
      <c r="A288" s="14"/>
      <c r="B288" s="245"/>
      <c r="C288" s="246"/>
      <c r="D288" s="228" t="s">
        <v>172</v>
      </c>
      <c r="E288" s="247" t="s">
        <v>35</v>
      </c>
      <c r="F288" s="248" t="s">
        <v>1187</v>
      </c>
      <c r="G288" s="246"/>
      <c r="H288" s="249">
        <v>24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172</v>
      </c>
      <c r="AU288" s="255" t="s">
        <v>89</v>
      </c>
      <c r="AV288" s="14" t="s">
        <v>89</v>
      </c>
      <c r="AW288" s="14" t="s">
        <v>41</v>
      </c>
      <c r="AX288" s="14" t="s">
        <v>87</v>
      </c>
      <c r="AY288" s="255" t="s">
        <v>159</v>
      </c>
    </row>
    <row r="289" s="2" customFormat="1" ht="24.15" customHeight="1">
      <c r="A289" s="40"/>
      <c r="B289" s="41"/>
      <c r="C289" s="215" t="s">
        <v>445</v>
      </c>
      <c r="D289" s="215" t="s">
        <v>161</v>
      </c>
      <c r="E289" s="216" t="s">
        <v>1198</v>
      </c>
      <c r="F289" s="217" t="s">
        <v>1199</v>
      </c>
      <c r="G289" s="218" t="s">
        <v>187</v>
      </c>
      <c r="H289" s="219">
        <v>24</v>
      </c>
      <c r="I289" s="220"/>
      <c r="J289" s="221">
        <f>ROUND(I289*H289,1)</f>
        <v>0</v>
      </c>
      <c r="K289" s="217" t="s">
        <v>165</v>
      </c>
      <c r="L289" s="46"/>
      <c r="M289" s="222" t="s">
        <v>35</v>
      </c>
      <c r="N289" s="223" t="s">
        <v>51</v>
      </c>
      <c r="O289" s="86"/>
      <c r="P289" s="224">
        <f>O289*H289</f>
        <v>0</v>
      </c>
      <c r="Q289" s="224">
        <v>2.0000000000000002E-05</v>
      </c>
      <c r="R289" s="224">
        <f>Q289*H289</f>
        <v>0.00048000000000000007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166</v>
      </c>
      <c r="AT289" s="226" t="s">
        <v>161</v>
      </c>
      <c r="AU289" s="226" t="s">
        <v>89</v>
      </c>
      <c r="AY289" s="18" t="s">
        <v>159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87</v>
      </c>
      <c r="BK289" s="227">
        <f>ROUND(I289*H289,1)</f>
        <v>0</v>
      </c>
      <c r="BL289" s="18" t="s">
        <v>166</v>
      </c>
      <c r="BM289" s="226" t="s">
        <v>1200</v>
      </c>
    </row>
    <row r="290" s="2" customFormat="1">
      <c r="A290" s="40"/>
      <c r="B290" s="41"/>
      <c r="C290" s="42"/>
      <c r="D290" s="228" t="s">
        <v>168</v>
      </c>
      <c r="E290" s="42"/>
      <c r="F290" s="229" t="s">
        <v>1201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168</v>
      </c>
      <c r="AU290" s="18" t="s">
        <v>89</v>
      </c>
    </row>
    <row r="291" s="2" customFormat="1">
      <c r="A291" s="40"/>
      <c r="B291" s="41"/>
      <c r="C291" s="42"/>
      <c r="D291" s="233" t="s">
        <v>170</v>
      </c>
      <c r="E291" s="42"/>
      <c r="F291" s="234" t="s">
        <v>1202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170</v>
      </c>
      <c r="AU291" s="18" t="s">
        <v>89</v>
      </c>
    </row>
    <row r="292" s="13" customFormat="1">
      <c r="A292" s="13"/>
      <c r="B292" s="235"/>
      <c r="C292" s="236"/>
      <c r="D292" s="228" t="s">
        <v>172</v>
      </c>
      <c r="E292" s="237" t="s">
        <v>35</v>
      </c>
      <c r="F292" s="238" t="s">
        <v>1027</v>
      </c>
      <c r="G292" s="236"/>
      <c r="H292" s="237" t="s">
        <v>35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172</v>
      </c>
      <c r="AU292" s="244" t="s">
        <v>89</v>
      </c>
      <c r="AV292" s="13" t="s">
        <v>87</v>
      </c>
      <c r="AW292" s="13" t="s">
        <v>41</v>
      </c>
      <c r="AX292" s="13" t="s">
        <v>80</v>
      </c>
      <c r="AY292" s="244" t="s">
        <v>159</v>
      </c>
    </row>
    <row r="293" s="14" customFormat="1">
      <c r="A293" s="14"/>
      <c r="B293" s="245"/>
      <c r="C293" s="246"/>
      <c r="D293" s="228" t="s">
        <v>172</v>
      </c>
      <c r="E293" s="247" t="s">
        <v>35</v>
      </c>
      <c r="F293" s="248" t="s">
        <v>1187</v>
      </c>
      <c r="G293" s="246"/>
      <c r="H293" s="249">
        <v>24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172</v>
      </c>
      <c r="AU293" s="255" t="s">
        <v>89</v>
      </c>
      <c r="AV293" s="14" t="s">
        <v>89</v>
      </c>
      <c r="AW293" s="14" t="s">
        <v>41</v>
      </c>
      <c r="AX293" s="14" t="s">
        <v>87</v>
      </c>
      <c r="AY293" s="255" t="s">
        <v>159</v>
      </c>
    </row>
    <row r="294" s="12" customFormat="1" ht="22.8" customHeight="1">
      <c r="A294" s="12"/>
      <c r="B294" s="199"/>
      <c r="C294" s="200"/>
      <c r="D294" s="201" t="s">
        <v>79</v>
      </c>
      <c r="E294" s="213" t="s">
        <v>821</v>
      </c>
      <c r="F294" s="213" t="s">
        <v>822</v>
      </c>
      <c r="G294" s="200"/>
      <c r="H294" s="200"/>
      <c r="I294" s="203"/>
      <c r="J294" s="214">
        <f>BK294</f>
        <v>0</v>
      </c>
      <c r="K294" s="200"/>
      <c r="L294" s="205"/>
      <c r="M294" s="206"/>
      <c r="N294" s="207"/>
      <c r="O294" s="207"/>
      <c r="P294" s="208">
        <f>SUM(P295:P331)</f>
        <v>0</v>
      </c>
      <c r="Q294" s="207"/>
      <c r="R294" s="208">
        <f>SUM(R295:R331)</f>
        <v>0</v>
      </c>
      <c r="S294" s="207"/>
      <c r="T294" s="209">
        <f>SUM(T295:T331)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87</v>
      </c>
      <c r="AT294" s="211" t="s">
        <v>79</v>
      </c>
      <c r="AU294" s="211" t="s">
        <v>87</v>
      </c>
      <c r="AY294" s="210" t="s">
        <v>159</v>
      </c>
      <c r="BK294" s="212">
        <f>SUM(BK295:BK331)</f>
        <v>0</v>
      </c>
    </row>
    <row r="295" s="2" customFormat="1" ht="24.15" customHeight="1">
      <c r="A295" s="40"/>
      <c r="B295" s="41"/>
      <c r="C295" s="215" t="s">
        <v>451</v>
      </c>
      <c r="D295" s="215" t="s">
        <v>161</v>
      </c>
      <c r="E295" s="216" t="s">
        <v>1203</v>
      </c>
      <c r="F295" s="217" t="s">
        <v>1204</v>
      </c>
      <c r="G295" s="218" t="s">
        <v>326</v>
      </c>
      <c r="H295" s="219">
        <v>568.98699999999997</v>
      </c>
      <c r="I295" s="220"/>
      <c r="J295" s="221">
        <f>ROUND(I295*H295,1)</f>
        <v>0</v>
      </c>
      <c r="K295" s="217" t="s">
        <v>35</v>
      </c>
      <c r="L295" s="46"/>
      <c r="M295" s="222" t="s">
        <v>35</v>
      </c>
      <c r="N295" s="223" t="s">
        <v>51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166</v>
      </c>
      <c r="AT295" s="226" t="s">
        <v>161</v>
      </c>
      <c r="AU295" s="226" t="s">
        <v>89</v>
      </c>
      <c r="AY295" s="18" t="s">
        <v>159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87</v>
      </c>
      <c r="BK295" s="227">
        <f>ROUND(I295*H295,1)</f>
        <v>0</v>
      </c>
      <c r="BL295" s="18" t="s">
        <v>166</v>
      </c>
      <c r="BM295" s="226" t="s">
        <v>1205</v>
      </c>
    </row>
    <row r="296" s="2" customFormat="1">
      <c r="A296" s="40"/>
      <c r="B296" s="41"/>
      <c r="C296" s="42"/>
      <c r="D296" s="228" t="s">
        <v>168</v>
      </c>
      <c r="E296" s="42"/>
      <c r="F296" s="229" t="s">
        <v>1206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168</v>
      </c>
      <c r="AU296" s="18" t="s">
        <v>89</v>
      </c>
    </row>
    <row r="297" s="14" customFormat="1">
      <c r="A297" s="14"/>
      <c r="B297" s="245"/>
      <c r="C297" s="246"/>
      <c r="D297" s="228" t="s">
        <v>172</v>
      </c>
      <c r="E297" s="247" t="s">
        <v>35</v>
      </c>
      <c r="F297" s="248" t="s">
        <v>1207</v>
      </c>
      <c r="G297" s="246"/>
      <c r="H297" s="249">
        <v>16.271999999999998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172</v>
      </c>
      <c r="AU297" s="255" t="s">
        <v>89</v>
      </c>
      <c r="AV297" s="14" t="s">
        <v>89</v>
      </c>
      <c r="AW297" s="14" t="s">
        <v>41</v>
      </c>
      <c r="AX297" s="14" t="s">
        <v>80</v>
      </c>
      <c r="AY297" s="255" t="s">
        <v>159</v>
      </c>
    </row>
    <row r="298" s="14" customFormat="1">
      <c r="A298" s="14"/>
      <c r="B298" s="245"/>
      <c r="C298" s="246"/>
      <c r="D298" s="228" t="s">
        <v>172</v>
      </c>
      <c r="E298" s="247" t="s">
        <v>35</v>
      </c>
      <c r="F298" s="248" t="s">
        <v>1208</v>
      </c>
      <c r="G298" s="246"/>
      <c r="H298" s="249">
        <v>552.71500000000003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172</v>
      </c>
      <c r="AU298" s="255" t="s">
        <v>89</v>
      </c>
      <c r="AV298" s="14" t="s">
        <v>89</v>
      </c>
      <c r="AW298" s="14" t="s">
        <v>41</v>
      </c>
      <c r="AX298" s="14" t="s">
        <v>80</v>
      </c>
      <c r="AY298" s="255" t="s">
        <v>159</v>
      </c>
    </row>
    <row r="299" s="16" customFormat="1">
      <c r="A299" s="16"/>
      <c r="B299" s="267"/>
      <c r="C299" s="268"/>
      <c r="D299" s="228" t="s">
        <v>172</v>
      </c>
      <c r="E299" s="269" t="s">
        <v>35</v>
      </c>
      <c r="F299" s="270" t="s">
        <v>258</v>
      </c>
      <c r="G299" s="268"/>
      <c r="H299" s="271">
        <v>568.98699999999997</v>
      </c>
      <c r="I299" s="272"/>
      <c r="J299" s="268"/>
      <c r="K299" s="268"/>
      <c r="L299" s="273"/>
      <c r="M299" s="274"/>
      <c r="N299" s="275"/>
      <c r="O299" s="275"/>
      <c r="P299" s="275"/>
      <c r="Q299" s="275"/>
      <c r="R299" s="275"/>
      <c r="S299" s="275"/>
      <c r="T299" s="27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7" t="s">
        <v>172</v>
      </c>
      <c r="AU299" s="277" t="s">
        <v>89</v>
      </c>
      <c r="AV299" s="16" t="s">
        <v>166</v>
      </c>
      <c r="AW299" s="16" t="s">
        <v>41</v>
      </c>
      <c r="AX299" s="16" t="s">
        <v>87</v>
      </c>
      <c r="AY299" s="277" t="s">
        <v>159</v>
      </c>
    </row>
    <row r="300" s="2" customFormat="1" ht="24.15" customHeight="1">
      <c r="A300" s="40"/>
      <c r="B300" s="41"/>
      <c r="C300" s="215" t="s">
        <v>457</v>
      </c>
      <c r="D300" s="215" t="s">
        <v>161</v>
      </c>
      <c r="E300" s="216" t="s">
        <v>1209</v>
      </c>
      <c r="F300" s="217" t="s">
        <v>1210</v>
      </c>
      <c r="G300" s="218" t="s">
        <v>326</v>
      </c>
      <c r="H300" s="219">
        <v>347.85399999999998</v>
      </c>
      <c r="I300" s="220"/>
      <c r="J300" s="221">
        <f>ROUND(I300*H300,1)</f>
        <v>0</v>
      </c>
      <c r="K300" s="217" t="s">
        <v>35</v>
      </c>
      <c r="L300" s="46"/>
      <c r="M300" s="222" t="s">
        <v>35</v>
      </c>
      <c r="N300" s="223" t="s">
        <v>51</v>
      </c>
      <c r="O300" s="86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6" t="s">
        <v>166</v>
      </c>
      <c r="AT300" s="226" t="s">
        <v>161</v>
      </c>
      <c r="AU300" s="226" t="s">
        <v>89</v>
      </c>
      <c r="AY300" s="18" t="s">
        <v>159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87</v>
      </c>
      <c r="BK300" s="227">
        <f>ROUND(I300*H300,1)</f>
        <v>0</v>
      </c>
      <c r="BL300" s="18" t="s">
        <v>166</v>
      </c>
      <c r="BM300" s="226" t="s">
        <v>1211</v>
      </c>
    </row>
    <row r="301" s="2" customFormat="1">
      <c r="A301" s="40"/>
      <c r="B301" s="41"/>
      <c r="C301" s="42"/>
      <c r="D301" s="228" t="s">
        <v>168</v>
      </c>
      <c r="E301" s="42"/>
      <c r="F301" s="229" t="s">
        <v>1212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168</v>
      </c>
      <c r="AU301" s="18" t="s">
        <v>89</v>
      </c>
    </row>
    <row r="302" s="14" customFormat="1">
      <c r="A302" s="14"/>
      <c r="B302" s="245"/>
      <c r="C302" s="246"/>
      <c r="D302" s="228" t="s">
        <v>172</v>
      </c>
      <c r="E302" s="247" t="s">
        <v>35</v>
      </c>
      <c r="F302" s="248" t="s">
        <v>1213</v>
      </c>
      <c r="G302" s="246"/>
      <c r="H302" s="249">
        <v>347.85399999999998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172</v>
      </c>
      <c r="AU302" s="255" t="s">
        <v>89</v>
      </c>
      <c r="AV302" s="14" t="s">
        <v>89</v>
      </c>
      <c r="AW302" s="14" t="s">
        <v>41</v>
      </c>
      <c r="AX302" s="14" t="s">
        <v>87</v>
      </c>
      <c r="AY302" s="255" t="s">
        <v>159</v>
      </c>
    </row>
    <row r="303" s="2" customFormat="1" ht="16.5" customHeight="1">
      <c r="A303" s="40"/>
      <c r="B303" s="41"/>
      <c r="C303" s="215" t="s">
        <v>464</v>
      </c>
      <c r="D303" s="215" t="s">
        <v>161</v>
      </c>
      <c r="E303" s="216" t="s">
        <v>1214</v>
      </c>
      <c r="F303" s="217" t="s">
        <v>1215</v>
      </c>
      <c r="G303" s="218" t="s">
        <v>326</v>
      </c>
      <c r="H303" s="219">
        <v>56.259999999999998</v>
      </c>
      <c r="I303" s="220"/>
      <c r="J303" s="221">
        <f>ROUND(I303*H303,1)</f>
        <v>0</v>
      </c>
      <c r="K303" s="217" t="s">
        <v>35</v>
      </c>
      <c r="L303" s="46"/>
      <c r="M303" s="222" t="s">
        <v>35</v>
      </c>
      <c r="N303" s="223" t="s">
        <v>51</v>
      </c>
      <c r="O303" s="86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166</v>
      </c>
      <c r="AT303" s="226" t="s">
        <v>161</v>
      </c>
      <c r="AU303" s="226" t="s">
        <v>89</v>
      </c>
      <c r="AY303" s="18" t="s">
        <v>159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87</v>
      </c>
      <c r="BK303" s="227">
        <f>ROUND(I303*H303,1)</f>
        <v>0</v>
      </c>
      <c r="BL303" s="18" t="s">
        <v>166</v>
      </c>
      <c r="BM303" s="226" t="s">
        <v>1216</v>
      </c>
    </row>
    <row r="304" s="2" customFormat="1">
      <c r="A304" s="40"/>
      <c r="B304" s="41"/>
      <c r="C304" s="42"/>
      <c r="D304" s="228" t="s">
        <v>168</v>
      </c>
      <c r="E304" s="42"/>
      <c r="F304" s="229" t="s">
        <v>1217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8" t="s">
        <v>168</v>
      </c>
      <c r="AU304" s="18" t="s">
        <v>89</v>
      </c>
    </row>
    <row r="305" s="14" customFormat="1">
      <c r="A305" s="14"/>
      <c r="B305" s="245"/>
      <c r="C305" s="246"/>
      <c r="D305" s="228" t="s">
        <v>172</v>
      </c>
      <c r="E305" s="247" t="s">
        <v>35</v>
      </c>
      <c r="F305" s="248" t="s">
        <v>1218</v>
      </c>
      <c r="G305" s="246"/>
      <c r="H305" s="249">
        <v>56.259999999999998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172</v>
      </c>
      <c r="AU305" s="255" t="s">
        <v>89</v>
      </c>
      <c r="AV305" s="14" t="s">
        <v>89</v>
      </c>
      <c r="AW305" s="14" t="s">
        <v>41</v>
      </c>
      <c r="AX305" s="14" t="s">
        <v>87</v>
      </c>
      <c r="AY305" s="255" t="s">
        <v>159</v>
      </c>
    </row>
    <row r="306" s="2" customFormat="1" ht="24.15" customHeight="1">
      <c r="A306" s="40"/>
      <c r="B306" s="41"/>
      <c r="C306" s="215" t="s">
        <v>470</v>
      </c>
      <c r="D306" s="215" t="s">
        <v>161</v>
      </c>
      <c r="E306" s="216" t="s">
        <v>1219</v>
      </c>
      <c r="F306" s="217" t="s">
        <v>1220</v>
      </c>
      <c r="G306" s="218" t="s">
        <v>326</v>
      </c>
      <c r="H306" s="219">
        <v>900.56899999999996</v>
      </c>
      <c r="I306" s="220"/>
      <c r="J306" s="221">
        <f>ROUND(I306*H306,1)</f>
        <v>0</v>
      </c>
      <c r="K306" s="217" t="s">
        <v>165</v>
      </c>
      <c r="L306" s="46"/>
      <c r="M306" s="222" t="s">
        <v>35</v>
      </c>
      <c r="N306" s="223" t="s">
        <v>51</v>
      </c>
      <c r="O306" s="86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6" t="s">
        <v>166</v>
      </c>
      <c r="AT306" s="226" t="s">
        <v>161</v>
      </c>
      <c r="AU306" s="226" t="s">
        <v>89</v>
      </c>
      <c r="AY306" s="18" t="s">
        <v>159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87</v>
      </c>
      <c r="BK306" s="227">
        <f>ROUND(I306*H306,1)</f>
        <v>0</v>
      </c>
      <c r="BL306" s="18" t="s">
        <v>166</v>
      </c>
      <c r="BM306" s="226" t="s">
        <v>1221</v>
      </c>
    </row>
    <row r="307" s="2" customFormat="1">
      <c r="A307" s="40"/>
      <c r="B307" s="41"/>
      <c r="C307" s="42"/>
      <c r="D307" s="228" t="s">
        <v>168</v>
      </c>
      <c r="E307" s="42"/>
      <c r="F307" s="229" t="s">
        <v>1222</v>
      </c>
      <c r="G307" s="42"/>
      <c r="H307" s="42"/>
      <c r="I307" s="230"/>
      <c r="J307" s="42"/>
      <c r="K307" s="42"/>
      <c r="L307" s="46"/>
      <c r="M307" s="231"/>
      <c r="N307" s="232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168</v>
      </c>
      <c r="AU307" s="18" t="s">
        <v>89</v>
      </c>
    </row>
    <row r="308" s="2" customFormat="1">
      <c r="A308" s="40"/>
      <c r="B308" s="41"/>
      <c r="C308" s="42"/>
      <c r="D308" s="233" t="s">
        <v>170</v>
      </c>
      <c r="E308" s="42"/>
      <c r="F308" s="234" t="s">
        <v>1223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170</v>
      </c>
      <c r="AU308" s="18" t="s">
        <v>89</v>
      </c>
    </row>
    <row r="309" s="14" customFormat="1">
      <c r="A309" s="14"/>
      <c r="B309" s="245"/>
      <c r="C309" s="246"/>
      <c r="D309" s="228" t="s">
        <v>172</v>
      </c>
      <c r="E309" s="247" t="s">
        <v>35</v>
      </c>
      <c r="F309" s="248" t="s">
        <v>1208</v>
      </c>
      <c r="G309" s="246"/>
      <c r="H309" s="249">
        <v>552.71500000000003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172</v>
      </c>
      <c r="AU309" s="255" t="s">
        <v>89</v>
      </c>
      <c r="AV309" s="14" t="s">
        <v>89</v>
      </c>
      <c r="AW309" s="14" t="s">
        <v>41</v>
      </c>
      <c r="AX309" s="14" t="s">
        <v>80</v>
      </c>
      <c r="AY309" s="255" t="s">
        <v>159</v>
      </c>
    </row>
    <row r="310" s="14" customFormat="1">
      <c r="A310" s="14"/>
      <c r="B310" s="245"/>
      <c r="C310" s="246"/>
      <c r="D310" s="228" t="s">
        <v>172</v>
      </c>
      <c r="E310" s="247" t="s">
        <v>35</v>
      </c>
      <c r="F310" s="248" t="s">
        <v>1213</v>
      </c>
      <c r="G310" s="246"/>
      <c r="H310" s="249">
        <v>347.85399999999998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172</v>
      </c>
      <c r="AU310" s="255" t="s">
        <v>89</v>
      </c>
      <c r="AV310" s="14" t="s">
        <v>89</v>
      </c>
      <c r="AW310" s="14" t="s">
        <v>41</v>
      </c>
      <c r="AX310" s="14" t="s">
        <v>80</v>
      </c>
      <c r="AY310" s="255" t="s">
        <v>159</v>
      </c>
    </row>
    <row r="311" s="16" customFormat="1">
      <c r="A311" s="16"/>
      <c r="B311" s="267"/>
      <c r="C311" s="268"/>
      <c r="D311" s="228" t="s">
        <v>172</v>
      </c>
      <c r="E311" s="269" t="s">
        <v>35</v>
      </c>
      <c r="F311" s="270" t="s">
        <v>258</v>
      </c>
      <c r="G311" s="268"/>
      <c r="H311" s="271">
        <v>900.56899999999996</v>
      </c>
      <c r="I311" s="272"/>
      <c r="J311" s="268"/>
      <c r="K311" s="268"/>
      <c r="L311" s="273"/>
      <c r="M311" s="274"/>
      <c r="N311" s="275"/>
      <c r="O311" s="275"/>
      <c r="P311" s="275"/>
      <c r="Q311" s="275"/>
      <c r="R311" s="275"/>
      <c r="S311" s="275"/>
      <c r="T311" s="27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7" t="s">
        <v>172</v>
      </c>
      <c r="AU311" s="277" t="s">
        <v>89</v>
      </c>
      <c r="AV311" s="16" t="s">
        <v>166</v>
      </c>
      <c r="AW311" s="16" t="s">
        <v>41</v>
      </c>
      <c r="AX311" s="16" t="s">
        <v>87</v>
      </c>
      <c r="AY311" s="277" t="s">
        <v>159</v>
      </c>
    </row>
    <row r="312" s="2" customFormat="1" ht="24.15" customHeight="1">
      <c r="A312" s="40"/>
      <c r="B312" s="41"/>
      <c r="C312" s="215" t="s">
        <v>475</v>
      </c>
      <c r="D312" s="215" t="s">
        <v>161</v>
      </c>
      <c r="E312" s="216" t="s">
        <v>1224</v>
      </c>
      <c r="F312" s="217" t="s">
        <v>1225</v>
      </c>
      <c r="G312" s="218" t="s">
        <v>326</v>
      </c>
      <c r="H312" s="219">
        <v>56.259999999999998</v>
      </c>
      <c r="I312" s="220"/>
      <c r="J312" s="221">
        <f>ROUND(I312*H312,1)</f>
        <v>0</v>
      </c>
      <c r="K312" s="217" t="s">
        <v>165</v>
      </c>
      <c r="L312" s="46"/>
      <c r="M312" s="222" t="s">
        <v>35</v>
      </c>
      <c r="N312" s="223" t="s">
        <v>51</v>
      </c>
      <c r="O312" s="86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6" t="s">
        <v>166</v>
      </c>
      <c r="AT312" s="226" t="s">
        <v>161</v>
      </c>
      <c r="AU312" s="226" t="s">
        <v>89</v>
      </c>
      <c r="AY312" s="18" t="s">
        <v>159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87</v>
      </c>
      <c r="BK312" s="227">
        <f>ROUND(I312*H312,1)</f>
        <v>0</v>
      </c>
      <c r="BL312" s="18" t="s">
        <v>166</v>
      </c>
      <c r="BM312" s="226" t="s">
        <v>1226</v>
      </c>
    </row>
    <row r="313" s="2" customFormat="1">
      <c r="A313" s="40"/>
      <c r="B313" s="41"/>
      <c r="C313" s="42"/>
      <c r="D313" s="228" t="s">
        <v>168</v>
      </c>
      <c r="E313" s="42"/>
      <c r="F313" s="229" t="s">
        <v>1227</v>
      </c>
      <c r="G313" s="42"/>
      <c r="H313" s="42"/>
      <c r="I313" s="230"/>
      <c r="J313" s="42"/>
      <c r="K313" s="42"/>
      <c r="L313" s="46"/>
      <c r="M313" s="231"/>
      <c r="N313" s="232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168</v>
      </c>
      <c r="AU313" s="18" t="s">
        <v>89</v>
      </c>
    </row>
    <row r="314" s="2" customFormat="1">
      <c r="A314" s="40"/>
      <c r="B314" s="41"/>
      <c r="C314" s="42"/>
      <c r="D314" s="233" t="s">
        <v>170</v>
      </c>
      <c r="E314" s="42"/>
      <c r="F314" s="234" t="s">
        <v>1228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170</v>
      </c>
      <c r="AU314" s="18" t="s">
        <v>89</v>
      </c>
    </row>
    <row r="315" s="14" customFormat="1">
      <c r="A315" s="14"/>
      <c r="B315" s="245"/>
      <c r="C315" s="246"/>
      <c r="D315" s="228" t="s">
        <v>172</v>
      </c>
      <c r="E315" s="247" t="s">
        <v>35</v>
      </c>
      <c r="F315" s="248" t="s">
        <v>1218</v>
      </c>
      <c r="G315" s="246"/>
      <c r="H315" s="249">
        <v>56.259999999999998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172</v>
      </c>
      <c r="AU315" s="255" t="s">
        <v>89</v>
      </c>
      <c r="AV315" s="14" t="s">
        <v>89</v>
      </c>
      <c r="AW315" s="14" t="s">
        <v>41</v>
      </c>
      <c r="AX315" s="14" t="s">
        <v>87</v>
      </c>
      <c r="AY315" s="255" t="s">
        <v>159</v>
      </c>
    </row>
    <row r="316" s="2" customFormat="1" ht="37.8" customHeight="1">
      <c r="A316" s="40"/>
      <c r="B316" s="41"/>
      <c r="C316" s="215" t="s">
        <v>483</v>
      </c>
      <c r="D316" s="215" t="s">
        <v>161</v>
      </c>
      <c r="E316" s="216" t="s">
        <v>1229</v>
      </c>
      <c r="F316" s="217" t="s">
        <v>1230</v>
      </c>
      <c r="G316" s="218" t="s">
        <v>326</v>
      </c>
      <c r="H316" s="219">
        <v>219.09999999999999</v>
      </c>
      <c r="I316" s="220"/>
      <c r="J316" s="221">
        <f>ROUND(I316*H316,1)</f>
        <v>0</v>
      </c>
      <c r="K316" s="217" t="s">
        <v>165</v>
      </c>
      <c r="L316" s="46"/>
      <c r="M316" s="222" t="s">
        <v>35</v>
      </c>
      <c r="N316" s="223" t="s">
        <v>51</v>
      </c>
      <c r="O316" s="86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6" t="s">
        <v>166</v>
      </c>
      <c r="AT316" s="226" t="s">
        <v>161</v>
      </c>
      <c r="AU316" s="226" t="s">
        <v>89</v>
      </c>
      <c r="AY316" s="18" t="s">
        <v>159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87</v>
      </c>
      <c r="BK316" s="227">
        <f>ROUND(I316*H316,1)</f>
        <v>0</v>
      </c>
      <c r="BL316" s="18" t="s">
        <v>166</v>
      </c>
      <c r="BM316" s="226" t="s">
        <v>1231</v>
      </c>
    </row>
    <row r="317" s="2" customFormat="1">
      <c r="A317" s="40"/>
      <c r="B317" s="41"/>
      <c r="C317" s="42"/>
      <c r="D317" s="228" t="s">
        <v>168</v>
      </c>
      <c r="E317" s="42"/>
      <c r="F317" s="229" t="s">
        <v>1232</v>
      </c>
      <c r="G317" s="42"/>
      <c r="H317" s="42"/>
      <c r="I317" s="230"/>
      <c r="J317" s="42"/>
      <c r="K317" s="42"/>
      <c r="L317" s="46"/>
      <c r="M317" s="231"/>
      <c r="N317" s="232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168</v>
      </c>
      <c r="AU317" s="18" t="s">
        <v>89</v>
      </c>
    </row>
    <row r="318" s="2" customFormat="1">
      <c r="A318" s="40"/>
      <c r="B318" s="41"/>
      <c r="C318" s="42"/>
      <c r="D318" s="233" t="s">
        <v>170</v>
      </c>
      <c r="E318" s="42"/>
      <c r="F318" s="234" t="s">
        <v>1233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170</v>
      </c>
      <c r="AU318" s="18" t="s">
        <v>89</v>
      </c>
    </row>
    <row r="319" s="14" customFormat="1">
      <c r="A319" s="14"/>
      <c r="B319" s="245"/>
      <c r="C319" s="246"/>
      <c r="D319" s="228" t="s">
        <v>172</v>
      </c>
      <c r="E319" s="247" t="s">
        <v>35</v>
      </c>
      <c r="F319" s="248" t="s">
        <v>1218</v>
      </c>
      <c r="G319" s="246"/>
      <c r="H319" s="249">
        <v>56.259999999999998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172</v>
      </c>
      <c r="AU319" s="255" t="s">
        <v>89</v>
      </c>
      <c r="AV319" s="14" t="s">
        <v>89</v>
      </c>
      <c r="AW319" s="14" t="s">
        <v>41</v>
      </c>
      <c r="AX319" s="14" t="s">
        <v>80</v>
      </c>
      <c r="AY319" s="255" t="s">
        <v>159</v>
      </c>
    </row>
    <row r="320" s="14" customFormat="1">
      <c r="A320" s="14"/>
      <c r="B320" s="245"/>
      <c r="C320" s="246"/>
      <c r="D320" s="228" t="s">
        <v>172</v>
      </c>
      <c r="E320" s="247" t="s">
        <v>35</v>
      </c>
      <c r="F320" s="248" t="s">
        <v>1234</v>
      </c>
      <c r="G320" s="246"/>
      <c r="H320" s="249">
        <v>162.84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172</v>
      </c>
      <c r="AU320" s="255" t="s">
        <v>89</v>
      </c>
      <c r="AV320" s="14" t="s">
        <v>89</v>
      </c>
      <c r="AW320" s="14" t="s">
        <v>41</v>
      </c>
      <c r="AX320" s="14" t="s">
        <v>80</v>
      </c>
      <c r="AY320" s="255" t="s">
        <v>159</v>
      </c>
    </row>
    <row r="321" s="16" customFormat="1">
      <c r="A321" s="16"/>
      <c r="B321" s="267"/>
      <c r="C321" s="268"/>
      <c r="D321" s="228" t="s">
        <v>172</v>
      </c>
      <c r="E321" s="269" t="s">
        <v>35</v>
      </c>
      <c r="F321" s="270" t="s">
        <v>258</v>
      </c>
      <c r="G321" s="268"/>
      <c r="H321" s="271">
        <v>219.09999999999999</v>
      </c>
      <c r="I321" s="272"/>
      <c r="J321" s="268"/>
      <c r="K321" s="268"/>
      <c r="L321" s="273"/>
      <c r="M321" s="274"/>
      <c r="N321" s="275"/>
      <c r="O321" s="275"/>
      <c r="P321" s="275"/>
      <c r="Q321" s="275"/>
      <c r="R321" s="275"/>
      <c r="S321" s="275"/>
      <c r="T321" s="27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7" t="s">
        <v>172</v>
      </c>
      <c r="AU321" s="277" t="s">
        <v>89</v>
      </c>
      <c r="AV321" s="16" t="s">
        <v>166</v>
      </c>
      <c r="AW321" s="16" t="s">
        <v>41</v>
      </c>
      <c r="AX321" s="16" t="s">
        <v>87</v>
      </c>
      <c r="AY321" s="277" t="s">
        <v>159</v>
      </c>
    </row>
    <row r="322" s="2" customFormat="1" ht="44.25" customHeight="1">
      <c r="A322" s="40"/>
      <c r="B322" s="41"/>
      <c r="C322" s="215" t="s">
        <v>488</v>
      </c>
      <c r="D322" s="215" t="s">
        <v>161</v>
      </c>
      <c r="E322" s="216" t="s">
        <v>1235</v>
      </c>
      <c r="F322" s="217" t="s">
        <v>1236</v>
      </c>
      <c r="G322" s="218" t="s">
        <v>326</v>
      </c>
      <c r="H322" s="219">
        <v>185.01400000000001</v>
      </c>
      <c r="I322" s="220"/>
      <c r="J322" s="221">
        <f>ROUND(I322*H322,1)</f>
        <v>0</v>
      </c>
      <c r="K322" s="217" t="s">
        <v>165</v>
      </c>
      <c r="L322" s="46"/>
      <c r="M322" s="222" t="s">
        <v>35</v>
      </c>
      <c r="N322" s="223" t="s">
        <v>51</v>
      </c>
      <c r="O322" s="86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166</v>
      </c>
      <c r="AT322" s="226" t="s">
        <v>161</v>
      </c>
      <c r="AU322" s="226" t="s">
        <v>89</v>
      </c>
      <c r="AY322" s="18" t="s">
        <v>159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87</v>
      </c>
      <c r="BK322" s="227">
        <f>ROUND(I322*H322,1)</f>
        <v>0</v>
      </c>
      <c r="BL322" s="18" t="s">
        <v>166</v>
      </c>
      <c r="BM322" s="226" t="s">
        <v>1237</v>
      </c>
    </row>
    <row r="323" s="2" customFormat="1">
      <c r="A323" s="40"/>
      <c r="B323" s="41"/>
      <c r="C323" s="42"/>
      <c r="D323" s="228" t="s">
        <v>168</v>
      </c>
      <c r="E323" s="42"/>
      <c r="F323" s="229" t="s">
        <v>1236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168</v>
      </c>
      <c r="AU323" s="18" t="s">
        <v>89</v>
      </c>
    </row>
    <row r="324" s="2" customFormat="1">
      <c r="A324" s="40"/>
      <c r="B324" s="41"/>
      <c r="C324" s="42"/>
      <c r="D324" s="233" t="s">
        <v>170</v>
      </c>
      <c r="E324" s="42"/>
      <c r="F324" s="234" t="s">
        <v>1238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170</v>
      </c>
      <c r="AU324" s="18" t="s">
        <v>89</v>
      </c>
    </row>
    <row r="325" s="14" customFormat="1">
      <c r="A325" s="14"/>
      <c r="B325" s="245"/>
      <c r="C325" s="246"/>
      <c r="D325" s="228" t="s">
        <v>172</v>
      </c>
      <c r="E325" s="247" t="s">
        <v>35</v>
      </c>
      <c r="F325" s="248" t="s">
        <v>1239</v>
      </c>
      <c r="G325" s="246"/>
      <c r="H325" s="249">
        <v>185.01400000000001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172</v>
      </c>
      <c r="AU325" s="255" t="s">
        <v>89</v>
      </c>
      <c r="AV325" s="14" t="s">
        <v>89</v>
      </c>
      <c r="AW325" s="14" t="s">
        <v>41</v>
      </c>
      <c r="AX325" s="14" t="s">
        <v>87</v>
      </c>
      <c r="AY325" s="255" t="s">
        <v>159</v>
      </c>
    </row>
    <row r="326" s="2" customFormat="1" ht="44.25" customHeight="1">
      <c r="A326" s="40"/>
      <c r="B326" s="41"/>
      <c r="C326" s="215" t="s">
        <v>493</v>
      </c>
      <c r="D326" s="215" t="s">
        <v>161</v>
      </c>
      <c r="E326" s="216" t="s">
        <v>1240</v>
      </c>
      <c r="F326" s="217" t="s">
        <v>328</v>
      </c>
      <c r="G326" s="218" t="s">
        <v>326</v>
      </c>
      <c r="H326" s="219">
        <v>568.98699999999997</v>
      </c>
      <c r="I326" s="220"/>
      <c r="J326" s="221">
        <f>ROUND(I326*H326,1)</f>
        <v>0</v>
      </c>
      <c r="K326" s="217" t="s">
        <v>165</v>
      </c>
      <c r="L326" s="46"/>
      <c r="M326" s="222" t="s">
        <v>35</v>
      </c>
      <c r="N326" s="223" t="s">
        <v>51</v>
      </c>
      <c r="O326" s="86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166</v>
      </c>
      <c r="AT326" s="226" t="s">
        <v>161</v>
      </c>
      <c r="AU326" s="226" t="s">
        <v>89</v>
      </c>
      <c r="AY326" s="18" t="s">
        <v>159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87</v>
      </c>
      <c r="BK326" s="227">
        <f>ROUND(I326*H326,1)</f>
        <v>0</v>
      </c>
      <c r="BL326" s="18" t="s">
        <v>166</v>
      </c>
      <c r="BM326" s="226" t="s">
        <v>1241</v>
      </c>
    </row>
    <row r="327" s="2" customFormat="1">
      <c r="A327" s="40"/>
      <c r="B327" s="41"/>
      <c r="C327" s="42"/>
      <c r="D327" s="228" t="s">
        <v>168</v>
      </c>
      <c r="E327" s="42"/>
      <c r="F327" s="229" t="s">
        <v>328</v>
      </c>
      <c r="G327" s="42"/>
      <c r="H327" s="42"/>
      <c r="I327" s="230"/>
      <c r="J327" s="42"/>
      <c r="K327" s="42"/>
      <c r="L327" s="46"/>
      <c r="M327" s="231"/>
      <c r="N327" s="232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168</v>
      </c>
      <c r="AU327" s="18" t="s">
        <v>89</v>
      </c>
    </row>
    <row r="328" s="2" customFormat="1">
      <c r="A328" s="40"/>
      <c r="B328" s="41"/>
      <c r="C328" s="42"/>
      <c r="D328" s="233" t="s">
        <v>170</v>
      </c>
      <c r="E328" s="42"/>
      <c r="F328" s="234" t="s">
        <v>1242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170</v>
      </c>
      <c r="AU328" s="18" t="s">
        <v>89</v>
      </c>
    </row>
    <row r="329" s="14" customFormat="1">
      <c r="A329" s="14"/>
      <c r="B329" s="245"/>
      <c r="C329" s="246"/>
      <c r="D329" s="228" t="s">
        <v>172</v>
      </c>
      <c r="E329" s="247" t="s">
        <v>35</v>
      </c>
      <c r="F329" s="248" t="s">
        <v>1207</v>
      </c>
      <c r="G329" s="246"/>
      <c r="H329" s="249">
        <v>16.271999999999998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172</v>
      </c>
      <c r="AU329" s="255" t="s">
        <v>89</v>
      </c>
      <c r="AV329" s="14" t="s">
        <v>89</v>
      </c>
      <c r="AW329" s="14" t="s">
        <v>41</v>
      </c>
      <c r="AX329" s="14" t="s">
        <v>80</v>
      </c>
      <c r="AY329" s="255" t="s">
        <v>159</v>
      </c>
    </row>
    <row r="330" s="14" customFormat="1">
      <c r="A330" s="14"/>
      <c r="B330" s="245"/>
      <c r="C330" s="246"/>
      <c r="D330" s="228" t="s">
        <v>172</v>
      </c>
      <c r="E330" s="247" t="s">
        <v>35</v>
      </c>
      <c r="F330" s="248" t="s">
        <v>1208</v>
      </c>
      <c r="G330" s="246"/>
      <c r="H330" s="249">
        <v>552.71500000000003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172</v>
      </c>
      <c r="AU330" s="255" t="s">
        <v>89</v>
      </c>
      <c r="AV330" s="14" t="s">
        <v>89</v>
      </c>
      <c r="AW330" s="14" t="s">
        <v>41</v>
      </c>
      <c r="AX330" s="14" t="s">
        <v>80</v>
      </c>
      <c r="AY330" s="255" t="s">
        <v>159</v>
      </c>
    </row>
    <row r="331" s="16" customFormat="1">
      <c r="A331" s="16"/>
      <c r="B331" s="267"/>
      <c r="C331" s="268"/>
      <c r="D331" s="228" t="s">
        <v>172</v>
      </c>
      <c r="E331" s="269" t="s">
        <v>35</v>
      </c>
      <c r="F331" s="270" t="s">
        <v>258</v>
      </c>
      <c r="G331" s="268"/>
      <c r="H331" s="271">
        <v>568.98699999999997</v>
      </c>
      <c r="I331" s="272"/>
      <c r="J331" s="268"/>
      <c r="K331" s="268"/>
      <c r="L331" s="273"/>
      <c r="M331" s="274"/>
      <c r="N331" s="275"/>
      <c r="O331" s="275"/>
      <c r="P331" s="275"/>
      <c r="Q331" s="275"/>
      <c r="R331" s="275"/>
      <c r="S331" s="275"/>
      <c r="T331" s="27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7" t="s">
        <v>172</v>
      </c>
      <c r="AU331" s="277" t="s">
        <v>89</v>
      </c>
      <c r="AV331" s="16" t="s">
        <v>166</v>
      </c>
      <c r="AW331" s="16" t="s">
        <v>41</v>
      </c>
      <c r="AX331" s="16" t="s">
        <v>87</v>
      </c>
      <c r="AY331" s="277" t="s">
        <v>159</v>
      </c>
    </row>
    <row r="332" s="12" customFormat="1" ht="22.8" customHeight="1">
      <c r="A332" s="12"/>
      <c r="B332" s="199"/>
      <c r="C332" s="200"/>
      <c r="D332" s="201" t="s">
        <v>79</v>
      </c>
      <c r="E332" s="213" t="s">
        <v>546</v>
      </c>
      <c r="F332" s="213" t="s">
        <v>547</v>
      </c>
      <c r="G332" s="200"/>
      <c r="H332" s="200"/>
      <c r="I332" s="203"/>
      <c r="J332" s="214">
        <f>BK332</f>
        <v>0</v>
      </c>
      <c r="K332" s="200"/>
      <c r="L332" s="205"/>
      <c r="M332" s="206"/>
      <c r="N332" s="207"/>
      <c r="O332" s="207"/>
      <c r="P332" s="208">
        <f>SUM(P333:P338)</f>
        <v>0</v>
      </c>
      <c r="Q332" s="207"/>
      <c r="R332" s="208">
        <f>SUM(R333:R338)</f>
        <v>0</v>
      </c>
      <c r="S332" s="207"/>
      <c r="T332" s="209">
        <f>SUM(T333:T338)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0" t="s">
        <v>87</v>
      </c>
      <c r="AT332" s="211" t="s">
        <v>79</v>
      </c>
      <c r="AU332" s="211" t="s">
        <v>87</v>
      </c>
      <c r="AY332" s="210" t="s">
        <v>159</v>
      </c>
      <c r="BK332" s="212">
        <f>SUM(BK333:BK338)</f>
        <v>0</v>
      </c>
    </row>
    <row r="333" s="2" customFormat="1" ht="24.15" customHeight="1">
      <c r="A333" s="40"/>
      <c r="B333" s="41"/>
      <c r="C333" s="215" t="s">
        <v>498</v>
      </c>
      <c r="D333" s="215" t="s">
        <v>161</v>
      </c>
      <c r="E333" s="216" t="s">
        <v>1243</v>
      </c>
      <c r="F333" s="217" t="s">
        <v>1244</v>
      </c>
      <c r="G333" s="218" t="s">
        <v>326</v>
      </c>
      <c r="H333" s="219">
        <v>208.351</v>
      </c>
      <c r="I333" s="220"/>
      <c r="J333" s="221">
        <f>ROUND(I333*H333,1)</f>
        <v>0</v>
      </c>
      <c r="K333" s="217" t="s">
        <v>165</v>
      </c>
      <c r="L333" s="46"/>
      <c r="M333" s="222" t="s">
        <v>35</v>
      </c>
      <c r="N333" s="223" t="s">
        <v>51</v>
      </c>
      <c r="O333" s="86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6" t="s">
        <v>166</v>
      </c>
      <c r="AT333" s="226" t="s">
        <v>161</v>
      </c>
      <c r="AU333" s="226" t="s">
        <v>89</v>
      </c>
      <c r="AY333" s="18" t="s">
        <v>159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87</v>
      </c>
      <c r="BK333" s="227">
        <f>ROUND(I333*H333,1)</f>
        <v>0</v>
      </c>
      <c r="BL333" s="18" t="s">
        <v>166</v>
      </c>
      <c r="BM333" s="226" t="s">
        <v>1245</v>
      </c>
    </row>
    <row r="334" s="2" customFormat="1">
      <c r="A334" s="40"/>
      <c r="B334" s="41"/>
      <c r="C334" s="42"/>
      <c r="D334" s="228" t="s">
        <v>168</v>
      </c>
      <c r="E334" s="42"/>
      <c r="F334" s="229" t="s">
        <v>1246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168</v>
      </c>
      <c r="AU334" s="18" t="s">
        <v>89</v>
      </c>
    </row>
    <row r="335" s="2" customFormat="1">
      <c r="A335" s="40"/>
      <c r="B335" s="41"/>
      <c r="C335" s="42"/>
      <c r="D335" s="233" t="s">
        <v>170</v>
      </c>
      <c r="E335" s="42"/>
      <c r="F335" s="234" t="s">
        <v>1247</v>
      </c>
      <c r="G335" s="42"/>
      <c r="H335" s="42"/>
      <c r="I335" s="230"/>
      <c r="J335" s="42"/>
      <c r="K335" s="42"/>
      <c r="L335" s="46"/>
      <c r="M335" s="231"/>
      <c r="N335" s="232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170</v>
      </c>
      <c r="AU335" s="18" t="s">
        <v>89</v>
      </c>
    </row>
    <row r="336" s="2" customFormat="1" ht="33" customHeight="1">
      <c r="A336" s="40"/>
      <c r="B336" s="41"/>
      <c r="C336" s="215" t="s">
        <v>503</v>
      </c>
      <c r="D336" s="215" t="s">
        <v>161</v>
      </c>
      <c r="E336" s="216" t="s">
        <v>1248</v>
      </c>
      <c r="F336" s="217" t="s">
        <v>1249</v>
      </c>
      <c r="G336" s="218" t="s">
        <v>326</v>
      </c>
      <c r="H336" s="219">
        <v>208.351</v>
      </c>
      <c r="I336" s="220"/>
      <c r="J336" s="221">
        <f>ROUND(I336*H336,1)</f>
        <v>0</v>
      </c>
      <c r="K336" s="217" t="s">
        <v>165</v>
      </c>
      <c r="L336" s="46"/>
      <c r="M336" s="222" t="s">
        <v>35</v>
      </c>
      <c r="N336" s="223" t="s">
        <v>51</v>
      </c>
      <c r="O336" s="86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166</v>
      </c>
      <c r="AT336" s="226" t="s">
        <v>161</v>
      </c>
      <c r="AU336" s="226" t="s">
        <v>89</v>
      </c>
      <c r="AY336" s="18" t="s">
        <v>159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87</v>
      </c>
      <c r="BK336" s="227">
        <f>ROUND(I336*H336,1)</f>
        <v>0</v>
      </c>
      <c r="BL336" s="18" t="s">
        <v>166</v>
      </c>
      <c r="BM336" s="226" t="s">
        <v>1250</v>
      </c>
    </row>
    <row r="337" s="2" customFormat="1">
      <c r="A337" s="40"/>
      <c r="B337" s="41"/>
      <c r="C337" s="42"/>
      <c r="D337" s="228" t="s">
        <v>168</v>
      </c>
      <c r="E337" s="42"/>
      <c r="F337" s="229" t="s">
        <v>1251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168</v>
      </c>
      <c r="AU337" s="18" t="s">
        <v>89</v>
      </c>
    </row>
    <row r="338" s="2" customFormat="1">
      <c r="A338" s="40"/>
      <c r="B338" s="41"/>
      <c r="C338" s="42"/>
      <c r="D338" s="233" t="s">
        <v>170</v>
      </c>
      <c r="E338" s="42"/>
      <c r="F338" s="234" t="s">
        <v>1252</v>
      </c>
      <c r="G338" s="42"/>
      <c r="H338" s="42"/>
      <c r="I338" s="230"/>
      <c r="J338" s="42"/>
      <c r="K338" s="42"/>
      <c r="L338" s="46"/>
      <c r="M338" s="288"/>
      <c r="N338" s="289"/>
      <c r="O338" s="290"/>
      <c r="P338" s="290"/>
      <c r="Q338" s="290"/>
      <c r="R338" s="290"/>
      <c r="S338" s="290"/>
      <c r="T338" s="291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170</v>
      </c>
      <c r="AU338" s="18" t="s">
        <v>89</v>
      </c>
    </row>
    <row r="339" s="2" customFormat="1" ht="6.96" customHeight="1">
      <c r="A339" s="40"/>
      <c r="B339" s="61"/>
      <c r="C339" s="62"/>
      <c r="D339" s="62"/>
      <c r="E339" s="62"/>
      <c r="F339" s="62"/>
      <c r="G339" s="62"/>
      <c r="H339" s="62"/>
      <c r="I339" s="62"/>
      <c r="J339" s="62"/>
      <c r="K339" s="62"/>
      <c r="L339" s="46"/>
      <c r="M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</sheetData>
  <sheetProtection sheet="1" autoFilter="0" formatColumns="0" formatRows="0" objects="1" scenarios="1" spinCount="100000" saltValue="Bl4KcDNmdXbN/iwTTKAmoTr9/KsF+vIVd7b9If09x51R67NB3CmJtx+52FY72yFEt2ryeUaMGeIqLULbOVpjvQ==" hashValue="zUqWC1xT3GrRVwYuF7GETNxrd1ETKHES4MarMFwwUr0c+XaY/Lee4AhRy5TU7QHuZ/cao1elgdfHOOaygerW8A==" algorithmName="SHA-512" password="CC35"/>
  <autoFilter ref="C85:K3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113107212"/>
    <hyperlink ref="F103" r:id="rId2" display="https://podminky.urs.cz/item/CS_URS_2021_02/113107213"/>
    <hyperlink ref="F108" r:id="rId3" display="https://podminky.urs.cz/item/CS_URS_2021_02/113107230"/>
    <hyperlink ref="F113" r:id="rId4" display="https://podminky.urs.cz/item/CS_URS_2021_02/113107242"/>
    <hyperlink ref="F121" r:id="rId5" display="https://podminky.urs.cz/item/CS_URS_2021_02/113154233"/>
    <hyperlink ref="F126" r:id="rId6" display="https://podminky.urs.cz/item/CS_URS_2021_02/113201112"/>
    <hyperlink ref="F131" r:id="rId7" display="https://podminky.urs.cz/item/CS_URS_2021_02/121151113"/>
    <hyperlink ref="F136" r:id="rId8" display="https://podminky.urs.cz/item/CS_URS_2021_02/181351103"/>
    <hyperlink ref="F141" r:id="rId9" display="https://podminky.urs.cz/item/CS_URS_2021_02/181411131"/>
    <hyperlink ref="F146" r:id="rId10" display="https://podminky.urs.cz/item/CS_URS_2021_02/00572410"/>
    <hyperlink ref="F150" r:id="rId11" display="https://podminky.urs.cz/item/CS_URS_2021_02/182303111"/>
    <hyperlink ref="F155" r:id="rId12" display="https://podminky.urs.cz/item/CS_URS_2021_02/10371500"/>
    <hyperlink ref="F159" r:id="rId13" display="https://podminky.urs.cz/item/CS_URS_2021_02/183151111"/>
    <hyperlink ref="F164" r:id="rId14" display="https://podminky.urs.cz/item/CS_URS_2021_02/184102114"/>
    <hyperlink ref="F171" r:id="rId15" display="https://podminky.urs.cz/item/CS_URS_2021_02/184215112"/>
    <hyperlink ref="F176" r:id="rId16" display="https://podminky.urs.cz/item/CS_URS_2021_02/60591253"/>
    <hyperlink ref="F180" r:id="rId17" display="https://podminky.urs.cz/item/CS_URS_2021_02/212752402"/>
    <hyperlink ref="F186" r:id="rId18" display="https://podminky.urs.cz/item/CS_URS_2021_02/564801111"/>
    <hyperlink ref="F194" r:id="rId19" display="https://podminky.urs.cz/item/CS_URS_2021_02/564851111"/>
    <hyperlink ref="F203" r:id="rId20" display="https://podminky.urs.cz/item/CS_URS_2021_02/564931512"/>
    <hyperlink ref="F212" r:id="rId21" display="https://podminky.urs.cz/item/CS_URS_2021_02/565155101"/>
    <hyperlink ref="F217" r:id="rId22" display="https://podminky.urs.cz/item/CS_URS_2021_02/573231106"/>
    <hyperlink ref="F222" r:id="rId23" display="https://podminky.urs.cz/item/CS_URS_2021_02/577144141"/>
    <hyperlink ref="F227" r:id="rId24" display="https://podminky.urs.cz/item/CS_URS_2021_02/596211112"/>
    <hyperlink ref="F230" r:id="rId25" display="https://podminky.urs.cz/item/CS_URS_2021_02/59245015"/>
    <hyperlink ref="F236" r:id="rId26" display="https://podminky.urs.cz/item/CS_URS_2021_02/59245222"/>
    <hyperlink ref="F242" r:id="rId27" display="https://podminky.urs.cz/item/CS_URS_2021_02/596212212"/>
    <hyperlink ref="F247" r:id="rId28" display="https://podminky.urs.cz/item/CS_URS_2021_02/59245203"/>
    <hyperlink ref="F252" r:id="rId29" display="https://podminky.urs.cz/item/CS_URS_2021_02/916131112"/>
    <hyperlink ref="F255" r:id="rId30" display="https://podminky.urs.cz/item/CS_URS_2021_02/59217031"/>
    <hyperlink ref="F261" r:id="rId31" display="https://podminky.urs.cz/item/CS_URS_2021_02/59217029"/>
    <hyperlink ref="F267" r:id="rId32" display="https://podminky.urs.cz/item/CS_URS_2021_02/916231112"/>
    <hyperlink ref="F272" r:id="rId33" display="https://podminky.urs.cz/item/CS_URS_2021_02/59217017"/>
    <hyperlink ref="F276" r:id="rId34" display="https://podminky.urs.cz/item/CS_URS_2021_02/919112223"/>
    <hyperlink ref="F281" r:id="rId35" display="https://podminky.urs.cz/item/CS_URS_2021_02/919121223"/>
    <hyperlink ref="F286" r:id="rId36" display="https://podminky.urs.cz/item/CS_URS_2021_02/919735111"/>
    <hyperlink ref="F291" r:id="rId37" display="https://podminky.urs.cz/item/CS_URS_2021_02/919735122"/>
    <hyperlink ref="F308" r:id="rId38" display="https://podminky.urs.cz/item/CS_URS_2021_02/997221611"/>
    <hyperlink ref="F314" r:id="rId39" display="https://podminky.urs.cz/item/CS_URS_2021_02/997221612"/>
    <hyperlink ref="F318" r:id="rId40" display="https://podminky.urs.cz/item/CS_URS_2021_02/997221861"/>
    <hyperlink ref="F324" r:id="rId41" display="https://podminky.urs.cz/item/CS_URS_2021_02/997221875"/>
    <hyperlink ref="F328" r:id="rId42" display="https://podminky.urs.cz/item/CS_URS_2021_02/997221873"/>
    <hyperlink ref="F335" r:id="rId43" display="https://podminky.urs.cz/item/CS_URS_2021_02/998223011"/>
    <hyperlink ref="F338" r:id="rId44" display="https://podminky.urs.cz/item/CS_URS_2021_02/9982230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hidden="1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89</v>
      </c>
    </row>
    <row r="4" hidden="1" s="1" customFormat="1" ht="24.96" customHeight="1">
      <c r="B4" s="21"/>
      <c r="D4" s="143" t="s">
        <v>117</v>
      </c>
      <c r="L4" s="21"/>
      <c r="M4" s="144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5" t="s">
        <v>16</v>
      </c>
      <c r="L6" s="21"/>
    </row>
    <row r="7" hidden="1" s="1" customFormat="1" ht="16.5" customHeight="1">
      <c r="B7" s="21"/>
      <c r="E7" s="146" t="str">
        <f>'Rekapitulace stavby'!K6</f>
        <v>Rekonstrukce kanalizační stoky CHIVa a CHIVb, ul. Sadová, Kolín</v>
      </c>
      <c r="F7" s="145"/>
      <c r="G7" s="145"/>
      <c r="H7" s="145"/>
      <c r="L7" s="21"/>
    </row>
    <row r="8" hidden="1" s="2" customFormat="1" ht="12" customHeight="1">
      <c r="A8" s="40"/>
      <c r="B8" s="46"/>
      <c r="C8" s="40"/>
      <c r="D8" s="145" t="s">
        <v>125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hidden="1" s="2" customFormat="1" ht="16.5" customHeight="1">
      <c r="A9" s="40"/>
      <c r="B9" s="46"/>
      <c r="C9" s="40"/>
      <c r="D9" s="40"/>
      <c r="E9" s="148" t="s">
        <v>1253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2" customHeight="1">
      <c r="A11" s="40"/>
      <c r="B11" s="46"/>
      <c r="C11" s="40"/>
      <c r="D11" s="145" t="s">
        <v>18</v>
      </c>
      <c r="E11" s="40"/>
      <c r="F11" s="135" t="s">
        <v>35</v>
      </c>
      <c r="G11" s="40"/>
      <c r="H11" s="40"/>
      <c r="I11" s="145" t="s">
        <v>20</v>
      </c>
      <c r="J11" s="135" t="s">
        <v>35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15. 11. 2021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5" t="s">
        <v>30</v>
      </c>
      <c r="E14" s="40"/>
      <c r="F14" s="40"/>
      <c r="G14" s="40"/>
      <c r="H14" s="40"/>
      <c r="I14" s="145" t="s">
        <v>31</v>
      </c>
      <c r="J14" s="135" t="s">
        <v>32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8" customHeight="1">
      <c r="A15" s="40"/>
      <c r="B15" s="46"/>
      <c r="C15" s="40"/>
      <c r="D15" s="40"/>
      <c r="E15" s="135" t="s">
        <v>33</v>
      </c>
      <c r="F15" s="40"/>
      <c r="G15" s="40"/>
      <c r="H15" s="40"/>
      <c r="I15" s="145" t="s">
        <v>34</v>
      </c>
      <c r="J15" s="135" t="s">
        <v>35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2" customHeight="1">
      <c r="A17" s="40"/>
      <c r="B17" s="46"/>
      <c r="C17" s="40"/>
      <c r="D17" s="145" t="s">
        <v>36</v>
      </c>
      <c r="E17" s="40"/>
      <c r="F17" s="40"/>
      <c r="G17" s="40"/>
      <c r="H17" s="40"/>
      <c r="I17" s="145" t="s">
        <v>31</v>
      </c>
      <c r="J17" s="34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5" t="s">
        <v>34</v>
      </c>
      <c r="J18" s="34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2" customHeight="1">
      <c r="A20" s="40"/>
      <c r="B20" s="46"/>
      <c r="C20" s="40"/>
      <c r="D20" s="145" t="s">
        <v>38</v>
      </c>
      <c r="E20" s="40"/>
      <c r="F20" s="40"/>
      <c r="G20" s="40"/>
      <c r="H20" s="40"/>
      <c r="I20" s="145" t="s">
        <v>31</v>
      </c>
      <c r="J20" s="135" t="s">
        <v>39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18" customHeight="1">
      <c r="A21" s="40"/>
      <c r="B21" s="46"/>
      <c r="C21" s="40"/>
      <c r="D21" s="40"/>
      <c r="E21" s="135" t="s">
        <v>40</v>
      </c>
      <c r="F21" s="40"/>
      <c r="G21" s="40"/>
      <c r="H21" s="40"/>
      <c r="I21" s="145" t="s">
        <v>34</v>
      </c>
      <c r="J21" s="135" t="s">
        <v>35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2" customHeight="1">
      <c r="A23" s="40"/>
      <c r="B23" s="46"/>
      <c r="C23" s="40"/>
      <c r="D23" s="145" t="s">
        <v>42</v>
      </c>
      <c r="E23" s="40"/>
      <c r="F23" s="40"/>
      <c r="G23" s="40"/>
      <c r="H23" s="40"/>
      <c r="I23" s="145" t="s">
        <v>31</v>
      </c>
      <c r="J23" s="135" t="str">
        <f>IF('Rekapitulace stavby'!AN19="","",'Rekapitulace stavby'!AN19)</f>
        <v/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34</v>
      </c>
      <c r="J24" s="135" t="str">
        <f>IF('Rekapitulace stavby'!AN20="","",'Rekapitulace stavby'!AN20)</f>
        <v/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2" customHeight="1">
      <c r="A26" s="40"/>
      <c r="B26" s="46"/>
      <c r="C26" s="40"/>
      <c r="D26" s="145" t="s">
        <v>44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8" customFormat="1" ht="71.25" customHeight="1">
      <c r="A27" s="150"/>
      <c r="B27" s="151"/>
      <c r="C27" s="150"/>
      <c r="D27" s="150"/>
      <c r="E27" s="152" t="s">
        <v>45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hidden="1" s="2" customFormat="1" ht="25.44" customHeight="1">
      <c r="A30" s="40"/>
      <c r="B30" s="46"/>
      <c r="C30" s="40"/>
      <c r="D30" s="155" t="s">
        <v>46</v>
      </c>
      <c r="E30" s="40"/>
      <c r="F30" s="40"/>
      <c r="G30" s="40"/>
      <c r="H30" s="40"/>
      <c r="I30" s="40"/>
      <c r="J30" s="156">
        <f>ROUND(J83, 1)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14.4" customHeight="1">
      <c r="A32" s="40"/>
      <c r="B32" s="46"/>
      <c r="C32" s="40"/>
      <c r="D32" s="40"/>
      <c r="E32" s="40"/>
      <c r="F32" s="157" t="s">
        <v>48</v>
      </c>
      <c r="G32" s="40"/>
      <c r="H32" s="40"/>
      <c r="I32" s="157" t="s">
        <v>47</v>
      </c>
      <c r="J32" s="157" t="s">
        <v>49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50</v>
      </c>
      <c r="E33" s="145" t="s">
        <v>51</v>
      </c>
      <c r="F33" s="159">
        <f>ROUND((SUM(BE83:BE135)),  1)</f>
        <v>0</v>
      </c>
      <c r="G33" s="40"/>
      <c r="H33" s="40"/>
      <c r="I33" s="160">
        <v>0.20999999999999999</v>
      </c>
      <c r="J33" s="159">
        <f>ROUND(((SUM(BE83:BE135))*I33),  1)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52</v>
      </c>
      <c r="F34" s="159">
        <f>ROUND((SUM(BF83:BF135)),  1)</f>
        <v>0</v>
      </c>
      <c r="G34" s="40"/>
      <c r="H34" s="40"/>
      <c r="I34" s="160">
        <v>0.14999999999999999</v>
      </c>
      <c r="J34" s="159">
        <f>ROUND(((SUM(BF83:BF135))*I34),  1)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53</v>
      </c>
      <c r="F35" s="159">
        <f>ROUND((SUM(BG83:BG135)),  1)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54</v>
      </c>
      <c r="F36" s="159">
        <f>ROUND((SUM(BH83:BH135)),  1)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55</v>
      </c>
      <c r="F37" s="159">
        <f>ROUND((SUM(BI83:BI135)),  1)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25.44" customHeight="1">
      <c r="A39" s="40"/>
      <c r="B39" s="46"/>
      <c r="C39" s="161"/>
      <c r="D39" s="162" t="s">
        <v>56</v>
      </c>
      <c r="E39" s="163"/>
      <c r="F39" s="163"/>
      <c r="G39" s="164" t="s">
        <v>57</v>
      </c>
      <c r="H39" s="165" t="s">
        <v>58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/>
    <row r="42" hidden="1"/>
    <row r="43" hidden="1"/>
    <row r="44" hidden="1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hidden="1" s="2" customFormat="1" ht="24.96" customHeight="1">
      <c r="A45" s="40"/>
      <c r="B45" s="41"/>
      <c r="C45" s="24" t="s">
        <v>133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hidden="1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16.5" customHeight="1">
      <c r="A48" s="40"/>
      <c r="B48" s="41"/>
      <c r="C48" s="42"/>
      <c r="D48" s="42"/>
      <c r="E48" s="172" t="str">
        <f>E7</f>
        <v>Rekonstrukce kanalizační stoky CHIVa a CHIVb, ul. Sadová, Kolín</v>
      </c>
      <c r="F48" s="33"/>
      <c r="G48" s="33"/>
      <c r="H48" s="33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125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hidden="1" s="2" customFormat="1" ht="12" customHeight="1">
      <c r="A52" s="40"/>
      <c r="B52" s="41"/>
      <c r="C52" s="33" t="s">
        <v>22</v>
      </c>
      <c r="D52" s="42"/>
      <c r="E52" s="42"/>
      <c r="F52" s="28" t="str">
        <f>F12</f>
        <v>Kolín</v>
      </c>
      <c r="G52" s="42"/>
      <c r="H52" s="42"/>
      <c r="I52" s="33" t="s">
        <v>24</v>
      </c>
      <c r="J52" s="74" t="str">
        <f>IF(J12="","",J12)</f>
        <v>15. 11. 2021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Kolín</v>
      </c>
      <c r="G54" s="42"/>
      <c r="H54" s="42"/>
      <c r="I54" s="33" t="s">
        <v>38</v>
      </c>
      <c r="J54" s="38" t="str">
        <f>E21</f>
        <v>LK PROJEKT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29.28" customHeight="1">
      <c r="A57" s="40"/>
      <c r="B57" s="41"/>
      <c r="C57" s="173" t="s">
        <v>134</v>
      </c>
      <c r="D57" s="174"/>
      <c r="E57" s="174"/>
      <c r="F57" s="174"/>
      <c r="G57" s="174"/>
      <c r="H57" s="174"/>
      <c r="I57" s="174"/>
      <c r="J57" s="175" t="s">
        <v>135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22.8" customHeight="1">
      <c r="A59" s="40"/>
      <c r="B59" s="41"/>
      <c r="C59" s="176" t="s">
        <v>78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136</v>
      </c>
    </row>
    <row r="60" hidden="1" s="9" customFormat="1" ht="24.96" customHeight="1">
      <c r="A60" s="9"/>
      <c r="B60" s="177"/>
      <c r="C60" s="178"/>
      <c r="D60" s="179" t="s">
        <v>1253</v>
      </c>
      <c r="E60" s="180"/>
      <c r="F60" s="180"/>
      <c r="G60" s="180"/>
      <c r="H60" s="180"/>
      <c r="I60" s="180"/>
      <c r="J60" s="181">
        <f>J84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27"/>
      <c r="D61" s="184" t="s">
        <v>1254</v>
      </c>
      <c r="E61" s="185"/>
      <c r="F61" s="185"/>
      <c r="G61" s="185"/>
      <c r="H61" s="185"/>
      <c r="I61" s="185"/>
      <c r="J61" s="186">
        <f>J85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3"/>
      <c r="C62" s="127"/>
      <c r="D62" s="184" t="s">
        <v>1255</v>
      </c>
      <c r="E62" s="185"/>
      <c r="F62" s="185"/>
      <c r="G62" s="185"/>
      <c r="H62" s="185"/>
      <c r="I62" s="185"/>
      <c r="J62" s="186">
        <f>J102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3"/>
      <c r="C63" s="127"/>
      <c r="D63" s="184" t="s">
        <v>1256</v>
      </c>
      <c r="E63" s="185"/>
      <c r="F63" s="185"/>
      <c r="G63" s="185"/>
      <c r="H63" s="185"/>
      <c r="I63" s="185"/>
      <c r="J63" s="186">
        <f>J127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hidden="1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/>
    <row r="67" hidden="1"/>
    <row r="68" hidden="1"/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144</v>
      </c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2" t="str">
        <f>E7</f>
        <v>Rekonstrukce kanalizační stoky CHIVa a CHIVb, ul. Sadová, Kolín</v>
      </c>
      <c r="F73" s="33"/>
      <c r="G73" s="33"/>
      <c r="H73" s="33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125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Kolín</v>
      </c>
      <c r="G77" s="42"/>
      <c r="H77" s="42"/>
      <c r="I77" s="33" t="s">
        <v>24</v>
      </c>
      <c r="J77" s="74" t="str">
        <f>IF(J12="","",J12)</f>
        <v>15. 11. 2021</v>
      </c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Město Kolín</v>
      </c>
      <c r="G79" s="42"/>
      <c r="H79" s="42"/>
      <c r="I79" s="33" t="s">
        <v>38</v>
      </c>
      <c r="J79" s="38" t="str">
        <f>E21</f>
        <v>LK PROJEKT s.r.o.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36</v>
      </c>
      <c r="D80" s="42"/>
      <c r="E80" s="42"/>
      <c r="F80" s="28" t="str">
        <f>IF(E18="","",E18)</f>
        <v>Vyplň údaj</v>
      </c>
      <c r="G80" s="42"/>
      <c r="H80" s="42"/>
      <c r="I80" s="33" t="s">
        <v>42</v>
      </c>
      <c r="J80" s="38" t="str">
        <f>E24</f>
        <v xml:space="preserve"> 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8"/>
      <c r="B82" s="189"/>
      <c r="C82" s="190" t="s">
        <v>145</v>
      </c>
      <c r="D82" s="191" t="s">
        <v>65</v>
      </c>
      <c r="E82" s="191" t="s">
        <v>61</v>
      </c>
      <c r="F82" s="191" t="s">
        <v>62</v>
      </c>
      <c r="G82" s="191" t="s">
        <v>146</v>
      </c>
      <c r="H82" s="191" t="s">
        <v>147</v>
      </c>
      <c r="I82" s="191" t="s">
        <v>148</v>
      </c>
      <c r="J82" s="191" t="s">
        <v>135</v>
      </c>
      <c r="K82" s="192" t="s">
        <v>149</v>
      </c>
      <c r="L82" s="193"/>
      <c r="M82" s="94" t="s">
        <v>35</v>
      </c>
      <c r="N82" s="95" t="s">
        <v>50</v>
      </c>
      <c r="O82" s="95" t="s">
        <v>150</v>
      </c>
      <c r="P82" s="95" t="s">
        <v>151</v>
      </c>
      <c r="Q82" s="95" t="s">
        <v>152</v>
      </c>
      <c r="R82" s="95" t="s">
        <v>153</v>
      </c>
      <c r="S82" s="95" t="s">
        <v>154</v>
      </c>
      <c r="T82" s="96" t="s">
        <v>155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40"/>
      <c r="B83" s="41"/>
      <c r="C83" s="101" t="s">
        <v>156</v>
      </c>
      <c r="D83" s="42"/>
      <c r="E83" s="42"/>
      <c r="F83" s="42"/>
      <c r="G83" s="42"/>
      <c r="H83" s="42"/>
      <c r="I83" s="42"/>
      <c r="J83" s="194">
        <f>BK83</f>
        <v>0</v>
      </c>
      <c r="K83" s="42"/>
      <c r="L83" s="46"/>
      <c r="M83" s="97"/>
      <c r="N83" s="195"/>
      <c r="O83" s="98"/>
      <c r="P83" s="196">
        <f>P84</f>
        <v>0</v>
      </c>
      <c r="Q83" s="98"/>
      <c r="R83" s="196">
        <f>R84</f>
        <v>0</v>
      </c>
      <c r="S83" s="98"/>
      <c r="T83" s="197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79</v>
      </c>
      <c r="AU83" s="18" t="s">
        <v>136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79</v>
      </c>
      <c r="E84" s="202" t="s">
        <v>110</v>
      </c>
      <c r="F84" s="202" t="s">
        <v>111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P85+P102+P127</f>
        <v>0</v>
      </c>
      <c r="Q84" s="207"/>
      <c r="R84" s="208">
        <f>R85+R102+R127</f>
        <v>0</v>
      </c>
      <c r="S84" s="207"/>
      <c r="T84" s="209">
        <f>T85+T102+T127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198</v>
      </c>
      <c r="AT84" s="211" t="s">
        <v>79</v>
      </c>
      <c r="AU84" s="211" t="s">
        <v>80</v>
      </c>
      <c r="AY84" s="210" t="s">
        <v>159</v>
      </c>
      <c r="BK84" s="212">
        <f>BK85+BK102+BK127</f>
        <v>0</v>
      </c>
    </row>
    <row r="85" s="12" customFormat="1" ht="22.8" customHeight="1">
      <c r="A85" s="12"/>
      <c r="B85" s="199"/>
      <c r="C85" s="200"/>
      <c r="D85" s="201" t="s">
        <v>79</v>
      </c>
      <c r="E85" s="213" t="s">
        <v>1257</v>
      </c>
      <c r="F85" s="213" t="s">
        <v>1258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SUM(P86:P101)</f>
        <v>0</v>
      </c>
      <c r="Q85" s="207"/>
      <c r="R85" s="208">
        <f>SUM(R86:R101)</f>
        <v>0</v>
      </c>
      <c r="S85" s="207"/>
      <c r="T85" s="209">
        <f>SUM(T86:T101)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198</v>
      </c>
      <c r="AT85" s="211" t="s">
        <v>79</v>
      </c>
      <c r="AU85" s="211" t="s">
        <v>87</v>
      </c>
      <c r="AY85" s="210" t="s">
        <v>159</v>
      </c>
      <c r="BK85" s="212">
        <f>SUM(BK86:BK101)</f>
        <v>0</v>
      </c>
    </row>
    <row r="86" s="2" customFormat="1" ht="16.5" customHeight="1">
      <c r="A86" s="40"/>
      <c r="B86" s="41"/>
      <c r="C86" s="215" t="s">
        <v>87</v>
      </c>
      <c r="D86" s="215" t="s">
        <v>161</v>
      </c>
      <c r="E86" s="216" t="s">
        <v>1259</v>
      </c>
      <c r="F86" s="217" t="s">
        <v>1260</v>
      </c>
      <c r="G86" s="218" t="s">
        <v>1261</v>
      </c>
      <c r="H86" s="219">
        <v>1</v>
      </c>
      <c r="I86" s="220"/>
      <c r="J86" s="221">
        <f>ROUND(I86*H86,1)</f>
        <v>0</v>
      </c>
      <c r="K86" s="217" t="s">
        <v>165</v>
      </c>
      <c r="L86" s="46"/>
      <c r="M86" s="222" t="s">
        <v>35</v>
      </c>
      <c r="N86" s="223" t="s">
        <v>51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1262</v>
      </c>
      <c r="AT86" s="226" t="s">
        <v>161</v>
      </c>
      <c r="AU86" s="226" t="s">
        <v>89</v>
      </c>
      <c r="AY86" s="18" t="s">
        <v>159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8" t="s">
        <v>87</v>
      </c>
      <c r="BK86" s="227">
        <f>ROUND(I86*H86,1)</f>
        <v>0</v>
      </c>
      <c r="BL86" s="18" t="s">
        <v>1262</v>
      </c>
      <c r="BM86" s="226" t="s">
        <v>1263</v>
      </c>
    </row>
    <row r="87" s="2" customFormat="1">
      <c r="A87" s="40"/>
      <c r="B87" s="41"/>
      <c r="C87" s="42"/>
      <c r="D87" s="228" t="s">
        <v>168</v>
      </c>
      <c r="E87" s="42"/>
      <c r="F87" s="229" t="s">
        <v>1260</v>
      </c>
      <c r="G87" s="42"/>
      <c r="H87" s="42"/>
      <c r="I87" s="230"/>
      <c r="J87" s="42"/>
      <c r="K87" s="42"/>
      <c r="L87" s="46"/>
      <c r="M87" s="231"/>
      <c r="N87" s="232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168</v>
      </c>
      <c r="AU87" s="18" t="s">
        <v>89</v>
      </c>
    </row>
    <row r="88" s="2" customFormat="1">
      <c r="A88" s="40"/>
      <c r="B88" s="41"/>
      <c r="C88" s="42"/>
      <c r="D88" s="233" t="s">
        <v>170</v>
      </c>
      <c r="E88" s="42"/>
      <c r="F88" s="234" t="s">
        <v>1264</v>
      </c>
      <c r="G88" s="42"/>
      <c r="H88" s="42"/>
      <c r="I88" s="230"/>
      <c r="J88" s="42"/>
      <c r="K88" s="42"/>
      <c r="L88" s="46"/>
      <c r="M88" s="231"/>
      <c r="N88" s="232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14" customFormat="1">
      <c r="A89" s="14"/>
      <c r="B89" s="245"/>
      <c r="C89" s="246"/>
      <c r="D89" s="228" t="s">
        <v>172</v>
      </c>
      <c r="E89" s="247" t="s">
        <v>35</v>
      </c>
      <c r="F89" s="248" t="s">
        <v>87</v>
      </c>
      <c r="G89" s="246"/>
      <c r="H89" s="249">
        <v>1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5" t="s">
        <v>172</v>
      </c>
      <c r="AU89" s="255" t="s">
        <v>89</v>
      </c>
      <c r="AV89" s="14" t="s">
        <v>89</v>
      </c>
      <c r="AW89" s="14" t="s">
        <v>41</v>
      </c>
      <c r="AX89" s="14" t="s">
        <v>87</v>
      </c>
      <c r="AY89" s="255" t="s">
        <v>159</v>
      </c>
    </row>
    <row r="90" s="2" customFormat="1" ht="16.5" customHeight="1">
      <c r="A90" s="40"/>
      <c r="B90" s="41"/>
      <c r="C90" s="215" t="s">
        <v>89</v>
      </c>
      <c r="D90" s="215" t="s">
        <v>161</v>
      </c>
      <c r="E90" s="216" t="s">
        <v>1265</v>
      </c>
      <c r="F90" s="217" t="s">
        <v>1266</v>
      </c>
      <c r="G90" s="218" t="s">
        <v>1261</v>
      </c>
      <c r="H90" s="219">
        <v>1</v>
      </c>
      <c r="I90" s="220"/>
      <c r="J90" s="221">
        <f>ROUND(I90*H90,1)</f>
        <v>0</v>
      </c>
      <c r="K90" s="217" t="s">
        <v>165</v>
      </c>
      <c r="L90" s="46"/>
      <c r="M90" s="222" t="s">
        <v>35</v>
      </c>
      <c r="N90" s="223" t="s">
        <v>51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1262</v>
      </c>
      <c r="AT90" s="226" t="s">
        <v>161</v>
      </c>
      <c r="AU90" s="226" t="s">
        <v>89</v>
      </c>
      <c r="AY90" s="18" t="s">
        <v>159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87</v>
      </c>
      <c r="BK90" s="227">
        <f>ROUND(I90*H90,1)</f>
        <v>0</v>
      </c>
      <c r="BL90" s="18" t="s">
        <v>1262</v>
      </c>
      <c r="BM90" s="226" t="s">
        <v>1267</v>
      </c>
    </row>
    <row r="91" s="2" customFormat="1">
      <c r="A91" s="40"/>
      <c r="B91" s="41"/>
      <c r="C91" s="42"/>
      <c r="D91" s="228" t="s">
        <v>168</v>
      </c>
      <c r="E91" s="42"/>
      <c r="F91" s="229" t="s">
        <v>1266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168</v>
      </c>
      <c r="AU91" s="18" t="s">
        <v>89</v>
      </c>
    </row>
    <row r="92" s="2" customFormat="1">
      <c r="A92" s="40"/>
      <c r="B92" s="41"/>
      <c r="C92" s="42"/>
      <c r="D92" s="233" t="s">
        <v>170</v>
      </c>
      <c r="E92" s="42"/>
      <c r="F92" s="234" t="s">
        <v>1268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170</v>
      </c>
      <c r="AU92" s="18" t="s">
        <v>89</v>
      </c>
    </row>
    <row r="93" s="14" customFormat="1">
      <c r="A93" s="14"/>
      <c r="B93" s="245"/>
      <c r="C93" s="246"/>
      <c r="D93" s="228" t="s">
        <v>172</v>
      </c>
      <c r="E93" s="247" t="s">
        <v>35</v>
      </c>
      <c r="F93" s="248" t="s">
        <v>87</v>
      </c>
      <c r="G93" s="246"/>
      <c r="H93" s="249">
        <v>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172</v>
      </c>
      <c r="AU93" s="255" t="s">
        <v>89</v>
      </c>
      <c r="AV93" s="14" t="s">
        <v>89</v>
      </c>
      <c r="AW93" s="14" t="s">
        <v>41</v>
      </c>
      <c r="AX93" s="14" t="s">
        <v>87</v>
      </c>
      <c r="AY93" s="255" t="s">
        <v>159</v>
      </c>
    </row>
    <row r="94" s="2" customFormat="1" ht="16.5" customHeight="1">
      <c r="A94" s="40"/>
      <c r="B94" s="41"/>
      <c r="C94" s="215" t="s">
        <v>184</v>
      </c>
      <c r="D94" s="215" t="s">
        <v>161</v>
      </c>
      <c r="E94" s="216" t="s">
        <v>1269</v>
      </c>
      <c r="F94" s="217" t="s">
        <v>1270</v>
      </c>
      <c r="G94" s="218" t="s">
        <v>1261</v>
      </c>
      <c r="H94" s="219">
        <v>1</v>
      </c>
      <c r="I94" s="220"/>
      <c r="J94" s="221">
        <f>ROUND(I94*H94,1)</f>
        <v>0</v>
      </c>
      <c r="K94" s="217" t="s">
        <v>165</v>
      </c>
      <c r="L94" s="46"/>
      <c r="M94" s="222" t="s">
        <v>35</v>
      </c>
      <c r="N94" s="223" t="s">
        <v>51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1262</v>
      </c>
      <c r="AT94" s="226" t="s">
        <v>161</v>
      </c>
      <c r="AU94" s="226" t="s">
        <v>89</v>
      </c>
      <c r="AY94" s="18" t="s">
        <v>159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87</v>
      </c>
      <c r="BK94" s="227">
        <f>ROUND(I94*H94,1)</f>
        <v>0</v>
      </c>
      <c r="BL94" s="18" t="s">
        <v>1262</v>
      </c>
      <c r="BM94" s="226" t="s">
        <v>1271</v>
      </c>
    </row>
    <row r="95" s="2" customFormat="1">
      <c r="A95" s="40"/>
      <c r="B95" s="41"/>
      <c r="C95" s="42"/>
      <c r="D95" s="228" t="s">
        <v>168</v>
      </c>
      <c r="E95" s="42"/>
      <c r="F95" s="229" t="s">
        <v>1270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168</v>
      </c>
      <c r="AU95" s="18" t="s">
        <v>89</v>
      </c>
    </row>
    <row r="96" s="2" customFormat="1">
      <c r="A96" s="40"/>
      <c r="B96" s="41"/>
      <c r="C96" s="42"/>
      <c r="D96" s="233" t="s">
        <v>170</v>
      </c>
      <c r="E96" s="42"/>
      <c r="F96" s="234" t="s">
        <v>1272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170</v>
      </c>
      <c r="AU96" s="18" t="s">
        <v>89</v>
      </c>
    </row>
    <row r="97" s="14" customFormat="1">
      <c r="A97" s="14"/>
      <c r="B97" s="245"/>
      <c r="C97" s="246"/>
      <c r="D97" s="228" t="s">
        <v>172</v>
      </c>
      <c r="E97" s="247" t="s">
        <v>35</v>
      </c>
      <c r="F97" s="248" t="s">
        <v>87</v>
      </c>
      <c r="G97" s="246"/>
      <c r="H97" s="249">
        <v>1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5" t="s">
        <v>172</v>
      </c>
      <c r="AU97" s="255" t="s">
        <v>89</v>
      </c>
      <c r="AV97" s="14" t="s">
        <v>89</v>
      </c>
      <c r="AW97" s="14" t="s">
        <v>41</v>
      </c>
      <c r="AX97" s="14" t="s">
        <v>87</v>
      </c>
      <c r="AY97" s="255" t="s">
        <v>159</v>
      </c>
    </row>
    <row r="98" s="2" customFormat="1" ht="16.5" customHeight="1">
      <c r="A98" s="40"/>
      <c r="B98" s="41"/>
      <c r="C98" s="215" t="s">
        <v>166</v>
      </c>
      <c r="D98" s="215" t="s">
        <v>161</v>
      </c>
      <c r="E98" s="216" t="s">
        <v>1273</v>
      </c>
      <c r="F98" s="217" t="s">
        <v>1274</v>
      </c>
      <c r="G98" s="218" t="s">
        <v>1261</v>
      </c>
      <c r="H98" s="219">
        <v>1</v>
      </c>
      <c r="I98" s="220"/>
      <c r="J98" s="221">
        <f>ROUND(I98*H98,1)</f>
        <v>0</v>
      </c>
      <c r="K98" s="217" t="s">
        <v>165</v>
      </c>
      <c r="L98" s="46"/>
      <c r="M98" s="222" t="s">
        <v>35</v>
      </c>
      <c r="N98" s="223" t="s">
        <v>51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1262</v>
      </c>
      <c r="AT98" s="226" t="s">
        <v>161</v>
      </c>
      <c r="AU98" s="226" t="s">
        <v>89</v>
      </c>
      <c r="AY98" s="18" t="s">
        <v>159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87</v>
      </c>
      <c r="BK98" s="227">
        <f>ROUND(I98*H98,1)</f>
        <v>0</v>
      </c>
      <c r="BL98" s="18" t="s">
        <v>1262</v>
      </c>
      <c r="BM98" s="226" t="s">
        <v>1275</v>
      </c>
    </row>
    <row r="99" s="2" customFormat="1">
      <c r="A99" s="40"/>
      <c r="B99" s="41"/>
      <c r="C99" s="42"/>
      <c r="D99" s="228" t="s">
        <v>168</v>
      </c>
      <c r="E99" s="42"/>
      <c r="F99" s="229" t="s">
        <v>1274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168</v>
      </c>
      <c r="AU99" s="18" t="s">
        <v>89</v>
      </c>
    </row>
    <row r="100" s="2" customFormat="1">
      <c r="A100" s="40"/>
      <c r="B100" s="41"/>
      <c r="C100" s="42"/>
      <c r="D100" s="233" t="s">
        <v>170</v>
      </c>
      <c r="E100" s="42"/>
      <c r="F100" s="234" t="s">
        <v>1276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170</v>
      </c>
      <c r="AU100" s="18" t="s">
        <v>89</v>
      </c>
    </row>
    <row r="101" s="14" customFormat="1">
      <c r="A101" s="14"/>
      <c r="B101" s="245"/>
      <c r="C101" s="246"/>
      <c r="D101" s="228" t="s">
        <v>172</v>
      </c>
      <c r="E101" s="247" t="s">
        <v>35</v>
      </c>
      <c r="F101" s="248" t="s">
        <v>87</v>
      </c>
      <c r="G101" s="246"/>
      <c r="H101" s="249">
        <v>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172</v>
      </c>
      <c r="AU101" s="255" t="s">
        <v>89</v>
      </c>
      <c r="AV101" s="14" t="s">
        <v>89</v>
      </c>
      <c r="AW101" s="14" t="s">
        <v>41</v>
      </c>
      <c r="AX101" s="14" t="s">
        <v>87</v>
      </c>
      <c r="AY101" s="255" t="s">
        <v>159</v>
      </c>
    </row>
    <row r="102" s="12" customFormat="1" ht="22.8" customHeight="1">
      <c r="A102" s="12"/>
      <c r="B102" s="199"/>
      <c r="C102" s="200"/>
      <c r="D102" s="201" t="s">
        <v>79</v>
      </c>
      <c r="E102" s="213" t="s">
        <v>1277</v>
      </c>
      <c r="F102" s="213" t="s">
        <v>1278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SUM(P103:P126)</f>
        <v>0</v>
      </c>
      <c r="Q102" s="207"/>
      <c r="R102" s="208">
        <f>SUM(R103:R126)</f>
        <v>0</v>
      </c>
      <c r="S102" s="207"/>
      <c r="T102" s="209">
        <f>SUM(T103:T126)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198</v>
      </c>
      <c r="AT102" s="211" t="s">
        <v>79</v>
      </c>
      <c r="AU102" s="211" t="s">
        <v>87</v>
      </c>
      <c r="AY102" s="210" t="s">
        <v>159</v>
      </c>
      <c r="BK102" s="212">
        <f>SUM(BK103:BK126)</f>
        <v>0</v>
      </c>
    </row>
    <row r="103" s="2" customFormat="1" ht="16.5" customHeight="1">
      <c r="A103" s="40"/>
      <c r="B103" s="41"/>
      <c r="C103" s="215" t="s">
        <v>198</v>
      </c>
      <c r="D103" s="215" t="s">
        <v>161</v>
      </c>
      <c r="E103" s="216" t="s">
        <v>1279</v>
      </c>
      <c r="F103" s="217" t="s">
        <v>1280</v>
      </c>
      <c r="G103" s="218" t="s">
        <v>1261</v>
      </c>
      <c r="H103" s="219">
        <v>1</v>
      </c>
      <c r="I103" s="220"/>
      <c r="J103" s="221">
        <f>ROUND(I103*H103,1)</f>
        <v>0</v>
      </c>
      <c r="K103" s="217" t="s">
        <v>165</v>
      </c>
      <c r="L103" s="46"/>
      <c r="M103" s="222" t="s">
        <v>35</v>
      </c>
      <c r="N103" s="223" t="s">
        <v>51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1262</v>
      </c>
      <c r="AT103" s="226" t="s">
        <v>161</v>
      </c>
      <c r="AU103" s="226" t="s">
        <v>89</v>
      </c>
      <c r="AY103" s="18" t="s">
        <v>159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87</v>
      </c>
      <c r="BK103" s="227">
        <f>ROUND(I103*H103,1)</f>
        <v>0</v>
      </c>
      <c r="BL103" s="18" t="s">
        <v>1262</v>
      </c>
      <c r="BM103" s="226" t="s">
        <v>1281</v>
      </c>
    </row>
    <row r="104" s="2" customFormat="1">
      <c r="A104" s="40"/>
      <c r="B104" s="41"/>
      <c r="C104" s="42"/>
      <c r="D104" s="228" t="s">
        <v>168</v>
      </c>
      <c r="E104" s="42"/>
      <c r="F104" s="229" t="s">
        <v>1280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168</v>
      </c>
      <c r="AU104" s="18" t="s">
        <v>89</v>
      </c>
    </row>
    <row r="105" s="2" customFormat="1">
      <c r="A105" s="40"/>
      <c r="B105" s="41"/>
      <c r="C105" s="42"/>
      <c r="D105" s="233" t="s">
        <v>170</v>
      </c>
      <c r="E105" s="42"/>
      <c r="F105" s="234" t="s">
        <v>1282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170</v>
      </c>
      <c r="AU105" s="18" t="s">
        <v>89</v>
      </c>
    </row>
    <row r="106" s="14" customFormat="1">
      <c r="A106" s="14"/>
      <c r="B106" s="245"/>
      <c r="C106" s="246"/>
      <c r="D106" s="228" t="s">
        <v>172</v>
      </c>
      <c r="E106" s="247" t="s">
        <v>35</v>
      </c>
      <c r="F106" s="248" t="s">
        <v>87</v>
      </c>
      <c r="G106" s="246"/>
      <c r="H106" s="249">
        <v>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172</v>
      </c>
      <c r="AU106" s="255" t="s">
        <v>89</v>
      </c>
      <c r="AV106" s="14" t="s">
        <v>89</v>
      </c>
      <c r="AW106" s="14" t="s">
        <v>41</v>
      </c>
      <c r="AX106" s="14" t="s">
        <v>87</v>
      </c>
      <c r="AY106" s="255" t="s">
        <v>159</v>
      </c>
    </row>
    <row r="107" s="2" customFormat="1" ht="16.5" customHeight="1">
      <c r="A107" s="40"/>
      <c r="B107" s="41"/>
      <c r="C107" s="215" t="s">
        <v>205</v>
      </c>
      <c r="D107" s="215" t="s">
        <v>161</v>
      </c>
      <c r="E107" s="216" t="s">
        <v>1283</v>
      </c>
      <c r="F107" s="217" t="s">
        <v>1284</v>
      </c>
      <c r="G107" s="218" t="s">
        <v>1261</v>
      </c>
      <c r="H107" s="219">
        <v>1</v>
      </c>
      <c r="I107" s="220"/>
      <c r="J107" s="221">
        <f>ROUND(I107*H107,1)</f>
        <v>0</v>
      </c>
      <c r="K107" s="217" t="s">
        <v>165</v>
      </c>
      <c r="L107" s="46"/>
      <c r="M107" s="222" t="s">
        <v>35</v>
      </c>
      <c r="N107" s="223" t="s">
        <v>51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1262</v>
      </c>
      <c r="AT107" s="226" t="s">
        <v>161</v>
      </c>
      <c r="AU107" s="226" t="s">
        <v>89</v>
      </c>
      <c r="AY107" s="18" t="s">
        <v>159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87</v>
      </c>
      <c r="BK107" s="227">
        <f>ROUND(I107*H107,1)</f>
        <v>0</v>
      </c>
      <c r="BL107" s="18" t="s">
        <v>1262</v>
      </c>
      <c r="BM107" s="226" t="s">
        <v>1285</v>
      </c>
    </row>
    <row r="108" s="2" customFormat="1">
      <c r="A108" s="40"/>
      <c r="B108" s="41"/>
      <c r="C108" s="42"/>
      <c r="D108" s="228" t="s">
        <v>168</v>
      </c>
      <c r="E108" s="42"/>
      <c r="F108" s="229" t="s">
        <v>1284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168</v>
      </c>
      <c r="AU108" s="18" t="s">
        <v>89</v>
      </c>
    </row>
    <row r="109" s="2" customFormat="1">
      <c r="A109" s="40"/>
      <c r="B109" s="41"/>
      <c r="C109" s="42"/>
      <c r="D109" s="233" t="s">
        <v>170</v>
      </c>
      <c r="E109" s="42"/>
      <c r="F109" s="234" t="s">
        <v>1286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170</v>
      </c>
      <c r="AU109" s="18" t="s">
        <v>89</v>
      </c>
    </row>
    <row r="110" s="14" customFormat="1">
      <c r="A110" s="14"/>
      <c r="B110" s="245"/>
      <c r="C110" s="246"/>
      <c r="D110" s="228" t="s">
        <v>172</v>
      </c>
      <c r="E110" s="247" t="s">
        <v>35</v>
      </c>
      <c r="F110" s="248" t="s">
        <v>87</v>
      </c>
      <c r="G110" s="246"/>
      <c r="H110" s="249">
        <v>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172</v>
      </c>
      <c r="AU110" s="255" t="s">
        <v>89</v>
      </c>
      <c r="AV110" s="14" t="s">
        <v>89</v>
      </c>
      <c r="AW110" s="14" t="s">
        <v>41</v>
      </c>
      <c r="AX110" s="14" t="s">
        <v>87</v>
      </c>
      <c r="AY110" s="255" t="s">
        <v>159</v>
      </c>
    </row>
    <row r="111" s="2" customFormat="1" ht="16.5" customHeight="1">
      <c r="A111" s="40"/>
      <c r="B111" s="41"/>
      <c r="C111" s="215" t="s">
        <v>212</v>
      </c>
      <c r="D111" s="215" t="s">
        <v>161</v>
      </c>
      <c r="E111" s="216" t="s">
        <v>1287</v>
      </c>
      <c r="F111" s="217" t="s">
        <v>1288</v>
      </c>
      <c r="G111" s="218" t="s">
        <v>1261</v>
      </c>
      <c r="H111" s="219">
        <v>1</v>
      </c>
      <c r="I111" s="220"/>
      <c r="J111" s="221">
        <f>ROUND(I111*H111,1)</f>
        <v>0</v>
      </c>
      <c r="K111" s="217" t="s">
        <v>165</v>
      </c>
      <c r="L111" s="46"/>
      <c r="M111" s="222" t="s">
        <v>35</v>
      </c>
      <c r="N111" s="223" t="s">
        <v>51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1262</v>
      </c>
      <c r="AT111" s="226" t="s">
        <v>161</v>
      </c>
      <c r="AU111" s="226" t="s">
        <v>89</v>
      </c>
      <c r="AY111" s="18" t="s">
        <v>159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87</v>
      </c>
      <c r="BK111" s="227">
        <f>ROUND(I111*H111,1)</f>
        <v>0</v>
      </c>
      <c r="BL111" s="18" t="s">
        <v>1262</v>
      </c>
      <c r="BM111" s="226" t="s">
        <v>1289</v>
      </c>
    </row>
    <row r="112" s="2" customFormat="1">
      <c r="A112" s="40"/>
      <c r="B112" s="41"/>
      <c r="C112" s="42"/>
      <c r="D112" s="228" t="s">
        <v>168</v>
      </c>
      <c r="E112" s="42"/>
      <c r="F112" s="229" t="s">
        <v>1288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168</v>
      </c>
      <c r="AU112" s="18" t="s">
        <v>89</v>
      </c>
    </row>
    <row r="113" s="2" customFormat="1">
      <c r="A113" s="40"/>
      <c r="B113" s="41"/>
      <c r="C113" s="42"/>
      <c r="D113" s="233" t="s">
        <v>170</v>
      </c>
      <c r="E113" s="42"/>
      <c r="F113" s="234" t="s">
        <v>1290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170</v>
      </c>
      <c r="AU113" s="18" t="s">
        <v>89</v>
      </c>
    </row>
    <row r="114" s="14" customFormat="1">
      <c r="A114" s="14"/>
      <c r="B114" s="245"/>
      <c r="C114" s="246"/>
      <c r="D114" s="228" t="s">
        <v>172</v>
      </c>
      <c r="E114" s="247" t="s">
        <v>35</v>
      </c>
      <c r="F114" s="248" t="s">
        <v>87</v>
      </c>
      <c r="G114" s="246"/>
      <c r="H114" s="249">
        <v>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172</v>
      </c>
      <c r="AU114" s="255" t="s">
        <v>89</v>
      </c>
      <c r="AV114" s="14" t="s">
        <v>89</v>
      </c>
      <c r="AW114" s="14" t="s">
        <v>41</v>
      </c>
      <c r="AX114" s="14" t="s">
        <v>87</v>
      </c>
      <c r="AY114" s="255" t="s">
        <v>159</v>
      </c>
    </row>
    <row r="115" s="2" customFormat="1" ht="16.5" customHeight="1">
      <c r="A115" s="40"/>
      <c r="B115" s="41"/>
      <c r="C115" s="215" t="s">
        <v>218</v>
      </c>
      <c r="D115" s="215" t="s">
        <v>161</v>
      </c>
      <c r="E115" s="216" t="s">
        <v>1291</v>
      </c>
      <c r="F115" s="217" t="s">
        <v>1292</v>
      </c>
      <c r="G115" s="218" t="s">
        <v>1261</v>
      </c>
      <c r="H115" s="219">
        <v>1</v>
      </c>
      <c r="I115" s="220"/>
      <c r="J115" s="221">
        <f>ROUND(I115*H115,1)</f>
        <v>0</v>
      </c>
      <c r="K115" s="217" t="s">
        <v>165</v>
      </c>
      <c r="L115" s="46"/>
      <c r="M115" s="222" t="s">
        <v>35</v>
      </c>
      <c r="N115" s="223" t="s">
        <v>51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1262</v>
      </c>
      <c r="AT115" s="226" t="s">
        <v>161</v>
      </c>
      <c r="AU115" s="226" t="s">
        <v>89</v>
      </c>
      <c r="AY115" s="18" t="s">
        <v>159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87</v>
      </c>
      <c r="BK115" s="227">
        <f>ROUND(I115*H115,1)</f>
        <v>0</v>
      </c>
      <c r="BL115" s="18" t="s">
        <v>1262</v>
      </c>
      <c r="BM115" s="226" t="s">
        <v>1293</v>
      </c>
    </row>
    <row r="116" s="2" customFormat="1">
      <c r="A116" s="40"/>
      <c r="B116" s="41"/>
      <c r="C116" s="42"/>
      <c r="D116" s="228" t="s">
        <v>168</v>
      </c>
      <c r="E116" s="42"/>
      <c r="F116" s="229" t="s">
        <v>1292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168</v>
      </c>
      <c r="AU116" s="18" t="s">
        <v>89</v>
      </c>
    </row>
    <row r="117" s="2" customFormat="1">
      <c r="A117" s="40"/>
      <c r="B117" s="41"/>
      <c r="C117" s="42"/>
      <c r="D117" s="233" t="s">
        <v>170</v>
      </c>
      <c r="E117" s="42"/>
      <c r="F117" s="234" t="s">
        <v>1294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170</v>
      </c>
      <c r="AU117" s="18" t="s">
        <v>89</v>
      </c>
    </row>
    <row r="118" s="14" customFormat="1">
      <c r="A118" s="14"/>
      <c r="B118" s="245"/>
      <c r="C118" s="246"/>
      <c r="D118" s="228" t="s">
        <v>172</v>
      </c>
      <c r="E118" s="247" t="s">
        <v>35</v>
      </c>
      <c r="F118" s="248" t="s">
        <v>87</v>
      </c>
      <c r="G118" s="246"/>
      <c r="H118" s="249">
        <v>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172</v>
      </c>
      <c r="AU118" s="255" t="s">
        <v>89</v>
      </c>
      <c r="AV118" s="14" t="s">
        <v>89</v>
      </c>
      <c r="AW118" s="14" t="s">
        <v>41</v>
      </c>
      <c r="AX118" s="14" t="s">
        <v>87</v>
      </c>
      <c r="AY118" s="255" t="s">
        <v>159</v>
      </c>
    </row>
    <row r="119" s="2" customFormat="1" ht="16.5" customHeight="1">
      <c r="A119" s="40"/>
      <c r="B119" s="41"/>
      <c r="C119" s="215" t="s">
        <v>225</v>
      </c>
      <c r="D119" s="215" t="s">
        <v>161</v>
      </c>
      <c r="E119" s="216" t="s">
        <v>1295</v>
      </c>
      <c r="F119" s="217" t="s">
        <v>1296</v>
      </c>
      <c r="G119" s="218" t="s">
        <v>1261</v>
      </c>
      <c r="H119" s="219">
        <v>1</v>
      </c>
      <c r="I119" s="220"/>
      <c r="J119" s="221">
        <f>ROUND(I119*H119,1)</f>
        <v>0</v>
      </c>
      <c r="K119" s="217" t="s">
        <v>165</v>
      </c>
      <c r="L119" s="46"/>
      <c r="M119" s="222" t="s">
        <v>35</v>
      </c>
      <c r="N119" s="223" t="s">
        <v>51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1262</v>
      </c>
      <c r="AT119" s="226" t="s">
        <v>161</v>
      </c>
      <c r="AU119" s="226" t="s">
        <v>89</v>
      </c>
      <c r="AY119" s="18" t="s">
        <v>159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87</v>
      </c>
      <c r="BK119" s="227">
        <f>ROUND(I119*H119,1)</f>
        <v>0</v>
      </c>
      <c r="BL119" s="18" t="s">
        <v>1262</v>
      </c>
      <c r="BM119" s="226" t="s">
        <v>1297</v>
      </c>
    </row>
    <row r="120" s="2" customFormat="1">
      <c r="A120" s="40"/>
      <c r="B120" s="41"/>
      <c r="C120" s="42"/>
      <c r="D120" s="228" t="s">
        <v>168</v>
      </c>
      <c r="E120" s="42"/>
      <c r="F120" s="229" t="s">
        <v>1296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168</v>
      </c>
      <c r="AU120" s="18" t="s">
        <v>89</v>
      </c>
    </row>
    <row r="121" s="2" customFormat="1">
      <c r="A121" s="40"/>
      <c r="B121" s="41"/>
      <c r="C121" s="42"/>
      <c r="D121" s="233" t="s">
        <v>170</v>
      </c>
      <c r="E121" s="42"/>
      <c r="F121" s="234" t="s">
        <v>1298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170</v>
      </c>
      <c r="AU121" s="18" t="s">
        <v>89</v>
      </c>
    </row>
    <row r="122" s="14" customFormat="1">
      <c r="A122" s="14"/>
      <c r="B122" s="245"/>
      <c r="C122" s="246"/>
      <c r="D122" s="228" t="s">
        <v>172</v>
      </c>
      <c r="E122" s="247" t="s">
        <v>35</v>
      </c>
      <c r="F122" s="248" t="s">
        <v>87</v>
      </c>
      <c r="G122" s="246"/>
      <c r="H122" s="249">
        <v>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172</v>
      </c>
      <c r="AU122" s="255" t="s">
        <v>89</v>
      </c>
      <c r="AV122" s="14" t="s">
        <v>89</v>
      </c>
      <c r="AW122" s="14" t="s">
        <v>41</v>
      </c>
      <c r="AX122" s="14" t="s">
        <v>87</v>
      </c>
      <c r="AY122" s="255" t="s">
        <v>159</v>
      </c>
    </row>
    <row r="123" s="2" customFormat="1" ht="16.5" customHeight="1">
      <c r="A123" s="40"/>
      <c r="B123" s="41"/>
      <c r="C123" s="215" t="s">
        <v>231</v>
      </c>
      <c r="D123" s="215" t="s">
        <v>161</v>
      </c>
      <c r="E123" s="216" t="s">
        <v>1299</v>
      </c>
      <c r="F123" s="217" t="s">
        <v>1300</v>
      </c>
      <c r="G123" s="218" t="s">
        <v>1261</v>
      </c>
      <c r="H123" s="219">
        <v>1</v>
      </c>
      <c r="I123" s="220"/>
      <c r="J123" s="221">
        <f>ROUND(I123*H123,1)</f>
        <v>0</v>
      </c>
      <c r="K123" s="217" t="s">
        <v>165</v>
      </c>
      <c r="L123" s="46"/>
      <c r="M123" s="222" t="s">
        <v>35</v>
      </c>
      <c r="N123" s="223" t="s">
        <v>51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1262</v>
      </c>
      <c r="AT123" s="226" t="s">
        <v>161</v>
      </c>
      <c r="AU123" s="226" t="s">
        <v>89</v>
      </c>
      <c r="AY123" s="18" t="s">
        <v>159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87</v>
      </c>
      <c r="BK123" s="227">
        <f>ROUND(I123*H123,1)</f>
        <v>0</v>
      </c>
      <c r="BL123" s="18" t="s">
        <v>1262</v>
      </c>
      <c r="BM123" s="226" t="s">
        <v>1301</v>
      </c>
    </row>
    <row r="124" s="2" customFormat="1">
      <c r="A124" s="40"/>
      <c r="B124" s="41"/>
      <c r="C124" s="42"/>
      <c r="D124" s="228" t="s">
        <v>168</v>
      </c>
      <c r="E124" s="42"/>
      <c r="F124" s="229" t="s">
        <v>1300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168</v>
      </c>
      <c r="AU124" s="18" t="s">
        <v>89</v>
      </c>
    </row>
    <row r="125" s="2" customFormat="1">
      <c r="A125" s="40"/>
      <c r="B125" s="41"/>
      <c r="C125" s="42"/>
      <c r="D125" s="233" t="s">
        <v>170</v>
      </c>
      <c r="E125" s="42"/>
      <c r="F125" s="234" t="s">
        <v>1302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170</v>
      </c>
      <c r="AU125" s="18" t="s">
        <v>89</v>
      </c>
    </row>
    <row r="126" s="14" customFormat="1">
      <c r="A126" s="14"/>
      <c r="B126" s="245"/>
      <c r="C126" s="246"/>
      <c r="D126" s="228" t="s">
        <v>172</v>
      </c>
      <c r="E126" s="247" t="s">
        <v>35</v>
      </c>
      <c r="F126" s="248" t="s">
        <v>87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172</v>
      </c>
      <c r="AU126" s="255" t="s">
        <v>89</v>
      </c>
      <c r="AV126" s="14" t="s">
        <v>89</v>
      </c>
      <c r="AW126" s="14" t="s">
        <v>41</v>
      </c>
      <c r="AX126" s="14" t="s">
        <v>87</v>
      </c>
      <c r="AY126" s="255" t="s">
        <v>159</v>
      </c>
    </row>
    <row r="127" s="12" customFormat="1" ht="22.8" customHeight="1">
      <c r="A127" s="12"/>
      <c r="B127" s="199"/>
      <c r="C127" s="200"/>
      <c r="D127" s="201" t="s">
        <v>79</v>
      </c>
      <c r="E127" s="213" t="s">
        <v>1303</v>
      </c>
      <c r="F127" s="213" t="s">
        <v>1304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SUM(P128:P135)</f>
        <v>0</v>
      </c>
      <c r="Q127" s="207"/>
      <c r="R127" s="208">
        <f>SUM(R128:R135)</f>
        <v>0</v>
      </c>
      <c r="S127" s="207"/>
      <c r="T127" s="209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198</v>
      </c>
      <c r="AT127" s="211" t="s">
        <v>79</v>
      </c>
      <c r="AU127" s="211" t="s">
        <v>87</v>
      </c>
      <c r="AY127" s="210" t="s">
        <v>159</v>
      </c>
      <c r="BK127" s="212">
        <f>SUM(BK128:BK135)</f>
        <v>0</v>
      </c>
    </row>
    <row r="128" s="2" customFormat="1" ht="16.5" customHeight="1">
      <c r="A128" s="40"/>
      <c r="B128" s="41"/>
      <c r="C128" s="215" t="s">
        <v>261</v>
      </c>
      <c r="D128" s="215" t="s">
        <v>161</v>
      </c>
      <c r="E128" s="216" t="s">
        <v>1305</v>
      </c>
      <c r="F128" s="217" t="s">
        <v>1306</v>
      </c>
      <c r="G128" s="218" t="s">
        <v>1261</v>
      </c>
      <c r="H128" s="219">
        <v>1</v>
      </c>
      <c r="I128" s="220"/>
      <c r="J128" s="221">
        <f>ROUND(I128*H128,1)</f>
        <v>0</v>
      </c>
      <c r="K128" s="217" t="s">
        <v>165</v>
      </c>
      <c r="L128" s="46"/>
      <c r="M128" s="222" t="s">
        <v>35</v>
      </c>
      <c r="N128" s="223" t="s">
        <v>51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1262</v>
      </c>
      <c r="AT128" s="226" t="s">
        <v>161</v>
      </c>
      <c r="AU128" s="226" t="s">
        <v>89</v>
      </c>
      <c r="AY128" s="18" t="s">
        <v>159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87</v>
      </c>
      <c r="BK128" s="227">
        <f>ROUND(I128*H128,1)</f>
        <v>0</v>
      </c>
      <c r="BL128" s="18" t="s">
        <v>1262</v>
      </c>
      <c r="BM128" s="226" t="s">
        <v>1307</v>
      </c>
    </row>
    <row r="129" s="2" customFormat="1">
      <c r="A129" s="40"/>
      <c r="B129" s="41"/>
      <c r="C129" s="42"/>
      <c r="D129" s="228" t="s">
        <v>168</v>
      </c>
      <c r="E129" s="42"/>
      <c r="F129" s="229" t="s">
        <v>1306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168</v>
      </c>
      <c r="AU129" s="18" t="s">
        <v>89</v>
      </c>
    </row>
    <row r="130" s="2" customFormat="1">
      <c r="A130" s="40"/>
      <c r="B130" s="41"/>
      <c r="C130" s="42"/>
      <c r="D130" s="233" t="s">
        <v>170</v>
      </c>
      <c r="E130" s="42"/>
      <c r="F130" s="234" t="s">
        <v>1308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170</v>
      </c>
      <c r="AU130" s="18" t="s">
        <v>89</v>
      </c>
    </row>
    <row r="131" s="14" customFormat="1">
      <c r="A131" s="14"/>
      <c r="B131" s="245"/>
      <c r="C131" s="246"/>
      <c r="D131" s="228" t="s">
        <v>172</v>
      </c>
      <c r="E131" s="247" t="s">
        <v>35</v>
      </c>
      <c r="F131" s="248" t="s">
        <v>87</v>
      </c>
      <c r="G131" s="246"/>
      <c r="H131" s="249">
        <v>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172</v>
      </c>
      <c r="AU131" s="255" t="s">
        <v>89</v>
      </c>
      <c r="AV131" s="14" t="s">
        <v>89</v>
      </c>
      <c r="AW131" s="14" t="s">
        <v>41</v>
      </c>
      <c r="AX131" s="14" t="s">
        <v>87</v>
      </c>
      <c r="AY131" s="255" t="s">
        <v>159</v>
      </c>
    </row>
    <row r="132" s="2" customFormat="1" ht="16.5" customHeight="1">
      <c r="A132" s="40"/>
      <c r="B132" s="41"/>
      <c r="C132" s="215" t="s">
        <v>268</v>
      </c>
      <c r="D132" s="215" t="s">
        <v>161</v>
      </c>
      <c r="E132" s="216" t="s">
        <v>1309</v>
      </c>
      <c r="F132" s="217" t="s">
        <v>1310</v>
      </c>
      <c r="G132" s="218" t="s">
        <v>1261</v>
      </c>
      <c r="H132" s="219">
        <v>1</v>
      </c>
      <c r="I132" s="220"/>
      <c r="J132" s="221">
        <f>ROUND(I132*H132,1)</f>
        <v>0</v>
      </c>
      <c r="K132" s="217" t="s">
        <v>165</v>
      </c>
      <c r="L132" s="46"/>
      <c r="M132" s="222" t="s">
        <v>35</v>
      </c>
      <c r="N132" s="223" t="s">
        <v>51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1262</v>
      </c>
      <c r="AT132" s="226" t="s">
        <v>161</v>
      </c>
      <c r="AU132" s="226" t="s">
        <v>89</v>
      </c>
      <c r="AY132" s="18" t="s">
        <v>159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87</v>
      </c>
      <c r="BK132" s="227">
        <f>ROUND(I132*H132,1)</f>
        <v>0</v>
      </c>
      <c r="BL132" s="18" t="s">
        <v>1262</v>
      </c>
      <c r="BM132" s="226" t="s">
        <v>1311</v>
      </c>
    </row>
    <row r="133" s="2" customFormat="1">
      <c r="A133" s="40"/>
      <c r="B133" s="41"/>
      <c r="C133" s="42"/>
      <c r="D133" s="228" t="s">
        <v>168</v>
      </c>
      <c r="E133" s="42"/>
      <c r="F133" s="229" t="s">
        <v>1310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168</v>
      </c>
      <c r="AU133" s="18" t="s">
        <v>89</v>
      </c>
    </row>
    <row r="134" s="2" customFormat="1">
      <c r="A134" s="40"/>
      <c r="B134" s="41"/>
      <c r="C134" s="42"/>
      <c r="D134" s="233" t="s">
        <v>170</v>
      </c>
      <c r="E134" s="42"/>
      <c r="F134" s="234" t="s">
        <v>1312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170</v>
      </c>
      <c r="AU134" s="18" t="s">
        <v>89</v>
      </c>
    </row>
    <row r="135" s="14" customFormat="1">
      <c r="A135" s="14"/>
      <c r="B135" s="245"/>
      <c r="C135" s="246"/>
      <c r="D135" s="228" t="s">
        <v>172</v>
      </c>
      <c r="E135" s="247" t="s">
        <v>35</v>
      </c>
      <c r="F135" s="248" t="s">
        <v>87</v>
      </c>
      <c r="G135" s="246"/>
      <c r="H135" s="249">
        <v>1</v>
      </c>
      <c r="I135" s="250"/>
      <c r="J135" s="246"/>
      <c r="K135" s="246"/>
      <c r="L135" s="251"/>
      <c r="M135" s="292"/>
      <c r="N135" s="293"/>
      <c r="O135" s="293"/>
      <c r="P135" s="293"/>
      <c r="Q135" s="293"/>
      <c r="R135" s="293"/>
      <c r="S135" s="293"/>
      <c r="T135" s="29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172</v>
      </c>
      <c r="AU135" s="255" t="s">
        <v>89</v>
      </c>
      <c r="AV135" s="14" t="s">
        <v>89</v>
      </c>
      <c r="AW135" s="14" t="s">
        <v>41</v>
      </c>
      <c r="AX135" s="14" t="s">
        <v>87</v>
      </c>
      <c r="AY135" s="255" t="s">
        <v>159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3wi6jNU1pojYCZsHuj/rb5glvoLgvw4+WVr8w3eK7tF1boMTbSBfmrj8DDwVkdebi0nYP2wbRiyhTxhiOVSSww==" hashValue="8nOj1kznkW2U6rnrmx0N4sc543Iw40yCxsY4yAk98szOay/q1p1SBzgHlvWDEQPSyzVp4ww1e2iTtCcc8QL/Lw==" algorithmName="SHA-512" password="CC35"/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012203000"/>
    <hyperlink ref="F92" r:id="rId2" display="https://podminky.urs.cz/item/CS_URS_2021_02/012303000"/>
    <hyperlink ref="F96" r:id="rId3" display="https://podminky.urs.cz/item/CS_URS_2021_02/012403000"/>
    <hyperlink ref="F100" r:id="rId4" display="https://podminky.urs.cz/item/CS_URS_2021_02/013254000"/>
    <hyperlink ref="F105" r:id="rId5" display="https://podminky.urs.cz/item/CS_URS_2021_02/032103000"/>
    <hyperlink ref="F109" r:id="rId6" display="https://podminky.urs.cz/item/CS_URS_2021_02/032903000"/>
    <hyperlink ref="F113" r:id="rId7" display="https://podminky.urs.cz/item/CS_URS_2021_02/034303000"/>
    <hyperlink ref="F117" r:id="rId8" display="https://podminky.urs.cz/item/CS_URS_2021_02/034503000"/>
    <hyperlink ref="F121" r:id="rId9" display="https://podminky.urs.cz/item/CS_URS_2021_02/035002000"/>
    <hyperlink ref="F125" r:id="rId10" display="https://podminky.urs.cz/item/CS_URS_2021_02/039103000"/>
    <hyperlink ref="F130" r:id="rId11" display="https://podminky.urs.cz/item/CS_URS_2021_02/042503000"/>
    <hyperlink ref="F134" r:id="rId12" display="https://podminky.urs.cz/item/CS_URS_2021_02/04313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1"/>
    </row>
    <row r="4" s="1" customFormat="1" ht="24.96" customHeight="1">
      <c r="B4" s="21"/>
      <c r="C4" s="143" t="s">
        <v>1313</v>
      </c>
      <c r="H4" s="21"/>
    </row>
    <row r="5" s="1" customFormat="1" ht="12" customHeight="1">
      <c r="B5" s="21"/>
      <c r="C5" s="295" t="s">
        <v>13</v>
      </c>
      <c r="D5" s="152" t="s">
        <v>14</v>
      </c>
      <c r="E5" s="1"/>
      <c r="F5" s="1"/>
      <c r="H5" s="21"/>
    </row>
    <row r="6" s="1" customFormat="1" ht="36.96" customHeight="1">
      <c r="B6" s="21"/>
      <c r="C6" s="296" t="s">
        <v>16</v>
      </c>
      <c r="D6" s="297" t="s">
        <v>17</v>
      </c>
      <c r="E6" s="1"/>
      <c r="F6" s="1"/>
      <c r="H6" s="21"/>
    </row>
    <row r="7" s="1" customFormat="1" ht="16.5" customHeight="1">
      <c r="B7" s="21"/>
      <c r="C7" s="145" t="s">
        <v>24</v>
      </c>
      <c r="D7" s="149" t="str">
        <f>'Rekapitulace stavby'!AN8</f>
        <v>15. 11. 2021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298"/>
      <c r="C9" s="299" t="s">
        <v>61</v>
      </c>
      <c r="D9" s="300" t="s">
        <v>62</v>
      </c>
      <c r="E9" s="300" t="s">
        <v>146</v>
      </c>
      <c r="F9" s="301" t="s">
        <v>1314</v>
      </c>
      <c r="G9" s="188"/>
      <c r="H9" s="298"/>
    </row>
    <row r="10" s="2" customFormat="1" ht="26.4" customHeight="1">
      <c r="A10" s="40"/>
      <c r="B10" s="46"/>
      <c r="C10" s="302" t="s">
        <v>1315</v>
      </c>
      <c r="D10" s="302" t="s">
        <v>92</v>
      </c>
      <c r="E10" s="40"/>
      <c r="F10" s="40"/>
      <c r="G10" s="40"/>
      <c r="H10" s="46"/>
    </row>
    <row r="11" s="2" customFormat="1" ht="16.8" customHeight="1">
      <c r="A11" s="40"/>
      <c r="B11" s="46"/>
      <c r="C11" s="303" t="s">
        <v>120</v>
      </c>
      <c r="D11" s="304" t="s">
        <v>35</v>
      </c>
      <c r="E11" s="305" t="s">
        <v>35</v>
      </c>
      <c r="F11" s="306">
        <v>1.024</v>
      </c>
      <c r="G11" s="40"/>
      <c r="H11" s="46"/>
    </row>
    <row r="12" s="2" customFormat="1">
      <c r="A12" s="40"/>
      <c r="B12" s="46"/>
      <c r="C12" s="307" t="s">
        <v>35</v>
      </c>
      <c r="D12" s="307" t="s">
        <v>173</v>
      </c>
      <c r="E12" s="18" t="s">
        <v>35</v>
      </c>
      <c r="F12" s="308">
        <v>0</v>
      </c>
      <c r="G12" s="40"/>
      <c r="H12" s="46"/>
    </row>
    <row r="13" s="2" customFormat="1" ht="16.8" customHeight="1">
      <c r="A13" s="40"/>
      <c r="B13" s="46"/>
      <c r="C13" s="307" t="s">
        <v>120</v>
      </c>
      <c r="D13" s="307" t="s">
        <v>436</v>
      </c>
      <c r="E13" s="18" t="s">
        <v>35</v>
      </c>
      <c r="F13" s="308">
        <v>1.024</v>
      </c>
      <c r="G13" s="40"/>
      <c r="H13" s="46"/>
    </row>
    <row r="14" s="2" customFormat="1" ht="16.8" customHeight="1">
      <c r="A14" s="40"/>
      <c r="B14" s="46"/>
      <c r="C14" s="309" t="s">
        <v>1316</v>
      </c>
      <c r="D14" s="40"/>
      <c r="E14" s="40"/>
      <c r="F14" s="40"/>
      <c r="G14" s="40"/>
      <c r="H14" s="46"/>
    </row>
    <row r="15" s="2" customFormat="1" ht="16.8" customHeight="1">
      <c r="A15" s="40"/>
      <c r="B15" s="46"/>
      <c r="C15" s="307" t="s">
        <v>431</v>
      </c>
      <c r="D15" s="307" t="s">
        <v>432</v>
      </c>
      <c r="E15" s="18" t="s">
        <v>234</v>
      </c>
      <c r="F15" s="308">
        <v>1.024</v>
      </c>
      <c r="G15" s="40"/>
      <c r="H15" s="46"/>
    </row>
    <row r="16" s="2" customFormat="1" ht="16.8" customHeight="1">
      <c r="A16" s="40"/>
      <c r="B16" s="46"/>
      <c r="C16" s="307" t="s">
        <v>338</v>
      </c>
      <c r="D16" s="307" t="s">
        <v>339</v>
      </c>
      <c r="E16" s="18" t="s">
        <v>234</v>
      </c>
      <c r="F16" s="308">
        <v>114.749</v>
      </c>
      <c r="G16" s="40"/>
      <c r="H16" s="46"/>
    </row>
    <row r="17" s="2" customFormat="1" ht="16.8" customHeight="1">
      <c r="A17" s="40"/>
      <c r="B17" s="46"/>
      <c r="C17" s="303" t="s">
        <v>121</v>
      </c>
      <c r="D17" s="304" t="s">
        <v>35</v>
      </c>
      <c r="E17" s="305" t="s">
        <v>35</v>
      </c>
      <c r="F17" s="306">
        <v>49.244999999999997</v>
      </c>
      <c r="G17" s="40"/>
      <c r="H17" s="46"/>
    </row>
    <row r="18" s="2" customFormat="1">
      <c r="A18" s="40"/>
      <c r="B18" s="46"/>
      <c r="C18" s="307" t="s">
        <v>35</v>
      </c>
      <c r="D18" s="307" t="s">
        <v>357</v>
      </c>
      <c r="E18" s="18" t="s">
        <v>35</v>
      </c>
      <c r="F18" s="308">
        <v>0</v>
      </c>
      <c r="G18" s="40"/>
      <c r="H18" s="46"/>
    </row>
    <row r="19" s="2" customFormat="1" ht="16.8" customHeight="1">
      <c r="A19" s="40"/>
      <c r="B19" s="46"/>
      <c r="C19" s="307" t="s">
        <v>121</v>
      </c>
      <c r="D19" s="307" t="s">
        <v>443</v>
      </c>
      <c r="E19" s="18" t="s">
        <v>35</v>
      </c>
      <c r="F19" s="308">
        <v>49.244999999999997</v>
      </c>
      <c r="G19" s="40"/>
      <c r="H19" s="46"/>
    </row>
    <row r="20" s="2" customFormat="1" ht="16.8" customHeight="1">
      <c r="A20" s="40"/>
      <c r="B20" s="46"/>
      <c r="C20" s="309" t="s">
        <v>1316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307" t="s">
        <v>438</v>
      </c>
      <c r="D21" s="307" t="s">
        <v>439</v>
      </c>
      <c r="E21" s="18" t="s">
        <v>234</v>
      </c>
      <c r="F21" s="308">
        <v>49.244999999999997</v>
      </c>
      <c r="G21" s="40"/>
      <c r="H21" s="46"/>
    </row>
    <row r="22" s="2" customFormat="1" ht="16.8" customHeight="1">
      <c r="A22" s="40"/>
      <c r="B22" s="46"/>
      <c r="C22" s="307" t="s">
        <v>331</v>
      </c>
      <c r="D22" s="307" t="s">
        <v>332</v>
      </c>
      <c r="E22" s="18" t="s">
        <v>234</v>
      </c>
      <c r="F22" s="308">
        <v>246.85499999999999</v>
      </c>
      <c r="G22" s="40"/>
      <c r="H22" s="46"/>
    </row>
    <row r="23" s="2" customFormat="1" ht="16.8" customHeight="1">
      <c r="A23" s="40"/>
      <c r="B23" s="46"/>
      <c r="C23" s="307" t="s">
        <v>338</v>
      </c>
      <c r="D23" s="307" t="s">
        <v>339</v>
      </c>
      <c r="E23" s="18" t="s">
        <v>234</v>
      </c>
      <c r="F23" s="308">
        <v>114.749</v>
      </c>
      <c r="G23" s="40"/>
      <c r="H23" s="46"/>
    </row>
    <row r="24" s="2" customFormat="1" ht="16.8" customHeight="1">
      <c r="A24" s="40"/>
      <c r="B24" s="46"/>
      <c r="C24" s="303" t="s">
        <v>118</v>
      </c>
      <c r="D24" s="304" t="s">
        <v>35</v>
      </c>
      <c r="E24" s="305" t="s">
        <v>35</v>
      </c>
      <c r="F24" s="306">
        <v>1.024</v>
      </c>
      <c r="G24" s="40"/>
      <c r="H24" s="46"/>
    </row>
    <row r="25" s="2" customFormat="1">
      <c r="A25" s="40"/>
      <c r="B25" s="46"/>
      <c r="C25" s="307" t="s">
        <v>35</v>
      </c>
      <c r="D25" s="307" t="s">
        <v>173</v>
      </c>
      <c r="E25" s="18" t="s">
        <v>35</v>
      </c>
      <c r="F25" s="308">
        <v>0</v>
      </c>
      <c r="G25" s="40"/>
      <c r="H25" s="46"/>
    </row>
    <row r="26" s="2" customFormat="1" ht="16.8" customHeight="1">
      <c r="A26" s="40"/>
      <c r="B26" s="46"/>
      <c r="C26" s="307" t="s">
        <v>118</v>
      </c>
      <c r="D26" s="307" t="s">
        <v>395</v>
      </c>
      <c r="E26" s="18" t="s">
        <v>35</v>
      </c>
      <c r="F26" s="308">
        <v>1.024</v>
      </c>
      <c r="G26" s="40"/>
      <c r="H26" s="46"/>
    </row>
    <row r="27" s="2" customFormat="1" ht="16.8" customHeight="1">
      <c r="A27" s="40"/>
      <c r="B27" s="46"/>
      <c r="C27" s="309" t="s">
        <v>1316</v>
      </c>
      <c r="D27" s="40"/>
      <c r="E27" s="40"/>
      <c r="F27" s="40"/>
      <c r="G27" s="40"/>
      <c r="H27" s="46"/>
    </row>
    <row r="28" s="2" customFormat="1" ht="16.8" customHeight="1">
      <c r="A28" s="40"/>
      <c r="B28" s="46"/>
      <c r="C28" s="307" t="s">
        <v>390</v>
      </c>
      <c r="D28" s="307" t="s">
        <v>391</v>
      </c>
      <c r="E28" s="18" t="s">
        <v>234</v>
      </c>
      <c r="F28" s="308">
        <v>1.024</v>
      </c>
      <c r="G28" s="40"/>
      <c r="H28" s="46"/>
    </row>
    <row r="29" s="2" customFormat="1" ht="16.8" customHeight="1">
      <c r="A29" s="40"/>
      <c r="B29" s="46"/>
      <c r="C29" s="307" t="s">
        <v>331</v>
      </c>
      <c r="D29" s="307" t="s">
        <v>332</v>
      </c>
      <c r="E29" s="18" t="s">
        <v>234</v>
      </c>
      <c r="F29" s="308">
        <v>246.85499999999999</v>
      </c>
      <c r="G29" s="40"/>
      <c r="H29" s="46"/>
    </row>
    <row r="30" s="2" customFormat="1" ht="16.8" customHeight="1">
      <c r="A30" s="40"/>
      <c r="B30" s="46"/>
      <c r="C30" s="307" t="s">
        <v>338</v>
      </c>
      <c r="D30" s="307" t="s">
        <v>339</v>
      </c>
      <c r="E30" s="18" t="s">
        <v>234</v>
      </c>
      <c r="F30" s="308">
        <v>114.749</v>
      </c>
      <c r="G30" s="40"/>
      <c r="H30" s="46"/>
    </row>
    <row r="31" s="2" customFormat="1" ht="16.8" customHeight="1">
      <c r="A31" s="40"/>
      <c r="B31" s="46"/>
      <c r="C31" s="303" t="s">
        <v>129</v>
      </c>
      <c r="D31" s="304" t="s">
        <v>35</v>
      </c>
      <c r="E31" s="305" t="s">
        <v>35</v>
      </c>
      <c r="F31" s="306">
        <v>246.85499999999999</v>
      </c>
      <c r="G31" s="40"/>
      <c r="H31" s="46"/>
    </row>
    <row r="32" s="2" customFormat="1">
      <c r="A32" s="40"/>
      <c r="B32" s="46"/>
      <c r="C32" s="307" t="s">
        <v>35</v>
      </c>
      <c r="D32" s="307" t="s">
        <v>173</v>
      </c>
      <c r="E32" s="18" t="s">
        <v>35</v>
      </c>
      <c r="F32" s="308">
        <v>0</v>
      </c>
      <c r="G32" s="40"/>
      <c r="H32" s="46"/>
    </row>
    <row r="33" s="2" customFormat="1" ht="16.8" customHeight="1">
      <c r="A33" s="40"/>
      <c r="B33" s="46"/>
      <c r="C33" s="307" t="s">
        <v>129</v>
      </c>
      <c r="D33" s="307" t="s">
        <v>336</v>
      </c>
      <c r="E33" s="18" t="s">
        <v>35</v>
      </c>
      <c r="F33" s="308">
        <v>246.85499999999999</v>
      </c>
      <c r="G33" s="40"/>
      <c r="H33" s="46"/>
    </row>
    <row r="34" s="2" customFormat="1" ht="16.8" customHeight="1">
      <c r="A34" s="40"/>
      <c r="B34" s="46"/>
      <c r="C34" s="309" t="s">
        <v>1316</v>
      </c>
      <c r="D34" s="40"/>
      <c r="E34" s="40"/>
      <c r="F34" s="40"/>
      <c r="G34" s="40"/>
      <c r="H34" s="46"/>
    </row>
    <row r="35" s="2" customFormat="1" ht="16.8" customHeight="1">
      <c r="A35" s="40"/>
      <c r="B35" s="46"/>
      <c r="C35" s="307" t="s">
        <v>331</v>
      </c>
      <c r="D35" s="307" t="s">
        <v>332</v>
      </c>
      <c r="E35" s="18" t="s">
        <v>234</v>
      </c>
      <c r="F35" s="308">
        <v>246.85499999999999</v>
      </c>
      <c r="G35" s="40"/>
      <c r="H35" s="46"/>
    </row>
    <row r="36" s="2" customFormat="1">
      <c r="A36" s="40"/>
      <c r="B36" s="46"/>
      <c r="C36" s="307" t="s">
        <v>302</v>
      </c>
      <c r="D36" s="307" t="s">
        <v>303</v>
      </c>
      <c r="E36" s="18" t="s">
        <v>234</v>
      </c>
      <c r="F36" s="308">
        <v>246.85499999999999</v>
      </c>
      <c r="G36" s="40"/>
      <c r="H36" s="46"/>
    </row>
    <row r="37" s="2" customFormat="1" ht="16.8" customHeight="1">
      <c r="A37" s="40"/>
      <c r="B37" s="46"/>
      <c r="C37" s="307" t="s">
        <v>318</v>
      </c>
      <c r="D37" s="307" t="s">
        <v>319</v>
      </c>
      <c r="E37" s="18" t="s">
        <v>234</v>
      </c>
      <c r="F37" s="308">
        <v>246.85499999999999</v>
      </c>
      <c r="G37" s="40"/>
      <c r="H37" s="46"/>
    </row>
    <row r="38" s="2" customFormat="1" ht="16.8" customHeight="1">
      <c r="A38" s="40"/>
      <c r="B38" s="46"/>
      <c r="C38" s="303" t="s">
        <v>123</v>
      </c>
      <c r="D38" s="304" t="s">
        <v>35</v>
      </c>
      <c r="E38" s="305" t="s">
        <v>35</v>
      </c>
      <c r="F38" s="306">
        <v>81.837000000000003</v>
      </c>
      <c r="G38" s="40"/>
      <c r="H38" s="46"/>
    </row>
    <row r="39" s="2" customFormat="1">
      <c r="A39" s="40"/>
      <c r="B39" s="46"/>
      <c r="C39" s="307" t="s">
        <v>35</v>
      </c>
      <c r="D39" s="307" t="s">
        <v>357</v>
      </c>
      <c r="E39" s="18" t="s">
        <v>35</v>
      </c>
      <c r="F39" s="308">
        <v>0</v>
      </c>
      <c r="G39" s="40"/>
      <c r="H39" s="46"/>
    </row>
    <row r="40" s="2" customFormat="1" ht="16.8" customHeight="1">
      <c r="A40" s="40"/>
      <c r="B40" s="46"/>
      <c r="C40" s="307" t="s">
        <v>35</v>
      </c>
      <c r="D40" s="307" t="s">
        <v>358</v>
      </c>
      <c r="E40" s="18" t="s">
        <v>35</v>
      </c>
      <c r="F40" s="308">
        <v>99.278000000000006</v>
      </c>
      <c r="G40" s="40"/>
      <c r="H40" s="46"/>
    </row>
    <row r="41" s="2" customFormat="1" ht="16.8" customHeight="1">
      <c r="A41" s="40"/>
      <c r="B41" s="46"/>
      <c r="C41" s="307" t="s">
        <v>35</v>
      </c>
      <c r="D41" s="307" t="s">
        <v>359</v>
      </c>
      <c r="E41" s="18" t="s">
        <v>35</v>
      </c>
      <c r="F41" s="308">
        <v>-17.440999999999999</v>
      </c>
      <c r="G41" s="40"/>
      <c r="H41" s="46"/>
    </row>
    <row r="42" s="2" customFormat="1" ht="16.8" customHeight="1">
      <c r="A42" s="40"/>
      <c r="B42" s="46"/>
      <c r="C42" s="307" t="s">
        <v>123</v>
      </c>
      <c r="D42" s="307" t="s">
        <v>258</v>
      </c>
      <c r="E42" s="18" t="s">
        <v>35</v>
      </c>
      <c r="F42" s="308">
        <v>81.837000000000003</v>
      </c>
      <c r="G42" s="40"/>
      <c r="H42" s="46"/>
    </row>
    <row r="43" s="2" customFormat="1" ht="16.8" customHeight="1">
      <c r="A43" s="40"/>
      <c r="B43" s="46"/>
      <c r="C43" s="309" t="s">
        <v>1316</v>
      </c>
      <c r="D43" s="40"/>
      <c r="E43" s="40"/>
      <c r="F43" s="40"/>
      <c r="G43" s="40"/>
      <c r="H43" s="46"/>
    </row>
    <row r="44" s="2" customFormat="1" ht="16.8" customHeight="1">
      <c r="A44" s="40"/>
      <c r="B44" s="46"/>
      <c r="C44" s="307" t="s">
        <v>352</v>
      </c>
      <c r="D44" s="307" t="s">
        <v>353</v>
      </c>
      <c r="E44" s="18" t="s">
        <v>234</v>
      </c>
      <c r="F44" s="308">
        <v>81.837000000000003</v>
      </c>
      <c r="G44" s="40"/>
      <c r="H44" s="46"/>
    </row>
    <row r="45" s="2" customFormat="1" ht="16.8" customHeight="1">
      <c r="A45" s="40"/>
      <c r="B45" s="46"/>
      <c r="C45" s="307" t="s">
        <v>331</v>
      </c>
      <c r="D45" s="307" t="s">
        <v>332</v>
      </c>
      <c r="E45" s="18" t="s">
        <v>234</v>
      </c>
      <c r="F45" s="308">
        <v>246.85499999999999</v>
      </c>
      <c r="G45" s="40"/>
      <c r="H45" s="46"/>
    </row>
    <row r="46" s="2" customFormat="1" ht="16.8" customHeight="1">
      <c r="A46" s="40"/>
      <c r="B46" s="46"/>
      <c r="C46" s="307" t="s">
        <v>338</v>
      </c>
      <c r="D46" s="307" t="s">
        <v>339</v>
      </c>
      <c r="E46" s="18" t="s">
        <v>234</v>
      </c>
      <c r="F46" s="308">
        <v>114.749</v>
      </c>
      <c r="G46" s="40"/>
      <c r="H46" s="46"/>
    </row>
    <row r="47" s="2" customFormat="1" ht="16.8" customHeight="1">
      <c r="A47" s="40"/>
      <c r="B47" s="46"/>
      <c r="C47" s="303" t="s">
        <v>115</v>
      </c>
      <c r="D47" s="304" t="s">
        <v>35</v>
      </c>
      <c r="E47" s="305" t="s">
        <v>35</v>
      </c>
      <c r="F47" s="306">
        <v>427.79000000000002</v>
      </c>
      <c r="G47" s="40"/>
      <c r="H47" s="46"/>
    </row>
    <row r="48" s="2" customFormat="1">
      <c r="A48" s="40"/>
      <c r="B48" s="46"/>
      <c r="C48" s="307" t="s">
        <v>35</v>
      </c>
      <c r="D48" s="307" t="s">
        <v>173</v>
      </c>
      <c r="E48" s="18" t="s">
        <v>35</v>
      </c>
      <c r="F48" s="308">
        <v>0</v>
      </c>
      <c r="G48" s="40"/>
      <c r="H48" s="46"/>
    </row>
    <row r="49" s="2" customFormat="1" ht="16.8" customHeight="1">
      <c r="A49" s="40"/>
      <c r="B49" s="46"/>
      <c r="C49" s="307" t="s">
        <v>35</v>
      </c>
      <c r="D49" s="307" t="s">
        <v>291</v>
      </c>
      <c r="E49" s="18" t="s">
        <v>35</v>
      </c>
      <c r="F49" s="308">
        <v>217.15000000000001</v>
      </c>
      <c r="G49" s="40"/>
      <c r="H49" s="46"/>
    </row>
    <row r="50" s="2" customFormat="1" ht="16.8" customHeight="1">
      <c r="A50" s="40"/>
      <c r="B50" s="46"/>
      <c r="C50" s="307" t="s">
        <v>35</v>
      </c>
      <c r="D50" s="307" t="s">
        <v>292</v>
      </c>
      <c r="E50" s="18" t="s">
        <v>35</v>
      </c>
      <c r="F50" s="308">
        <v>36.899999999999999</v>
      </c>
      <c r="G50" s="40"/>
      <c r="H50" s="46"/>
    </row>
    <row r="51" s="2" customFormat="1" ht="16.8" customHeight="1">
      <c r="A51" s="40"/>
      <c r="B51" s="46"/>
      <c r="C51" s="307" t="s">
        <v>35</v>
      </c>
      <c r="D51" s="307" t="s">
        <v>293</v>
      </c>
      <c r="E51" s="18" t="s">
        <v>35</v>
      </c>
      <c r="F51" s="308">
        <v>127.3</v>
      </c>
      <c r="G51" s="40"/>
      <c r="H51" s="46"/>
    </row>
    <row r="52" s="2" customFormat="1" ht="16.8" customHeight="1">
      <c r="A52" s="40"/>
      <c r="B52" s="46"/>
      <c r="C52" s="307" t="s">
        <v>35</v>
      </c>
      <c r="D52" s="307" t="s">
        <v>294</v>
      </c>
      <c r="E52" s="18" t="s">
        <v>35</v>
      </c>
      <c r="F52" s="308">
        <v>23.640000000000001</v>
      </c>
      <c r="G52" s="40"/>
      <c r="H52" s="46"/>
    </row>
    <row r="53" s="2" customFormat="1" ht="16.8" customHeight="1">
      <c r="A53" s="40"/>
      <c r="B53" s="46"/>
      <c r="C53" s="307" t="s">
        <v>35</v>
      </c>
      <c r="D53" s="307" t="s">
        <v>295</v>
      </c>
      <c r="E53" s="18" t="s">
        <v>35</v>
      </c>
      <c r="F53" s="308">
        <v>22.800000000000001</v>
      </c>
      <c r="G53" s="40"/>
      <c r="H53" s="46"/>
    </row>
    <row r="54" s="2" customFormat="1" ht="16.8" customHeight="1">
      <c r="A54" s="40"/>
      <c r="B54" s="46"/>
      <c r="C54" s="307" t="s">
        <v>115</v>
      </c>
      <c r="D54" s="307" t="s">
        <v>258</v>
      </c>
      <c r="E54" s="18" t="s">
        <v>35</v>
      </c>
      <c r="F54" s="308">
        <v>427.79000000000002</v>
      </c>
      <c r="G54" s="40"/>
      <c r="H54" s="46"/>
    </row>
    <row r="55" s="2" customFormat="1" ht="16.8" customHeight="1">
      <c r="A55" s="40"/>
      <c r="B55" s="46"/>
      <c r="C55" s="309" t="s">
        <v>1316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307" t="s">
        <v>285</v>
      </c>
      <c r="D56" s="307" t="s">
        <v>286</v>
      </c>
      <c r="E56" s="18" t="s">
        <v>287</v>
      </c>
      <c r="F56" s="308">
        <v>427.79000000000002</v>
      </c>
      <c r="G56" s="40"/>
      <c r="H56" s="46"/>
    </row>
    <row r="57" s="2" customFormat="1" ht="16.8" customHeight="1">
      <c r="A57" s="40"/>
      <c r="B57" s="46"/>
      <c r="C57" s="307" t="s">
        <v>296</v>
      </c>
      <c r="D57" s="307" t="s">
        <v>297</v>
      </c>
      <c r="E57" s="18" t="s">
        <v>287</v>
      </c>
      <c r="F57" s="308">
        <v>427.79000000000002</v>
      </c>
      <c r="G57" s="40"/>
      <c r="H57" s="46"/>
    </row>
    <row r="58" s="2" customFormat="1" ht="16.8" customHeight="1">
      <c r="A58" s="40"/>
      <c r="B58" s="46"/>
      <c r="C58" s="303" t="s">
        <v>113</v>
      </c>
      <c r="D58" s="304" t="s">
        <v>35</v>
      </c>
      <c r="E58" s="305" t="s">
        <v>35</v>
      </c>
      <c r="F58" s="306">
        <v>247.87899999999999</v>
      </c>
      <c r="G58" s="40"/>
      <c r="H58" s="46"/>
    </row>
    <row r="59" s="2" customFormat="1">
      <c r="A59" s="40"/>
      <c r="B59" s="46"/>
      <c r="C59" s="307" t="s">
        <v>35</v>
      </c>
      <c r="D59" s="307" t="s">
        <v>173</v>
      </c>
      <c r="E59" s="18" t="s">
        <v>35</v>
      </c>
      <c r="F59" s="308">
        <v>0</v>
      </c>
      <c r="G59" s="40"/>
      <c r="H59" s="46"/>
    </row>
    <row r="60" s="2" customFormat="1" ht="16.8" customHeight="1">
      <c r="A60" s="40"/>
      <c r="B60" s="46"/>
      <c r="C60" s="307" t="s">
        <v>35</v>
      </c>
      <c r="D60" s="307" t="s">
        <v>238</v>
      </c>
      <c r="E60" s="18" t="s">
        <v>35</v>
      </c>
      <c r="F60" s="308">
        <v>135.416</v>
      </c>
      <c r="G60" s="40"/>
      <c r="H60" s="46"/>
    </row>
    <row r="61" s="2" customFormat="1" ht="16.8" customHeight="1">
      <c r="A61" s="40"/>
      <c r="B61" s="46"/>
      <c r="C61" s="307" t="s">
        <v>35</v>
      </c>
      <c r="D61" s="307" t="s">
        <v>239</v>
      </c>
      <c r="E61" s="18" t="s">
        <v>35</v>
      </c>
      <c r="F61" s="308">
        <v>22.739000000000001</v>
      </c>
      <c r="G61" s="40"/>
      <c r="H61" s="46"/>
    </row>
    <row r="62" s="2" customFormat="1" ht="16.8" customHeight="1">
      <c r="A62" s="40"/>
      <c r="B62" s="46"/>
      <c r="C62" s="307" t="s">
        <v>35</v>
      </c>
      <c r="D62" s="307" t="s">
        <v>240</v>
      </c>
      <c r="E62" s="18" t="s">
        <v>35</v>
      </c>
      <c r="F62" s="308">
        <v>76.849000000000004</v>
      </c>
      <c r="G62" s="40"/>
      <c r="H62" s="46"/>
    </row>
    <row r="63" s="2" customFormat="1" ht="16.8" customHeight="1">
      <c r="A63" s="40"/>
      <c r="B63" s="46"/>
      <c r="C63" s="307" t="s">
        <v>35</v>
      </c>
      <c r="D63" s="307" t="s">
        <v>241</v>
      </c>
      <c r="E63" s="18" t="s">
        <v>35</v>
      </c>
      <c r="F63" s="308">
        <v>14.414999999999999</v>
      </c>
      <c r="G63" s="40"/>
      <c r="H63" s="46"/>
    </row>
    <row r="64" s="2" customFormat="1" ht="16.8" customHeight="1">
      <c r="A64" s="40"/>
      <c r="B64" s="46"/>
      <c r="C64" s="307" t="s">
        <v>35</v>
      </c>
      <c r="D64" s="307" t="s">
        <v>242</v>
      </c>
      <c r="E64" s="18" t="s">
        <v>35</v>
      </c>
      <c r="F64" s="308">
        <v>13.763999999999999</v>
      </c>
      <c r="G64" s="40"/>
      <c r="H64" s="46"/>
    </row>
    <row r="65" s="2" customFormat="1" ht="16.8" customHeight="1">
      <c r="A65" s="40"/>
      <c r="B65" s="46"/>
      <c r="C65" s="307" t="s">
        <v>35</v>
      </c>
      <c r="D65" s="307" t="s">
        <v>244</v>
      </c>
      <c r="E65" s="18" t="s">
        <v>35</v>
      </c>
      <c r="F65" s="308">
        <v>0.16600000000000001</v>
      </c>
      <c r="G65" s="40"/>
      <c r="H65" s="46"/>
    </row>
    <row r="66" s="2" customFormat="1" ht="16.8" customHeight="1">
      <c r="A66" s="40"/>
      <c r="B66" s="46"/>
      <c r="C66" s="307" t="s">
        <v>35</v>
      </c>
      <c r="D66" s="307" t="s">
        <v>245</v>
      </c>
      <c r="E66" s="18" t="s">
        <v>35</v>
      </c>
      <c r="F66" s="308">
        <v>0.129</v>
      </c>
      <c r="G66" s="40"/>
      <c r="H66" s="46"/>
    </row>
    <row r="67" s="2" customFormat="1" ht="16.8" customHeight="1">
      <c r="A67" s="40"/>
      <c r="B67" s="46"/>
      <c r="C67" s="307" t="s">
        <v>35</v>
      </c>
      <c r="D67" s="307" t="s">
        <v>246</v>
      </c>
      <c r="E67" s="18" t="s">
        <v>35</v>
      </c>
      <c r="F67" s="308">
        <v>0.123</v>
      </c>
      <c r="G67" s="40"/>
      <c r="H67" s="46"/>
    </row>
    <row r="68" s="2" customFormat="1" ht="16.8" customHeight="1">
      <c r="A68" s="40"/>
      <c r="B68" s="46"/>
      <c r="C68" s="307" t="s">
        <v>35</v>
      </c>
      <c r="D68" s="307" t="s">
        <v>247</v>
      </c>
      <c r="E68" s="18" t="s">
        <v>35</v>
      </c>
      <c r="F68" s="308">
        <v>0.128</v>
      </c>
      <c r="G68" s="40"/>
      <c r="H68" s="46"/>
    </row>
    <row r="69" s="2" customFormat="1" ht="16.8" customHeight="1">
      <c r="A69" s="40"/>
      <c r="B69" s="46"/>
      <c r="C69" s="307" t="s">
        <v>35</v>
      </c>
      <c r="D69" s="307" t="s">
        <v>248</v>
      </c>
      <c r="E69" s="18" t="s">
        <v>35</v>
      </c>
      <c r="F69" s="308">
        <v>0.13600000000000001</v>
      </c>
      <c r="G69" s="40"/>
      <c r="H69" s="46"/>
    </row>
    <row r="70" s="2" customFormat="1" ht="16.8" customHeight="1">
      <c r="A70" s="40"/>
      <c r="B70" s="46"/>
      <c r="C70" s="307" t="s">
        <v>35</v>
      </c>
      <c r="D70" s="307" t="s">
        <v>249</v>
      </c>
      <c r="E70" s="18" t="s">
        <v>35</v>
      </c>
      <c r="F70" s="308">
        <v>0.129</v>
      </c>
      <c r="G70" s="40"/>
      <c r="H70" s="46"/>
    </row>
    <row r="71" s="2" customFormat="1" ht="16.8" customHeight="1">
      <c r="A71" s="40"/>
      <c r="B71" s="46"/>
      <c r="C71" s="307" t="s">
        <v>35</v>
      </c>
      <c r="D71" s="307" t="s">
        <v>250</v>
      </c>
      <c r="E71" s="18" t="s">
        <v>35</v>
      </c>
      <c r="F71" s="308">
        <v>5.3760000000000003</v>
      </c>
      <c r="G71" s="40"/>
      <c r="H71" s="46"/>
    </row>
    <row r="72" s="2" customFormat="1" ht="16.8" customHeight="1">
      <c r="A72" s="40"/>
      <c r="B72" s="46"/>
      <c r="C72" s="307" t="s">
        <v>35</v>
      </c>
      <c r="D72" s="307" t="s">
        <v>251</v>
      </c>
      <c r="E72" s="18" t="s">
        <v>35</v>
      </c>
      <c r="F72" s="308">
        <v>0</v>
      </c>
      <c r="G72" s="40"/>
      <c r="H72" s="46"/>
    </row>
    <row r="73" s="2" customFormat="1" ht="16.8" customHeight="1">
      <c r="A73" s="40"/>
      <c r="B73" s="46"/>
      <c r="C73" s="307" t="s">
        <v>35</v>
      </c>
      <c r="D73" s="307" t="s">
        <v>252</v>
      </c>
      <c r="E73" s="18" t="s">
        <v>35</v>
      </c>
      <c r="F73" s="308">
        <v>-2.5110000000000001</v>
      </c>
      <c r="G73" s="40"/>
      <c r="H73" s="46"/>
    </row>
    <row r="74" s="2" customFormat="1" ht="16.8" customHeight="1">
      <c r="A74" s="40"/>
      <c r="B74" s="46"/>
      <c r="C74" s="307" t="s">
        <v>35</v>
      </c>
      <c r="D74" s="307" t="s">
        <v>253</v>
      </c>
      <c r="E74" s="18" t="s">
        <v>35</v>
      </c>
      <c r="F74" s="308">
        <v>-1.9430000000000001</v>
      </c>
      <c r="G74" s="40"/>
      <c r="H74" s="46"/>
    </row>
    <row r="75" s="2" customFormat="1" ht="16.8" customHeight="1">
      <c r="A75" s="40"/>
      <c r="B75" s="46"/>
      <c r="C75" s="307" t="s">
        <v>35</v>
      </c>
      <c r="D75" s="307" t="s">
        <v>254</v>
      </c>
      <c r="E75" s="18" t="s">
        <v>35</v>
      </c>
      <c r="F75" s="308">
        <v>-1.859</v>
      </c>
      <c r="G75" s="40"/>
      <c r="H75" s="46"/>
    </row>
    <row r="76" s="2" customFormat="1" ht="16.8" customHeight="1">
      <c r="A76" s="40"/>
      <c r="B76" s="46"/>
      <c r="C76" s="307" t="s">
        <v>35</v>
      </c>
      <c r="D76" s="307" t="s">
        <v>255</v>
      </c>
      <c r="E76" s="18" t="s">
        <v>35</v>
      </c>
      <c r="F76" s="308">
        <v>-1.9310000000000001</v>
      </c>
      <c r="G76" s="40"/>
      <c r="H76" s="46"/>
    </row>
    <row r="77" s="2" customFormat="1" ht="16.8" customHeight="1">
      <c r="A77" s="40"/>
      <c r="B77" s="46"/>
      <c r="C77" s="307" t="s">
        <v>35</v>
      </c>
      <c r="D77" s="307" t="s">
        <v>256</v>
      </c>
      <c r="E77" s="18" t="s">
        <v>35</v>
      </c>
      <c r="F77" s="308">
        <v>-1.9430000000000001</v>
      </c>
      <c r="G77" s="40"/>
      <c r="H77" s="46"/>
    </row>
    <row r="78" s="2" customFormat="1" ht="16.8" customHeight="1">
      <c r="A78" s="40"/>
      <c r="B78" s="46"/>
      <c r="C78" s="307" t="s">
        <v>35</v>
      </c>
      <c r="D78" s="307" t="s">
        <v>257</v>
      </c>
      <c r="E78" s="18" t="s">
        <v>35</v>
      </c>
      <c r="F78" s="308">
        <v>-11.304</v>
      </c>
      <c r="G78" s="40"/>
      <c r="H78" s="46"/>
    </row>
    <row r="79" s="2" customFormat="1" ht="16.8" customHeight="1">
      <c r="A79" s="40"/>
      <c r="B79" s="46"/>
      <c r="C79" s="307" t="s">
        <v>113</v>
      </c>
      <c r="D79" s="307" t="s">
        <v>258</v>
      </c>
      <c r="E79" s="18" t="s">
        <v>35</v>
      </c>
      <c r="F79" s="308">
        <v>247.87899999999999</v>
      </c>
      <c r="G79" s="40"/>
      <c r="H79" s="46"/>
    </row>
    <row r="80" s="2" customFormat="1" ht="16.8" customHeight="1">
      <c r="A80" s="40"/>
      <c r="B80" s="46"/>
      <c r="C80" s="309" t="s">
        <v>1316</v>
      </c>
      <c r="D80" s="40"/>
      <c r="E80" s="40"/>
      <c r="F80" s="40"/>
      <c r="G80" s="40"/>
      <c r="H80" s="46"/>
    </row>
    <row r="81" s="2" customFormat="1">
      <c r="A81" s="40"/>
      <c r="B81" s="46"/>
      <c r="C81" s="307" t="s">
        <v>232</v>
      </c>
      <c r="D81" s="307" t="s">
        <v>233</v>
      </c>
      <c r="E81" s="18" t="s">
        <v>234</v>
      </c>
      <c r="F81" s="308">
        <v>247.87899999999999</v>
      </c>
      <c r="G81" s="40"/>
      <c r="H81" s="46"/>
    </row>
    <row r="82" s="2" customFormat="1">
      <c r="A82" s="40"/>
      <c r="B82" s="46"/>
      <c r="C82" s="307" t="s">
        <v>262</v>
      </c>
      <c r="D82" s="307" t="s">
        <v>263</v>
      </c>
      <c r="E82" s="18" t="s">
        <v>234</v>
      </c>
      <c r="F82" s="308">
        <v>123.94</v>
      </c>
      <c r="G82" s="40"/>
      <c r="H82" s="46"/>
    </row>
    <row r="83" s="2" customFormat="1">
      <c r="A83" s="40"/>
      <c r="B83" s="46"/>
      <c r="C83" s="307" t="s">
        <v>269</v>
      </c>
      <c r="D83" s="307" t="s">
        <v>270</v>
      </c>
      <c r="E83" s="18" t="s">
        <v>234</v>
      </c>
      <c r="F83" s="308">
        <v>24.788</v>
      </c>
      <c r="G83" s="40"/>
      <c r="H83" s="46"/>
    </row>
    <row r="84" s="2" customFormat="1">
      <c r="A84" s="40"/>
      <c r="B84" s="46"/>
      <c r="C84" s="307" t="s">
        <v>307</v>
      </c>
      <c r="D84" s="307" t="s">
        <v>308</v>
      </c>
      <c r="E84" s="18" t="s">
        <v>234</v>
      </c>
      <c r="F84" s="308">
        <v>99.152000000000001</v>
      </c>
      <c r="G84" s="40"/>
      <c r="H84" s="46"/>
    </row>
    <row r="85" s="2" customFormat="1">
      <c r="A85" s="40"/>
      <c r="B85" s="46"/>
      <c r="C85" s="307" t="s">
        <v>312</v>
      </c>
      <c r="D85" s="307" t="s">
        <v>313</v>
      </c>
      <c r="E85" s="18" t="s">
        <v>234</v>
      </c>
      <c r="F85" s="308">
        <v>148.727</v>
      </c>
      <c r="G85" s="40"/>
      <c r="H85" s="46"/>
    </row>
    <row r="86" s="2" customFormat="1">
      <c r="A86" s="40"/>
      <c r="B86" s="46"/>
      <c r="C86" s="307" t="s">
        <v>324</v>
      </c>
      <c r="D86" s="307" t="s">
        <v>325</v>
      </c>
      <c r="E86" s="18" t="s">
        <v>326</v>
      </c>
      <c r="F86" s="308">
        <v>446.18200000000002</v>
      </c>
      <c r="G86" s="40"/>
      <c r="H86" s="46"/>
    </row>
    <row r="87" s="2" customFormat="1" ht="16.8" customHeight="1">
      <c r="A87" s="40"/>
      <c r="B87" s="46"/>
      <c r="C87" s="307" t="s">
        <v>338</v>
      </c>
      <c r="D87" s="307" t="s">
        <v>339</v>
      </c>
      <c r="E87" s="18" t="s">
        <v>234</v>
      </c>
      <c r="F87" s="308">
        <v>114.749</v>
      </c>
      <c r="G87" s="40"/>
      <c r="H87" s="46"/>
    </row>
    <row r="88" s="2" customFormat="1" ht="16.8" customHeight="1">
      <c r="A88" s="40"/>
      <c r="B88" s="46"/>
      <c r="C88" s="303" t="s">
        <v>126</v>
      </c>
      <c r="D88" s="304" t="s">
        <v>35</v>
      </c>
      <c r="E88" s="305" t="s">
        <v>35</v>
      </c>
      <c r="F88" s="306">
        <v>114.749</v>
      </c>
      <c r="G88" s="40"/>
      <c r="H88" s="46"/>
    </row>
    <row r="89" s="2" customFormat="1">
      <c r="A89" s="40"/>
      <c r="B89" s="46"/>
      <c r="C89" s="307" t="s">
        <v>35</v>
      </c>
      <c r="D89" s="307" t="s">
        <v>173</v>
      </c>
      <c r="E89" s="18" t="s">
        <v>35</v>
      </c>
      <c r="F89" s="308">
        <v>0</v>
      </c>
      <c r="G89" s="40"/>
      <c r="H89" s="46"/>
    </row>
    <row r="90" s="2" customFormat="1" ht="16.8" customHeight="1">
      <c r="A90" s="40"/>
      <c r="B90" s="46"/>
      <c r="C90" s="307" t="s">
        <v>126</v>
      </c>
      <c r="D90" s="307" t="s">
        <v>343</v>
      </c>
      <c r="E90" s="18" t="s">
        <v>35</v>
      </c>
      <c r="F90" s="308">
        <v>114.749</v>
      </c>
      <c r="G90" s="40"/>
      <c r="H90" s="46"/>
    </row>
    <row r="91" s="2" customFormat="1" ht="16.8" customHeight="1">
      <c r="A91" s="40"/>
      <c r="B91" s="46"/>
      <c r="C91" s="309" t="s">
        <v>1316</v>
      </c>
      <c r="D91" s="40"/>
      <c r="E91" s="40"/>
      <c r="F91" s="40"/>
      <c r="G91" s="40"/>
      <c r="H91" s="46"/>
    </row>
    <row r="92" s="2" customFormat="1" ht="16.8" customHeight="1">
      <c r="A92" s="40"/>
      <c r="B92" s="46"/>
      <c r="C92" s="307" t="s">
        <v>338</v>
      </c>
      <c r="D92" s="307" t="s">
        <v>339</v>
      </c>
      <c r="E92" s="18" t="s">
        <v>234</v>
      </c>
      <c r="F92" s="308">
        <v>114.749</v>
      </c>
      <c r="G92" s="40"/>
      <c r="H92" s="46"/>
    </row>
    <row r="93" s="2" customFormat="1" ht="16.8" customHeight="1">
      <c r="A93" s="40"/>
      <c r="B93" s="46"/>
      <c r="C93" s="307" t="s">
        <v>331</v>
      </c>
      <c r="D93" s="307" t="s">
        <v>332</v>
      </c>
      <c r="E93" s="18" t="s">
        <v>234</v>
      </c>
      <c r="F93" s="308">
        <v>246.85499999999999</v>
      </c>
      <c r="G93" s="40"/>
      <c r="H93" s="46"/>
    </row>
    <row r="94" s="2" customFormat="1" ht="26.4" customHeight="1">
      <c r="A94" s="40"/>
      <c r="B94" s="46"/>
      <c r="C94" s="302" t="s">
        <v>1317</v>
      </c>
      <c r="D94" s="302" t="s">
        <v>96</v>
      </c>
      <c r="E94" s="40"/>
      <c r="F94" s="40"/>
      <c r="G94" s="40"/>
      <c r="H94" s="46"/>
    </row>
    <row r="95" s="2" customFormat="1" ht="16.8" customHeight="1">
      <c r="A95" s="40"/>
      <c r="B95" s="46"/>
      <c r="C95" s="303" t="s">
        <v>120</v>
      </c>
      <c r="D95" s="304" t="s">
        <v>35</v>
      </c>
      <c r="E95" s="305" t="s">
        <v>35</v>
      </c>
      <c r="F95" s="306">
        <v>0.76800000000000002</v>
      </c>
      <c r="G95" s="40"/>
      <c r="H95" s="46"/>
    </row>
    <row r="96" s="2" customFormat="1" ht="16.8" customHeight="1">
      <c r="A96" s="40"/>
      <c r="B96" s="46"/>
      <c r="C96" s="303" t="s">
        <v>561</v>
      </c>
      <c r="D96" s="304" t="s">
        <v>35</v>
      </c>
      <c r="E96" s="305" t="s">
        <v>35</v>
      </c>
      <c r="F96" s="306">
        <v>5.3140000000000001</v>
      </c>
      <c r="G96" s="40"/>
      <c r="H96" s="46"/>
    </row>
    <row r="97" s="2" customFormat="1">
      <c r="A97" s="40"/>
      <c r="B97" s="46"/>
      <c r="C97" s="307" t="s">
        <v>35</v>
      </c>
      <c r="D97" s="307" t="s">
        <v>566</v>
      </c>
      <c r="E97" s="18" t="s">
        <v>35</v>
      </c>
      <c r="F97" s="308">
        <v>0</v>
      </c>
      <c r="G97" s="40"/>
      <c r="H97" s="46"/>
    </row>
    <row r="98" s="2" customFormat="1" ht="16.8" customHeight="1">
      <c r="A98" s="40"/>
      <c r="B98" s="46"/>
      <c r="C98" s="307" t="s">
        <v>121</v>
      </c>
      <c r="D98" s="307" t="s">
        <v>620</v>
      </c>
      <c r="E98" s="18" t="s">
        <v>35</v>
      </c>
      <c r="F98" s="308">
        <v>4.4500000000000002</v>
      </c>
      <c r="G98" s="40"/>
      <c r="H98" s="46"/>
    </row>
    <row r="99" s="2" customFormat="1" ht="16.8" customHeight="1">
      <c r="A99" s="40"/>
      <c r="B99" s="46"/>
      <c r="C99" s="307" t="s">
        <v>118</v>
      </c>
      <c r="D99" s="307" t="s">
        <v>621</v>
      </c>
      <c r="E99" s="18" t="s">
        <v>35</v>
      </c>
      <c r="F99" s="308">
        <v>0.86399999999999999</v>
      </c>
      <c r="G99" s="40"/>
      <c r="H99" s="46"/>
    </row>
    <row r="100" s="2" customFormat="1" ht="16.8" customHeight="1">
      <c r="A100" s="40"/>
      <c r="B100" s="46"/>
      <c r="C100" s="307" t="s">
        <v>561</v>
      </c>
      <c r="D100" s="307" t="s">
        <v>258</v>
      </c>
      <c r="E100" s="18" t="s">
        <v>35</v>
      </c>
      <c r="F100" s="308">
        <v>5.3140000000000001</v>
      </c>
      <c r="G100" s="40"/>
      <c r="H100" s="46"/>
    </row>
    <row r="101" s="2" customFormat="1" ht="16.8" customHeight="1">
      <c r="A101" s="40"/>
      <c r="B101" s="46"/>
      <c r="C101" s="309" t="s">
        <v>1316</v>
      </c>
      <c r="D101" s="40"/>
      <c r="E101" s="40"/>
      <c r="F101" s="40"/>
      <c r="G101" s="40"/>
      <c r="H101" s="46"/>
    </row>
    <row r="102" s="2" customFormat="1" ht="16.8" customHeight="1">
      <c r="A102" s="40"/>
      <c r="B102" s="46"/>
      <c r="C102" s="307" t="s">
        <v>390</v>
      </c>
      <c r="D102" s="307" t="s">
        <v>391</v>
      </c>
      <c r="E102" s="18" t="s">
        <v>234</v>
      </c>
      <c r="F102" s="308">
        <v>5.3140000000000001</v>
      </c>
      <c r="G102" s="40"/>
      <c r="H102" s="46"/>
    </row>
    <row r="103" s="2" customFormat="1">
      <c r="A103" s="40"/>
      <c r="B103" s="46"/>
      <c r="C103" s="307" t="s">
        <v>302</v>
      </c>
      <c r="D103" s="307" t="s">
        <v>303</v>
      </c>
      <c r="E103" s="18" t="s">
        <v>234</v>
      </c>
      <c r="F103" s="308">
        <v>80.911000000000001</v>
      </c>
      <c r="G103" s="40"/>
      <c r="H103" s="46"/>
    </row>
    <row r="104" s="2" customFormat="1" ht="16.8" customHeight="1">
      <c r="A104" s="40"/>
      <c r="B104" s="46"/>
      <c r="C104" s="307" t="s">
        <v>318</v>
      </c>
      <c r="D104" s="307" t="s">
        <v>319</v>
      </c>
      <c r="E104" s="18" t="s">
        <v>234</v>
      </c>
      <c r="F104" s="308">
        <v>80.911000000000001</v>
      </c>
      <c r="G104" s="40"/>
      <c r="H104" s="46"/>
    </row>
    <row r="105" s="2" customFormat="1" ht="16.8" customHeight="1">
      <c r="A105" s="40"/>
      <c r="B105" s="46"/>
      <c r="C105" s="307" t="s">
        <v>331</v>
      </c>
      <c r="D105" s="307" t="s">
        <v>332</v>
      </c>
      <c r="E105" s="18" t="s">
        <v>234</v>
      </c>
      <c r="F105" s="308">
        <v>80.911000000000001</v>
      </c>
      <c r="G105" s="40"/>
      <c r="H105" s="46"/>
    </row>
    <row r="106" s="2" customFormat="1" ht="16.8" customHeight="1">
      <c r="A106" s="40"/>
      <c r="B106" s="46"/>
      <c r="C106" s="307" t="s">
        <v>338</v>
      </c>
      <c r="D106" s="307" t="s">
        <v>339</v>
      </c>
      <c r="E106" s="18" t="s">
        <v>234</v>
      </c>
      <c r="F106" s="308">
        <v>55.692</v>
      </c>
      <c r="G106" s="40"/>
      <c r="H106" s="46"/>
    </row>
    <row r="107" s="2" customFormat="1" ht="16.8" customHeight="1">
      <c r="A107" s="40"/>
      <c r="B107" s="46"/>
      <c r="C107" s="303" t="s">
        <v>121</v>
      </c>
      <c r="D107" s="304" t="s">
        <v>35</v>
      </c>
      <c r="E107" s="305" t="s">
        <v>35</v>
      </c>
      <c r="F107" s="306">
        <v>4.4500000000000002</v>
      </c>
      <c r="G107" s="40"/>
      <c r="H107" s="46"/>
    </row>
    <row r="108" s="2" customFormat="1">
      <c r="A108" s="40"/>
      <c r="B108" s="46"/>
      <c r="C108" s="307" t="s">
        <v>35</v>
      </c>
      <c r="D108" s="307" t="s">
        <v>566</v>
      </c>
      <c r="E108" s="18" t="s">
        <v>35</v>
      </c>
      <c r="F108" s="308">
        <v>0</v>
      </c>
      <c r="G108" s="40"/>
      <c r="H108" s="46"/>
    </row>
    <row r="109" s="2" customFormat="1" ht="16.8" customHeight="1">
      <c r="A109" s="40"/>
      <c r="B109" s="46"/>
      <c r="C109" s="307" t="s">
        <v>121</v>
      </c>
      <c r="D109" s="307" t="s">
        <v>620</v>
      </c>
      <c r="E109" s="18" t="s">
        <v>35</v>
      </c>
      <c r="F109" s="308">
        <v>4.4500000000000002</v>
      </c>
      <c r="G109" s="40"/>
      <c r="H109" s="46"/>
    </row>
    <row r="110" s="2" customFormat="1" ht="16.8" customHeight="1">
      <c r="A110" s="40"/>
      <c r="B110" s="46"/>
      <c r="C110" s="303" t="s">
        <v>118</v>
      </c>
      <c r="D110" s="304" t="s">
        <v>35</v>
      </c>
      <c r="E110" s="305" t="s">
        <v>35</v>
      </c>
      <c r="F110" s="306">
        <v>0.86399999999999999</v>
      </c>
      <c r="G110" s="40"/>
      <c r="H110" s="46"/>
    </row>
    <row r="111" s="2" customFormat="1" ht="16.8" customHeight="1">
      <c r="A111" s="40"/>
      <c r="B111" s="46"/>
      <c r="C111" s="307" t="s">
        <v>118</v>
      </c>
      <c r="D111" s="307" t="s">
        <v>621</v>
      </c>
      <c r="E111" s="18" t="s">
        <v>35</v>
      </c>
      <c r="F111" s="308">
        <v>0.86399999999999999</v>
      </c>
      <c r="G111" s="40"/>
      <c r="H111" s="46"/>
    </row>
    <row r="112" s="2" customFormat="1" ht="16.8" customHeight="1">
      <c r="A112" s="40"/>
      <c r="B112" s="46"/>
      <c r="C112" s="303" t="s">
        <v>123</v>
      </c>
      <c r="D112" s="304" t="s">
        <v>35</v>
      </c>
      <c r="E112" s="305" t="s">
        <v>35</v>
      </c>
      <c r="F112" s="306">
        <v>19.905000000000001</v>
      </c>
      <c r="G112" s="40"/>
      <c r="H112" s="46"/>
    </row>
    <row r="113" s="2" customFormat="1">
      <c r="A113" s="40"/>
      <c r="B113" s="46"/>
      <c r="C113" s="307" t="s">
        <v>35</v>
      </c>
      <c r="D113" s="307" t="s">
        <v>566</v>
      </c>
      <c r="E113" s="18" t="s">
        <v>35</v>
      </c>
      <c r="F113" s="308">
        <v>0</v>
      </c>
      <c r="G113" s="40"/>
      <c r="H113" s="46"/>
    </row>
    <row r="114" s="2" customFormat="1" ht="16.8" customHeight="1">
      <c r="A114" s="40"/>
      <c r="B114" s="46"/>
      <c r="C114" s="307" t="s">
        <v>123</v>
      </c>
      <c r="D114" s="307" t="s">
        <v>612</v>
      </c>
      <c r="E114" s="18" t="s">
        <v>35</v>
      </c>
      <c r="F114" s="308">
        <v>19.905000000000001</v>
      </c>
      <c r="G114" s="40"/>
      <c r="H114" s="46"/>
    </row>
    <row r="115" s="2" customFormat="1" ht="16.8" customHeight="1">
      <c r="A115" s="40"/>
      <c r="B115" s="46"/>
      <c r="C115" s="309" t="s">
        <v>1316</v>
      </c>
      <c r="D115" s="40"/>
      <c r="E115" s="40"/>
      <c r="F115" s="40"/>
      <c r="G115" s="40"/>
      <c r="H115" s="46"/>
    </row>
    <row r="116" s="2" customFormat="1" ht="16.8" customHeight="1">
      <c r="A116" s="40"/>
      <c r="B116" s="46"/>
      <c r="C116" s="307" t="s">
        <v>352</v>
      </c>
      <c r="D116" s="307" t="s">
        <v>353</v>
      </c>
      <c r="E116" s="18" t="s">
        <v>234</v>
      </c>
      <c r="F116" s="308">
        <v>19.905000000000001</v>
      </c>
      <c r="G116" s="40"/>
      <c r="H116" s="46"/>
    </row>
    <row r="117" s="2" customFormat="1">
      <c r="A117" s="40"/>
      <c r="B117" s="46"/>
      <c r="C117" s="307" t="s">
        <v>302</v>
      </c>
      <c r="D117" s="307" t="s">
        <v>303</v>
      </c>
      <c r="E117" s="18" t="s">
        <v>234</v>
      </c>
      <c r="F117" s="308">
        <v>80.911000000000001</v>
      </c>
      <c r="G117" s="40"/>
      <c r="H117" s="46"/>
    </row>
    <row r="118" s="2" customFormat="1" ht="16.8" customHeight="1">
      <c r="A118" s="40"/>
      <c r="B118" s="46"/>
      <c r="C118" s="307" t="s">
        <v>318</v>
      </c>
      <c r="D118" s="307" t="s">
        <v>319</v>
      </c>
      <c r="E118" s="18" t="s">
        <v>234</v>
      </c>
      <c r="F118" s="308">
        <v>80.911000000000001</v>
      </c>
      <c r="G118" s="40"/>
      <c r="H118" s="46"/>
    </row>
    <row r="119" s="2" customFormat="1" ht="16.8" customHeight="1">
      <c r="A119" s="40"/>
      <c r="B119" s="46"/>
      <c r="C119" s="307" t="s">
        <v>331</v>
      </c>
      <c r="D119" s="307" t="s">
        <v>332</v>
      </c>
      <c r="E119" s="18" t="s">
        <v>234</v>
      </c>
      <c r="F119" s="308">
        <v>80.911000000000001</v>
      </c>
      <c r="G119" s="40"/>
      <c r="H119" s="46"/>
    </row>
    <row r="120" s="2" customFormat="1" ht="16.8" customHeight="1">
      <c r="A120" s="40"/>
      <c r="B120" s="46"/>
      <c r="C120" s="307" t="s">
        <v>338</v>
      </c>
      <c r="D120" s="307" t="s">
        <v>339</v>
      </c>
      <c r="E120" s="18" t="s">
        <v>234</v>
      </c>
      <c r="F120" s="308">
        <v>55.692</v>
      </c>
      <c r="G120" s="40"/>
      <c r="H120" s="46"/>
    </row>
    <row r="121" s="2" customFormat="1" ht="16.8" customHeight="1">
      <c r="A121" s="40"/>
      <c r="B121" s="46"/>
      <c r="C121" s="303" t="s">
        <v>115</v>
      </c>
      <c r="D121" s="304" t="s">
        <v>35</v>
      </c>
      <c r="E121" s="305" t="s">
        <v>35</v>
      </c>
      <c r="F121" s="306">
        <v>393.30000000000001</v>
      </c>
      <c r="G121" s="40"/>
      <c r="H121" s="46"/>
    </row>
    <row r="122" s="2" customFormat="1" ht="16.8" customHeight="1">
      <c r="A122" s="40"/>
      <c r="B122" s="46"/>
      <c r="C122" s="303" t="s">
        <v>113</v>
      </c>
      <c r="D122" s="304" t="s">
        <v>35</v>
      </c>
      <c r="E122" s="305" t="s">
        <v>35</v>
      </c>
      <c r="F122" s="306">
        <v>83.503</v>
      </c>
      <c r="G122" s="40"/>
      <c r="H122" s="46"/>
    </row>
    <row r="123" s="2" customFormat="1">
      <c r="A123" s="40"/>
      <c r="B123" s="46"/>
      <c r="C123" s="307" t="s">
        <v>35</v>
      </c>
      <c r="D123" s="307" t="s">
        <v>566</v>
      </c>
      <c r="E123" s="18" t="s">
        <v>35</v>
      </c>
      <c r="F123" s="308">
        <v>0</v>
      </c>
      <c r="G123" s="40"/>
      <c r="H123" s="46"/>
    </row>
    <row r="124" s="2" customFormat="1" ht="16.8" customHeight="1">
      <c r="A124" s="40"/>
      <c r="B124" s="46"/>
      <c r="C124" s="307" t="s">
        <v>35</v>
      </c>
      <c r="D124" s="307" t="s">
        <v>588</v>
      </c>
      <c r="E124" s="18" t="s">
        <v>35</v>
      </c>
      <c r="F124" s="308">
        <v>12.369</v>
      </c>
      <c r="G124" s="40"/>
      <c r="H124" s="46"/>
    </row>
    <row r="125" s="2" customFormat="1" ht="16.8" customHeight="1">
      <c r="A125" s="40"/>
      <c r="B125" s="46"/>
      <c r="C125" s="307" t="s">
        <v>35</v>
      </c>
      <c r="D125" s="307" t="s">
        <v>589</v>
      </c>
      <c r="E125" s="18" t="s">
        <v>35</v>
      </c>
      <c r="F125" s="308">
        <v>11.172000000000001</v>
      </c>
      <c r="G125" s="40"/>
      <c r="H125" s="46"/>
    </row>
    <row r="126" s="2" customFormat="1" ht="16.8" customHeight="1">
      <c r="A126" s="40"/>
      <c r="B126" s="46"/>
      <c r="C126" s="307" t="s">
        <v>35</v>
      </c>
      <c r="D126" s="307" t="s">
        <v>590</v>
      </c>
      <c r="E126" s="18" t="s">
        <v>35</v>
      </c>
      <c r="F126" s="308">
        <v>29.327999999999999</v>
      </c>
      <c r="G126" s="40"/>
      <c r="H126" s="46"/>
    </row>
    <row r="127" s="2" customFormat="1" ht="16.8" customHeight="1">
      <c r="A127" s="40"/>
      <c r="B127" s="46"/>
      <c r="C127" s="307" t="s">
        <v>35</v>
      </c>
      <c r="D127" s="307" t="s">
        <v>591</v>
      </c>
      <c r="E127" s="18" t="s">
        <v>35</v>
      </c>
      <c r="F127" s="308">
        <v>26.207999999999998</v>
      </c>
      <c r="G127" s="40"/>
      <c r="H127" s="46"/>
    </row>
    <row r="128" s="2" customFormat="1" ht="16.8" customHeight="1">
      <c r="A128" s="40"/>
      <c r="B128" s="46"/>
      <c r="C128" s="307" t="s">
        <v>35</v>
      </c>
      <c r="D128" s="307" t="s">
        <v>592</v>
      </c>
      <c r="E128" s="18" t="s">
        <v>35</v>
      </c>
      <c r="F128" s="308">
        <v>0.89300000000000002</v>
      </c>
      <c r="G128" s="40"/>
      <c r="H128" s="46"/>
    </row>
    <row r="129" s="2" customFormat="1" ht="16.8" customHeight="1">
      <c r="A129" s="40"/>
      <c r="B129" s="46"/>
      <c r="C129" s="307" t="s">
        <v>35</v>
      </c>
      <c r="D129" s="307" t="s">
        <v>593</v>
      </c>
      <c r="E129" s="18" t="s">
        <v>35</v>
      </c>
      <c r="F129" s="308">
        <v>1.8049999999999999</v>
      </c>
      <c r="G129" s="40"/>
      <c r="H129" s="46"/>
    </row>
    <row r="130" s="2" customFormat="1" ht="16.8" customHeight="1">
      <c r="A130" s="40"/>
      <c r="B130" s="46"/>
      <c r="C130" s="307" t="s">
        <v>35</v>
      </c>
      <c r="D130" s="307" t="s">
        <v>594</v>
      </c>
      <c r="E130" s="18" t="s">
        <v>35</v>
      </c>
      <c r="F130" s="308">
        <v>1.728</v>
      </c>
      <c r="G130" s="40"/>
      <c r="H130" s="46"/>
    </row>
    <row r="131" s="2" customFormat="1" ht="16.8" customHeight="1">
      <c r="A131" s="40"/>
      <c r="B131" s="46"/>
      <c r="C131" s="307" t="s">
        <v>113</v>
      </c>
      <c r="D131" s="307" t="s">
        <v>258</v>
      </c>
      <c r="E131" s="18" t="s">
        <v>35</v>
      </c>
      <c r="F131" s="308">
        <v>83.503</v>
      </c>
      <c r="G131" s="40"/>
      <c r="H131" s="46"/>
    </row>
    <row r="132" s="2" customFormat="1" ht="16.8" customHeight="1">
      <c r="A132" s="40"/>
      <c r="B132" s="46"/>
      <c r="C132" s="309" t="s">
        <v>1316</v>
      </c>
      <c r="D132" s="40"/>
      <c r="E132" s="40"/>
      <c r="F132" s="40"/>
      <c r="G132" s="40"/>
      <c r="H132" s="46"/>
    </row>
    <row r="133" s="2" customFormat="1">
      <c r="A133" s="40"/>
      <c r="B133" s="46"/>
      <c r="C133" s="307" t="s">
        <v>584</v>
      </c>
      <c r="D133" s="307" t="s">
        <v>585</v>
      </c>
      <c r="E133" s="18" t="s">
        <v>234</v>
      </c>
      <c r="F133" s="308">
        <v>83.503</v>
      </c>
      <c r="G133" s="40"/>
      <c r="H133" s="46"/>
    </row>
    <row r="134" s="2" customFormat="1">
      <c r="A134" s="40"/>
      <c r="B134" s="46"/>
      <c r="C134" s="307" t="s">
        <v>597</v>
      </c>
      <c r="D134" s="307" t="s">
        <v>598</v>
      </c>
      <c r="E134" s="18" t="s">
        <v>234</v>
      </c>
      <c r="F134" s="308">
        <v>41.752000000000002</v>
      </c>
      <c r="G134" s="40"/>
      <c r="H134" s="46"/>
    </row>
    <row r="135" s="2" customFormat="1">
      <c r="A135" s="40"/>
      <c r="B135" s="46"/>
      <c r="C135" s="307" t="s">
        <v>307</v>
      </c>
      <c r="D135" s="307" t="s">
        <v>308</v>
      </c>
      <c r="E135" s="18" t="s">
        <v>234</v>
      </c>
      <c r="F135" s="308">
        <v>41.752000000000002</v>
      </c>
      <c r="G135" s="40"/>
      <c r="H135" s="46"/>
    </row>
    <row r="136" s="2" customFormat="1">
      <c r="A136" s="40"/>
      <c r="B136" s="46"/>
      <c r="C136" s="307" t="s">
        <v>607</v>
      </c>
      <c r="D136" s="307" t="s">
        <v>313</v>
      </c>
      <c r="E136" s="18" t="s">
        <v>234</v>
      </c>
      <c r="F136" s="308">
        <v>41.752000000000002</v>
      </c>
      <c r="G136" s="40"/>
      <c r="H136" s="46"/>
    </row>
    <row r="137" s="2" customFormat="1">
      <c r="A137" s="40"/>
      <c r="B137" s="46"/>
      <c r="C137" s="307" t="s">
        <v>324</v>
      </c>
      <c r="D137" s="307" t="s">
        <v>325</v>
      </c>
      <c r="E137" s="18" t="s">
        <v>326</v>
      </c>
      <c r="F137" s="308">
        <v>150.30500000000001</v>
      </c>
      <c r="G137" s="40"/>
      <c r="H137" s="46"/>
    </row>
    <row r="138" s="2" customFormat="1" ht="16.8" customHeight="1">
      <c r="A138" s="40"/>
      <c r="B138" s="46"/>
      <c r="C138" s="307" t="s">
        <v>338</v>
      </c>
      <c r="D138" s="307" t="s">
        <v>339</v>
      </c>
      <c r="E138" s="18" t="s">
        <v>234</v>
      </c>
      <c r="F138" s="308">
        <v>55.692</v>
      </c>
      <c r="G138" s="40"/>
      <c r="H138" s="46"/>
    </row>
    <row r="139" s="2" customFormat="1" ht="16.8" customHeight="1">
      <c r="A139" s="40"/>
      <c r="B139" s="46"/>
      <c r="C139" s="303" t="s">
        <v>126</v>
      </c>
      <c r="D139" s="304" t="s">
        <v>35</v>
      </c>
      <c r="E139" s="305" t="s">
        <v>35</v>
      </c>
      <c r="F139" s="306">
        <v>55.692</v>
      </c>
      <c r="G139" s="40"/>
      <c r="H139" s="46"/>
    </row>
    <row r="140" s="2" customFormat="1">
      <c r="A140" s="40"/>
      <c r="B140" s="46"/>
      <c r="C140" s="307" t="s">
        <v>35</v>
      </c>
      <c r="D140" s="307" t="s">
        <v>566</v>
      </c>
      <c r="E140" s="18" t="s">
        <v>35</v>
      </c>
      <c r="F140" s="308">
        <v>0</v>
      </c>
      <c r="G140" s="40"/>
      <c r="H140" s="46"/>
    </row>
    <row r="141" s="2" customFormat="1">
      <c r="A141" s="40"/>
      <c r="B141" s="46"/>
      <c r="C141" s="307" t="s">
        <v>126</v>
      </c>
      <c r="D141" s="307" t="s">
        <v>610</v>
      </c>
      <c r="E141" s="18" t="s">
        <v>35</v>
      </c>
      <c r="F141" s="308">
        <v>55.692</v>
      </c>
      <c r="G141" s="40"/>
      <c r="H141" s="46"/>
    </row>
    <row r="142" s="2" customFormat="1" ht="16.8" customHeight="1">
      <c r="A142" s="40"/>
      <c r="B142" s="46"/>
      <c r="C142" s="309" t="s">
        <v>1316</v>
      </c>
      <c r="D142" s="40"/>
      <c r="E142" s="40"/>
      <c r="F142" s="40"/>
      <c r="G142" s="40"/>
      <c r="H142" s="46"/>
    </row>
    <row r="143" s="2" customFormat="1" ht="16.8" customHeight="1">
      <c r="A143" s="40"/>
      <c r="B143" s="46"/>
      <c r="C143" s="307" t="s">
        <v>338</v>
      </c>
      <c r="D143" s="307" t="s">
        <v>339</v>
      </c>
      <c r="E143" s="18" t="s">
        <v>234</v>
      </c>
      <c r="F143" s="308">
        <v>55.692</v>
      </c>
      <c r="G143" s="40"/>
      <c r="H143" s="46"/>
    </row>
    <row r="144" s="2" customFormat="1">
      <c r="A144" s="40"/>
      <c r="B144" s="46"/>
      <c r="C144" s="307" t="s">
        <v>302</v>
      </c>
      <c r="D144" s="307" t="s">
        <v>303</v>
      </c>
      <c r="E144" s="18" t="s">
        <v>234</v>
      </c>
      <c r="F144" s="308">
        <v>80.911000000000001</v>
      </c>
      <c r="G144" s="40"/>
      <c r="H144" s="46"/>
    </row>
    <row r="145" s="2" customFormat="1" ht="16.8" customHeight="1">
      <c r="A145" s="40"/>
      <c r="B145" s="46"/>
      <c r="C145" s="307" t="s">
        <v>318</v>
      </c>
      <c r="D145" s="307" t="s">
        <v>319</v>
      </c>
      <c r="E145" s="18" t="s">
        <v>234</v>
      </c>
      <c r="F145" s="308">
        <v>80.911000000000001</v>
      </c>
      <c r="G145" s="40"/>
      <c r="H145" s="46"/>
    </row>
    <row r="146" s="2" customFormat="1" ht="16.8" customHeight="1">
      <c r="A146" s="40"/>
      <c r="B146" s="46"/>
      <c r="C146" s="307" t="s">
        <v>331</v>
      </c>
      <c r="D146" s="307" t="s">
        <v>332</v>
      </c>
      <c r="E146" s="18" t="s">
        <v>234</v>
      </c>
      <c r="F146" s="308">
        <v>80.911000000000001</v>
      </c>
      <c r="G146" s="40"/>
      <c r="H146" s="46"/>
    </row>
    <row r="147" s="2" customFormat="1" ht="26.4" customHeight="1">
      <c r="A147" s="40"/>
      <c r="B147" s="46"/>
      <c r="C147" s="302" t="s">
        <v>1318</v>
      </c>
      <c r="D147" s="302" t="s">
        <v>99</v>
      </c>
      <c r="E147" s="40"/>
      <c r="F147" s="40"/>
      <c r="G147" s="40"/>
      <c r="H147" s="46"/>
    </row>
    <row r="148" s="2" customFormat="1" ht="16.8" customHeight="1">
      <c r="A148" s="40"/>
      <c r="B148" s="46"/>
      <c r="C148" s="303" t="s">
        <v>120</v>
      </c>
      <c r="D148" s="304" t="s">
        <v>35</v>
      </c>
      <c r="E148" s="305" t="s">
        <v>35</v>
      </c>
      <c r="F148" s="306">
        <v>0.76800000000000002</v>
      </c>
      <c r="G148" s="40"/>
      <c r="H148" s="46"/>
    </row>
    <row r="149" s="2" customFormat="1" ht="16.8" customHeight="1">
      <c r="A149" s="40"/>
      <c r="B149" s="46"/>
      <c r="C149" s="303" t="s">
        <v>561</v>
      </c>
      <c r="D149" s="304" t="s">
        <v>35</v>
      </c>
      <c r="E149" s="305" t="s">
        <v>35</v>
      </c>
      <c r="F149" s="306">
        <v>1.8</v>
      </c>
      <c r="G149" s="40"/>
      <c r="H149" s="46"/>
    </row>
    <row r="150" s="2" customFormat="1">
      <c r="A150" s="40"/>
      <c r="B150" s="46"/>
      <c r="C150" s="307" t="s">
        <v>35</v>
      </c>
      <c r="D150" s="307" t="s">
        <v>678</v>
      </c>
      <c r="E150" s="18" t="s">
        <v>35</v>
      </c>
      <c r="F150" s="308">
        <v>0</v>
      </c>
      <c r="G150" s="40"/>
      <c r="H150" s="46"/>
    </row>
    <row r="151" s="2" customFormat="1" ht="16.8" customHeight="1">
      <c r="A151" s="40"/>
      <c r="B151" s="46"/>
      <c r="C151" s="307" t="s">
        <v>121</v>
      </c>
      <c r="D151" s="307" t="s">
        <v>713</v>
      </c>
      <c r="E151" s="18" t="s">
        <v>35</v>
      </c>
      <c r="F151" s="308">
        <v>1.8</v>
      </c>
      <c r="G151" s="40"/>
      <c r="H151" s="46"/>
    </row>
    <row r="152" s="2" customFormat="1" ht="16.8" customHeight="1">
      <c r="A152" s="40"/>
      <c r="B152" s="46"/>
      <c r="C152" s="307" t="s">
        <v>561</v>
      </c>
      <c r="D152" s="307" t="s">
        <v>258</v>
      </c>
      <c r="E152" s="18" t="s">
        <v>35</v>
      </c>
      <c r="F152" s="308">
        <v>1.8</v>
      </c>
      <c r="G152" s="40"/>
      <c r="H152" s="46"/>
    </row>
    <row r="153" s="2" customFormat="1" ht="16.8" customHeight="1">
      <c r="A153" s="40"/>
      <c r="B153" s="46"/>
      <c r="C153" s="309" t="s">
        <v>1316</v>
      </c>
      <c r="D153" s="40"/>
      <c r="E153" s="40"/>
      <c r="F153" s="40"/>
      <c r="G153" s="40"/>
      <c r="H153" s="46"/>
    </row>
    <row r="154" s="2" customFormat="1" ht="16.8" customHeight="1">
      <c r="A154" s="40"/>
      <c r="B154" s="46"/>
      <c r="C154" s="307" t="s">
        <v>390</v>
      </c>
      <c r="D154" s="307" t="s">
        <v>391</v>
      </c>
      <c r="E154" s="18" t="s">
        <v>234</v>
      </c>
      <c r="F154" s="308">
        <v>1.8</v>
      </c>
      <c r="G154" s="40"/>
      <c r="H154" s="46"/>
    </row>
    <row r="155" s="2" customFormat="1">
      <c r="A155" s="40"/>
      <c r="B155" s="46"/>
      <c r="C155" s="307" t="s">
        <v>302</v>
      </c>
      <c r="D155" s="307" t="s">
        <v>303</v>
      </c>
      <c r="E155" s="18" t="s">
        <v>234</v>
      </c>
      <c r="F155" s="308">
        <v>29.832000000000001</v>
      </c>
      <c r="G155" s="40"/>
      <c r="H155" s="46"/>
    </row>
    <row r="156" s="2" customFormat="1" ht="16.8" customHeight="1">
      <c r="A156" s="40"/>
      <c r="B156" s="46"/>
      <c r="C156" s="307" t="s">
        <v>318</v>
      </c>
      <c r="D156" s="307" t="s">
        <v>319</v>
      </c>
      <c r="E156" s="18" t="s">
        <v>234</v>
      </c>
      <c r="F156" s="308">
        <v>29.832000000000001</v>
      </c>
      <c r="G156" s="40"/>
      <c r="H156" s="46"/>
    </row>
    <row r="157" s="2" customFormat="1" ht="16.8" customHeight="1">
      <c r="A157" s="40"/>
      <c r="B157" s="46"/>
      <c r="C157" s="307" t="s">
        <v>331</v>
      </c>
      <c r="D157" s="307" t="s">
        <v>332</v>
      </c>
      <c r="E157" s="18" t="s">
        <v>234</v>
      </c>
      <c r="F157" s="308">
        <v>29.832000000000001</v>
      </c>
      <c r="G157" s="40"/>
      <c r="H157" s="46"/>
    </row>
    <row r="158" s="2" customFormat="1" ht="16.8" customHeight="1">
      <c r="A158" s="40"/>
      <c r="B158" s="46"/>
      <c r="C158" s="307" t="s">
        <v>338</v>
      </c>
      <c r="D158" s="307" t="s">
        <v>339</v>
      </c>
      <c r="E158" s="18" t="s">
        <v>234</v>
      </c>
      <c r="F158" s="308">
        <v>19.98</v>
      </c>
      <c r="G158" s="40"/>
      <c r="H158" s="46"/>
    </row>
    <row r="159" s="2" customFormat="1" ht="16.8" customHeight="1">
      <c r="A159" s="40"/>
      <c r="B159" s="46"/>
      <c r="C159" s="303" t="s">
        <v>121</v>
      </c>
      <c r="D159" s="304" t="s">
        <v>35</v>
      </c>
      <c r="E159" s="305" t="s">
        <v>35</v>
      </c>
      <c r="F159" s="306">
        <v>1.8</v>
      </c>
      <c r="G159" s="40"/>
      <c r="H159" s="46"/>
    </row>
    <row r="160" s="2" customFormat="1">
      <c r="A160" s="40"/>
      <c r="B160" s="46"/>
      <c r="C160" s="307" t="s">
        <v>35</v>
      </c>
      <c r="D160" s="307" t="s">
        <v>678</v>
      </c>
      <c r="E160" s="18" t="s">
        <v>35</v>
      </c>
      <c r="F160" s="308">
        <v>0</v>
      </c>
      <c r="G160" s="40"/>
      <c r="H160" s="46"/>
    </row>
    <row r="161" s="2" customFormat="1" ht="16.8" customHeight="1">
      <c r="A161" s="40"/>
      <c r="B161" s="46"/>
      <c r="C161" s="307" t="s">
        <v>121</v>
      </c>
      <c r="D161" s="307" t="s">
        <v>713</v>
      </c>
      <c r="E161" s="18" t="s">
        <v>35</v>
      </c>
      <c r="F161" s="308">
        <v>1.8</v>
      </c>
      <c r="G161" s="40"/>
      <c r="H161" s="46"/>
    </row>
    <row r="162" s="2" customFormat="1" ht="16.8" customHeight="1">
      <c r="A162" s="40"/>
      <c r="B162" s="46"/>
      <c r="C162" s="303" t="s">
        <v>118</v>
      </c>
      <c r="D162" s="304" t="s">
        <v>35</v>
      </c>
      <c r="E162" s="305" t="s">
        <v>35</v>
      </c>
      <c r="F162" s="306">
        <v>1.8720000000000001</v>
      </c>
      <c r="G162" s="40"/>
      <c r="H162" s="46"/>
    </row>
    <row r="163" s="2" customFormat="1" ht="16.8" customHeight="1">
      <c r="A163" s="40"/>
      <c r="B163" s="46"/>
      <c r="C163" s="303" t="s">
        <v>123</v>
      </c>
      <c r="D163" s="304" t="s">
        <v>35</v>
      </c>
      <c r="E163" s="305" t="s">
        <v>35</v>
      </c>
      <c r="F163" s="306">
        <v>8.0519999999999996</v>
      </c>
      <c r="G163" s="40"/>
      <c r="H163" s="46"/>
    </row>
    <row r="164" s="2" customFormat="1">
      <c r="A164" s="40"/>
      <c r="B164" s="46"/>
      <c r="C164" s="307" t="s">
        <v>35</v>
      </c>
      <c r="D164" s="307" t="s">
        <v>678</v>
      </c>
      <c r="E164" s="18" t="s">
        <v>35</v>
      </c>
      <c r="F164" s="308">
        <v>0</v>
      </c>
      <c r="G164" s="40"/>
      <c r="H164" s="46"/>
    </row>
    <row r="165" s="2" customFormat="1" ht="16.8" customHeight="1">
      <c r="A165" s="40"/>
      <c r="B165" s="46"/>
      <c r="C165" s="307" t="s">
        <v>123</v>
      </c>
      <c r="D165" s="307" t="s">
        <v>710</v>
      </c>
      <c r="E165" s="18" t="s">
        <v>35</v>
      </c>
      <c r="F165" s="308">
        <v>8.0519999999999996</v>
      </c>
      <c r="G165" s="40"/>
      <c r="H165" s="46"/>
    </row>
    <row r="166" s="2" customFormat="1" ht="16.8" customHeight="1">
      <c r="A166" s="40"/>
      <c r="B166" s="46"/>
      <c r="C166" s="309" t="s">
        <v>1316</v>
      </c>
      <c r="D166" s="40"/>
      <c r="E166" s="40"/>
      <c r="F166" s="40"/>
      <c r="G166" s="40"/>
      <c r="H166" s="46"/>
    </row>
    <row r="167" s="2" customFormat="1" ht="16.8" customHeight="1">
      <c r="A167" s="40"/>
      <c r="B167" s="46"/>
      <c r="C167" s="307" t="s">
        <v>352</v>
      </c>
      <c r="D167" s="307" t="s">
        <v>353</v>
      </c>
      <c r="E167" s="18" t="s">
        <v>234</v>
      </c>
      <c r="F167" s="308">
        <v>8.0519999999999996</v>
      </c>
      <c r="G167" s="40"/>
      <c r="H167" s="46"/>
    </row>
    <row r="168" s="2" customFormat="1">
      <c r="A168" s="40"/>
      <c r="B168" s="46"/>
      <c r="C168" s="307" t="s">
        <v>302</v>
      </c>
      <c r="D168" s="307" t="s">
        <v>303</v>
      </c>
      <c r="E168" s="18" t="s">
        <v>234</v>
      </c>
      <c r="F168" s="308">
        <v>29.832000000000001</v>
      </c>
      <c r="G168" s="40"/>
      <c r="H168" s="46"/>
    </row>
    <row r="169" s="2" customFormat="1" ht="16.8" customHeight="1">
      <c r="A169" s="40"/>
      <c r="B169" s="46"/>
      <c r="C169" s="307" t="s">
        <v>318</v>
      </c>
      <c r="D169" s="307" t="s">
        <v>319</v>
      </c>
      <c r="E169" s="18" t="s">
        <v>234</v>
      </c>
      <c r="F169" s="308">
        <v>29.832000000000001</v>
      </c>
      <c r="G169" s="40"/>
      <c r="H169" s="46"/>
    </row>
    <row r="170" s="2" customFormat="1" ht="16.8" customHeight="1">
      <c r="A170" s="40"/>
      <c r="B170" s="46"/>
      <c r="C170" s="307" t="s">
        <v>331</v>
      </c>
      <c r="D170" s="307" t="s">
        <v>332</v>
      </c>
      <c r="E170" s="18" t="s">
        <v>234</v>
      </c>
      <c r="F170" s="308">
        <v>29.832000000000001</v>
      </c>
      <c r="G170" s="40"/>
      <c r="H170" s="46"/>
    </row>
    <row r="171" s="2" customFormat="1" ht="16.8" customHeight="1">
      <c r="A171" s="40"/>
      <c r="B171" s="46"/>
      <c r="C171" s="307" t="s">
        <v>338</v>
      </c>
      <c r="D171" s="307" t="s">
        <v>339</v>
      </c>
      <c r="E171" s="18" t="s">
        <v>234</v>
      </c>
      <c r="F171" s="308">
        <v>19.98</v>
      </c>
      <c r="G171" s="40"/>
      <c r="H171" s="46"/>
    </row>
    <row r="172" s="2" customFormat="1" ht="16.8" customHeight="1">
      <c r="A172" s="40"/>
      <c r="B172" s="46"/>
      <c r="C172" s="303" t="s">
        <v>115</v>
      </c>
      <c r="D172" s="304" t="s">
        <v>35</v>
      </c>
      <c r="E172" s="305" t="s">
        <v>35</v>
      </c>
      <c r="F172" s="306">
        <v>393.30000000000001</v>
      </c>
      <c r="G172" s="40"/>
      <c r="H172" s="46"/>
    </row>
    <row r="173" s="2" customFormat="1" ht="16.8" customHeight="1">
      <c r="A173" s="40"/>
      <c r="B173" s="46"/>
      <c r="C173" s="303" t="s">
        <v>113</v>
      </c>
      <c r="D173" s="304" t="s">
        <v>35</v>
      </c>
      <c r="E173" s="305" t="s">
        <v>35</v>
      </c>
      <c r="F173" s="306">
        <v>30.239999999999998</v>
      </c>
      <c r="G173" s="40"/>
      <c r="H173" s="46"/>
    </row>
    <row r="174" s="2" customFormat="1">
      <c r="A174" s="40"/>
      <c r="B174" s="46"/>
      <c r="C174" s="307" t="s">
        <v>35</v>
      </c>
      <c r="D174" s="307" t="s">
        <v>678</v>
      </c>
      <c r="E174" s="18" t="s">
        <v>35</v>
      </c>
      <c r="F174" s="308">
        <v>0</v>
      </c>
      <c r="G174" s="40"/>
      <c r="H174" s="46"/>
    </row>
    <row r="175" s="2" customFormat="1" ht="16.8" customHeight="1">
      <c r="A175" s="40"/>
      <c r="B175" s="46"/>
      <c r="C175" s="307" t="s">
        <v>35</v>
      </c>
      <c r="D175" s="307" t="s">
        <v>689</v>
      </c>
      <c r="E175" s="18" t="s">
        <v>35</v>
      </c>
      <c r="F175" s="308">
        <v>30.239999999999998</v>
      </c>
      <c r="G175" s="40"/>
      <c r="H175" s="46"/>
    </row>
    <row r="176" s="2" customFormat="1" ht="16.8" customHeight="1">
      <c r="A176" s="40"/>
      <c r="B176" s="46"/>
      <c r="C176" s="307" t="s">
        <v>113</v>
      </c>
      <c r="D176" s="307" t="s">
        <v>258</v>
      </c>
      <c r="E176" s="18" t="s">
        <v>35</v>
      </c>
      <c r="F176" s="308">
        <v>30.239999999999998</v>
      </c>
      <c r="G176" s="40"/>
      <c r="H176" s="46"/>
    </row>
    <row r="177" s="2" customFormat="1" ht="16.8" customHeight="1">
      <c r="A177" s="40"/>
      <c r="B177" s="46"/>
      <c r="C177" s="309" t="s">
        <v>1316</v>
      </c>
      <c r="D177" s="40"/>
      <c r="E177" s="40"/>
      <c r="F177" s="40"/>
      <c r="G177" s="40"/>
      <c r="H177" s="46"/>
    </row>
    <row r="178" s="2" customFormat="1">
      <c r="A178" s="40"/>
      <c r="B178" s="46"/>
      <c r="C178" s="307" t="s">
        <v>685</v>
      </c>
      <c r="D178" s="307" t="s">
        <v>686</v>
      </c>
      <c r="E178" s="18" t="s">
        <v>234</v>
      </c>
      <c r="F178" s="308">
        <v>30.239999999999998</v>
      </c>
      <c r="G178" s="40"/>
      <c r="H178" s="46"/>
    </row>
    <row r="179" s="2" customFormat="1">
      <c r="A179" s="40"/>
      <c r="B179" s="46"/>
      <c r="C179" s="307" t="s">
        <v>691</v>
      </c>
      <c r="D179" s="307" t="s">
        <v>692</v>
      </c>
      <c r="E179" s="18" t="s">
        <v>234</v>
      </c>
      <c r="F179" s="308">
        <v>15.119999999999999</v>
      </c>
      <c r="G179" s="40"/>
      <c r="H179" s="46"/>
    </row>
    <row r="180" s="2" customFormat="1">
      <c r="A180" s="40"/>
      <c r="B180" s="46"/>
      <c r="C180" s="307" t="s">
        <v>307</v>
      </c>
      <c r="D180" s="307" t="s">
        <v>308</v>
      </c>
      <c r="E180" s="18" t="s">
        <v>234</v>
      </c>
      <c r="F180" s="308">
        <v>15.119999999999999</v>
      </c>
      <c r="G180" s="40"/>
      <c r="H180" s="46"/>
    </row>
    <row r="181" s="2" customFormat="1">
      <c r="A181" s="40"/>
      <c r="B181" s="46"/>
      <c r="C181" s="307" t="s">
        <v>607</v>
      </c>
      <c r="D181" s="307" t="s">
        <v>313</v>
      </c>
      <c r="E181" s="18" t="s">
        <v>234</v>
      </c>
      <c r="F181" s="308">
        <v>15.119999999999999</v>
      </c>
      <c r="G181" s="40"/>
      <c r="H181" s="46"/>
    </row>
    <row r="182" s="2" customFormat="1">
      <c r="A182" s="40"/>
      <c r="B182" s="46"/>
      <c r="C182" s="307" t="s">
        <v>324</v>
      </c>
      <c r="D182" s="307" t="s">
        <v>325</v>
      </c>
      <c r="E182" s="18" t="s">
        <v>326</v>
      </c>
      <c r="F182" s="308">
        <v>54.432000000000002</v>
      </c>
      <c r="G182" s="40"/>
      <c r="H182" s="46"/>
    </row>
    <row r="183" s="2" customFormat="1" ht="16.8" customHeight="1">
      <c r="A183" s="40"/>
      <c r="B183" s="46"/>
      <c r="C183" s="307" t="s">
        <v>338</v>
      </c>
      <c r="D183" s="307" t="s">
        <v>339</v>
      </c>
      <c r="E183" s="18" t="s">
        <v>234</v>
      </c>
      <c r="F183" s="308">
        <v>19.98</v>
      </c>
      <c r="G183" s="40"/>
      <c r="H183" s="46"/>
    </row>
    <row r="184" s="2" customFormat="1" ht="16.8" customHeight="1">
      <c r="A184" s="40"/>
      <c r="B184" s="46"/>
      <c r="C184" s="303" t="s">
        <v>126</v>
      </c>
      <c r="D184" s="304" t="s">
        <v>35</v>
      </c>
      <c r="E184" s="305" t="s">
        <v>35</v>
      </c>
      <c r="F184" s="306">
        <v>19.98</v>
      </c>
      <c r="G184" s="40"/>
      <c r="H184" s="46"/>
    </row>
    <row r="185" s="2" customFormat="1">
      <c r="A185" s="40"/>
      <c r="B185" s="46"/>
      <c r="C185" s="307" t="s">
        <v>35</v>
      </c>
      <c r="D185" s="307" t="s">
        <v>678</v>
      </c>
      <c r="E185" s="18" t="s">
        <v>35</v>
      </c>
      <c r="F185" s="308">
        <v>0</v>
      </c>
      <c r="G185" s="40"/>
      <c r="H185" s="46"/>
    </row>
    <row r="186" s="2" customFormat="1" ht="16.8" customHeight="1">
      <c r="A186" s="40"/>
      <c r="B186" s="46"/>
      <c r="C186" s="307" t="s">
        <v>126</v>
      </c>
      <c r="D186" s="307" t="s">
        <v>708</v>
      </c>
      <c r="E186" s="18" t="s">
        <v>35</v>
      </c>
      <c r="F186" s="308">
        <v>19.98</v>
      </c>
      <c r="G186" s="40"/>
      <c r="H186" s="46"/>
    </row>
    <row r="187" s="2" customFormat="1" ht="16.8" customHeight="1">
      <c r="A187" s="40"/>
      <c r="B187" s="46"/>
      <c r="C187" s="309" t="s">
        <v>1316</v>
      </c>
      <c r="D187" s="40"/>
      <c r="E187" s="40"/>
      <c r="F187" s="40"/>
      <c r="G187" s="40"/>
      <c r="H187" s="46"/>
    </row>
    <row r="188" s="2" customFormat="1" ht="16.8" customHeight="1">
      <c r="A188" s="40"/>
      <c r="B188" s="46"/>
      <c r="C188" s="307" t="s">
        <v>338</v>
      </c>
      <c r="D188" s="307" t="s">
        <v>339</v>
      </c>
      <c r="E188" s="18" t="s">
        <v>234</v>
      </c>
      <c r="F188" s="308">
        <v>19.98</v>
      </c>
      <c r="G188" s="40"/>
      <c r="H188" s="46"/>
    </row>
    <row r="189" s="2" customFormat="1">
      <c r="A189" s="40"/>
      <c r="B189" s="46"/>
      <c r="C189" s="307" t="s">
        <v>302</v>
      </c>
      <c r="D189" s="307" t="s">
        <v>303</v>
      </c>
      <c r="E189" s="18" t="s">
        <v>234</v>
      </c>
      <c r="F189" s="308">
        <v>29.832000000000001</v>
      </c>
      <c r="G189" s="40"/>
      <c r="H189" s="46"/>
    </row>
    <row r="190" s="2" customFormat="1" ht="16.8" customHeight="1">
      <c r="A190" s="40"/>
      <c r="B190" s="46"/>
      <c r="C190" s="307" t="s">
        <v>318</v>
      </c>
      <c r="D190" s="307" t="s">
        <v>319</v>
      </c>
      <c r="E190" s="18" t="s">
        <v>234</v>
      </c>
      <c r="F190" s="308">
        <v>29.832000000000001</v>
      </c>
      <c r="G190" s="40"/>
      <c r="H190" s="46"/>
    </row>
    <row r="191" s="2" customFormat="1" ht="16.8" customHeight="1">
      <c r="A191" s="40"/>
      <c r="B191" s="46"/>
      <c r="C191" s="307" t="s">
        <v>331</v>
      </c>
      <c r="D191" s="307" t="s">
        <v>332</v>
      </c>
      <c r="E191" s="18" t="s">
        <v>234</v>
      </c>
      <c r="F191" s="308">
        <v>29.832000000000001</v>
      </c>
      <c r="G191" s="40"/>
      <c r="H191" s="46"/>
    </row>
    <row r="192" s="2" customFormat="1" ht="26.4" customHeight="1">
      <c r="A192" s="40"/>
      <c r="B192" s="46"/>
      <c r="C192" s="302" t="s">
        <v>1319</v>
      </c>
      <c r="D192" s="302" t="s">
        <v>102</v>
      </c>
      <c r="E192" s="40"/>
      <c r="F192" s="40"/>
      <c r="G192" s="40"/>
      <c r="H192" s="46"/>
    </row>
    <row r="193" s="2" customFormat="1" ht="16.8" customHeight="1">
      <c r="A193" s="40"/>
      <c r="B193" s="46"/>
      <c r="C193" s="303" t="s">
        <v>129</v>
      </c>
      <c r="D193" s="304" t="s">
        <v>35</v>
      </c>
      <c r="E193" s="305" t="s">
        <v>35</v>
      </c>
      <c r="F193" s="306">
        <v>87.046000000000006</v>
      </c>
      <c r="G193" s="40"/>
      <c r="H193" s="46"/>
    </row>
    <row r="194" s="2" customFormat="1">
      <c r="A194" s="40"/>
      <c r="B194" s="46"/>
      <c r="C194" s="307" t="s">
        <v>35</v>
      </c>
      <c r="D194" s="307" t="s">
        <v>173</v>
      </c>
      <c r="E194" s="18" t="s">
        <v>35</v>
      </c>
      <c r="F194" s="308">
        <v>0</v>
      </c>
      <c r="G194" s="40"/>
      <c r="H194" s="46"/>
    </row>
    <row r="195" s="2" customFormat="1" ht="16.8" customHeight="1">
      <c r="A195" s="40"/>
      <c r="B195" s="46"/>
      <c r="C195" s="307" t="s">
        <v>129</v>
      </c>
      <c r="D195" s="307" t="s">
        <v>775</v>
      </c>
      <c r="E195" s="18" t="s">
        <v>35</v>
      </c>
      <c r="F195" s="308">
        <v>87.046000000000006</v>
      </c>
      <c r="G195" s="40"/>
      <c r="H195" s="46"/>
    </row>
    <row r="196" s="2" customFormat="1" ht="16.8" customHeight="1">
      <c r="A196" s="40"/>
      <c r="B196" s="46"/>
      <c r="C196" s="309" t="s">
        <v>1316</v>
      </c>
      <c r="D196" s="40"/>
      <c r="E196" s="40"/>
      <c r="F196" s="40"/>
      <c r="G196" s="40"/>
      <c r="H196" s="46"/>
    </row>
    <row r="197" s="2" customFormat="1" ht="16.8" customHeight="1">
      <c r="A197" s="40"/>
      <c r="B197" s="46"/>
      <c r="C197" s="307" t="s">
        <v>331</v>
      </c>
      <c r="D197" s="307" t="s">
        <v>332</v>
      </c>
      <c r="E197" s="18" t="s">
        <v>234</v>
      </c>
      <c r="F197" s="308">
        <v>87.046000000000006</v>
      </c>
      <c r="G197" s="40"/>
      <c r="H197" s="46"/>
    </row>
    <row r="198" s="2" customFormat="1" ht="16.8" customHeight="1">
      <c r="A198" s="40"/>
      <c r="B198" s="46"/>
      <c r="C198" s="307" t="s">
        <v>318</v>
      </c>
      <c r="D198" s="307" t="s">
        <v>319</v>
      </c>
      <c r="E198" s="18" t="s">
        <v>234</v>
      </c>
      <c r="F198" s="308">
        <v>87.046000000000006</v>
      </c>
      <c r="G198" s="40"/>
      <c r="H198" s="46"/>
    </row>
    <row r="199" s="2" customFormat="1" ht="16.8" customHeight="1">
      <c r="A199" s="40"/>
      <c r="B199" s="46"/>
      <c r="C199" s="303" t="s">
        <v>115</v>
      </c>
      <c r="D199" s="304" t="s">
        <v>35</v>
      </c>
      <c r="E199" s="305" t="s">
        <v>35</v>
      </c>
      <c r="F199" s="306">
        <v>235.19999999999999</v>
      </c>
      <c r="G199" s="40"/>
      <c r="H199" s="46"/>
    </row>
    <row r="200" s="2" customFormat="1" ht="16.8" customHeight="1">
      <c r="A200" s="40"/>
      <c r="B200" s="46"/>
      <c r="C200" s="303" t="s">
        <v>113</v>
      </c>
      <c r="D200" s="304" t="s">
        <v>35</v>
      </c>
      <c r="E200" s="305" t="s">
        <v>35</v>
      </c>
      <c r="F200" s="306">
        <v>87.046000000000006</v>
      </c>
      <c r="G200" s="40"/>
      <c r="H200" s="46"/>
    </row>
    <row r="201" s="2" customFormat="1">
      <c r="A201" s="40"/>
      <c r="B201" s="46"/>
      <c r="C201" s="307" t="s">
        <v>35</v>
      </c>
      <c r="D201" s="307" t="s">
        <v>173</v>
      </c>
      <c r="E201" s="18" t="s">
        <v>35</v>
      </c>
      <c r="F201" s="308">
        <v>0</v>
      </c>
      <c r="G201" s="40"/>
      <c r="H201" s="46"/>
    </row>
    <row r="202" s="2" customFormat="1" ht="16.8" customHeight="1">
      <c r="A202" s="40"/>
      <c r="B202" s="46"/>
      <c r="C202" s="307" t="s">
        <v>35</v>
      </c>
      <c r="D202" s="307" t="s">
        <v>754</v>
      </c>
      <c r="E202" s="18" t="s">
        <v>35</v>
      </c>
      <c r="F202" s="308">
        <v>94.079999999999998</v>
      </c>
      <c r="G202" s="40"/>
      <c r="H202" s="46"/>
    </row>
    <row r="203" s="2" customFormat="1" ht="16.8" customHeight="1">
      <c r="A203" s="40"/>
      <c r="B203" s="46"/>
      <c r="C203" s="307" t="s">
        <v>35</v>
      </c>
      <c r="D203" s="307" t="s">
        <v>755</v>
      </c>
      <c r="E203" s="18" t="s">
        <v>35</v>
      </c>
      <c r="F203" s="308">
        <v>-7.0339999999999998</v>
      </c>
      <c r="G203" s="40"/>
      <c r="H203" s="46"/>
    </row>
    <row r="204" s="2" customFormat="1" ht="16.8" customHeight="1">
      <c r="A204" s="40"/>
      <c r="B204" s="46"/>
      <c r="C204" s="307" t="s">
        <v>113</v>
      </c>
      <c r="D204" s="307" t="s">
        <v>258</v>
      </c>
      <c r="E204" s="18" t="s">
        <v>35</v>
      </c>
      <c r="F204" s="308">
        <v>87.046000000000006</v>
      </c>
      <c r="G204" s="40"/>
      <c r="H204" s="46"/>
    </row>
    <row r="205" s="2" customFormat="1" ht="16.8" customHeight="1">
      <c r="A205" s="40"/>
      <c r="B205" s="46"/>
      <c r="C205" s="309" t="s">
        <v>1316</v>
      </c>
      <c r="D205" s="40"/>
      <c r="E205" s="40"/>
      <c r="F205" s="40"/>
      <c r="G205" s="40"/>
      <c r="H205" s="46"/>
    </row>
    <row r="206" s="2" customFormat="1">
      <c r="A206" s="40"/>
      <c r="B206" s="46"/>
      <c r="C206" s="307" t="s">
        <v>584</v>
      </c>
      <c r="D206" s="307" t="s">
        <v>585</v>
      </c>
      <c r="E206" s="18" t="s">
        <v>234</v>
      </c>
      <c r="F206" s="308">
        <v>87.046000000000006</v>
      </c>
      <c r="G206" s="40"/>
      <c r="H206" s="46"/>
    </row>
    <row r="207" s="2" customFormat="1">
      <c r="A207" s="40"/>
      <c r="B207" s="46"/>
      <c r="C207" s="307" t="s">
        <v>597</v>
      </c>
      <c r="D207" s="307" t="s">
        <v>598</v>
      </c>
      <c r="E207" s="18" t="s">
        <v>234</v>
      </c>
      <c r="F207" s="308">
        <v>43.523000000000003</v>
      </c>
      <c r="G207" s="40"/>
      <c r="H207" s="46"/>
    </row>
    <row r="208" s="2" customFormat="1">
      <c r="A208" s="40"/>
      <c r="B208" s="46"/>
      <c r="C208" s="307" t="s">
        <v>759</v>
      </c>
      <c r="D208" s="307" t="s">
        <v>760</v>
      </c>
      <c r="E208" s="18" t="s">
        <v>234</v>
      </c>
      <c r="F208" s="308">
        <v>8.7050000000000001</v>
      </c>
      <c r="G208" s="40"/>
      <c r="H208" s="46"/>
    </row>
    <row r="209" s="2" customFormat="1">
      <c r="A209" s="40"/>
      <c r="B209" s="46"/>
      <c r="C209" s="307" t="s">
        <v>307</v>
      </c>
      <c r="D209" s="307" t="s">
        <v>308</v>
      </c>
      <c r="E209" s="18" t="s">
        <v>234</v>
      </c>
      <c r="F209" s="308">
        <v>34.817999999999998</v>
      </c>
      <c r="G209" s="40"/>
      <c r="H209" s="46"/>
    </row>
    <row r="210" s="2" customFormat="1">
      <c r="A210" s="40"/>
      <c r="B210" s="46"/>
      <c r="C210" s="307" t="s">
        <v>312</v>
      </c>
      <c r="D210" s="307" t="s">
        <v>313</v>
      </c>
      <c r="E210" s="18" t="s">
        <v>234</v>
      </c>
      <c r="F210" s="308">
        <v>52.228000000000002</v>
      </c>
      <c r="G210" s="40"/>
      <c r="H210" s="46"/>
    </row>
    <row r="211" s="2" customFormat="1">
      <c r="A211" s="40"/>
      <c r="B211" s="46"/>
      <c r="C211" s="307" t="s">
        <v>324</v>
      </c>
      <c r="D211" s="307" t="s">
        <v>325</v>
      </c>
      <c r="E211" s="18" t="s">
        <v>326</v>
      </c>
      <c r="F211" s="308">
        <v>156.68299999999999</v>
      </c>
      <c r="G211" s="40"/>
      <c r="H211" s="46"/>
    </row>
    <row r="212" s="2" customFormat="1" ht="16.8" customHeight="1">
      <c r="A212" s="40"/>
      <c r="B212" s="46"/>
      <c r="C212" s="307" t="s">
        <v>338</v>
      </c>
      <c r="D212" s="307" t="s">
        <v>339</v>
      </c>
      <c r="E212" s="18" t="s">
        <v>234</v>
      </c>
      <c r="F212" s="308">
        <v>87.046000000000006</v>
      </c>
      <c r="G212" s="40"/>
      <c r="H212" s="46"/>
    </row>
    <row r="213" s="2" customFormat="1" ht="16.8" customHeight="1">
      <c r="A213" s="40"/>
      <c r="B213" s="46"/>
      <c r="C213" s="307" t="s">
        <v>346</v>
      </c>
      <c r="D213" s="307" t="s">
        <v>347</v>
      </c>
      <c r="E213" s="18" t="s">
        <v>326</v>
      </c>
      <c r="F213" s="308">
        <v>174.09200000000001</v>
      </c>
      <c r="G213" s="40"/>
      <c r="H213" s="46"/>
    </row>
    <row r="214" s="2" customFormat="1" ht="16.8" customHeight="1">
      <c r="A214" s="40"/>
      <c r="B214" s="46"/>
      <c r="C214" s="303" t="s">
        <v>126</v>
      </c>
      <c r="D214" s="304" t="s">
        <v>35</v>
      </c>
      <c r="E214" s="305" t="s">
        <v>35</v>
      </c>
      <c r="F214" s="306">
        <v>87.046000000000006</v>
      </c>
      <c r="G214" s="40"/>
      <c r="H214" s="46"/>
    </row>
    <row r="215" s="2" customFormat="1">
      <c r="A215" s="40"/>
      <c r="B215" s="46"/>
      <c r="C215" s="307" t="s">
        <v>35</v>
      </c>
      <c r="D215" s="307" t="s">
        <v>173</v>
      </c>
      <c r="E215" s="18" t="s">
        <v>35</v>
      </c>
      <c r="F215" s="308">
        <v>0</v>
      </c>
      <c r="G215" s="40"/>
      <c r="H215" s="46"/>
    </row>
    <row r="216" s="2" customFormat="1" ht="16.8" customHeight="1">
      <c r="A216" s="40"/>
      <c r="B216" s="46"/>
      <c r="C216" s="307" t="s">
        <v>126</v>
      </c>
      <c r="D216" s="307" t="s">
        <v>113</v>
      </c>
      <c r="E216" s="18" t="s">
        <v>35</v>
      </c>
      <c r="F216" s="308">
        <v>87.046000000000006</v>
      </c>
      <c r="G216" s="40"/>
      <c r="H216" s="46"/>
    </row>
    <row r="217" s="2" customFormat="1" ht="16.8" customHeight="1">
      <c r="A217" s="40"/>
      <c r="B217" s="46"/>
      <c r="C217" s="309" t="s">
        <v>1316</v>
      </c>
      <c r="D217" s="40"/>
      <c r="E217" s="40"/>
      <c r="F217" s="40"/>
      <c r="G217" s="40"/>
      <c r="H217" s="46"/>
    </row>
    <row r="218" s="2" customFormat="1" ht="16.8" customHeight="1">
      <c r="A218" s="40"/>
      <c r="B218" s="46"/>
      <c r="C218" s="307" t="s">
        <v>338</v>
      </c>
      <c r="D218" s="307" t="s">
        <v>339</v>
      </c>
      <c r="E218" s="18" t="s">
        <v>234</v>
      </c>
      <c r="F218" s="308">
        <v>87.046000000000006</v>
      </c>
      <c r="G218" s="40"/>
      <c r="H218" s="46"/>
    </row>
    <row r="219" s="2" customFormat="1" ht="16.8" customHeight="1">
      <c r="A219" s="40"/>
      <c r="B219" s="46"/>
      <c r="C219" s="307" t="s">
        <v>331</v>
      </c>
      <c r="D219" s="307" t="s">
        <v>332</v>
      </c>
      <c r="E219" s="18" t="s">
        <v>234</v>
      </c>
      <c r="F219" s="308">
        <v>87.046000000000006</v>
      </c>
      <c r="G219" s="40"/>
      <c r="H219" s="46"/>
    </row>
    <row r="220" s="2" customFormat="1" ht="26.4" customHeight="1">
      <c r="A220" s="40"/>
      <c r="B220" s="46"/>
      <c r="C220" s="302" t="s">
        <v>1320</v>
      </c>
      <c r="D220" s="302" t="s">
        <v>108</v>
      </c>
      <c r="E220" s="40"/>
      <c r="F220" s="40"/>
      <c r="G220" s="40"/>
      <c r="H220" s="46"/>
    </row>
    <row r="221" s="2" customFormat="1" ht="16.8" customHeight="1">
      <c r="A221" s="40"/>
      <c r="B221" s="46"/>
      <c r="C221" s="303" t="s">
        <v>985</v>
      </c>
      <c r="D221" s="304" t="s">
        <v>35</v>
      </c>
      <c r="E221" s="305" t="s">
        <v>35</v>
      </c>
      <c r="F221" s="306">
        <v>225.25</v>
      </c>
      <c r="G221" s="40"/>
      <c r="H221" s="46"/>
    </row>
    <row r="222" s="2" customFormat="1">
      <c r="A222" s="40"/>
      <c r="B222" s="46"/>
      <c r="C222" s="307" t="s">
        <v>35</v>
      </c>
      <c r="D222" s="307" t="s">
        <v>995</v>
      </c>
      <c r="E222" s="18" t="s">
        <v>35</v>
      </c>
      <c r="F222" s="308">
        <v>0</v>
      </c>
      <c r="G222" s="40"/>
      <c r="H222" s="46"/>
    </row>
    <row r="223" s="2" customFormat="1" ht="16.8" customHeight="1">
      <c r="A223" s="40"/>
      <c r="B223" s="46"/>
      <c r="C223" s="307" t="s">
        <v>35</v>
      </c>
      <c r="D223" s="307" t="s">
        <v>1109</v>
      </c>
      <c r="E223" s="18" t="s">
        <v>35</v>
      </c>
      <c r="F223" s="308">
        <v>0</v>
      </c>
      <c r="G223" s="40"/>
      <c r="H223" s="46"/>
    </row>
    <row r="224" s="2" customFormat="1" ht="16.8" customHeight="1">
      <c r="A224" s="40"/>
      <c r="B224" s="46"/>
      <c r="C224" s="307" t="s">
        <v>35</v>
      </c>
      <c r="D224" s="307" t="s">
        <v>1110</v>
      </c>
      <c r="E224" s="18" t="s">
        <v>35</v>
      </c>
      <c r="F224" s="308">
        <v>162.75</v>
      </c>
      <c r="G224" s="40"/>
      <c r="H224" s="46"/>
    </row>
    <row r="225" s="2" customFormat="1" ht="16.8" customHeight="1">
      <c r="A225" s="40"/>
      <c r="B225" s="46"/>
      <c r="C225" s="307" t="s">
        <v>35</v>
      </c>
      <c r="D225" s="307" t="s">
        <v>1111</v>
      </c>
      <c r="E225" s="18" t="s">
        <v>35</v>
      </c>
      <c r="F225" s="308">
        <v>44.5</v>
      </c>
      <c r="G225" s="40"/>
      <c r="H225" s="46"/>
    </row>
    <row r="226" s="2" customFormat="1" ht="16.8" customHeight="1">
      <c r="A226" s="40"/>
      <c r="B226" s="46"/>
      <c r="C226" s="307" t="s">
        <v>35</v>
      </c>
      <c r="D226" s="307" t="s">
        <v>1112</v>
      </c>
      <c r="E226" s="18" t="s">
        <v>35</v>
      </c>
      <c r="F226" s="308">
        <v>18</v>
      </c>
      <c r="G226" s="40"/>
      <c r="H226" s="46"/>
    </row>
    <row r="227" s="2" customFormat="1" ht="16.8" customHeight="1">
      <c r="A227" s="40"/>
      <c r="B227" s="46"/>
      <c r="C227" s="307" t="s">
        <v>985</v>
      </c>
      <c r="D227" s="307" t="s">
        <v>258</v>
      </c>
      <c r="E227" s="18" t="s">
        <v>35</v>
      </c>
      <c r="F227" s="308">
        <v>225.25</v>
      </c>
      <c r="G227" s="40"/>
      <c r="H227" s="46"/>
    </row>
    <row r="228" s="2" customFormat="1" ht="16.8" customHeight="1">
      <c r="A228" s="40"/>
      <c r="B228" s="46"/>
      <c r="C228" s="309" t="s">
        <v>1316</v>
      </c>
      <c r="D228" s="40"/>
      <c r="E228" s="40"/>
      <c r="F228" s="40"/>
      <c r="G228" s="40"/>
      <c r="H228" s="46"/>
    </row>
    <row r="229" s="2" customFormat="1" ht="16.8" customHeight="1">
      <c r="A229" s="40"/>
      <c r="B229" s="46"/>
      <c r="C229" s="307" t="s">
        <v>1104</v>
      </c>
      <c r="D229" s="307" t="s">
        <v>1105</v>
      </c>
      <c r="E229" s="18" t="s">
        <v>287</v>
      </c>
      <c r="F229" s="308">
        <v>225.25</v>
      </c>
      <c r="G229" s="40"/>
      <c r="H229" s="46"/>
    </row>
    <row r="230" s="2" customFormat="1" ht="16.8" customHeight="1">
      <c r="A230" s="40"/>
      <c r="B230" s="46"/>
      <c r="C230" s="307" t="s">
        <v>990</v>
      </c>
      <c r="D230" s="307" t="s">
        <v>991</v>
      </c>
      <c r="E230" s="18" t="s">
        <v>287</v>
      </c>
      <c r="F230" s="308">
        <v>711.54999999999995</v>
      </c>
      <c r="G230" s="40"/>
      <c r="H230" s="46"/>
    </row>
    <row r="231" s="2" customFormat="1" ht="7.44" customHeight="1">
      <c r="A231" s="40"/>
      <c r="B231" s="168"/>
      <c r="C231" s="169"/>
      <c r="D231" s="169"/>
      <c r="E231" s="169"/>
      <c r="F231" s="169"/>
      <c r="G231" s="169"/>
      <c r="H231" s="46"/>
    </row>
    <row r="232" s="2" customFormat="1">
      <c r="A232" s="40"/>
      <c r="B232" s="40"/>
      <c r="C232" s="40"/>
      <c r="D232" s="40"/>
      <c r="E232" s="40"/>
      <c r="F232" s="40"/>
      <c r="G232" s="40"/>
      <c r="H232" s="40"/>
    </row>
  </sheetData>
  <sheetProtection sheet="1" formatColumns="0" formatRows="0" objects="1" scenarios="1" spinCount="100000" saltValue="68yE2bZGArUyxEZiQ3MIGW21ZwZzFbV77IeEQmkHBJfUgn4i1EvVxXPqRGqC0Td2l2bE97dhOL0a9eHMDAhCCg==" hashValue="X4RG9rVnnMRDPHb8dMKOagZVhp60kf56IlsKYa8c/ij3CQqvIC58zTKdJ2pL9Sc0lit5o/8DTXAcksnirGS6B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BENAKOVA Martina</dc:creator>
  <cp:lastModifiedBy>BENAKOVA Martina</cp:lastModifiedBy>
  <dcterms:created xsi:type="dcterms:W3CDTF">2021-12-01T18:29:27Z</dcterms:created>
  <dcterms:modified xsi:type="dcterms:W3CDTF">2021-12-01T18:29:58Z</dcterms:modified>
</cp:coreProperties>
</file>