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28800" windowHeight="13500" tabRatio="787" activeTab="1"/>
  </bookViews>
  <sheets>
    <sheet name="Souhrn" sheetId="21" r:id="rId1"/>
    <sheet name="VON" sheetId="20" r:id="rId2"/>
    <sheet name="SO_101" sheetId="24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ENA__" localSheetId="0">#REF!</definedName>
    <definedName name="__CENA__">#REF!</definedName>
    <definedName name="__MAIN__" localSheetId="0">#REF!</definedName>
    <definedName name="__MAIN__">#REF!</definedName>
    <definedName name="__MAIN2__" localSheetId="0">#REF!</definedName>
    <definedName name="__MAIN2__">#REF!</definedName>
    <definedName name="__MAIN3__" localSheetId="0">#REF!</definedName>
    <definedName name="__MAIN3__">#REF!</definedName>
    <definedName name="__SAZBA__" localSheetId="0">#REF!</definedName>
    <definedName name="__SAZBA__">#REF!</definedName>
    <definedName name="__T0__" localSheetId="0">#REF!</definedName>
    <definedName name="__T0__">#REF!</definedName>
    <definedName name="__T1__" localSheetId="0">#REF!</definedName>
    <definedName name="__T1__">#REF!</definedName>
    <definedName name="__T2__" localSheetId="0">#REF!</definedName>
    <definedName name="__T2__">#REF!</definedName>
    <definedName name="__T3__" localSheetId="0">#REF!</definedName>
    <definedName name="__T3__">#REF!</definedName>
    <definedName name="__T4__">#REF!</definedName>
    <definedName name="__TE0__" localSheetId="0">#REF!</definedName>
    <definedName name="__TE0__">#REF!</definedName>
    <definedName name="__TE1__" localSheetId="0">#REF!</definedName>
    <definedName name="__TE1__">#REF!</definedName>
    <definedName name="__TE2__" localSheetId="0">#REF!</definedName>
    <definedName name="__TE2__">#REF!</definedName>
    <definedName name="__TE3__">#REF!</definedName>
    <definedName name="__TR0__" localSheetId="0">#REF!</definedName>
    <definedName name="__TR0__">#REF!</definedName>
    <definedName name="__TR1__" localSheetId="0">#REF!</definedName>
    <definedName name="__TR1__">#REF!</definedName>
    <definedName name="__TR2__" localSheetId="0">#REF!</definedName>
    <definedName name="__TR2__">#REF!</definedName>
    <definedName name="_1info" localSheetId="0">#REF!</definedName>
    <definedName name="_2info">#REF!</definedName>
    <definedName name="_3_info_1" localSheetId="0">#REF!</definedName>
    <definedName name="_4_info_1">#REF!</definedName>
    <definedName name="_BPK1">#REF!</definedName>
    <definedName name="_BPK2">#REF!</definedName>
    <definedName name="_BPK3">#REF!</definedName>
    <definedName name="_info" localSheetId="0">#REF!</definedName>
    <definedName name="_info">#REF!</definedName>
    <definedName name="_T1" localSheetId="0">#REF!</definedName>
    <definedName name="_T1">#REF!</definedName>
    <definedName name="a">#REF!</definedName>
    <definedName name="AL_obvodový_plášť">#REF!</definedName>
    <definedName name="ats" localSheetId="0">#REF!</definedName>
    <definedName name="ats">#REF!</definedName>
    <definedName name="b_10" localSheetId="0">#REF!</definedName>
    <definedName name="b_10">#REF!</definedName>
    <definedName name="b_25" localSheetId="0">#REF!</definedName>
    <definedName name="b_25">#REF!</definedName>
    <definedName name="b_30" localSheetId="0">#REF!</definedName>
    <definedName name="b_30">#REF!</definedName>
    <definedName name="b_35" localSheetId="0">#REF!</definedName>
    <definedName name="b_35">#REF!</definedName>
    <definedName name="b_40" localSheetId="0">#REF!</definedName>
    <definedName name="b_40">#REF!</definedName>
    <definedName name="b_50" localSheetId="0">#REF!</definedName>
    <definedName name="b_50">#REF!</definedName>
    <definedName name="b_60" localSheetId="0">#REF!</definedName>
    <definedName name="b_60">#REF!</definedName>
    <definedName name="be_be" localSheetId="0">#REF!</definedName>
    <definedName name="be_be">#REF!</definedName>
    <definedName name="be_pf" localSheetId="0">#REF!</definedName>
    <definedName name="be_pf">#REF!</definedName>
    <definedName name="be_sc" localSheetId="0">#REF!</definedName>
    <definedName name="be_sc">#REF!</definedName>
    <definedName name="be_sch" localSheetId="0">#REF!</definedName>
    <definedName name="be_sch">#REF!</definedName>
    <definedName name="be_so" localSheetId="0">#REF!</definedName>
    <definedName name="be_so">#REF!</definedName>
    <definedName name="be_sp" localSheetId="0">#REF!</definedName>
    <definedName name="be_sp">#REF!</definedName>
    <definedName name="be_st" localSheetId="0">#REF!</definedName>
    <definedName name="be_st">#REF!</definedName>
    <definedName name="CC" localSheetId="0">#REF!</definedName>
    <definedName name="CC">#REF!</definedName>
    <definedName name="CC_12" localSheetId="0">#REF!</definedName>
    <definedName name="CC_12">#REF!</definedName>
    <definedName name="CC_34" localSheetId="0">#REF!</definedName>
    <definedName name="CC_34">#REF!</definedName>
    <definedName name="CC_50" localSheetId="0">#REF!</definedName>
    <definedName name="CC_50">#REF!</definedName>
    <definedName name="Cena" localSheetId="0">#REF!</definedName>
    <definedName name="Cena">#REF!</definedName>
    <definedName name="Cena_2" localSheetId="0">#REF!</definedName>
    <definedName name="Cena_2">#REF!</definedName>
    <definedName name="Cena_dokumentace" localSheetId="0">#REF!</definedName>
    <definedName name="Cena_dokumentace">#REF!</definedName>
    <definedName name="Cena1" localSheetId="0">#REF!</definedName>
    <definedName name="Cena1">#REF!</definedName>
    <definedName name="Cena1_2" localSheetId="0">#REF!</definedName>
    <definedName name="Cena1_2">#REF!</definedName>
    <definedName name="Cena2" localSheetId="0">#REF!</definedName>
    <definedName name="Cena2">#REF!</definedName>
    <definedName name="Cena2_2" localSheetId="0">#REF!</definedName>
    <definedName name="Cena2_2">#REF!</definedName>
    <definedName name="Cena3" localSheetId="0">#REF!</definedName>
    <definedName name="Cena3">#REF!</definedName>
    <definedName name="Cena3_2" localSheetId="0">#REF!</definedName>
    <definedName name="Cena3_2">#REF!</definedName>
    <definedName name="Cena4" localSheetId="0">#REF!</definedName>
    <definedName name="Cena4">#REF!</definedName>
    <definedName name="Cena4_2" localSheetId="0">#REF!</definedName>
    <definedName name="Cena4_2">#REF!</definedName>
    <definedName name="Cena5" localSheetId="0">#REF!</definedName>
    <definedName name="Cena5">#REF!</definedName>
    <definedName name="Cena5_2" localSheetId="0">#REF!</definedName>
    <definedName name="Cena5_2">#REF!</definedName>
    <definedName name="Cena6" localSheetId="0">#REF!</definedName>
    <definedName name="Cena6">#REF!</definedName>
    <definedName name="Cena6_2" localSheetId="0">#REF!</definedName>
    <definedName name="Cena6_2">#REF!</definedName>
    <definedName name="Cena7" localSheetId="0">#REF!</definedName>
    <definedName name="Cena7">#REF!</definedName>
    <definedName name="Cena7_2" localSheetId="0">#REF!</definedName>
    <definedName name="Cena7_2">#REF!</definedName>
    <definedName name="Cena8" localSheetId="0">#REF!</definedName>
    <definedName name="Cena8">#REF!</definedName>
    <definedName name="Cena8_2" localSheetId="0">#REF!</definedName>
    <definedName name="Cena8_2">#REF!</definedName>
    <definedName name="cisloobjektu">#REF!</definedName>
    <definedName name="cislostavby">#REF!</definedName>
    <definedName name="D" localSheetId="0">#REF!</definedName>
    <definedName name="d">#REF!</definedName>
    <definedName name="Datum">#REF!</definedName>
    <definedName name="Datum_2">#REF!</definedName>
    <definedName name="dem" localSheetId="0">#REF!</definedName>
    <definedName name="dem">#REF!</definedName>
    <definedName name="Dil">#REF!</definedName>
    <definedName name="Dispečink">#REF!</definedName>
    <definedName name="Dispečink_2">#REF!</definedName>
    <definedName name="DO" localSheetId="0">#REF!</definedName>
    <definedName name="DO">#REF!</definedName>
    <definedName name="DO_12" localSheetId="0">#REF!</definedName>
    <definedName name="DO_12">#REF!</definedName>
    <definedName name="DO_34" localSheetId="0">#REF!</definedName>
    <definedName name="DO_34">#REF!</definedName>
    <definedName name="DO_50" localSheetId="0">#REF!</definedName>
    <definedName name="DO_50">#REF!</definedName>
    <definedName name="DOD" localSheetId="0">#REF!</definedName>
    <definedName name="DOD">#REF!</definedName>
    <definedName name="DOD_12" localSheetId="0">#REF!</definedName>
    <definedName name="DOD_12">#REF!</definedName>
    <definedName name="DOD_34" localSheetId="0">#REF!</definedName>
    <definedName name="DOD_34">#REF!</definedName>
    <definedName name="DOD_50" localSheetId="0">#REF!</definedName>
    <definedName name="DOD_50">#REF!</definedName>
    <definedName name="Dodavka">#REF!</definedName>
    <definedName name="Dodavka0">#REF!</definedName>
    <definedName name="DPJ" localSheetId="0">#REF!</definedName>
    <definedName name="DPJ">#REF!</definedName>
    <definedName name="DPJ_12" localSheetId="0">#REF!</definedName>
    <definedName name="DPJ_12">#REF!</definedName>
    <definedName name="DPJ_34" localSheetId="0">#REF!</definedName>
    <definedName name="DPJ_34">#REF!</definedName>
    <definedName name="DPJ_50" localSheetId="0">#REF!</definedName>
    <definedName name="DPJ_50">#REF!</definedName>
    <definedName name="Est_copy_první" localSheetId="0">#REF!</definedName>
    <definedName name="Est_copy_první">#REF!</definedName>
    <definedName name="Est_poslední" localSheetId="0">#REF!</definedName>
    <definedName name="Est_poslední">#REF!</definedName>
    <definedName name="Est_první" localSheetId="0">#REF!</definedName>
    <definedName name="Est_první">#REF!</definedName>
    <definedName name="eur" localSheetId="0">#REF!</definedName>
    <definedName name="eur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2_1" localSheetId="0">#REF!</definedName>
    <definedName name="Excel_BuiltIn_Print_Area_2_1">#REF!</definedName>
    <definedName name="Excel_BuiltIn_Print_Area_3_1" localSheetId="0">#REF!</definedName>
    <definedName name="Excel_BuiltIn_Print_Area_3_1">#REF!</definedName>
    <definedName name="fakt">#REF!</definedName>
    <definedName name="gbp" localSheetId="0">#REF!</definedName>
    <definedName name="gbp">#REF!</definedName>
    <definedName name="Hlavička">#REF!</definedName>
    <definedName name="Hlavička_2">#REF!</definedName>
    <definedName name="HSV">#REF!</definedName>
    <definedName name="HSV0">#REF!</definedName>
    <definedName name="HZS">#REF!</definedName>
    <definedName name="HZS0">#REF!</definedName>
    <definedName name="chf" localSheetId="0">#REF!</definedName>
    <definedName name="chf">#REF!</definedName>
    <definedName name="Integr_poslední" localSheetId="0">#REF!</definedName>
    <definedName name="Integr_poslední">#REF!</definedName>
    <definedName name="Izolace_akustické">#REF!</definedName>
    <definedName name="Izolace_proti_vodě">#REF!</definedName>
    <definedName name="JKSO">#REF!</definedName>
    <definedName name="k_6_ko" localSheetId="0">#REF!</definedName>
    <definedName name="k_6_ko">#REF!</definedName>
    <definedName name="k_6_sz" localSheetId="0">#REF!</definedName>
    <definedName name="k_6_sz">#REF!</definedName>
    <definedName name="k_8_ko" localSheetId="0">#REF!</definedName>
    <definedName name="k_8_ko">#REF!</definedName>
    <definedName name="k_8_sz" localSheetId="0">#REF!</definedName>
    <definedName name="k_8_sz">#REF!</definedName>
    <definedName name="Kod" localSheetId="0">#REF!</definedName>
    <definedName name="Kod">#REF!</definedName>
    <definedName name="Kod_2" localSheetId="0">#REF!</definedName>
    <definedName name="Kod_2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r_15" localSheetId="0">#REF!</definedName>
    <definedName name="kr_15">#REF!</definedName>
    <definedName name="kr_15_ła" localSheetId="0">#REF!</definedName>
    <definedName name="kr_15_ła">#REF!</definedName>
    <definedName name="KSDK">#REF!</definedName>
    <definedName name="la" localSheetId="0">#REF!</definedName>
    <definedName name="la">#REF!</definedName>
    <definedName name="Malby__tapety__nátěry__nástřiky">#REF!</definedName>
    <definedName name="MJ" localSheetId="0">#REF!</definedName>
    <definedName name="MJ">#REF!</definedName>
    <definedName name="MJ_12" localSheetId="0">#REF!</definedName>
    <definedName name="MJ_12">#REF!</definedName>
    <definedName name="MJ_34" localSheetId="0">#REF!</definedName>
    <definedName name="MJ_34">#REF!</definedName>
    <definedName name="MJ_50" localSheetId="0">#REF!</definedName>
    <definedName name="MJ_50">#REF!</definedName>
    <definedName name="MO" localSheetId="0">#REF!</definedName>
    <definedName name="MO">#REF!</definedName>
    <definedName name="MO_12" localSheetId="0">#REF!</definedName>
    <definedName name="MO_12">#REF!</definedName>
    <definedName name="MO_34" localSheetId="0">#REF!</definedName>
    <definedName name="MO_34">#REF!</definedName>
    <definedName name="MO_50" localSheetId="0">#REF!</definedName>
    <definedName name="MO_50">#REF!</definedName>
    <definedName name="MONT" localSheetId="0">#REF!</definedName>
    <definedName name="MONT">#REF!</definedName>
    <definedName name="MONT_12" localSheetId="0">#REF!</definedName>
    <definedName name="MONT_12">#REF!</definedName>
    <definedName name="MONT_34" localSheetId="0">#REF!</definedName>
    <definedName name="MONT_34">#REF!</definedName>
    <definedName name="MONT_50" localSheetId="0">#REF!</definedName>
    <definedName name="MONT_50">#REF!</definedName>
    <definedName name="Montaz0">#REF!</definedName>
    <definedName name="NazevDilu">#REF!</definedName>
    <definedName name="nazevobjektu">#REF!</definedName>
    <definedName name="nazevstavby">#REF!</definedName>
    <definedName name="ob_8_30" localSheetId="0">#REF!</definedName>
    <definedName name="ob_8_30">#REF!</definedName>
    <definedName name="Objednatel">#REF!</definedName>
    <definedName name="Obklady_keramické">#REF!</definedName>
    <definedName name="_xlnm.Print_Area" localSheetId="0">'Souhrn'!$B$1:$I$33</definedName>
    <definedName name="_xlnm.Print_Area" localSheetId="1">'VON'!$A$1:$H$21</definedName>
    <definedName name="OP" localSheetId="0">#REF!</definedName>
    <definedName name="OP">#REF!</definedName>
    <definedName name="OP_12" localSheetId="0">#REF!</definedName>
    <definedName name="OP_12">#REF!</definedName>
    <definedName name="OP_34" localSheetId="0">#REF!</definedName>
    <definedName name="OP_34">#REF!</definedName>
    <definedName name="OP_50" localSheetId="0">#REF!</definedName>
    <definedName name="OP_50">#REF!</definedName>
    <definedName name="Ostatní_výrobky">#REF!</definedName>
    <definedName name="Parametry" localSheetId="0">#REF!</definedName>
    <definedName name="Parametry">#REF!</definedName>
    <definedName name="pia" localSheetId="0">#REF!</definedName>
    <definedName name="pia">#REF!</definedName>
    <definedName name="PJ" localSheetId="0">#REF!</definedName>
    <definedName name="PJ">#REF!</definedName>
    <definedName name="PJ_12" localSheetId="0">#REF!</definedName>
    <definedName name="PJ_12">#REF!</definedName>
    <definedName name="PJ_34" localSheetId="0">#REF!</definedName>
    <definedName name="PJ_34">#REF!</definedName>
    <definedName name="PJ_50" localSheetId="0">#REF!</definedName>
    <definedName name="PJ_50">#REF!</definedName>
    <definedName name="pln" localSheetId="0">#REF!</definedName>
    <definedName name="pln">#REF!</definedName>
    <definedName name="PN" localSheetId="0">#REF!</definedName>
    <definedName name="PN">#REF!</definedName>
    <definedName name="PN_12" localSheetId="0">#REF!</definedName>
    <definedName name="PN_12">#REF!</definedName>
    <definedName name="PN_34" localSheetId="0">#REF!</definedName>
    <definedName name="PN_34">#REF!</definedName>
    <definedName name="PN_50" localSheetId="0">#REF!</definedName>
    <definedName name="PN_50">#REF!</definedName>
    <definedName name="PO" localSheetId="0">#REF!</definedName>
    <definedName name="PO">#REF!</definedName>
    <definedName name="PO_12" localSheetId="0">#REF!</definedName>
    <definedName name="PO_12">#REF!</definedName>
    <definedName name="PO_34" localSheetId="0">#REF!</definedName>
    <definedName name="PO_34">#REF!</definedName>
    <definedName name="PO_50" localSheetId="0">#REF!</definedName>
    <definedName name="PO_50">#REF!</definedName>
    <definedName name="PocetMJ">#REF!</definedName>
    <definedName name="Podhl">#REF!</definedName>
    <definedName name="Podhledy">#REF!</definedName>
    <definedName name="podw">#REF!</definedName>
    <definedName name="poslední" localSheetId="0">#REF!</definedName>
    <definedName name="poslední">#REF!</definedName>
    <definedName name="Poznamka">#REF!</definedName>
    <definedName name="Projektant">#REF!</definedName>
    <definedName name="Přehled" localSheetId="0">#REF!</definedName>
    <definedName name="Přehled">#REF!</definedName>
    <definedName name="Přehled_2" localSheetId="0">#REF!</definedName>
    <definedName name="Přehled_2">#REF!</definedName>
    <definedName name="PSV">#REF!</definedName>
    <definedName name="PSV0">#REF!</definedName>
    <definedName name="Q" localSheetId="0">#REF!</definedName>
    <definedName name="q">#REF!</definedName>
    <definedName name="QQ">#REF!</definedName>
    <definedName name="QQQ">#REF!</definedName>
    <definedName name="r_zie_dop" localSheetId="0">#REF!</definedName>
    <definedName name="r_zie_dop">#REF!</definedName>
    <definedName name="r_zie_m" localSheetId="0">#REF!</definedName>
    <definedName name="r_zie_m">#REF!</definedName>
    <definedName name="r_zie_r" localSheetId="0">#REF!</definedName>
    <definedName name="r_zie_r">#REF!</definedName>
    <definedName name="Rekapitulace" localSheetId="0">#REF!</definedName>
    <definedName name="Rekapitulace">#REF!</definedName>
    <definedName name="REKAPITULACE_2">#REF!</definedName>
    <definedName name="rg" localSheetId="0">#REF!</definedName>
    <definedName name="rg">#REF!</definedName>
    <definedName name="Rok_nabídky" localSheetId="0">#REF!</definedName>
    <definedName name="Rok_nabídky">#REF!</definedName>
    <definedName name="Rok_nabídky_2" localSheetId="0">#REF!</definedName>
    <definedName name="Rok_nabídky_2">#REF!</definedName>
    <definedName name="Rozpočet" localSheetId="0">#REF!</definedName>
    <definedName name="Rozpočet">#REF!</definedName>
    <definedName name="s">#REF!</definedName>
    <definedName name="Sádrokartonové_konstrukce">#REF!</definedName>
    <definedName name="SazbaDPH1">#REF!</definedName>
    <definedName name="SazbaDPH2">#REF!</definedName>
    <definedName name="SC" localSheetId="0">#REF!</definedName>
    <definedName name="SC">#REF!</definedName>
    <definedName name="SC_12" localSheetId="0">#REF!</definedName>
    <definedName name="SC_12">#REF!</definedName>
    <definedName name="SC_34" localSheetId="0">#REF!</definedName>
    <definedName name="SC_34">#REF!</definedName>
    <definedName name="SC_50" localSheetId="0">#REF!</definedName>
    <definedName name="SC_5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_01_01__Příprava_území" localSheetId="0">#REF!</definedName>
    <definedName name="SO_01_01__Příprava_území">#REF!</definedName>
    <definedName name="SO_01_02_Vjezdy_a_výjezdy_na_staveniště" localSheetId="0">#REF!</definedName>
    <definedName name="SO_01_02_Vjezdy_a_výjezdy_na_staveniště">#REF!</definedName>
    <definedName name="SO_01_03_Vodovodní_přípojka_na_staveniště" localSheetId="0">#REF!</definedName>
    <definedName name="SO_01_03_Vodovodní_přípojka_na_staveniště">#REF!</definedName>
    <definedName name="SO_01_04_Kanalizační_přípojka_na_staveniště" localSheetId="0">#REF!</definedName>
    <definedName name="SO_01_04_Kanalizační_přípojka_na_staveniště">#REF!</definedName>
    <definedName name="SO_01_06_El._přípojka_pro_zařízení_staveniště" localSheetId="0">#REF!</definedName>
    <definedName name="SO_01_06_El._přípojka_pro_zařízení_staveniště">#REF!</definedName>
    <definedName name="SO_01_07_Telefonní_přípojka_staveniště" localSheetId="0">#REF!</definedName>
    <definedName name="SO_01_07_Telefonní_přípojka_staveniště">#REF!</definedName>
    <definedName name="SO_01_08_Ochrana_pěšího_provozu" localSheetId="0">#REF!</definedName>
    <definedName name="SO_01_08_Ochrana_pěšího_provozu">#REF!</definedName>
    <definedName name="SO_01_12_Ochrana_inž.sítí" localSheetId="0">#REF!</definedName>
    <definedName name="SO_01_12_Ochrana_inž.sítí">#REF!</definedName>
    <definedName name="SO_01_20_Rekonstrukce_v_odstavných_kolejích" localSheetId="0">#REF!</definedName>
    <definedName name="SO_01_20_Rekonstrukce_v_odstavných_kolejích">#REF!</definedName>
    <definedName name="SO_01_21_Hloubené_tunely" localSheetId="0">#REF!</definedName>
    <definedName name="SO_01_21_Hloubené_tunely">#REF!</definedName>
    <definedName name="SO_04_22_Hloubené_tunely_v_ul._Trojská" localSheetId="0">#REF!</definedName>
    <definedName name="SO_04_22_Hloubené_tunely_v_ul._Trojská">#REF!</definedName>
    <definedName name="SO_05_21__Stanice_Kobylisy" localSheetId="0">#REF!</definedName>
    <definedName name="SO_05_21__Stanice_Kobylisy">#REF!</definedName>
    <definedName name="SO_06_21_Jednokolejné_tunely_před_st._Kobylisy" localSheetId="0">#REF!</definedName>
    <definedName name="SO_06_21_Jednokolejné_tunely_před_st._Kobylisy">#REF!</definedName>
    <definedName name="SO_06_26_Ražená_HGB_v_km_14_960_L.K." localSheetId="0">#REF!</definedName>
    <definedName name="SO_06_26_Ražená_HGB_v_km_14_960_L.K.">#REF!</definedName>
    <definedName name="SO_07_91_Větrací_objekty" localSheetId="0">#REF!</definedName>
    <definedName name="SO_07_91_Větrací_objekty">#REF!</definedName>
    <definedName name="SO_404">#REF!</definedName>
    <definedName name="Specifikace" localSheetId="0">#REF!</definedName>
    <definedName name="Specifikace">#REF!</definedName>
    <definedName name="Specifikace_2" localSheetId="0">#REF!</definedName>
    <definedName name="Specifikace_2">#REF!</definedName>
    <definedName name="Spodek" localSheetId="0">#REF!</definedName>
    <definedName name="Spodek">#REF!</definedName>
    <definedName name="SWnákup" localSheetId="0">#REF!</definedName>
    <definedName name="SWnákup">#REF!</definedName>
    <definedName name="SWprodej" localSheetId="0">#REF!</definedName>
    <definedName name="SWprodej">#REF!</definedName>
    <definedName name="sz_be" localSheetId="0">#REF!</definedName>
    <definedName name="sz_be">#REF!</definedName>
    <definedName name="sz_ma" localSheetId="0">#REF!</definedName>
    <definedName name="sz_ma">#REF!</definedName>
    <definedName name="sz_pf" localSheetId="0">#REF!</definedName>
    <definedName name="sz_pf">#REF!</definedName>
    <definedName name="sz_sc" localSheetId="0">#REF!</definedName>
    <definedName name="sz_sc">#REF!</definedName>
    <definedName name="sz_sch" localSheetId="0">#REF!</definedName>
    <definedName name="sz_sch">#REF!</definedName>
    <definedName name="sz_so" localSheetId="0">#REF!</definedName>
    <definedName name="sz_so">#REF!</definedName>
    <definedName name="sz_sp" localSheetId="0">#REF!</definedName>
    <definedName name="sz_sp">#REF!</definedName>
    <definedName name="sz_st" localSheetId="0">#REF!</definedName>
    <definedName name="sz_st">#REF!</definedName>
    <definedName name="T1_12" localSheetId="0">#REF!</definedName>
    <definedName name="T1_12">#REF!</definedName>
    <definedName name="T1_34" localSheetId="0">#REF!</definedName>
    <definedName name="T1_34">#REF!</definedName>
    <definedName name="T1_50" localSheetId="0">#REF!</definedName>
    <definedName name="T1_50">#REF!</definedName>
    <definedName name="tłu" localSheetId="0">#REF!</definedName>
    <definedName name="tłu">#REF!</definedName>
    <definedName name="Typ">('[4]MaR'!$C$151:$C$161,'[4]MaR'!$C$44:$C$143)</definedName>
    <definedName name="Typ_2">('[4]MaR'!$C$151:$C$161,'[4]MaR'!$C$44:$C$143)</definedName>
    <definedName name="u">#REF!</definedName>
    <definedName name="usd" localSheetId="0">#REF!</definedName>
    <definedName name="usd">#REF!</definedName>
    <definedName name="Vodorovné_konstrukce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ZT" localSheetId="0">#REF!</definedName>
    <definedName name="VZT">#REF!</definedName>
    <definedName name="W">#REF!</definedName>
    <definedName name="WW">#REF!</definedName>
    <definedName name="WWW">#REF!</definedName>
    <definedName name="WWWWWW">#REF!</definedName>
    <definedName name="WWWWWWWW">#REF!</definedName>
    <definedName name="z">#REF!</definedName>
    <definedName name="Z_3D575A81_DF48_11D6_88B4_0004760C5354_.wvu.Cols" localSheetId="0" hidden="1">'Souhrn'!#REF!,'Souhrn'!$J:$J</definedName>
    <definedName name="Zakazka">#REF!</definedName>
    <definedName name="Zaklad22">#REF!</definedName>
    <definedName name="Zaklad5">#REF!</definedName>
    <definedName name="Základy">#REF!</definedName>
    <definedName name="zb" localSheetId="0">#REF!</definedName>
    <definedName name="zb">#REF!</definedName>
    <definedName name="zb_be" localSheetId="0">#REF!</definedName>
    <definedName name="zb_be">#REF!</definedName>
    <definedName name="zb_la" localSheetId="0">#REF!</definedName>
    <definedName name="zb_la">#REF!</definedName>
    <definedName name="zb_ła" localSheetId="0">#REF!</definedName>
    <definedName name="zb_ła">#REF!</definedName>
    <definedName name="zb_ma" localSheetId="0">#REF!</definedName>
    <definedName name="zb_ma">#REF!</definedName>
    <definedName name="zb_pf" localSheetId="0">#REF!</definedName>
    <definedName name="zb_pf">#REF!</definedName>
    <definedName name="zb_rg" localSheetId="0">#REF!</definedName>
    <definedName name="zb_rg">#REF!</definedName>
    <definedName name="zb_sc" localSheetId="0">#REF!</definedName>
    <definedName name="zb_sc">#REF!</definedName>
    <definedName name="zb_sch" localSheetId="0">#REF!</definedName>
    <definedName name="zb_sch">#REF!</definedName>
    <definedName name="zb_sp" localSheetId="0">#REF!</definedName>
    <definedName name="zb_sp">#REF!</definedName>
    <definedName name="zb_st" localSheetId="0">#REF!</definedName>
    <definedName name="zb_st">#REF!</definedName>
    <definedName name="zb_stop" localSheetId="0">#REF!</definedName>
    <definedName name="zb_stop">#REF!</definedName>
    <definedName name="Zemní_práce">#REF!</definedName>
    <definedName name="Zhotovitel">#REF!</definedName>
    <definedName name="_xlnm.Print_Titles" localSheetId="1">'VON'!$7:$9</definedName>
  </definedNames>
  <calcPr calcId="191029"/>
  <extLst/>
</workbook>
</file>

<file path=xl/sharedStrings.xml><?xml version="1.0" encoding="utf-8"?>
<sst xmlns="http://schemas.openxmlformats.org/spreadsheetml/2006/main" count="399" uniqueCount="200">
  <si>
    <t xml:space="preserve">Část: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</si>
  <si>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</si>
  <si>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</si>
  <si>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</si>
  <si>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</si>
  <si>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</si>
  <si>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</si>
  <si>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</si>
  <si>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</si>
  <si>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Celkem</t>
  </si>
  <si>
    <t>Objednatel:</t>
  </si>
  <si>
    <t>Stavba:</t>
  </si>
  <si>
    <t>Objekt:</t>
  </si>
  <si>
    <t xml:space="preserve">JKSO:   </t>
  </si>
  <si>
    <t>Zemní práce</t>
  </si>
  <si>
    <t>kus</t>
  </si>
  <si>
    <t>Oceněný soupis prací</t>
  </si>
  <si>
    <t>Komunikace</t>
  </si>
  <si>
    <t>kpl</t>
  </si>
  <si>
    <t>1</t>
  </si>
  <si>
    <t>VON - vedlejší a ostatní náklady</t>
  </si>
  <si>
    <t>Výpočet, komentář, odkaz na část dokumentace</t>
  </si>
  <si>
    <t>Zařízení staveniště</t>
  </si>
  <si>
    <t>Zařízení staveniště - zřízení, provoz, odstranění - položka obsahuje veškeré náklady zařízení staveniště, které nejsou uvedeny zvlášť</t>
  </si>
  <si>
    <t>Projektové práce</t>
  </si>
  <si>
    <t>digitální i tištěná forma v požadovaném počtu paré</t>
  </si>
  <si>
    <t>Dokumentace skutečného provedení stavby</t>
  </si>
  <si>
    <t>Geodetické práce</t>
  </si>
  <si>
    <t>Vytyčení stavby a geodetické práce dodavatele</t>
  </si>
  <si>
    <t>Zaměření skutečného provedení stavby</t>
  </si>
  <si>
    <t>položka obsahuje: Vybudování zařízení staveniště (nutného pro výkon činnosti zhotovitele a jeho subdodavatelů - vybavení staveniště, zabezpečení staveniště), stroje a zařízení, zvedací mechanismy, označení stavby, provozní náklady (ostraha, nájmy, poplatky, údržba), včetně čištění komunikací, průběžného a závěrečného úklidu stavby, vyklizení staveniště (včetně vybourání a odvozu veškerého zařízení, uvedení do původního stavu)</t>
  </si>
  <si>
    <t>Ostatní náklady</t>
  </si>
  <si>
    <t xml:space="preserve">Opatření při výskytu kolizí </t>
  </si>
  <si>
    <t>Celková rekapitulace nákladů v Kč</t>
  </si>
  <si>
    <t>Druh nákladů</t>
  </si>
  <si>
    <t>Náklad v Kč</t>
  </si>
  <si>
    <t>Vedlejší a ostatní náklady</t>
  </si>
  <si>
    <t>Vedlejší a ostatní náklady celkem</t>
  </si>
  <si>
    <t xml:space="preserve">Cena stavby bez DPH </t>
  </si>
  <si>
    <t>DPH 21%</t>
  </si>
  <si>
    <t xml:space="preserve">Cena stavby včetně DPH </t>
  </si>
  <si>
    <t xml:space="preserve">Při vyplňování soupisu prací je nutné respektovat dále uvedené pokyny: </t>
  </si>
  <si>
    <t xml:space="preserve">2) Součástí nabídkové ceny musí být veškeré náklady, aby cena byla konečná a zahrnovala celou dodávku a montáž, včetně přesunu hmot, lešení, pomocné konstrukce, zvedací mechanismy, povinné zkoušky, vzorky, atesty, apod.  (pokud není uvedeno zvlášť). </t>
  </si>
  <si>
    <t>3) Součástí jednotkových cen položek je i inženýrská činnost zhotovitele, komplexní zkoušky, včetně zkušebního provozu a zaregulování,  včetně nákladů na spotřebu energií, kompletační a koordinační činnost, pojištění stavby, provozní řády, včetně zásahové dokumentace, návodů na obsluhu, potvrzení o shodě, apod. Tyto náklady musejí být rozpuštěny do nabídkových cen a nebudou zvlášť hrazeny.</t>
  </si>
  <si>
    <t xml:space="preserve">4) Každá uchazečem vyplněná položka musí obsahovat veškeré technicky a logicky dovoditélné součásti dodávky a montáže. </t>
  </si>
  <si>
    <t xml:space="preserve">5) Dodávky a montáže uvedené v nabídce musí být, včetně veškerého souvisejícího doplňkového, podružného a montážního materiálu, tak, aby celé zařízení bylo funkční a splňovalo všechny předpisy, které se na ně vztahují  (např. hmoždinky, šrouby, upevňovací prvky, návlečky, popisky, štítky, apod)  </t>
  </si>
  <si>
    <t>6) V průběhu provádění prací budou respektovány všechny příslušné platné předpisy a požadavky BOZP. Náklady vyplývající z jejich dodržení jsou součástí jednotkových cen a nebudou zvlášť hrazeny.</t>
  </si>
  <si>
    <t xml:space="preserve"> </t>
  </si>
  <si>
    <t>Stavební část celkem</t>
  </si>
  <si>
    <t>Stavební část</t>
  </si>
  <si>
    <t>Vytýčení inženýrských sítí</t>
  </si>
  <si>
    <t>9</t>
  </si>
  <si>
    <t>03100</t>
  </si>
  <si>
    <t>02940</t>
  </si>
  <si>
    <t>02911</t>
  </si>
  <si>
    <t>02730</t>
  </si>
  <si>
    <t>1) Při zpracování nabídky je nutné využít všech částí (dílů) projektu pro výběr zhotovitele (zák. č. 134/2016 Sb, tj. technické zprávy, všech výkresů, tabulek a specifikací materiálů.</t>
  </si>
  <si>
    <t>7) Označení výrobků konkrétním výrobcem v projektu vyjadřuje standard požadované kvality (zák. č. 134/2016 Sb. Pokud uchazeč nabídne produkt od jiného výrobce je povinen dodržet standard technických parametrů a vzhledu a zároveň, přejímá odpovědnost za správnost náhrady a koordinaci se všemi navazujícími profesemi.</t>
  </si>
  <si>
    <t>ÚPRAVA PLÁNĚ SE ZHUTNĚNÍM V HORNINĚ TŘ. I</t>
  </si>
  <si>
    <t>položka zahrnuje úpravu pláně včetně vyrovnání výškových rozdílů. Míru zhutnění určuje projekt.</t>
  </si>
  <si>
    <t>02620</t>
  </si>
  <si>
    <t>D</t>
  </si>
  <si>
    <t>Základy</t>
  </si>
  <si>
    <t>T</t>
  </si>
  <si>
    <t>Zkouška zemní pláně, modul přetvárnosti, zatěžovací zkouška deskou – minimálně 1 zkouška</t>
  </si>
  <si>
    <t>ASPE10</t>
  </si>
  <si>
    <t>Firma: FanIT</t>
  </si>
  <si>
    <t>3</t>
  </si>
  <si>
    <t>Příloha k formuláři pro ocenění nabídky</t>
  </si>
  <si>
    <t>S</t>
  </si>
  <si>
    <t xml:space="preserve">Stavba: </t>
  </si>
  <si>
    <t>SO 101</t>
  </si>
  <si>
    <t>0,00</t>
  </si>
  <si>
    <t>2</t>
  </si>
  <si>
    <t>O</t>
  </si>
  <si>
    <t>Rozpočet:</t>
  </si>
  <si>
    <t>15,00</t>
  </si>
  <si>
    <t>Typ</t>
  </si>
  <si>
    <t>Poř. číslo</t>
  </si>
  <si>
    <t xml:space="preserve">Varianta: </t>
  </si>
  <si>
    <t>Název položky</t>
  </si>
  <si>
    <t>Množství</t>
  </si>
  <si>
    <t>Cena</t>
  </si>
  <si>
    <t>21,00</t>
  </si>
  <si>
    <t>Jednotková</t>
  </si>
  <si>
    <t>0</t>
  </si>
  <si>
    <t>4</t>
  </si>
  <si>
    <t>5</t>
  </si>
  <si>
    <t>6</t>
  </si>
  <si>
    <t>10</t>
  </si>
  <si>
    <t>SD</t>
  </si>
  <si>
    <t>Všeobecné konstrukce a práce</t>
  </si>
  <si>
    <t>P</t>
  </si>
  <si>
    <t/>
  </si>
  <si>
    <t>PP</t>
  </si>
  <si>
    <t>VV</t>
  </si>
  <si>
    <t>TS</t>
  </si>
  <si>
    <t>M3</t>
  </si>
  <si>
    <t>18110</t>
  </si>
  <si>
    <t>M2</t>
  </si>
  <si>
    <t>7</t>
  </si>
  <si>
    <t>8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</si>
  <si>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</si>
  <si>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PN</t>
  </si>
  <si>
    <t>11</t>
  </si>
  <si>
    <t>12</t>
  </si>
  <si>
    <t>Ostatní konstrukce a práce</t>
  </si>
  <si>
    <t>13</t>
  </si>
  <si>
    <t>M</t>
  </si>
  <si>
    <t>Položka zahrnuje:  
dodání a pokládku betonových obrubníků o rozměrech předepsaných zadávací dokumentací  
betonové lože i boční betonovou opěrku.</t>
  </si>
  <si>
    <t>Rozšíření uličního prostoru ulice Kolínská</t>
  </si>
  <si>
    <t>014202</t>
  </si>
  <si>
    <t>POPLATKY ZA ZEMNÍK -ZEMINA</t>
  </si>
  <si>
    <t>(31.7+12,9)*2=89,200 [A]</t>
  </si>
  <si>
    <t>zahrnuje veškeré poplatky majiteli zemníku související s nákupem zeminy (nikoliv s otvírkou zemníku)</t>
  </si>
  <si>
    <t>121101</t>
  </si>
  <si>
    <t>SEJMUTÍ ORNICE NEBO LESNÍ PŮDY S ODVOZEM DO 1KM</t>
  </si>
  <si>
    <t>(48+24+14)*0,15=12,900 [A]</t>
  </si>
  <si>
    <t>položka zahrnuje sejmutí ornice bez ohledu na tloušťku vrstvy a její vodorovnou dopravu    
nezahrnuje uložení na trvalou skládku</t>
  </si>
  <si>
    <t>123731</t>
  </si>
  <si>
    <t>ODKOP PRO SPOD STAVBU SILNIC A ŽELEZNIC TŘ. I, ODVOZ DO 1KM</t>
  </si>
  <si>
    <t>0,95*22+0,3*(23+13)=31,700 [A]</t>
  </si>
  <si>
    <t>položka zahrnuje:    
- vodorovná a svislá doprava, přemístění, přeložení, manipulace s výkopkem    
- kompletní provedení vykopávky nezapažené i zapažené    
- ošetření výkopiště po celou dobu práce v něm vč. klimatických opatření    
- ztížení vykopávek v blízkosti podzemního vedení, konstrukcí a objektů vč. jejich dočasného zajištění    
- ztížení pod vodou, v okolí výbušnin, ve stísněných prostorech a pod.    
- příplatek za lepivost    
- těžení po vrstvách, pásech a po jiných nutných částech (figurách)    
- čerpání vody vč. čerpacích jímek, potrubí a pohotovostní čerpací soupravy (viz ustanovení k pol. 1151,2)    
- potřebné snížení hladiny podzemní vody    
- těžení a rozpojování jednotlivých balvanů    
- vytahování a nošení výkopku    
- svahování a přesvah. svahů do konečného tvaru, výměna hornin v podloží a v pláni znehodnocené klimatickými vlivy    
- ruční vykopávky, odstranění kořenů a napadávek    
- pažení, vzepření a rozepření vč. přepažování (vyjma štětových stěn)    
- úpravu, ochranu a očištění dna, základové spáry, stěn a svahů    
- zhutnění podloží, případně i svahů vč. svahování    
- zřízení stupňů v podloží a lavic na svazích, není-li pro tyto práce zřízena samostatná položka    
- udržování výkopiště a jeho ochrana proti vodě    
- odvedení nebo obvedení vody v okolí výkopiště a ve výkopišti    
- třídění výkopku    
- veškeré pomocné konstrukce umožňující provedení vykopávky (příjezdy, sjezdy, nájezdy, lešení, podpěr. konstr., přemostění, zpevněné plochy, zakrytí a pod.)    
- nezahrnuje uložení zeminy (na skládku, do násypu) ani poplatky za skládku, vykazují se v položce č.0141**</t>
  </si>
  <si>
    <t>132738</t>
  </si>
  <si>
    <t>HLOUBENÍ RÝH ŠÍŘ DO 2M PAŽ I NEPAŽ TŘ. I, ODVOZ DO 20KM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</si>
  <si>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</si>
  <si>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17581</t>
  </si>
  <si>
    <t>OBSYP POTRUBÍ A OBJEKTŮ Z NAKUPOVANÝCH MATERIÁLŮ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</si>
  <si>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</si>
  <si>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37,5+48=85,500 [A]</t>
  </si>
  <si>
    <t>18222</t>
  </si>
  <si>
    <t>ROZPROSTŘENÍ ORNICE VE SVAHU V TL DO 0,15M</t>
  </si>
  <si>
    <t>20=20,000 [A]</t>
  </si>
  <si>
    <t>položka zahrnuje:    
nutné přemístění ornice z dočasných skládek vzdálených do 50m    
rozprostření ornice v předepsané tloušťce ve svahu přes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</si>
  <si>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</si>
  <si>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</si>
  <si>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</si>
  <si>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21461C</t>
  </si>
  <si>
    <t>SEPARAČNÍ GEOTEXTILIE DO 300G/M2</t>
  </si>
  <si>
    <t>opláštění drenáže</t>
  </si>
  <si>
    <t>(0,75*20+0,5*20)*2=50,000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</si>
  <si>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</si>
  <si>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56315</t>
  </si>
  <si>
    <t>VOZOVKOVÉ VRSTVY Z MECHANICKY ZPEVNĚNÉHO KAMENIVA TL. DO 250MM</t>
  </si>
  <si>
    <t>Konstrukce mlatové cesty - 
Hlinito písčitá lomová prosívka tl  40 mm 
Kamenivo frakce 8-16 tl. 50 mm 
Kamenivo frakce 16-32 tl. 50 mm</t>
  </si>
  <si>
    <t>37,5=37,500 [A]</t>
  </si>
  <si>
    <t>56335</t>
  </si>
  <si>
    <t>VOZOVKOVÉ VRSTVY ZE ŠTĚRKODRTI TL. DO 250MM</t>
  </si>
  <si>
    <t>48=48,000 [A]</t>
  </si>
  <si>
    <t>- dodání kameniva předepsané kvality a zrnitosti    
- rozprostření a zhutnění vrstvy v předepsané tloušťce    
- zřízení vrstvy bez rozlišení šířky, pokládání vrstvy po etapách    
- nezahrnuje postřiky, nátěry</t>
  </si>
  <si>
    <t>582615</t>
  </si>
  <si>
    <t>KRYTY Z BETON DLAŽDIC SE ZÁMKEM BAREV TL 80MM DO LOŽE Z KAM</t>
  </si>
  <si>
    <t>- dodání dlažebního materiálu v požadované kvalitě, dodání materiálu pro předepsané  lože v tloušťce předepsané dokumentací a pro předepsanou výplň spar    
- očištění podkladu    
- uložení dlažby dle předepsaného technologického předpisu včetně předepsané podkladní vrstvy a předepsané výplně spar    
- zřízení vrstvy bez rozlišení šířky, pokládání vrstvy po etapách     
- úpravu napojení, ukončení podél obrubníků, dilatačních zařízení, odvodňovacích proužků, odvodňovačů, vpustí, šachet a pod., nestanoví-li zadávací dokumentace jinak    
- nezahrnuje postřiky, nátěry    
- nezahrnuje těsnění podél obrubníků, dilatačních zařízení, odvodňovacích proužků, odvodňovačů, vpustí, šachet a pod.</t>
  </si>
  <si>
    <t>Trubní sítě</t>
  </si>
  <si>
    <t>KUS</t>
  </si>
  <si>
    <t>21</t>
  </si>
  <si>
    <t>914122</t>
  </si>
  <si>
    <t>DOPRAVNÍ ZNAČKY ZÁKLADNÍ VELIKOSTI OCELOVÉ FÓLIE TŘ 1 - MONTÁŽ S PŘEMÍSTĚNÍM</t>
  </si>
  <si>
    <t>položka zahrnuje:  
- dopravu demontované značky z dočasné skládky  
- osazení a montáž značky na místě určeném projektem  
- nutnou opravu poškozených částí  
nezahrnuje dodávku značky</t>
  </si>
  <si>
    <t>16</t>
  </si>
  <si>
    <t>914171</t>
  </si>
  <si>
    <t>DOPRAVNÍ ZNAČKY ZÁKLADNÍ VELIKOSTI HLINÍKOVÉ FÓLIE TŘ 2 - DODÁVKA A MONTÁŽ</t>
  </si>
  <si>
    <t>položka zahrnuje:    
- dodávku a montáž značek v požadovaném provedení</t>
  </si>
  <si>
    <t>17</t>
  </si>
  <si>
    <t>914931</t>
  </si>
  <si>
    <t>SLOUPKY A STOJKY DZ Z HLINÍK TRUBEK ZABETON DOD A MONTÁŽ</t>
  </si>
  <si>
    <t>1=1,000 [A]</t>
  </si>
  <si>
    <t>položka zahrnuje:    
- sloupky a upevňovací zařízení včetně jejich osazení (betonová patka, zemní práce)</t>
  </si>
  <si>
    <t>22</t>
  </si>
  <si>
    <t>914932</t>
  </si>
  <si>
    <t>SLOUPKY A STOJKY DZ Z HLINÍK TRUBEK ZABETON MONT S PŘESUNEM</t>
  </si>
  <si>
    <t>položka zahrnuje:  
- dopravu demontovaného zařízení z dočasné skládky  
- osazení a montáž zařízení na místě určeném projektem  
- nutnou opravu poškozených částí  
nezahrnuje dodávku sloupku, stojky a upevňovacího zařízení</t>
  </si>
  <si>
    <t>18</t>
  </si>
  <si>
    <t>917211</t>
  </si>
  <si>
    <t>ZÁHONOVÉ OBRUBY Z BETONOVÝCH OBRUBNÍKŮ ŠÍŘ 50MM</t>
  </si>
  <si>
    <t>lemování mlatových cest</t>
  </si>
  <si>
    <t>36,5+18=54,500 [A]</t>
  </si>
  <si>
    <t>19</t>
  </si>
  <si>
    <t>91743</t>
  </si>
  <si>
    <t>CHODNÍKOVÉ OBRUBY Z KAMENNÝCH KRAJNÍKŮ</t>
  </si>
  <si>
    <t>25,5=25,500 [A]</t>
  </si>
  <si>
    <t>Položka zahrnuje:  
dodání a pokládku kamenných krajníků o rozměrech předepsaných zadávací dokumentací  
betonové lože i boční betonovou opěrku.</t>
  </si>
  <si>
    <t>20</t>
  </si>
  <si>
    <t>93553</t>
  </si>
  <si>
    <t>ŽLABY Z DÍLCŮ Z BETONU SVĚTLÉ ŠÍŘKY DO 200MM VČETNĚ MŘÍŽÍ</t>
  </si>
  <si>
    <t>22=22,000 [A]</t>
  </si>
  <si>
    <t>položka zahrnuje:  
-dodávku a uložení dílců žlabu z předepsaného materiálu předepsaných rozměrů včetně mříže  
- spárování, úpravy vtoku a výtoku  
- nezahrnuje nutné zemní práce, předepsané lože, obetonování  
- měří se v metrech běžných délky osy žlabu, odečítají se čistící kusy a vpustě</t>
  </si>
  <si>
    <t>19023</t>
  </si>
  <si>
    <t>0,3951*20=7,902 [A] výkop drenážního žebra 
15*1*1=15,000 [B]  
A+B=22,902 [C]</t>
  </si>
  <si>
    <t>(15+20)*1*0.8=28,000 [A]</t>
  </si>
  <si>
    <t>24</t>
  </si>
  <si>
    <t>21262</t>
  </si>
  <si>
    <t>TRATIVODY KOMPLET Z TRUB Z PLAST HMOT DN DO 100MM</t>
  </si>
  <si>
    <t>15=15,000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</si>
  <si>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</si>
  <si>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23</t>
  </si>
  <si>
    <t>87727</t>
  </si>
  <si>
    <t>CHRÁNIČKY PŮLENÉ Z TRUB PLAST DN DO 100MM</t>
  </si>
  <si>
    <t>2*22=44,000 [A]</t>
  </si>
  <si>
    <t>položky pro zhotovení potrubí platí bez ohledu na sklon  
zahrnuje: 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</si>
</sst>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00_ ;\-#,##0.000\ "/>
    <numFmt numFmtId="169" formatCode="#,##0.000"/>
    <numFmt numFmtId="170" formatCode="0&quot;.&quot;"/>
    <numFmt numFmtId="171" formatCode="#,##0&quot; Kč&quot;;[Red]\-#,##0&quot; Kč&quot;"/>
    <numFmt numFmtId="172" formatCode="#,##0.00&quot; Kč&quot;;[Red]\-#,##0.00&quot; Kč&quot;"/>
    <numFmt numFmtId="173" formatCode="_-* #,##0\ _z_ł_-;\-* #,##0\ _z_ł_-;_-* &quot;- &quot;_z_ł_-;_-@_-"/>
    <numFmt numFmtId="174" formatCode="_-* #,##0.00\ _z_ł_-;\-* #,##0.00\ _z_ł_-;_-* \-??\ _z_ł_-;_-@_-"/>
    <numFmt numFmtId="175" formatCode="_-* #,##0.00&quot; zł&quot;_-;\-* #,##0.00&quot; zł&quot;_-;_-* \-??&quot; zł&quot;_-;_-@_-"/>
    <numFmt numFmtId="176" formatCode="_-* #,##0_-;\-* #,##0_-;_-* \-_-;_-@_-"/>
    <numFmt numFmtId="177" formatCode="_-* #,##0.00_-;\-* #,##0.00_-;_-* \-??_-;_-@_-"/>
    <numFmt numFmtId="178" formatCode="_-* #,##0\ &quot;zł&quot;_-;\-* #,##0\ &quot;zł&quot;_-;_-* &quot;-&quot;\ &quot;zł&quot;_-;_-@_-"/>
    <numFmt numFmtId="179" formatCode="_-* #,##0&quot; zł&quot;_-;\-* #,##0&quot; zł&quot;_-;_-* &quot;- zł&quot;_-;_-@_-"/>
    <numFmt numFmtId="180" formatCode="_-\Ł* #,##0_-;&quot;-Ł&quot;* #,##0_-;_-\Ł* \-_-;_-@_-"/>
    <numFmt numFmtId="181" formatCode="_-\Ł* #,##0.00_-;&quot;-Ł&quot;* #,##0.00_-;_-\Ł* \-??_-;_-@_-"/>
    <numFmt numFmtId="182" formatCode="_-* #,##0&quot; z³&quot;_-;\-* #,##0&quot; z³&quot;_-;_-* &quot;- z³&quot;_-;_-@_-"/>
    <numFmt numFmtId="183" formatCode="_-* #,##0.00&quot; z³&quot;_-;\-* #,##0.00&quot; z³&quot;_-;_-* \-??&quot; z³&quot;_-;_-@_-"/>
    <numFmt numFmtId="184" formatCode="#,##0.0"/>
    <numFmt numFmtId="185" formatCode="0.0"/>
  </numFmts>
  <fonts count="71">
    <font>
      <sz val="8"/>
      <name val="MS Sans Serif"/>
      <family val="2"/>
    </font>
    <font>
      <sz val="10"/>
      <name val="Arial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color indexed="10"/>
      <name val="Arial CE"/>
      <family val="2"/>
    </font>
    <font>
      <sz val="8"/>
      <color indexed="10"/>
      <name val="MS Sans Serif"/>
      <family val="2"/>
    </font>
    <font>
      <sz val="10"/>
      <name val="Helv"/>
      <family val="2"/>
    </font>
    <font>
      <u val="single"/>
      <sz val="8"/>
      <color indexed="12"/>
      <name val="MS Sans Serif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sz val="7"/>
      <name val="Arial CE"/>
      <family val="2"/>
    </font>
    <font>
      <sz val="10"/>
      <name val="Arial Narrow"/>
      <family val="2"/>
    </font>
    <font>
      <sz val="10"/>
      <name val="MS Sans Serif"/>
      <family val="2"/>
    </font>
    <font>
      <sz val="10"/>
      <name val="Univers (WN)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 CE"/>
      <family val="2"/>
    </font>
    <font>
      <b/>
      <sz val="10"/>
      <color indexed="8"/>
      <name val="Arial"/>
      <family val="2"/>
    </font>
    <font>
      <b/>
      <sz val="12"/>
      <name val="Arial CE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24"/>
      <name val="Tahoma"/>
      <family val="2"/>
    </font>
    <font>
      <u val="single"/>
      <sz val="10"/>
      <color indexed="12"/>
      <name val="Arial CE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6"/>
      <name val="Arial CE"/>
      <family val="2"/>
    </font>
    <font>
      <sz val="8"/>
      <color indexed="8"/>
      <name val=".HelveticaLightTTEE"/>
      <family val="2"/>
    </font>
    <font>
      <sz val="10"/>
      <color indexed="53"/>
      <name val="Arial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60"/>
      <name val="Arial"/>
      <family val="2"/>
    </font>
    <font>
      <sz val="10"/>
      <name val=".HelveticaTTEE"/>
      <family val="2"/>
    </font>
    <font>
      <b/>
      <sz val="10"/>
      <color indexed="63"/>
      <name val="Arial"/>
      <family val="2"/>
    </font>
    <font>
      <sz val="14"/>
      <name val="Tahoma"/>
      <family val="2"/>
    </font>
    <font>
      <b/>
      <sz val="18"/>
      <color indexed="62"/>
      <name val="Cambri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20"/>
      <name val="Arial"/>
      <family val="2"/>
    </font>
    <font>
      <b/>
      <sz val="16"/>
      <color indexed="10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hair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/>
      <right style="thin">
        <color indexed="48"/>
      </right>
      <top/>
      <bottom style="thin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4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41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49" fontId="31" fillId="0" borderId="0">
      <alignment/>
      <protection/>
    </xf>
    <xf numFmtId="0" fontId="11" fillId="0" borderId="0" applyProtection="0">
      <alignment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2" borderId="0" applyProtection="0">
      <alignment/>
    </xf>
    <xf numFmtId="0" fontId="10" fillId="3" borderId="0" applyProtection="0">
      <alignment/>
    </xf>
    <xf numFmtId="0" fontId="10" fillId="4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4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4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171" fontId="1" fillId="0" borderId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71" fontId="1" fillId="0" borderId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71" fontId="1" fillId="0" borderId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71" fontId="1" fillId="0" borderId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71" fontId="1" fillId="0" borderId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71" fontId="1" fillId="0" borderId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71" fontId="1" fillId="0" borderId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172" fontId="1" fillId="0" borderId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172" fontId="1" fillId="0" borderId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172" fontId="1" fillId="0" borderId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172" fontId="1" fillId="0" borderId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172" fontId="1" fillId="0" borderId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172" fontId="1" fillId="0" borderId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0" fontId="10" fillId="4" borderId="0" applyProtection="0">
      <alignment/>
    </xf>
    <xf numFmtId="0" fontId="10" fillId="2" borderId="0" applyProtection="0">
      <alignment/>
    </xf>
    <xf numFmtId="0" fontId="10" fillId="3" borderId="0" applyProtection="0">
      <alignment/>
    </xf>
    <xf numFmtId="0" fontId="10" fillId="4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4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4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3" borderId="0" applyProtection="0">
      <alignment/>
    </xf>
    <xf numFmtId="0" fontId="10" fillId="2" borderId="0" applyProtection="0">
      <alignment/>
    </xf>
    <xf numFmtId="0" fontId="10" fillId="2" borderId="0" applyProtection="0">
      <alignment/>
    </xf>
    <xf numFmtId="0" fontId="10" fillId="2" borderId="0" applyProtection="0">
      <alignment/>
    </xf>
    <xf numFmtId="0" fontId="10" fillId="2" borderId="0" applyProtection="0">
      <alignment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0" fontId="1" fillId="0" borderId="0">
      <alignment/>
      <protection/>
    </xf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0" fontId="11" fillId="0" borderId="0" applyProtection="0">
      <alignment/>
    </xf>
    <xf numFmtId="49" fontId="11" fillId="0" borderId="1">
      <alignment/>
      <protection/>
    </xf>
    <xf numFmtId="171" fontId="1" fillId="0" borderId="0" applyFill="0" applyBorder="0" applyAlignment="0" applyProtection="0"/>
    <xf numFmtId="49" fontId="11" fillId="0" borderId="2">
      <alignment/>
      <protection/>
    </xf>
    <xf numFmtId="49" fontId="11" fillId="0" borderId="1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1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1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1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1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1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4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30" borderId="0" applyNumberFormat="0" applyBorder="0" applyAlignment="0" applyProtection="0"/>
    <xf numFmtId="0" fontId="35" fillId="24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3" borderId="3" applyNumberFormat="0" applyAlignment="0" applyProtection="0"/>
    <xf numFmtId="1" fontId="5" fillId="0" borderId="4" applyAlignment="0">
      <protection/>
    </xf>
    <xf numFmtId="0" fontId="1" fillId="0" borderId="0" applyNumberFormat="0" applyFill="0" applyBorder="0" applyAlignment="0">
      <protection/>
    </xf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38" fillId="34" borderId="6">
      <alignment horizontal="center"/>
      <protection locked="0"/>
    </xf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0">
      <alignment/>
      <protection/>
    </xf>
    <xf numFmtId="0" fontId="41" fillId="27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46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47" fillId="26" borderId="10" applyNumberForma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8" fillId="31" borderId="3" applyNumberFormat="0" applyAlignment="0" applyProtection="0"/>
    <xf numFmtId="0" fontId="49" fillId="34" borderId="6">
      <alignment horizontal="center"/>
      <protection locked="0"/>
    </xf>
    <xf numFmtId="0" fontId="16" fillId="38" borderId="10" applyNumberFormat="0" applyAlignment="0" applyProtection="0"/>
    <xf numFmtId="0" fontId="16" fillId="38" borderId="10" applyNumberFormat="0" applyAlignment="0" applyProtection="0"/>
    <xf numFmtId="0" fontId="16" fillId="38" borderId="10" applyNumberFormat="0" applyAlignment="0" applyProtection="0"/>
    <xf numFmtId="0" fontId="50" fillId="0" borderId="11" applyNumberFormat="0" applyFont="0" applyFill="0" applyProtection="0">
      <alignment/>
    </xf>
    <xf numFmtId="0" fontId="51" fillId="0" borderId="12" applyNumberFormat="0" applyFill="0" applyAlignment="0" applyProtection="0"/>
    <xf numFmtId="44" fontId="12" fillId="0" borderId="0" applyFont="0" applyFill="0" applyBorder="0" applyAlignment="0" applyProtection="0"/>
    <xf numFmtId="0" fontId="38" fillId="34" borderId="13">
      <alignment/>
      <protection locked="0"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39" borderId="16">
      <alignment horizontal="centerContinuous"/>
      <protection locked="0"/>
    </xf>
    <xf numFmtId="0" fontId="52" fillId="39" borderId="16">
      <alignment horizontal="center"/>
      <protection locked="0"/>
    </xf>
    <xf numFmtId="0" fontId="52" fillId="39" borderId="16">
      <alignment horizontal="center"/>
      <protection locked="0"/>
    </xf>
    <xf numFmtId="4" fontId="53" fillId="34" borderId="17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 locked="0"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 applyNumberFormat="0" applyFont="0" applyFill="0" applyBorder="0" applyProtection="0">
      <alignment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1" fillId="24" borderId="18" applyNumberFormat="0" applyFont="0" applyAlignment="0" applyProtection="0"/>
    <xf numFmtId="0" fontId="56" fillId="33" borderId="19" applyNumberFormat="0" applyAlignment="0" applyProtection="0"/>
    <xf numFmtId="0" fontId="57" fillId="0" borderId="0">
      <alignment/>
      <protection/>
    </xf>
    <xf numFmtId="0" fontId="38" fillId="34" borderId="20">
      <alignment/>
      <protection locked="0"/>
    </xf>
    <xf numFmtId="0" fontId="1" fillId="42" borderId="18" applyNumberFormat="0" applyFont="0" applyAlignment="0" applyProtection="0"/>
    <xf numFmtId="9" fontId="1" fillId="0" borderId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8" fillId="0" borderId="0" applyNumberFormat="0" applyFill="0" applyBorder="0" applyAlignment="0" applyProtection="0"/>
    <xf numFmtId="1" fontId="11" fillId="0" borderId="0">
      <alignment horizontal="center" vertical="center"/>
      <protection locked="0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1" fillId="0" borderId="0">
      <alignment/>
      <protection/>
    </xf>
    <xf numFmtId="0" fontId="59" fillId="43" borderId="0">
      <alignment horizontal="left"/>
      <protection/>
    </xf>
    <xf numFmtId="0" fontId="60" fillId="43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" fontId="52" fillId="39" borderId="21">
      <alignment horizontal="right"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1" fillId="0" borderId="2">
      <alignment horizontal="left" vertical="top" indent="1"/>
      <protection/>
    </xf>
    <xf numFmtId="0" fontId="59" fillId="0" borderId="0">
      <alignment/>
      <protection/>
    </xf>
    <xf numFmtId="0" fontId="61" fillId="3" borderId="22">
      <alignment vertical="center"/>
      <protection/>
    </xf>
    <xf numFmtId="0" fontId="25" fillId="10" borderId="3" applyNumberFormat="0" applyAlignment="0" applyProtection="0"/>
    <xf numFmtId="0" fontId="25" fillId="10" borderId="3" applyNumberFormat="0" applyAlignment="0" applyProtection="0"/>
    <xf numFmtId="0" fontId="25" fillId="10" borderId="3" applyNumberFormat="0" applyAlignment="0" applyProtection="0"/>
    <xf numFmtId="0" fontId="26" fillId="44" borderId="3" applyNumberFormat="0" applyAlignment="0" applyProtection="0"/>
    <xf numFmtId="0" fontId="26" fillId="44" borderId="3" applyNumberFormat="0" applyAlignment="0" applyProtection="0"/>
    <xf numFmtId="0" fontId="26" fillId="44" borderId="3" applyNumberFormat="0" applyAlignment="0" applyProtection="0"/>
    <xf numFmtId="0" fontId="27" fillId="44" borderId="19" applyNumberFormat="0" applyAlignment="0" applyProtection="0"/>
    <xf numFmtId="0" fontId="27" fillId="44" borderId="19" applyNumberFormat="0" applyAlignment="0" applyProtection="0"/>
    <xf numFmtId="0" fontId="27" fillId="44" borderId="19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2" fontId="1" fillId="0" borderId="0" applyFill="0" applyBorder="0" applyAlignment="0" applyProtection="0"/>
    <xf numFmtId="183" fontId="1" fillId="0" borderId="0" applyFill="0" applyBorder="0" applyAlignment="0" applyProtection="0"/>
    <xf numFmtId="0" fontId="11" fillId="0" borderId="0">
      <alignment/>
      <protection/>
    </xf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59" fillId="2" borderId="0" applyProtection="0">
      <alignment/>
    </xf>
    <xf numFmtId="0" fontId="67" fillId="0" borderId="0">
      <alignment/>
      <protection/>
    </xf>
  </cellStyleXfs>
  <cellXfs count="181">
    <xf numFmtId="0" fontId="0" fillId="0" borderId="0" xfId="0" applyAlignment="1" applyProtection="1">
      <alignment vertical="top"/>
      <protection locked="0"/>
    </xf>
    <xf numFmtId="0" fontId="0" fillId="49" borderId="0" xfId="0" applyFill="1" applyAlignment="1" applyProtection="1">
      <alignment horizontal="left" vertical="center"/>
      <protection locked="0"/>
    </xf>
    <xf numFmtId="0" fontId="2" fillId="42" borderId="0" xfId="0" applyFont="1" applyFill="1" applyAlignment="1" applyProtection="1">
      <alignment horizontal="left" vertical="center"/>
      <protection/>
    </xf>
    <xf numFmtId="0" fontId="3" fillId="42" borderId="0" xfId="0" applyFont="1" applyFill="1" applyAlignment="1" applyProtection="1">
      <alignment horizontal="left" vertical="center"/>
      <protection/>
    </xf>
    <xf numFmtId="0" fontId="3" fillId="42" borderId="0" xfId="0" applyFont="1" applyFill="1" applyAlignment="1" applyProtection="1">
      <alignment horizontal="center" vertical="center"/>
      <protection/>
    </xf>
    <xf numFmtId="0" fontId="4" fillId="42" borderId="0" xfId="0" applyFont="1" applyFill="1" applyAlignment="1" applyProtection="1">
      <alignment horizontal="left" vertical="center"/>
      <protection/>
    </xf>
    <xf numFmtId="0" fontId="7" fillId="49" borderId="0" xfId="0" applyFont="1" applyFill="1" applyAlignment="1" applyProtection="1">
      <alignment horizontal="left" vertical="center"/>
      <protection locked="0"/>
    </xf>
    <xf numFmtId="0" fontId="3" fillId="42" borderId="0" xfId="1338" applyFont="1" applyFill="1" applyAlignment="1" applyProtection="1">
      <alignment horizontal="left"/>
      <protection/>
    </xf>
    <xf numFmtId="0" fontId="3" fillId="39" borderId="0" xfId="1341" applyFont="1" applyFill="1" applyAlignment="1" applyProtection="1">
      <alignment horizontal="left"/>
      <protection locked="0"/>
    </xf>
    <xf numFmtId="37" fontId="6" fillId="49" borderId="0" xfId="0" applyNumberFormat="1" applyFont="1" applyFill="1" applyAlignment="1" applyProtection="1">
      <alignment horizontal="center" vertical="center"/>
      <protection locked="0"/>
    </xf>
    <xf numFmtId="0" fontId="6" fillId="49" borderId="0" xfId="0" applyFont="1" applyFill="1" applyAlignment="1" applyProtection="1">
      <alignment horizontal="left" vertical="center" wrapText="1"/>
      <protection locked="0"/>
    </xf>
    <xf numFmtId="0" fontId="6" fillId="49" borderId="0" xfId="0" applyFont="1" applyFill="1" applyAlignment="1" applyProtection="1">
      <alignment horizontal="center" vertical="center" wrapText="1"/>
      <protection locked="0"/>
    </xf>
    <xf numFmtId="166" fontId="6" fillId="49" borderId="0" xfId="0" applyNumberFormat="1" applyFont="1" applyFill="1" applyAlignment="1" applyProtection="1">
      <alignment horizontal="right" vertical="center"/>
      <protection locked="0"/>
    </xf>
    <xf numFmtId="168" fontId="6" fillId="49" borderId="0" xfId="0" applyNumberFormat="1" applyFont="1" applyFill="1" applyAlignment="1" applyProtection="1">
      <alignment horizontal="right" vertical="center"/>
      <protection/>
    </xf>
    <xf numFmtId="167" fontId="6" fillId="49" borderId="0" xfId="0" applyNumberFormat="1" applyFont="1" applyFill="1" applyAlignment="1" applyProtection="1">
      <alignment horizontal="right" vertical="center"/>
      <protection locked="0"/>
    </xf>
    <xf numFmtId="167" fontId="6" fillId="49" borderId="0" xfId="0" applyNumberFormat="1" applyFont="1" applyFill="1" applyAlignment="1" applyProtection="1">
      <alignment horizontal="right" vertical="center"/>
      <protection/>
    </xf>
    <xf numFmtId="169" fontId="6" fillId="49" borderId="0" xfId="0" applyNumberFormat="1" applyFont="1" applyFill="1" applyAlignment="1" applyProtection="1">
      <alignment horizontal="right" vertical="center"/>
      <protection/>
    </xf>
    <xf numFmtId="0" fontId="0" fillId="0" borderId="0" xfId="1341" applyAlignment="1" applyProtection="1">
      <alignment horizontal="left" vertical="top"/>
      <protection locked="0"/>
    </xf>
    <xf numFmtId="0" fontId="30" fillId="39" borderId="0" xfId="1341" applyFont="1" applyFill="1" applyAlignment="1" applyProtection="1">
      <alignment horizontal="left"/>
      <protection locked="0"/>
    </xf>
    <xf numFmtId="0" fontId="30" fillId="39" borderId="0" xfId="1341" applyFont="1" applyFill="1" applyAlignment="1" applyProtection="1">
      <alignment horizontal="center"/>
      <protection locked="0"/>
    </xf>
    <xf numFmtId="0" fontId="4" fillId="39" borderId="0" xfId="1341" applyFont="1" applyFill="1" applyAlignment="1" applyProtection="1">
      <alignment horizontal="left"/>
      <protection locked="0"/>
    </xf>
    <xf numFmtId="0" fontId="3" fillId="2" borderId="23" xfId="1341" applyFont="1" applyFill="1" applyBorder="1" applyAlignment="1" applyProtection="1">
      <alignment horizontal="center" vertical="center" wrapText="1"/>
      <protection locked="0"/>
    </xf>
    <xf numFmtId="37" fontId="4" fillId="0" borderId="0" xfId="1335" applyNumberFormat="1" applyFont="1" applyAlignment="1">
      <alignment horizontal="center"/>
      <protection/>
    </xf>
    <xf numFmtId="0" fontId="4" fillId="0" borderId="0" xfId="1335" applyFont="1" applyAlignment="1">
      <alignment horizontal="right" wrapText="1"/>
      <protection/>
    </xf>
    <xf numFmtId="0" fontId="4" fillId="0" borderId="0" xfId="1335" applyFont="1" applyAlignment="1">
      <alignment horizontal="left" wrapText="1"/>
      <protection/>
    </xf>
    <xf numFmtId="166" fontId="4" fillId="0" borderId="0" xfId="1335" applyNumberFormat="1" applyFont="1" applyAlignment="1">
      <alignment horizontal="right"/>
      <protection/>
    </xf>
    <xf numFmtId="39" fontId="4" fillId="0" borderId="0" xfId="1335" applyNumberFormat="1" applyFont="1" applyAlignment="1">
      <alignment horizontal="right"/>
      <protection/>
    </xf>
    <xf numFmtId="4" fontId="4" fillId="0" borderId="0" xfId="1341" applyNumberFormat="1" applyFont="1" applyAlignment="1" applyProtection="1">
      <alignment horizontal="right"/>
      <protection locked="0"/>
    </xf>
    <xf numFmtId="0" fontId="11" fillId="0" borderId="0" xfId="1335" applyFont="1" applyAlignment="1">
      <alignment horizontal="left" vertical="top"/>
      <protection/>
    </xf>
    <xf numFmtId="170" fontId="3" fillId="0" borderId="24" xfId="1341" applyNumberFormat="1" applyFont="1" applyBorder="1" applyAlignment="1" applyProtection="1">
      <alignment horizontal="right" vertical="top"/>
      <protection locked="0"/>
    </xf>
    <xf numFmtId="0" fontId="3" fillId="0" borderId="25" xfId="1341" applyFont="1" applyBorder="1" applyAlignment="1" applyProtection="1">
      <alignment horizontal="left" vertical="top" wrapText="1"/>
      <protection locked="0"/>
    </xf>
    <xf numFmtId="0" fontId="3" fillId="0" borderId="25" xfId="1341" applyFont="1" applyBorder="1" applyAlignment="1" applyProtection="1">
      <alignment horizontal="center" vertical="top" wrapText="1"/>
      <protection locked="0"/>
    </xf>
    <xf numFmtId="169" fontId="3" fillId="0" borderId="25" xfId="1341" applyNumberFormat="1" applyFont="1" applyBorder="1" applyAlignment="1" applyProtection="1">
      <alignment horizontal="right" vertical="top"/>
      <protection locked="0"/>
    </xf>
    <xf numFmtId="4" fontId="3" fillId="0" borderId="25" xfId="1341" applyNumberFormat="1" applyFont="1" applyBorder="1" applyAlignment="1" applyProtection="1">
      <alignment horizontal="right" vertical="top"/>
      <protection locked="0"/>
    </xf>
    <xf numFmtId="4" fontId="3" fillId="0" borderId="25" xfId="1341" applyNumberFormat="1" applyFont="1" applyBorder="1" applyAlignment="1" applyProtection="1">
      <alignment horizontal="right" vertical="top"/>
      <protection locked="0"/>
    </xf>
    <xf numFmtId="0" fontId="3" fillId="0" borderId="26" xfId="1341" applyFont="1" applyBorder="1" applyAlignment="1" applyProtection="1">
      <alignment horizontal="left" vertical="top" wrapText="1"/>
      <protection locked="0"/>
    </xf>
    <xf numFmtId="4" fontId="3" fillId="0" borderId="27" xfId="1341" applyNumberFormat="1" applyFont="1" applyBorder="1" applyAlignment="1" applyProtection="1">
      <alignment horizontal="right" vertical="top"/>
      <protection locked="0"/>
    </xf>
    <xf numFmtId="169" fontId="3" fillId="0" borderId="28" xfId="1341" applyNumberFormat="1" applyFont="1" applyBorder="1" applyAlignment="1" applyProtection="1">
      <alignment horizontal="right" vertical="top"/>
      <protection locked="0"/>
    </xf>
    <xf numFmtId="4" fontId="3" fillId="0" borderId="28" xfId="1341" applyNumberFormat="1" applyFont="1" applyBorder="1" applyAlignment="1" applyProtection="1">
      <alignment horizontal="right" vertical="top"/>
      <protection locked="0"/>
    </xf>
    <xf numFmtId="0" fontId="12" fillId="0" borderId="0" xfId="1336">
      <alignment/>
      <protection/>
    </xf>
    <xf numFmtId="0" fontId="62" fillId="0" borderId="0" xfId="1363" applyNumberFormat="1" applyFont="1" applyProtection="1">
      <protection locked="0"/>
    </xf>
    <xf numFmtId="0" fontId="11" fillId="0" borderId="0" xfId="1363" applyNumberFormat="1" applyFont="1"/>
    <xf numFmtId="0" fontId="63" fillId="0" borderId="0" xfId="1363" applyNumberFormat="1" applyFont="1"/>
    <xf numFmtId="0" fontId="11" fillId="0" borderId="0" xfId="1363" applyNumberFormat="1" applyFont="1" applyAlignment="1">
      <alignment horizontal="centerContinuous"/>
    </xf>
    <xf numFmtId="184" fontId="11" fillId="0" borderId="0" xfId="1363" applyNumberFormat="1" applyFont="1" applyAlignment="1">
      <alignment horizontal="right"/>
    </xf>
    <xf numFmtId="0" fontId="11" fillId="0" borderId="0" xfId="1339" applyFont="1">
      <alignment/>
      <protection/>
    </xf>
    <xf numFmtId="1" fontId="60" fillId="0" borderId="0" xfId="1363" applyNumberFormat="1" applyFont="1" applyAlignment="1">
      <alignment horizontal="left"/>
    </xf>
    <xf numFmtId="0" fontId="63" fillId="0" borderId="0" xfId="1363" applyNumberFormat="1" applyFont="1" applyAlignment="1">
      <alignment horizontal="left"/>
    </xf>
    <xf numFmtId="0" fontId="63" fillId="0" borderId="0" xfId="1363" applyNumberFormat="1" applyFont="1" applyProtection="1">
      <protection locked="0"/>
    </xf>
    <xf numFmtId="1" fontId="29" fillId="0" borderId="0" xfId="1363" applyNumberFormat="1" applyFont="1" applyAlignment="1">
      <alignment horizontal="left"/>
    </xf>
    <xf numFmtId="0" fontId="60" fillId="0" borderId="0" xfId="1363" applyNumberFormat="1" applyFont="1" applyAlignment="1">
      <alignment horizontal="left"/>
    </xf>
    <xf numFmtId="0" fontId="40" fillId="0" borderId="0" xfId="1363" applyNumberFormat="1" applyFont="1" applyAlignment="1">
      <alignment horizontal="left"/>
    </xf>
    <xf numFmtId="0" fontId="59" fillId="0" borderId="0" xfId="1363" applyNumberFormat="1" applyFont="1" applyAlignment="1">
      <alignment horizontal="left"/>
    </xf>
    <xf numFmtId="0" fontId="11" fillId="0" borderId="0" xfId="1363" applyNumberFormat="1" applyFont="1" applyAlignment="1">
      <alignment horizontal="center"/>
    </xf>
    <xf numFmtId="0" fontId="11" fillId="0" borderId="0" xfId="1363" applyNumberFormat="1" applyFont="1" applyAlignment="1">
      <alignment horizontal="right"/>
    </xf>
    <xf numFmtId="0" fontId="59" fillId="0" borderId="29" xfId="1363" applyNumberFormat="1" applyFont="1" applyBorder="1"/>
    <xf numFmtId="0" fontId="11" fillId="0" borderId="30" xfId="1363" applyNumberFormat="1" applyFont="1" applyBorder="1" applyAlignment="1">
      <alignment horizontal="center"/>
    </xf>
    <xf numFmtId="0" fontId="11" fillId="0" borderId="31" xfId="1363" applyNumberFormat="1" applyFont="1" applyBorder="1"/>
    <xf numFmtId="0" fontId="11" fillId="0" borderId="30" xfId="1363" applyNumberFormat="1" applyFont="1" applyBorder="1" applyAlignment="1">
      <alignment horizontal="right"/>
    </xf>
    <xf numFmtId="49" fontId="11" fillId="0" borderId="30" xfId="1363" applyNumberFormat="1" applyFont="1" applyBorder="1" applyAlignment="1">
      <alignment horizontal="center"/>
    </xf>
    <xf numFmtId="2" fontId="11" fillId="0" borderId="30" xfId="1363" applyNumberFormat="1" applyFont="1" applyBorder="1" applyAlignment="1">
      <alignment horizontal="right"/>
    </xf>
    <xf numFmtId="184" fontId="11" fillId="0" borderId="30" xfId="1363" applyNumberFormat="1" applyFont="1" applyBorder="1" applyAlignment="1">
      <alignment horizontal="right"/>
    </xf>
    <xf numFmtId="1" fontId="11" fillId="0" borderId="32" xfId="1363" applyNumberFormat="1" applyFont="1" applyBorder="1" applyAlignment="1">
      <alignment horizontal="right"/>
    </xf>
    <xf numFmtId="0" fontId="64" fillId="0" borderId="33" xfId="1363" applyNumberFormat="1" applyFont="1" applyBorder="1" applyAlignment="1">
      <alignment horizontal="center"/>
    </xf>
    <xf numFmtId="0" fontId="64" fillId="0" borderId="34" xfId="1363" applyNumberFormat="1" applyFont="1" applyBorder="1"/>
    <xf numFmtId="0" fontId="29" fillId="0" borderId="0" xfId="1363" applyNumberFormat="1" applyFont="1"/>
    <xf numFmtId="0" fontId="64" fillId="0" borderId="0" xfId="1363" applyNumberFormat="1" applyFont="1"/>
    <xf numFmtId="49" fontId="64" fillId="0" borderId="0" xfId="1363" applyNumberFormat="1" applyFont="1" applyAlignment="1">
      <alignment horizontal="center"/>
    </xf>
    <xf numFmtId="1" fontId="11" fillId="0" borderId="0" xfId="1340" applyNumberFormat="1" applyFont="1" applyAlignment="1">
      <alignment horizontal="right"/>
      <protection/>
    </xf>
    <xf numFmtId="184" fontId="65" fillId="0" borderId="35" xfId="1363" applyNumberFormat="1" applyFont="1" applyBorder="1"/>
    <xf numFmtId="0" fontId="64" fillId="0" borderId="0" xfId="1339" applyFont="1">
      <alignment/>
      <protection/>
    </xf>
    <xf numFmtId="0" fontId="59" fillId="0" borderId="33" xfId="1363" applyNumberFormat="1" applyFont="1" applyBorder="1"/>
    <xf numFmtId="0" fontId="65" fillId="0" borderId="36" xfId="1363" applyNumberFormat="1" applyFont="1" applyBorder="1"/>
    <xf numFmtId="49" fontId="11" fillId="0" borderId="0" xfId="1363" applyNumberFormat="1" applyFont="1" applyAlignment="1">
      <alignment horizontal="center"/>
    </xf>
    <xf numFmtId="2" fontId="11" fillId="0" borderId="0" xfId="1363" applyNumberFormat="1" applyFont="1" applyAlignment="1">
      <alignment horizontal="right"/>
    </xf>
    <xf numFmtId="184" fontId="64" fillId="0" borderId="0" xfId="1363" applyNumberFormat="1" applyFont="1"/>
    <xf numFmtId="1" fontId="64" fillId="0" borderId="35" xfId="1363" applyNumberFormat="1" applyFont="1" applyBorder="1"/>
    <xf numFmtId="0" fontId="11" fillId="0" borderId="33" xfId="1283" applyFont="1" applyBorder="1" applyAlignment="1" applyProtection="1">
      <alignment/>
      <protection/>
    </xf>
    <xf numFmtId="49" fontId="59" fillId="0" borderId="0" xfId="1363" applyNumberFormat="1" applyFont="1" applyAlignment="1">
      <alignment horizontal="center"/>
    </xf>
    <xf numFmtId="0" fontId="11" fillId="0" borderId="36" xfId="1283" applyFont="1" applyBorder="1" applyAlignment="1" applyProtection="1">
      <alignment/>
      <protection/>
    </xf>
    <xf numFmtId="185" fontId="64" fillId="0" borderId="0" xfId="1363" applyNumberFormat="1" applyFont="1" applyAlignment="1">
      <alignment horizontal="right"/>
    </xf>
    <xf numFmtId="4" fontId="64" fillId="0" borderId="35" xfId="1363" applyNumberFormat="1" applyFont="1" applyBorder="1"/>
    <xf numFmtId="0" fontId="59" fillId="0" borderId="37" xfId="1363" applyNumberFormat="1" applyFont="1" applyBorder="1"/>
    <xf numFmtId="0" fontId="65" fillId="0" borderId="38" xfId="1363" applyNumberFormat="1" applyFont="1" applyBorder="1"/>
    <xf numFmtId="0" fontId="65" fillId="0" borderId="39" xfId="1363" applyNumberFormat="1" applyFont="1" applyBorder="1"/>
    <xf numFmtId="0" fontId="29" fillId="0" borderId="39" xfId="1363" applyNumberFormat="1" applyFont="1" applyBorder="1"/>
    <xf numFmtId="49" fontId="29" fillId="0" borderId="39" xfId="1363" applyNumberFormat="1" applyFont="1" applyBorder="1" applyAlignment="1">
      <alignment horizontal="center"/>
    </xf>
    <xf numFmtId="1" fontId="29" fillId="0" borderId="39" xfId="1363" applyNumberFormat="1" applyFont="1" applyBorder="1" applyAlignment="1">
      <alignment horizontal="right"/>
    </xf>
    <xf numFmtId="4" fontId="59" fillId="0" borderId="39" xfId="1363" applyNumberFormat="1" applyFont="1" applyBorder="1"/>
    <xf numFmtId="4" fontId="65" fillId="0" borderId="40" xfId="1363" applyNumberFormat="1" applyFont="1" applyBorder="1"/>
    <xf numFmtId="4" fontId="11" fillId="0" borderId="0" xfId="1340" applyNumberFormat="1" applyFont="1" applyAlignment="1">
      <alignment horizontal="right"/>
      <protection/>
    </xf>
    <xf numFmtId="4" fontId="65" fillId="0" borderId="35" xfId="1363" applyNumberFormat="1" applyFont="1" applyBorder="1"/>
    <xf numFmtId="4" fontId="64" fillId="0" borderId="0" xfId="1363" applyNumberFormat="1" applyFont="1"/>
    <xf numFmtId="0" fontId="30" fillId="0" borderId="33" xfId="1340" applyFont="1" applyBorder="1" applyAlignment="1">
      <alignment horizontal="center"/>
      <protection/>
    </xf>
    <xf numFmtId="0" fontId="64" fillId="0" borderId="0" xfId="1340" applyFont="1">
      <alignment/>
      <protection/>
    </xf>
    <xf numFmtId="0" fontId="29" fillId="0" borderId="0" xfId="1340" applyFont="1">
      <alignment/>
      <protection/>
    </xf>
    <xf numFmtId="49" fontId="11" fillId="0" borderId="0" xfId="1340" applyNumberFormat="1" applyFont="1" applyAlignment="1">
      <alignment horizontal="center"/>
      <protection/>
    </xf>
    <xf numFmtId="4" fontId="11" fillId="0" borderId="0" xfId="1340" applyNumberFormat="1" applyFont="1">
      <alignment/>
      <protection/>
    </xf>
    <xf numFmtId="4" fontId="59" fillId="0" borderId="41" xfId="1340" applyNumberFormat="1" applyFont="1" applyBorder="1">
      <alignment/>
      <protection/>
    </xf>
    <xf numFmtId="0" fontId="66" fillId="0" borderId="42" xfId="1363" applyNumberFormat="1" applyFont="1" applyBorder="1"/>
    <xf numFmtId="0" fontId="66" fillId="0" borderId="43" xfId="1363" applyNumberFormat="1" applyFont="1" applyBorder="1"/>
    <xf numFmtId="0" fontId="60" fillId="0" borderId="22" xfId="1363" applyNumberFormat="1" applyFont="1" applyBorder="1"/>
    <xf numFmtId="0" fontId="66" fillId="0" borderId="22" xfId="1363" applyNumberFormat="1" applyFont="1" applyBorder="1"/>
    <xf numFmtId="49" fontId="66" fillId="0" borderId="22" xfId="1363" applyNumberFormat="1" applyFont="1" applyBorder="1" applyAlignment="1">
      <alignment horizontal="right"/>
    </xf>
    <xf numFmtId="184" fontId="66" fillId="0" borderId="22" xfId="1363" applyNumberFormat="1" applyFont="1" applyBorder="1" applyAlignment="1">
      <alignment horizontal="right"/>
    </xf>
    <xf numFmtId="4" fontId="66" fillId="0" borderId="22" xfId="1363" applyNumberFormat="1" applyFont="1" applyBorder="1" applyAlignment="1">
      <alignment horizontal="right"/>
    </xf>
    <xf numFmtId="4" fontId="60" fillId="0" borderId="44" xfId="1363" applyNumberFormat="1" applyFont="1" applyBorder="1"/>
    <xf numFmtId="4" fontId="64" fillId="0" borderId="45" xfId="1363" applyNumberFormat="1" applyFont="1" applyBorder="1" applyAlignment="1">
      <alignment horizontal="right"/>
    </xf>
    <xf numFmtId="4" fontId="64" fillId="0" borderId="46" xfId="1363" applyNumberFormat="1" applyFont="1" applyBorder="1"/>
    <xf numFmtId="0" fontId="11" fillId="0" borderId="47" xfId="1283" applyFont="1" applyBorder="1" applyAlignment="1" applyProtection="1">
      <alignment/>
      <protection/>
    </xf>
    <xf numFmtId="49" fontId="59" fillId="0" borderId="48" xfId="1363" applyNumberFormat="1" applyFont="1" applyBorder="1" applyAlignment="1">
      <alignment horizontal="center"/>
    </xf>
    <xf numFmtId="0" fontId="11" fillId="0" borderId="48" xfId="1283" applyFont="1" applyBorder="1" applyAlignment="1" applyProtection="1">
      <alignment/>
      <protection/>
    </xf>
    <xf numFmtId="0" fontId="64" fillId="0" borderId="48" xfId="1363" applyNumberFormat="1" applyFont="1" applyBorder="1"/>
    <xf numFmtId="49" fontId="64" fillId="0" borderId="48" xfId="1363" applyNumberFormat="1" applyFont="1" applyBorder="1" applyAlignment="1">
      <alignment horizontal="center"/>
    </xf>
    <xf numFmtId="185" fontId="64" fillId="0" borderId="48" xfId="1363" applyNumberFormat="1" applyFont="1" applyBorder="1" applyAlignment="1">
      <alignment horizontal="right"/>
    </xf>
    <xf numFmtId="4" fontId="64" fillId="0" borderId="48" xfId="1363" applyNumberFormat="1" applyFont="1" applyBorder="1" applyAlignment="1">
      <alignment horizontal="right"/>
    </xf>
    <xf numFmtId="4" fontId="64" fillId="0" borderId="49" xfId="1363" applyNumberFormat="1" applyFont="1" applyBorder="1"/>
    <xf numFmtId="0" fontId="66" fillId="7" borderId="42" xfId="1363" applyNumberFormat="1" applyFont="1" applyFill="1" applyBorder="1"/>
    <xf numFmtId="0" fontId="66" fillId="7" borderId="43" xfId="1363" applyNumberFormat="1" applyFont="1" applyFill="1" applyBorder="1"/>
    <xf numFmtId="0" fontId="60" fillId="7" borderId="22" xfId="1363" applyNumberFormat="1" applyFont="1" applyFill="1" applyBorder="1"/>
    <xf numFmtId="0" fontId="66" fillId="7" borderId="22" xfId="1363" applyNumberFormat="1" applyFont="1" applyFill="1" applyBorder="1"/>
    <xf numFmtId="49" fontId="66" fillId="7" borderId="22" xfId="1363" applyNumberFormat="1" applyFont="1" applyFill="1" applyBorder="1" applyAlignment="1">
      <alignment horizontal="right"/>
    </xf>
    <xf numFmtId="184" fontId="66" fillId="7" borderId="22" xfId="1363" applyNumberFormat="1" applyFont="1" applyFill="1" applyBorder="1" applyAlignment="1">
      <alignment horizontal="right"/>
    </xf>
    <xf numFmtId="4" fontId="66" fillId="7" borderId="22" xfId="1363" applyNumberFormat="1" applyFont="1" applyFill="1" applyBorder="1" applyAlignment="1">
      <alignment horizontal="right"/>
    </xf>
    <xf numFmtId="4" fontId="60" fillId="7" borderId="44" xfId="1363" applyNumberFormat="1" applyFont="1" applyFill="1" applyBorder="1"/>
    <xf numFmtId="0" fontId="64" fillId="0" borderId="0" xfId="1363" applyNumberFormat="1" applyFont="1" applyAlignment="1">
      <alignment horizontal="center"/>
    </xf>
    <xf numFmtId="1" fontId="64" fillId="0" borderId="0" xfId="1363" applyNumberFormat="1" applyFont="1" applyAlignment="1">
      <alignment horizontal="right"/>
    </xf>
    <xf numFmtId="184" fontId="64" fillId="0" borderId="0" xfId="1363" applyNumberFormat="1" applyFont="1" applyAlignment="1">
      <alignment horizontal="right"/>
    </xf>
    <xf numFmtId="1" fontId="64" fillId="0" borderId="0" xfId="1363" applyNumberFormat="1" applyFont="1"/>
    <xf numFmtId="0" fontId="30" fillId="0" borderId="0" xfId="1363" applyNumberFormat="1" applyFont="1" applyAlignment="1">
      <alignment horizontal="center"/>
    </xf>
    <xf numFmtId="1" fontId="11" fillId="0" borderId="0" xfId="1363" applyNumberFormat="1" applyFont="1"/>
    <xf numFmtId="0" fontId="59" fillId="0" borderId="0" xfId="1363" applyNumberFormat="1" applyFont="1"/>
    <xf numFmtId="4" fontId="64" fillId="0" borderId="41" xfId="1363" applyNumberFormat="1" applyFont="1" applyBorder="1"/>
    <xf numFmtId="4" fontId="64" fillId="0" borderId="2" xfId="1363" applyNumberFormat="1" applyFont="1" applyBorder="1" applyAlignment="1">
      <alignment horizontal="right"/>
    </xf>
    <xf numFmtId="0" fontId="60" fillId="0" borderId="0" xfId="1363" applyNumberFormat="1" applyFont="1"/>
    <xf numFmtId="0" fontId="3" fillId="0" borderId="25" xfId="1341" applyFont="1" applyBorder="1" applyAlignment="1" applyProtection="1" quotePrefix="1">
      <alignment horizontal="left" vertical="top" wrapText="1"/>
      <protection locked="0"/>
    </xf>
    <xf numFmtId="0" fontId="0" fillId="0" borderId="0" xfId="0" applyAlignment="1" applyProtection="1">
      <alignment vertical="center"/>
      <protection/>
    </xf>
    <xf numFmtId="0" fontId="68" fillId="50" borderId="0" xfId="0" applyFont="1" applyFill="1" applyAlignment="1" applyProtection="1">
      <alignment horizontal="center" vertical="center"/>
      <protection/>
    </xf>
    <xf numFmtId="0" fontId="69" fillId="50" borderId="0" xfId="0" applyFont="1" applyFill="1" applyAlignment="1" applyProtection="1">
      <alignment vertical="center"/>
      <protection/>
    </xf>
    <xf numFmtId="0" fontId="69" fillId="50" borderId="0" xfId="0" applyFont="1" applyFill="1" applyAlignment="1" applyProtection="1">
      <alignment horizontal="left" vertical="center"/>
      <protection/>
    </xf>
    <xf numFmtId="0" fontId="0" fillId="50" borderId="34" xfId="0" applyFill="1" applyBorder="1" applyAlignment="1" applyProtection="1">
      <alignment vertical="center"/>
      <protection/>
    </xf>
    <xf numFmtId="0" fontId="0" fillId="50" borderId="2" xfId="0" applyFill="1" applyBorder="1" applyAlignment="1" applyProtection="1">
      <alignment horizontal="center" vertical="center"/>
      <protection/>
    </xf>
    <xf numFmtId="4" fontId="0" fillId="50" borderId="2" xfId="0" applyNumberFormat="1" applyFill="1" applyBorder="1" applyAlignment="1" applyProtection="1">
      <alignment horizontal="center" vertical="center"/>
      <protection/>
    </xf>
    <xf numFmtId="0" fontId="69" fillId="50" borderId="39" xfId="0" applyFont="1" applyFill="1" applyBorder="1" applyAlignment="1" applyProtection="1">
      <alignment vertical="center"/>
      <protection/>
    </xf>
    <xf numFmtId="0" fontId="69" fillId="50" borderId="39" xfId="0" applyFont="1" applyFill="1" applyBorder="1" applyAlignment="1" applyProtection="1">
      <alignment horizontal="left" vertical="center"/>
      <protection/>
    </xf>
    <xf numFmtId="0" fontId="0" fillId="50" borderId="50" xfId="0" applyFill="1" applyBorder="1" applyAlignment="1" applyProtection="1">
      <alignment vertical="center"/>
      <protection/>
    </xf>
    <xf numFmtId="0" fontId="10" fillId="50" borderId="50" xfId="0" applyFont="1" applyFill="1" applyBorder="1" applyAlignment="1" applyProtection="1">
      <alignment horizontal="right" vertical="center"/>
      <protection/>
    </xf>
    <xf numFmtId="0" fontId="10" fillId="50" borderId="50" xfId="0" applyFont="1" applyFill="1" applyBorder="1" applyAlignment="1" applyProtection="1">
      <alignment vertical="center" wrapText="1"/>
      <protection/>
    </xf>
    <xf numFmtId="4" fontId="10" fillId="50" borderId="50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169" fontId="0" fillId="0" borderId="2" xfId="0" applyNumberFormat="1" applyBorder="1" applyAlignment="1" applyProtection="1">
      <alignment horizontal="center" vertical="center"/>
      <protection/>
    </xf>
    <xf numFmtId="4" fontId="0" fillId="0" borderId="2" xfId="0" applyNumberForma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vertical="top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/>
      <protection/>
    </xf>
    <xf numFmtId="0" fontId="70" fillId="0" borderId="2" xfId="0" applyFont="1" applyBorder="1" applyAlignment="1" applyProtection="1">
      <alignment horizontal="left" vertical="center" wrapText="1"/>
      <protection/>
    </xf>
    <xf numFmtId="0" fontId="10" fillId="50" borderId="39" xfId="0" applyFont="1" applyFill="1" applyBorder="1" applyAlignment="1" applyProtection="1">
      <alignment horizontal="right" vertical="center"/>
      <protection/>
    </xf>
    <xf numFmtId="4" fontId="10" fillId="50" borderId="39" xfId="0" applyNumberFormat="1" applyFont="1" applyFill="1" applyBorder="1" applyAlignment="1" applyProtection="1">
      <alignment horizontal="center" vertical="center"/>
      <protection/>
    </xf>
    <xf numFmtId="0" fontId="34" fillId="51" borderId="2" xfId="0" applyFont="1" applyFill="1" applyBorder="1" applyAlignment="1" applyProtection="1">
      <alignment horizontal="center" vertical="center" wrapText="1"/>
      <protection/>
    </xf>
    <xf numFmtId="0" fontId="0" fillId="50" borderId="0" xfId="0" applyFill="1" applyAlignment="1" applyProtection="1">
      <alignment vertical="center"/>
      <protection/>
    </xf>
    <xf numFmtId="0" fontId="0" fillId="50" borderId="39" xfId="0" applyFill="1" applyBorder="1" applyAlignment="1" applyProtection="1">
      <alignment vertical="center"/>
      <protection/>
    </xf>
    <xf numFmtId="0" fontId="1" fillId="0" borderId="33" xfId="1337" applyBorder="1" applyAlignment="1">
      <alignment horizontal="left" vertical="top" wrapText="1"/>
      <protection/>
    </xf>
    <xf numFmtId="0" fontId="1" fillId="0" borderId="0" xfId="1337" applyAlignment="1">
      <alignment horizontal="left" vertical="top" wrapText="1"/>
      <protection/>
    </xf>
    <xf numFmtId="0" fontId="1" fillId="0" borderId="41" xfId="1337" applyBorder="1" applyAlignment="1">
      <alignment horizontal="left" vertical="top" wrapText="1"/>
      <protection/>
    </xf>
    <xf numFmtId="0" fontId="1" fillId="0" borderId="52" xfId="1337" applyBorder="1" applyAlignment="1">
      <alignment horizontal="left" vertical="top" wrapText="1"/>
      <protection/>
    </xf>
    <xf numFmtId="0" fontId="1" fillId="0" borderId="53" xfId="1337" applyBorder="1" applyAlignment="1">
      <alignment horizontal="left" vertical="top" wrapText="1"/>
      <protection/>
    </xf>
    <xf numFmtId="0" fontId="1" fillId="0" borderId="49" xfId="1337" applyBorder="1" applyAlignment="1">
      <alignment horizontal="left" vertical="top" wrapText="1"/>
      <protection/>
    </xf>
    <xf numFmtId="0" fontId="59" fillId="0" borderId="54" xfId="1337" applyFont="1" applyBorder="1" applyAlignment="1">
      <alignment horizontal="center" wrapText="1"/>
      <protection/>
    </xf>
    <xf numFmtId="0" fontId="59" fillId="0" borderId="55" xfId="1337" applyFont="1" applyBorder="1" applyAlignment="1">
      <alignment horizontal="center" wrapText="1"/>
      <protection/>
    </xf>
    <xf numFmtId="0" fontId="59" fillId="0" borderId="56" xfId="1337" applyFont="1" applyBorder="1" applyAlignment="1">
      <alignment horizontal="center" wrapText="1"/>
      <protection/>
    </xf>
    <xf numFmtId="0" fontId="59" fillId="0" borderId="33" xfId="1337" applyFont="1" applyBorder="1" applyAlignment="1">
      <alignment horizontal="center" wrapText="1"/>
      <protection/>
    </xf>
    <xf numFmtId="0" fontId="59" fillId="0" borderId="0" xfId="1337" applyFont="1" applyAlignment="1">
      <alignment horizontal="center" wrapText="1"/>
      <protection/>
    </xf>
    <xf numFmtId="0" fontId="59" fillId="0" borderId="41" xfId="1337" applyFont="1" applyBorder="1" applyAlignment="1">
      <alignment horizontal="center" wrapText="1"/>
      <protection/>
    </xf>
    <xf numFmtId="0" fontId="34" fillId="51" borderId="2" xfId="0" applyFont="1" applyFill="1" applyBorder="1" applyAlignment="1" applyProtection="1">
      <alignment horizontal="center" vertical="center" wrapText="1"/>
      <protection/>
    </xf>
    <xf numFmtId="0" fontId="69" fillId="50" borderId="0" xfId="0" applyFont="1" applyFill="1" applyAlignment="1" applyProtection="1">
      <alignment horizontal="right" vertical="center"/>
      <protection/>
    </xf>
    <xf numFmtId="0" fontId="0" fillId="50" borderId="0" xfId="0" applyFill="1" applyAlignment="1" applyProtection="1">
      <alignment vertical="center"/>
      <protection/>
    </xf>
    <xf numFmtId="0" fontId="69" fillId="50" borderId="39" xfId="0" applyFont="1" applyFill="1" applyBorder="1" applyAlignment="1" applyProtection="1">
      <alignment horizontal="right" vertical="center"/>
      <protection/>
    </xf>
    <xf numFmtId="0" fontId="0" fillId="50" borderId="39" xfId="0" applyFill="1" applyBorder="1" applyAlignment="1" applyProtection="1">
      <alignment vertical="center"/>
      <protection/>
    </xf>
  </cellXfs>
  <cellStyles count="13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8_4914_006_02_09_51_Výkaz výměr_2010-05" xfId="20"/>
    <cellStyle name="_5230_RD Kunratice - sklípek_rozpočet" xfId="21"/>
    <cellStyle name="_5230_RD Kunratice - sklípek_rozpočet_002_08_4914_002_01_09_17_002Technicka_specifikace_2etapa" xfId="22"/>
    <cellStyle name="_5230_RD Kunratice - sklípek_rozpočet_002_08_4914_002_01_09_17_002Technicka_specifikace_2etapa_6052_Úpravy v terminálu T3_RO_130124" xfId="23"/>
    <cellStyle name="_5230_RD Kunratice - sklípek_rozpočet_002_08_4914_002_01_09_17_002Technicka_specifikace_2etapa_rozpočet_" xfId="24"/>
    <cellStyle name="_5230_RD Kunratice - sklípek_rozpočet_002_08_4914_002_01_09_17_002Technicka_specifikace_2etapa_SO 100 kom_Soupis prací" xfId="25"/>
    <cellStyle name="_5230_RD Kunratice - sklípek_rozpočet_002_08_4914_002_01_09_17_002Technicka_specifikace_2etapa_SO 101 provizorní DZ" xfId="26"/>
    <cellStyle name="_5230_RD Kunratice - sklípek_rozpočet_002_08_4914_002_01_09_17_002Technicka_specifikace_2etapa_SO 200" xfId="27"/>
    <cellStyle name="_5230_RD Kunratice - sklípek_rozpočet_002_08_4914_002_01_09_17_002Technicka_specifikace_2etapa_Soupis prací_SO400 xls" xfId="28"/>
    <cellStyle name="_5230_RD Kunratice - sklípek_rozpočet_09_bur_kanali" xfId="29"/>
    <cellStyle name="_5230_RD Kunratice - sklípek_rozpočet_09_bur_kanali_rozpočet_" xfId="30"/>
    <cellStyle name="_5230_RD Kunratice - sklípek_rozpočet_09_bur_kanali_SO 100 kom_Soupis prací" xfId="31"/>
    <cellStyle name="_5230_RD Kunratice - sklípek_rozpočet_09_bur_kanali_SO 101 provizorní DZ" xfId="32"/>
    <cellStyle name="_5230_RD Kunratice - sklípek_rozpočet_09_bur_kanali_SO 200" xfId="33"/>
    <cellStyle name="_5230_RD Kunratice - sklípek_rozpočet_09_bur_kanali_Soupis prací_SO400 xls" xfId="34"/>
    <cellStyle name="_5230_RD Kunratice - sklípek_rozpočet_09_bur_podlažní_vestavby" xfId="35"/>
    <cellStyle name="_5230_RD Kunratice - sklípek_rozpočet_09_bur_podlažní_vestavby_rozpočet_" xfId="36"/>
    <cellStyle name="_5230_RD Kunratice - sklípek_rozpočet_09_bur_podlažní_vestavby_SO 100 kom_Soupis prací" xfId="37"/>
    <cellStyle name="_5230_RD Kunratice - sklípek_rozpočet_09_bur_podlažní_vestavby_SO 101 provizorní DZ" xfId="38"/>
    <cellStyle name="_5230_RD Kunratice - sklípek_rozpočet_09_bur_podlažní_vestavby_SO 200" xfId="39"/>
    <cellStyle name="_5230_RD Kunratice - sklípek_rozpočet_09_bur_podlažní_vestavby_Soupis prací_SO400 xls" xfId="40"/>
    <cellStyle name="_5230_RD Kunratice - sklípek_rozpočet_09_buri_malby" xfId="41"/>
    <cellStyle name="_5230_RD Kunratice - sklípek_rozpočet_09_buri_malby_rozpočet_" xfId="42"/>
    <cellStyle name="_5230_RD Kunratice - sklípek_rozpočet_09_buri_malby_SO 100 kom_Soupis prací" xfId="43"/>
    <cellStyle name="_5230_RD Kunratice - sklípek_rozpočet_09_buri_malby_SO 101 provizorní DZ" xfId="44"/>
    <cellStyle name="_5230_RD Kunratice - sklípek_rozpočet_09_buri_malby_SO 200" xfId="45"/>
    <cellStyle name="_5230_RD Kunratice - sklípek_rozpočet_09_buri_malby_Soupis prací_SO400 xls" xfId="46"/>
    <cellStyle name="_5230_RD Kunratice - sklípek_rozpočet_09_buri_regaly" xfId="47"/>
    <cellStyle name="_5230_RD Kunratice - sklípek_rozpočet_09_buri_regaly_rozpočet_" xfId="48"/>
    <cellStyle name="_5230_RD Kunratice - sklípek_rozpočet_09_buri_regaly_SO 100 kom_Soupis prací" xfId="49"/>
    <cellStyle name="_5230_RD Kunratice - sklípek_rozpočet_09_buri_regaly_SO 101 provizorní DZ" xfId="50"/>
    <cellStyle name="_5230_RD Kunratice - sklípek_rozpočet_09_buri_regaly_SO 200" xfId="51"/>
    <cellStyle name="_5230_RD Kunratice - sklípek_rozpočet_09_buri_regaly_Soupis prací_SO400 xls" xfId="52"/>
    <cellStyle name="_5230_RD Kunratice - sklípek_rozpočet_09-13-zbytek" xfId="53"/>
    <cellStyle name="_5230_RD Kunratice - sklípek_rozpočet_09-13-zbytek_6052_Úpravy v terminálu T3_RO_130124" xfId="54"/>
    <cellStyle name="_5230_RD Kunratice - sklípek_rozpočet_09-13-zbytek_rozpočet_" xfId="55"/>
    <cellStyle name="_5230_RD Kunratice - sklípek_rozpočet_09-13-zbytek_SO 100 kom_Soupis prací" xfId="56"/>
    <cellStyle name="_5230_RD Kunratice - sklípek_rozpočet_09-13-zbytek_SO 101 provizorní DZ" xfId="57"/>
    <cellStyle name="_5230_RD Kunratice - sklípek_rozpočet_09-13-zbytek_SO 200" xfId="58"/>
    <cellStyle name="_5230_RD Kunratice - sklípek_rozpočet_09-13-zbytek_Soupis prací_SO400 xls" xfId="59"/>
    <cellStyle name="_5230_RD Kunratice - sklípek_rozpočet_09-17" xfId="60"/>
    <cellStyle name="_5230_RD Kunratice - sklípek_rozpočet_09-17_6052_Úpravy v terminálu T3_RO_130124" xfId="61"/>
    <cellStyle name="_5230_RD Kunratice - sklípek_rozpočet_09-17_rozpočet_" xfId="62"/>
    <cellStyle name="_5230_RD Kunratice - sklípek_rozpočet_09-17_SO 100 kom_Soupis prací" xfId="63"/>
    <cellStyle name="_5230_RD Kunratice - sklípek_rozpočet_09-17_SO 101 provizorní DZ" xfId="64"/>
    <cellStyle name="_5230_RD Kunratice - sklípek_rozpočet_09-17_SO 200" xfId="65"/>
    <cellStyle name="_5230_RD Kunratice - sklípek_rozpočet_09-17_Soupis prací_SO400 xls" xfId="66"/>
    <cellStyle name="_5230_RD Kunratice - sklípek_rozpočet_09-20" xfId="67"/>
    <cellStyle name="_5230_RD Kunratice - sklípek_rozpočet_09-20_rozpočet_" xfId="68"/>
    <cellStyle name="_5230_RD Kunratice - sklípek_rozpočet_09-20_SO 100 kom_Soupis prací" xfId="69"/>
    <cellStyle name="_5230_RD Kunratice - sklípek_rozpočet_09-20_SO 101 provizorní DZ" xfId="70"/>
    <cellStyle name="_5230_RD Kunratice - sklípek_rozpočet_09-20_SO 200" xfId="71"/>
    <cellStyle name="_5230_RD Kunratice - sklípek_rozpočet_09-20_Soupis prací_SO400 xls" xfId="72"/>
    <cellStyle name="_5230_RD Kunratice - sklípek_rozpočet_Rekapitulace SmCB" xfId="73"/>
    <cellStyle name="_5230_RD Kunratice - sklípek_rozpočet_rozpočet_" xfId="74"/>
    <cellStyle name="_5230_RD Kunratice - sklípek_rozpočet_SO 000 Pozadavky investora" xfId="75"/>
    <cellStyle name="_5230_RD Kunratice - sklípek_rozpočet_SO 000-002" xfId="76"/>
    <cellStyle name="_5230_RD Kunratice - sklípek_rozpočet_SO 100 kom_Soupis prací" xfId="77"/>
    <cellStyle name="_5230_RD Kunratice - sklípek_rozpočet_SO 100-199" xfId="78"/>
    <cellStyle name="_5230_RD Kunratice - sklípek_rozpočet_SO 101 provizorní DZ" xfId="79"/>
    <cellStyle name="_5230_RD Kunratice - sklípek_rozpočet_SO 20_stavba" xfId="80"/>
    <cellStyle name="_5230_RD Kunratice - sklípek_rozpočet_SO 200" xfId="81"/>
    <cellStyle name="_5230_RD Kunratice - sklípek_rozpočet_SO 200-220" xfId="82"/>
    <cellStyle name="_5230_RD Kunratice - sklípek_rozpočet_SO 260-270" xfId="83"/>
    <cellStyle name="_5230_RD Kunratice - sklípek_rozpočet_SO 300-330" xfId="84"/>
    <cellStyle name="_5230_RD Kunratice - sklípek_rozpočet_SO 350-365" xfId="85"/>
    <cellStyle name="_5230_RD Kunratice - sklípek_rozpočet_SO 370" xfId="86"/>
    <cellStyle name="_5230_RD Kunratice - sklípek_rozpočet_SO 440-449" xfId="87"/>
    <cellStyle name="_5230_RD Kunratice - sklípek_rozpočet_SO 460-469" xfId="88"/>
    <cellStyle name="_5230_RD Kunratice - sklípek_rozpočet_SO 520-536" xfId="89"/>
    <cellStyle name="_5230_RD Kunratice - sklípek_rozpočet_SO 800-809" xfId="90"/>
    <cellStyle name="_5230_RD Kunratice - sklípek_rozpočet_Soupis prací_SO400 xls" xfId="91"/>
    <cellStyle name="_5253_03_002_EL_Rozpocet" xfId="92"/>
    <cellStyle name="_5724_96_003_B_Výkaz výmě" xfId="93"/>
    <cellStyle name="_5724_96_003_MSA_Výkaz výměr" xfId="94"/>
    <cellStyle name="_6041_F24_003_Výkaz výměr_oceněný" xfId="95"/>
    <cellStyle name="_Dostavba školy Nymburk_Celková rekapitulace" xfId="96"/>
    <cellStyle name="_Dostavba školy Nymburk_Celková rekapitulace_002_08_4914_002_01_09_17_002Technicka_specifikace_2etapa" xfId="97"/>
    <cellStyle name="_Dostavba školy Nymburk_Celková rekapitulace_002_08_4914_002_01_09_17_002Technicka_specifikace_2etapa_6052_Úpravy v terminálu T3_RO_130124" xfId="98"/>
    <cellStyle name="_Dostavba školy Nymburk_Celková rekapitulace_002_08_4914_002_01_09_17_002Technicka_specifikace_2etapa_rozpočet_" xfId="99"/>
    <cellStyle name="_Dostavba školy Nymburk_Celková rekapitulace_002_08_4914_002_01_09_17_002Technicka_specifikace_2etapa_SO 100 kom_Soupis prací" xfId="100"/>
    <cellStyle name="_Dostavba školy Nymburk_Celková rekapitulace_002_08_4914_002_01_09_17_002Technicka_specifikace_2etapa_SO 101 provizorní DZ" xfId="101"/>
    <cellStyle name="_Dostavba školy Nymburk_Celková rekapitulace_002_08_4914_002_01_09_17_002Technicka_specifikace_2etapa_SO 200" xfId="102"/>
    <cellStyle name="_Dostavba školy Nymburk_Celková rekapitulace_002_08_4914_002_01_09_17_002Technicka_specifikace_2etapa_Soupis prací_SO400 xls" xfId="103"/>
    <cellStyle name="_Dostavba školy Nymburk_Celková rekapitulace_09_bur_kanali" xfId="104"/>
    <cellStyle name="_Dostavba školy Nymburk_Celková rekapitulace_09_bur_kanali_rozpočet_" xfId="105"/>
    <cellStyle name="_Dostavba školy Nymburk_Celková rekapitulace_09_bur_kanali_SO 100 kom_Soupis prací" xfId="106"/>
    <cellStyle name="_Dostavba školy Nymburk_Celková rekapitulace_09_bur_kanali_SO 101 provizorní DZ" xfId="107"/>
    <cellStyle name="_Dostavba školy Nymburk_Celková rekapitulace_09_bur_kanali_SO 200" xfId="108"/>
    <cellStyle name="_Dostavba školy Nymburk_Celková rekapitulace_09_bur_kanali_Soupis prací_SO400 xls" xfId="109"/>
    <cellStyle name="_Dostavba školy Nymburk_Celková rekapitulace_09_bur_podlažní_vestavby" xfId="110"/>
    <cellStyle name="_Dostavba školy Nymburk_Celková rekapitulace_09_bur_podlažní_vestavby_rozpočet_" xfId="111"/>
    <cellStyle name="_Dostavba školy Nymburk_Celková rekapitulace_09_bur_podlažní_vestavby_SO 100 kom_Soupis prací" xfId="112"/>
    <cellStyle name="_Dostavba školy Nymburk_Celková rekapitulace_09_bur_podlažní_vestavby_SO 101 provizorní DZ" xfId="113"/>
    <cellStyle name="_Dostavba školy Nymburk_Celková rekapitulace_09_bur_podlažní_vestavby_SO 200" xfId="114"/>
    <cellStyle name="_Dostavba školy Nymburk_Celková rekapitulace_09_bur_podlažní_vestavby_Soupis prací_SO400 xls" xfId="115"/>
    <cellStyle name="_Dostavba školy Nymburk_Celková rekapitulace_09_buri_malby" xfId="116"/>
    <cellStyle name="_Dostavba školy Nymburk_Celková rekapitulace_09_buri_malby_rozpočet_" xfId="117"/>
    <cellStyle name="_Dostavba školy Nymburk_Celková rekapitulace_09_buri_malby_SO 100 kom_Soupis prací" xfId="118"/>
    <cellStyle name="_Dostavba školy Nymburk_Celková rekapitulace_09_buri_malby_SO 101 provizorní DZ" xfId="119"/>
    <cellStyle name="_Dostavba školy Nymburk_Celková rekapitulace_09_buri_malby_SO 200" xfId="120"/>
    <cellStyle name="_Dostavba školy Nymburk_Celková rekapitulace_09_buri_malby_Soupis prací_SO400 xls" xfId="121"/>
    <cellStyle name="_Dostavba školy Nymburk_Celková rekapitulace_09_buri_regaly" xfId="122"/>
    <cellStyle name="_Dostavba školy Nymburk_Celková rekapitulace_09_buri_regaly_rozpočet_" xfId="123"/>
    <cellStyle name="_Dostavba školy Nymburk_Celková rekapitulace_09_buri_regaly_SO 100 kom_Soupis prací" xfId="124"/>
    <cellStyle name="_Dostavba školy Nymburk_Celková rekapitulace_09_buri_regaly_SO 101 provizorní DZ" xfId="125"/>
    <cellStyle name="_Dostavba školy Nymburk_Celková rekapitulace_09_buri_regaly_SO 200" xfId="126"/>
    <cellStyle name="_Dostavba školy Nymburk_Celková rekapitulace_09_buri_regaly_Soupis prací_SO400 xls" xfId="127"/>
    <cellStyle name="_Dostavba školy Nymburk_Celková rekapitulace_09-13-zbytek" xfId="128"/>
    <cellStyle name="_Dostavba školy Nymburk_Celková rekapitulace_09-13-zbytek_6052_Úpravy v terminálu T3_RO_130124" xfId="129"/>
    <cellStyle name="_Dostavba školy Nymburk_Celková rekapitulace_09-13-zbytek_rozpočet_" xfId="130"/>
    <cellStyle name="_Dostavba školy Nymburk_Celková rekapitulace_09-13-zbytek_SO 100 kom_Soupis prací" xfId="131"/>
    <cellStyle name="_Dostavba školy Nymburk_Celková rekapitulace_09-13-zbytek_SO 101 provizorní DZ" xfId="132"/>
    <cellStyle name="_Dostavba školy Nymburk_Celková rekapitulace_09-13-zbytek_SO 200" xfId="133"/>
    <cellStyle name="_Dostavba školy Nymburk_Celková rekapitulace_09-13-zbytek_Soupis prací_SO400 xls" xfId="134"/>
    <cellStyle name="_Dostavba školy Nymburk_Celková rekapitulace_09-17" xfId="135"/>
    <cellStyle name="_Dostavba školy Nymburk_Celková rekapitulace_09-17_6052_Úpravy v terminálu T3_RO_130124" xfId="136"/>
    <cellStyle name="_Dostavba školy Nymburk_Celková rekapitulace_09-17_rozpočet_" xfId="137"/>
    <cellStyle name="_Dostavba školy Nymburk_Celková rekapitulace_09-17_SO 100 kom_Soupis prací" xfId="138"/>
    <cellStyle name="_Dostavba školy Nymburk_Celková rekapitulace_09-17_SO 101 provizorní DZ" xfId="139"/>
    <cellStyle name="_Dostavba školy Nymburk_Celková rekapitulace_09-17_SO 200" xfId="140"/>
    <cellStyle name="_Dostavba školy Nymburk_Celková rekapitulace_09-17_Soupis prací_SO400 xls" xfId="141"/>
    <cellStyle name="_Dostavba školy Nymburk_Celková rekapitulace_09-20" xfId="142"/>
    <cellStyle name="_Dostavba školy Nymburk_Celková rekapitulace_09-20_rozpočet_" xfId="143"/>
    <cellStyle name="_Dostavba školy Nymburk_Celková rekapitulace_09-20_SO 100 kom_Soupis prací" xfId="144"/>
    <cellStyle name="_Dostavba školy Nymburk_Celková rekapitulace_09-20_SO 101 provizorní DZ" xfId="145"/>
    <cellStyle name="_Dostavba školy Nymburk_Celková rekapitulace_09-20_SO 200" xfId="146"/>
    <cellStyle name="_Dostavba školy Nymburk_Celková rekapitulace_09-20_Soupis prací_SO400 xls" xfId="147"/>
    <cellStyle name="_Dostavba školy Nymburk_Celková rekapitulace_Rekapitulace SmCB" xfId="148"/>
    <cellStyle name="_Dostavba školy Nymburk_Celková rekapitulace_rozpočet_" xfId="149"/>
    <cellStyle name="_Dostavba školy Nymburk_Celková rekapitulace_SO 000 Pozadavky investora" xfId="150"/>
    <cellStyle name="_Dostavba školy Nymburk_Celková rekapitulace_SO 000-002" xfId="151"/>
    <cellStyle name="_Dostavba školy Nymburk_Celková rekapitulace_SO 05 interiér propočet" xfId="152"/>
    <cellStyle name="_Dostavba školy Nymburk_Celková rekapitulace_SO 05 interiér propočet_6052_Úpravy v terminálu T3_RO_130124" xfId="153"/>
    <cellStyle name="_Dostavba školy Nymburk_Celková rekapitulace_SO 05 interiér propočet_rozpočet_" xfId="154"/>
    <cellStyle name="_Dostavba školy Nymburk_Celková rekapitulace_SO 05 interiér propočet_SO 100 kom_Soupis prací" xfId="155"/>
    <cellStyle name="_Dostavba školy Nymburk_Celková rekapitulace_SO 05 interiér propočet_SO 101 provizorní DZ" xfId="156"/>
    <cellStyle name="_Dostavba školy Nymburk_Celková rekapitulace_SO 05 interiér propočet_SO 200" xfId="157"/>
    <cellStyle name="_Dostavba školy Nymburk_Celková rekapitulace_SO 05 interiér propočet_Soupis prací_SO400 xls" xfId="158"/>
    <cellStyle name="_Dostavba školy Nymburk_Celková rekapitulace_SO 05 střecha propočet" xfId="159"/>
    <cellStyle name="_Dostavba školy Nymburk_Celková rekapitulace_SO 05 střecha propočet_6052_Úpravy v terminálu T3_RO_130124" xfId="160"/>
    <cellStyle name="_Dostavba školy Nymburk_Celková rekapitulace_SO 05 střecha propočet_rozpočet_" xfId="161"/>
    <cellStyle name="_Dostavba školy Nymburk_Celková rekapitulace_SO 05 střecha propočet_SO 100 kom_Soupis prací" xfId="162"/>
    <cellStyle name="_Dostavba školy Nymburk_Celková rekapitulace_SO 05 střecha propočet_SO 101 provizorní DZ" xfId="163"/>
    <cellStyle name="_Dostavba školy Nymburk_Celková rekapitulace_SO 05 střecha propočet_SO 200" xfId="164"/>
    <cellStyle name="_Dostavba školy Nymburk_Celková rekapitulace_SO 05 střecha propočet_Soupis prací_SO400 xls" xfId="165"/>
    <cellStyle name="_Dostavba školy Nymburk_Celková rekapitulace_SO 05 vzduchové sanační úpravy propočet" xfId="166"/>
    <cellStyle name="_Dostavba školy Nymburk_Celková rekapitulace_SO 05 vzduchové sanační úpravy propočet_6052_Úpravy v terminálu T3_RO_130124" xfId="167"/>
    <cellStyle name="_Dostavba školy Nymburk_Celková rekapitulace_SO 05 vzduchové sanační úpravy propočet_rozpočet_" xfId="168"/>
    <cellStyle name="_Dostavba školy Nymburk_Celková rekapitulace_SO 05 vzduchové sanační úpravy propočet_SO 100 kom_Soupis prací" xfId="169"/>
    <cellStyle name="_Dostavba školy Nymburk_Celková rekapitulace_SO 05 vzduchové sanační úpravy propočet_SO 101 provizorní DZ" xfId="170"/>
    <cellStyle name="_Dostavba školy Nymburk_Celková rekapitulace_SO 05 vzduchové sanační úpravy propočet_SO 200" xfId="171"/>
    <cellStyle name="_Dostavba školy Nymburk_Celková rekapitulace_SO 05 vzduchové sanační úpravy propočet_Soupis prací_SO400 xls" xfId="172"/>
    <cellStyle name="_Dostavba školy Nymburk_Celková rekapitulace_SO 100 kom_Soupis prací" xfId="173"/>
    <cellStyle name="_Dostavba školy Nymburk_Celková rekapitulace_SO 100-199" xfId="174"/>
    <cellStyle name="_Dostavba školy Nymburk_Celková rekapitulace_SO 101 provizorní DZ" xfId="175"/>
    <cellStyle name="_Dostavba školy Nymburk_Celková rekapitulace_SO 20_stavba" xfId="176"/>
    <cellStyle name="_Dostavba školy Nymburk_Celková rekapitulace_SO 200" xfId="177"/>
    <cellStyle name="_Dostavba školy Nymburk_Celková rekapitulace_SO 200-220" xfId="178"/>
    <cellStyle name="_Dostavba školy Nymburk_Celková rekapitulace_SO 260-270" xfId="179"/>
    <cellStyle name="_Dostavba školy Nymburk_Celková rekapitulace_SO 300-330" xfId="180"/>
    <cellStyle name="_Dostavba školy Nymburk_Celková rekapitulace_SO 350-365" xfId="181"/>
    <cellStyle name="_Dostavba školy Nymburk_Celková rekapitulace_SO 370" xfId="182"/>
    <cellStyle name="_Dostavba školy Nymburk_Celková rekapitulace_SO 440-449" xfId="183"/>
    <cellStyle name="_Dostavba školy Nymburk_Celková rekapitulace_SO 460-469" xfId="184"/>
    <cellStyle name="_Dostavba školy Nymburk_Celková rekapitulace_SO 520-536" xfId="185"/>
    <cellStyle name="_Dostavba školy Nymburk_Celková rekapitulace_SO 800-809" xfId="186"/>
    <cellStyle name="_Dostavba školy Nymburk_Celková rekapitulace_Soupis prací_SO400 xls" xfId="187"/>
    <cellStyle name="_Ladronka_2_VV-DVD_kontrola_FINAL" xfId="188"/>
    <cellStyle name="_Ladronka_2_VV-DVD_kontrola_FINAL_002_08_4914_002_01_09_17_002Technicka_specifikace_2etapa" xfId="189"/>
    <cellStyle name="_Ladronka_2_VV-DVD_kontrola_FINAL_002_08_4914_002_01_09_17_002Technicka_specifikace_2etapa 2" xfId="190"/>
    <cellStyle name="_Ladronka_2_VV-DVD_kontrola_FINAL_002_08_4914_002_01_09_17_002Technicka_specifikace_2etapa_01_010_Soupis_prac_slaboproud" xfId="191"/>
    <cellStyle name="_Ladronka_2_VV-DVD_kontrola_FINAL_002_08_4914_002_01_09_17_002Technicka_specifikace_2etapa_02_010_Soupis_prac_EZS_k doplnění" xfId="192"/>
    <cellStyle name="_Ladronka_2_VV-DVD_kontrola_FINAL_002_08_4914_002_01_09_17_002Technicka_specifikace_2etapa_5724_DVZ_SO_10-02_oceneny_VV" xfId="193"/>
    <cellStyle name="_Ladronka_2_VV-DVD_kontrola_FINAL_002_08_4914_002_01_09_17_002Technicka_specifikace_2etapa_5724_DVZ_SO_10-03_oceneny_VV (2)" xfId="194"/>
    <cellStyle name="_Ladronka_2_VV-DVD_kontrola_FINAL_002_08_4914_002_01_09_17_002Technicka_specifikace_2etapa_5806_Mustek_Ražby_RO" xfId="195"/>
    <cellStyle name="_Ladronka_2_VV-DVD_kontrola_FINAL_002_08_4914_002_01_09_17_002Technicka_specifikace_2etapa_6052_Úpravy v terminálu T3_RO_130124" xfId="196"/>
    <cellStyle name="_Ladronka_2_VV-DVD_kontrola_FINAL_002_08_4914_002_01_09_17_002Technicka_specifikace_2etapa_Liliová_soupis prací" xfId="197"/>
    <cellStyle name="_Ladronka_2_VV-DVD_kontrola_FINAL_002_08_4914_002_01_09_17_002Technicka_specifikace_2etapa_PS94_strojni zarizeni_NR" xfId="198"/>
    <cellStyle name="_Ladronka_2_VV-DVD_kontrola_FINAL_002_08_4914_002_01_09_17_002Technicka_specifikace_2etapa_rozpočet_" xfId="199"/>
    <cellStyle name="_Ladronka_2_VV-DVD_kontrola_FINAL_002_08_4914_002_01_09_17_002Technicka_specifikace_2etapa_Rozpočet_ stavba_koupaliště Luka" xfId="200"/>
    <cellStyle name="_Ladronka_2_VV-DVD_kontrola_FINAL_002_08_4914_002_01_09_17_002Technicka_specifikace_2etapa_rozpočet__PS94_strojni zarizeni_NR" xfId="201"/>
    <cellStyle name="_Ladronka_2_VV-DVD_kontrola_FINAL_002_08_4914_002_01_09_17_002Technicka_specifikace_2etapa_rozpočet__Rozpočet_ stavba_koupaliště Luka" xfId="202"/>
    <cellStyle name="_Ladronka_2_VV-DVD_kontrola_FINAL_002_08_4914_002_01_09_17_002Technicka_specifikace_2etapa_SO 001 Provizorní úpravy ploch pro ZS a DIO" xfId="203"/>
    <cellStyle name="_Ladronka_2_VV-DVD_kontrola_FINAL_002_08_4914_002_01_09_17_002Technicka_specifikace_2etapa_SO 100 kom_Soupis prací" xfId="204"/>
    <cellStyle name="_Ladronka_2_VV-DVD_kontrola_FINAL_002_08_4914_002_01_09_17_002Technicka_specifikace_2etapa_SO 100 kom_Soupis prací_PS94_strojni zarizeni_NR" xfId="205"/>
    <cellStyle name="_Ladronka_2_VV-DVD_kontrola_FINAL_002_08_4914_002_01_09_17_002Technicka_specifikace_2etapa_SO 100 kom_Soupis prací_Rozpočet_ stavba_koupaliště Luka" xfId="206"/>
    <cellStyle name="_Ladronka_2_VV-DVD_kontrola_FINAL_002_08_4914_002_01_09_17_002Technicka_specifikace_2etapa_SO 101 provizorní DZ" xfId="207"/>
    <cellStyle name="_Ladronka_2_VV-DVD_kontrola_FINAL_002_08_4914_002_01_09_17_002Technicka_specifikace_2etapa_SO 101 provizorní DZ_PS94_strojni zarizeni_NR" xfId="208"/>
    <cellStyle name="_Ladronka_2_VV-DVD_kontrola_FINAL_002_08_4914_002_01_09_17_002Technicka_specifikace_2etapa_SO 101 provizorní DZ_Rozpočet_ stavba_koupaliště Luka" xfId="209"/>
    <cellStyle name="_Ladronka_2_VV-DVD_kontrola_FINAL_002_08_4914_002_01_09_17_002Technicka_specifikace_2etapa_SO 103 Dopravní opatření" xfId="210"/>
    <cellStyle name="_Ladronka_2_VV-DVD_kontrola_FINAL_002_08_4914_002_01_09_17_002Technicka_specifikace_2etapa_SO 104 Opravy vozovek použivaných stavbou" xfId="211"/>
    <cellStyle name="_Ladronka_2_VV-DVD_kontrola_FINAL_002_08_4914_002_01_09_17_002Technicka_specifikace_2etapa_SO 200" xfId="212"/>
    <cellStyle name="_Ladronka_2_VV-DVD_kontrola_FINAL_002_08_4914_002_01_09_17_002Technicka_specifikace_2etapa_SO 200_PS94_strojni zarizeni_NR" xfId="213"/>
    <cellStyle name="_Ladronka_2_VV-DVD_kontrola_FINAL_002_08_4914_002_01_09_17_002Technicka_specifikace_2etapa_SO 200_Rozpočet_ stavba_koupaliště Luka" xfId="214"/>
    <cellStyle name="_Ladronka_2_VV-DVD_kontrola_FINAL_002_08_4914_002_01_09_17_002Technicka_specifikace_2etapa_SO 465" xfId="215"/>
    <cellStyle name="_Ladronka_2_VV-DVD_kontrola_FINAL_002_08_4914_002_01_09_17_002Technicka_specifikace_2etapa_SO 802 Obnova ploch po ZS" xfId="216"/>
    <cellStyle name="_Ladronka_2_VV-DVD_kontrola_FINAL_002_08_4914_002_01_09_17_002Technicka_specifikace_2etapa_Soupis prací_SO400 xls" xfId="217"/>
    <cellStyle name="_Ladronka_2_VV-DVD_kontrola_FINAL_002_08_4914_002_01_09_17_002Technicka_specifikace_2etapa_Soupis prací_SO400 xls_PS94_strojni zarizeni_NR" xfId="218"/>
    <cellStyle name="_Ladronka_2_VV-DVD_kontrola_FINAL_002_08_4914_002_01_09_17_002Technicka_specifikace_2etapa_Soupis prací_SO400 xls_Rozpočet_ stavba_koupaliště Luka" xfId="219"/>
    <cellStyle name="_Ladronka_2_VV-DVD_kontrola_FINAL_09-13-zbytek" xfId="220"/>
    <cellStyle name="_Ladronka_2_VV-DVD_kontrola_FINAL_09-13-zbytek 2" xfId="221"/>
    <cellStyle name="_Ladronka_2_VV-DVD_kontrola_FINAL_09-13-zbytek_01_010_Soupis_prac_slaboproud" xfId="222"/>
    <cellStyle name="_Ladronka_2_VV-DVD_kontrola_FINAL_09-13-zbytek_02_010_Soupis_prac_EZS_k doplnění" xfId="223"/>
    <cellStyle name="_Ladronka_2_VV-DVD_kontrola_FINAL_09-13-zbytek_5724_DVZ_SO_10-02_oceneny_VV" xfId="224"/>
    <cellStyle name="_Ladronka_2_VV-DVD_kontrola_FINAL_09-13-zbytek_5724_DVZ_SO_10-03_oceneny_VV (2)" xfId="225"/>
    <cellStyle name="_Ladronka_2_VV-DVD_kontrola_FINAL_09-13-zbytek_5806_Mustek_Ražby_RO" xfId="226"/>
    <cellStyle name="_Ladronka_2_VV-DVD_kontrola_FINAL_09-13-zbytek_6052_Úpravy v terminálu T3_RO_130124" xfId="227"/>
    <cellStyle name="_Ladronka_2_VV-DVD_kontrola_FINAL_09-13-zbytek_Liliová_soupis prací" xfId="228"/>
    <cellStyle name="_Ladronka_2_VV-DVD_kontrola_FINAL_09-13-zbytek_PS94_strojni zarizeni_NR" xfId="229"/>
    <cellStyle name="_Ladronka_2_VV-DVD_kontrola_FINAL_09-13-zbytek_rozpočet_" xfId="230"/>
    <cellStyle name="_Ladronka_2_VV-DVD_kontrola_FINAL_09-13-zbytek_Rozpočet_ stavba_koupaliště Luka" xfId="231"/>
    <cellStyle name="_Ladronka_2_VV-DVD_kontrola_FINAL_09-13-zbytek_rozpočet__PS94_strojni zarizeni_NR" xfId="232"/>
    <cellStyle name="_Ladronka_2_VV-DVD_kontrola_FINAL_09-13-zbytek_rozpočet__Rozpočet_ stavba_koupaliště Luka" xfId="233"/>
    <cellStyle name="_Ladronka_2_VV-DVD_kontrola_FINAL_09-13-zbytek_SO 001 Provizorní úpravy ploch pro ZS a DIO" xfId="234"/>
    <cellStyle name="_Ladronka_2_VV-DVD_kontrola_FINAL_09-13-zbytek_SO 100 kom_Soupis prací" xfId="235"/>
    <cellStyle name="_Ladronka_2_VV-DVD_kontrola_FINAL_09-13-zbytek_SO 100 kom_Soupis prací_PS94_strojni zarizeni_NR" xfId="236"/>
    <cellStyle name="_Ladronka_2_VV-DVD_kontrola_FINAL_09-13-zbytek_SO 100 kom_Soupis prací_Rozpočet_ stavba_koupaliště Luka" xfId="237"/>
    <cellStyle name="_Ladronka_2_VV-DVD_kontrola_FINAL_09-13-zbytek_SO 101 provizorní DZ" xfId="238"/>
    <cellStyle name="_Ladronka_2_VV-DVD_kontrola_FINAL_09-13-zbytek_SO 101 provizorní DZ_PS94_strojni zarizeni_NR" xfId="239"/>
    <cellStyle name="_Ladronka_2_VV-DVD_kontrola_FINAL_09-13-zbytek_SO 101 provizorní DZ_Rozpočet_ stavba_koupaliště Luka" xfId="240"/>
    <cellStyle name="_Ladronka_2_VV-DVD_kontrola_FINAL_09-13-zbytek_SO 103 Dopravní opatření" xfId="241"/>
    <cellStyle name="_Ladronka_2_VV-DVD_kontrola_FINAL_09-13-zbytek_SO 104 Opravy vozovek použivaných stavbou" xfId="242"/>
    <cellStyle name="_Ladronka_2_VV-DVD_kontrola_FINAL_09-13-zbytek_SO 200" xfId="243"/>
    <cellStyle name="_Ladronka_2_VV-DVD_kontrola_FINAL_09-13-zbytek_SO 200_PS94_strojni zarizeni_NR" xfId="244"/>
    <cellStyle name="_Ladronka_2_VV-DVD_kontrola_FINAL_09-13-zbytek_SO 200_Rozpočet_ stavba_koupaliště Luka" xfId="245"/>
    <cellStyle name="_Ladronka_2_VV-DVD_kontrola_FINAL_09-13-zbytek_SO 465" xfId="246"/>
    <cellStyle name="_Ladronka_2_VV-DVD_kontrola_FINAL_09-13-zbytek_SO 802 Obnova ploch po ZS" xfId="247"/>
    <cellStyle name="_Ladronka_2_VV-DVD_kontrola_FINAL_09-13-zbytek_Soupis prací_SO400 xls" xfId="248"/>
    <cellStyle name="_Ladronka_2_VV-DVD_kontrola_FINAL_09-13-zbytek_Soupis prací_SO400 xls_PS94_strojni zarizeni_NR" xfId="249"/>
    <cellStyle name="_Ladronka_2_VV-DVD_kontrola_FINAL_09-13-zbytek_Soupis prací_SO400 xls_Rozpočet_ stavba_koupaliště Luka" xfId="250"/>
    <cellStyle name="_Ladronka_2_VV-DVD_kontrola_FINAL_09-17" xfId="251"/>
    <cellStyle name="_Ladronka_2_VV-DVD_kontrola_FINAL_09-17 2" xfId="252"/>
    <cellStyle name="_Ladronka_2_VV-DVD_kontrola_FINAL_09-17_01_010_Soupis_prac_slaboproud" xfId="253"/>
    <cellStyle name="_Ladronka_2_VV-DVD_kontrola_FINAL_09-17_02_010_Soupis_prac_EZS_k doplnění" xfId="254"/>
    <cellStyle name="_Ladronka_2_VV-DVD_kontrola_FINAL_09-17_5724_DVZ_SO_10-02_oceneny_VV" xfId="255"/>
    <cellStyle name="_Ladronka_2_VV-DVD_kontrola_FINAL_09-17_5724_DVZ_SO_10-03_oceneny_VV (2)" xfId="256"/>
    <cellStyle name="_Ladronka_2_VV-DVD_kontrola_FINAL_09-17_5806_Mustek_Ražby_RO" xfId="257"/>
    <cellStyle name="_Ladronka_2_VV-DVD_kontrola_FINAL_09-17_6052_Úpravy v terminálu T3_RO_130124" xfId="258"/>
    <cellStyle name="_Ladronka_2_VV-DVD_kontrola_FINAL_09-17_Liliová_soupis prací" xfId="259"/>
    <cellStyle name="_Ladronka_2_VV-DVD_kontrola_FINAL_09-17_PS94_strojni zarizeni_NR" xfId="260"/>
    <cellStyle name="_Ladronka_2_VV-DVD_kontrola_FINAL_09-17_rozpočet_" xfId="261"/>
    <cellStyle name="_Ladronka_2_VV-DVD_kontrola_FINAL_09-17_Rozpočet_ stavba_koupaliště Luka" xfId="262"/>
    <cellStyle name="_Ladronka_2_VV-DVD_kontrola_FINAL_09-17_rozpočet__PS94_strojni zarizeni_NR" xfId="263"/>
    <cellStyle name="_Ladronka_2_VV-DVD_kontrola_FINAL_09-17_rozpočet__Rozpočet_ stavba_koupaliště Luka" xfId="264"/>
    <cellStyle name="_Ladronka_2_VV-DVD_kontrola_FINAL_09-17_SO 001 Provizorní úpravy ploch pro ZS a DIO" xfId="265"/>
    <cellStyle name="_Ladronka_2_VV-DVD_kontrola_FINAL_09-17_SO 100 kom_Soupis prací" xfId="266"/>
    <cellStyle name="_Ladronka_2_VV-DVD_kontrola_FINAL_09-17_SO 100 kom_Soupis prací_PS94_strojni zarizeni_NR" xfId="267"/>
    <cellStyle name="_Ladronka_2_VV-DVD_kontrola_FINAL_09-17_SO 100 kom_Soupis prací_Rozpočet_ stavba_koupaliště Luka" xfId="268"/>
    <cellStyle name="_Ladronka_2_VV-DVD_kontrola_FINAL_09-17_SO 101 provizorní DZ" xfId="269"/>
    <cellStyle name="_Ladronka_2_VV-DVD_kontrola_FINAL_09-17_SO 101 provizorní DZ_PS94_strojni zarizeni_NR" xfId="270"/>
    <cellStyle name="_Ladronka_2_VV-DVD_kontrola_FINAL_09-17_SO 101 provizorní DZ_Rozpočet_ stavba_koupaliště Luka" xfId="271"/>
    <cellStyle name="_Ladronka_2_VV-DVD_kontrola_FINAL_09-17_SO 103 Dopravní opatření" xfId="272"/>
    <cellStyle name="_Ladronka_2_VV-DVD_kontrola_FINAL_09-17_SO 104 Opravy vozovek použivaných stavbou" xfId="273"/>
    <cellStyle name="_Ladronka_2_VV-DVD_kontrola_FINAL_09-17_SO 200" xfId="274"/>
    <cellStyle name="_Ladronka_2_VV-DVD_kontrola_FINAL_09-17_SO 200_PS94_strojni zarizeni_NR" xfId="275"/>
    <cellStyle name="_Ladronka_2_VV-DVD_kontrola_FINAL_09-17_SO 200_Rozpočet_ stavba_koupaliště Luka" xfId="276"/>
    <cellStyle name="_Ladronka_2_VV-DVD_kontrola_FINAL_09-17_SO 465" xfId="277"/>
    <cellStyle name="_Ladronka_2_VV-DVD_kontrola_FINAL_09-17_SO 802 Obnova ploch po ZS" xfId="278"/>
    <cellStyle name="_Ladronka_2_VV-DVD_kontrola_FINAL_09-17_Soupis prací_SO400 xls" xfId="279"/>
    <cellStyle name="_Ladronka_2_VV-DVD_kontrola_FINAL_09-17_Soupis prací_SO400 xls_PS94_strojni zarizeni_NR" xfId="280"/>
    <cellStyle name="_Ladronka_2_VV-DVD_kontrola_FINAL_09-17_Soupis prací_SO400 xls_Rozpočet_ stavba_koupaliště Luka" xfId="281"/>
    <cellStyle name="_Ladronka_2_VV-DVD_kontrola_FINAL_SO 05 interiér propočet" xfId="282"/>
    <cellStyle name="_Ladronka_2_VV-DVD_kontrola_FINAL_SO 05 interiér propočet 2" xfId="283"/>
    <cellStyle name="_Ladronka_2_VV-DVD_kontrola_FINAL_SO 05 interiér propočet_01_010_Soupis_prac_slaboproud" xfId="284"/>
    <cellStyle name="_Ladronka_2_VV-DVD_kontrola_FINAL_SO 05 interiér propočet_02_010_Soupis_prac_EZS_k doplnění" xfId="285"/>
    <cellStyle name="_Ladronka_2_VV-DVD_kontrola_FINAL_SO 05 interiér propočet_5724_DVZ_SO_10-02_oceneny_VV" xfId="286"/>
    <cellStyle name="_Ladronka_2_VV-DVD_kontrola_FINAL_SO 05 interiér propočet_5724_DVZ_SO_10-03_oceneny_VV (2)" xfId="287"/>
    <cellStyle name="_Ladronka_2_VV-DVD_kontrola_FINAL_SO 05 interiér propočet_5806_Mustek_Ražby_RO" xfId="288"/>
    <cellStyle name="_Ladronka_2_VV-DVD_kontrola_FINAL_SO 05 interiér propočet_6052_Úpravy v terminálu T3_RO_130124" xfId="289"/>
    <cellStyle name="_Ladronka_2_VV-DVD_kontrola_FINAL_SO 05 interiér propočet_Liliová_soupis prací" xfId="290"/>
    <cellStyle name="_Ladronka_2_VV-DVD_kontrola_FINAL_SO 05 interiér propočet_PS94_strojni zarizeni_NR" xfId="291"/>
    <cellStyle name="_Ladronka_2_VV-DVD_kontrola_FINAL_SO 05 interiér propočet_rozpočet_" xfId="292"/>
    <cellStyle name="_Ladronka_2_VV-DVD_kontrola_FINAL_SO 05 interiér propočet_Rozpočet_ stavba_koupaliště Luka" xfId="293"/>
    <cellStyle name="_Ladronka_2_VV-DVD_kontrola_FINAL_SO 05 interiér propočet_rozpočet__PS94_strojni zarizeni_NR" xfId="294"/>
    <cellStyle name="_Ladronka_2_VV-DVD_kontrola_FINAL_SO 05 interiér propočet_rozpočet__Rozpočet_ stavba_koupaliště Luka" xfId="295"/>
    <cellStyle name="_Ladronka_2_VV-DVD_kontrola_FINAL_SO 05 interiér propočet_SO 001 Provizorní úpravy ploch pro ZS a DIO" xfId="296"/>
    <cellStyle name="_Ladronka_2_VV-DVD_kontrola_FINAL_SO 05 interiér propočet_SO 100 kom_Soupis prací" xfId="297"/>
    <cellStyle name="_Ladronka_2_VV-DVD_kontrola_FINAL_SO 05 interiér propočet_SO 100 kom_Soupis prací_PS94_strojni zarizeni_NR" xfId="298"/>
    <cellStyle name="_Ladronka_2_VV-DVD_kontrola_FINAL_SO 05 interiér propočet_SO 100 kom_Soupis prací_Rozpočet_ stavba_koupaliště Luka" xfId="299"/>
    <cellStyle name="_Ladronka_2_VV-DVD_kontrola_FINAL_SO 05 interiér propočet_SO 101 provizorní DZ" xfId="300"/>
    <cellStyle name="_Ladronka_2_VV-DVD_kontrola_FINAL_SO 05 interiér propočet_SO 101 provizorní DZ_PS94_strojni zarizeni_NR" xfId="301"/>
    <cellStyle name="_Ladronka_2_VV-DVD_kontrola_FINAL_SO 05 interiér propočet_SO 101 provizorní DZ_Rozpočet_ stavba_koupaliště Luka" xfId="302"/>
    <cellStyle name="_Ladronka_2_VV-DVD_kontrola_FINAL_SO 05 interiér propočet_SO 103 Dopravní opatření" xfId="303"/>
    <cellStyle name="_Ladronka_2_VV-DVD_kontrola_FINAL_SO 05 interiér propočet_SO 104 Opravy vozovek použivaných stavbou" xfId="304"/>
    <cellStyle name="_Ladronka_2_VV-DVD_kontrola_FINAL_SO 05 interiér propočet_SO 200" xfId="305"/>
    <cellStyle name="_Ladronka_2_VV-DVD_kontrola_FINAL_SO 05 interiér propočet_SO 200_PS94_strojni zarizeni_NR" xfId="306"/>
    <cellStyle name="_Ladronka_2_VV-DVD_kontrola_FINAL_SO 05 interiér propočet_SO 200_Rozpočet_ stavba_koupaliště Luka" xfId="307"/>
    <cellStyle name="_Ladronka_2_VV-DVD_kontrola_FINAL_SO 05 interiér propočet_SO 465" xfId="308"/>
    <cellStyle name="_Ladronka_2_VV-DVD_kontrola_FINAL_SO 05 interiér propočet_SO 802 Obnova ploch po ZS" xfId="309"/>
    <cellStyle name="_Ladronka_2_VV-DVD_kontrola_FINAL_SO 05 interiér propočet_Soupis prací_SO400 xls" xfId="310"/>
    <cellStyle name="_Ladronka_2_VV-DVD_kontrola_FINAL_SO 05 interiér propočet_Soupis prací_SO400 xls_PS94_strojni zarizeni_NR" xfId="311"/>
    <cellStyle name="_Ladronka_2_VV-DVD_kontrola_FINAL_SO 05 interiér propočet_Soupis prací_SO400 xls_Rozpočet_ stavba_koupaliště Luka" xfId="312"/>
    <cellStyle name="_Ladronka_2_VV-DVD_kontrola_FINAL_SO 05 střecha propočet" xfId="313"/>
    <cellStyle name="_Ladronka_2_VV-DVD_kontrola_FINAL_SO 05 střecha propočet 2" xfId="314"/>
    <cellStyle name="_Ladronka_2_VV-DVD_kontrola_FINAL_SO 05 střecha propočet_01_010_Soupis_prac_slaboproud" xfId="315"/>
    <cellStyle name="_Ladronka_2_VV-DVD_kontrola_FINAL_SO 05 střecha propočet_02_010_Soupis_prac_EZS_k doplnění" xfId="316"/>
    <cellStyle name="_Ladronka_2_VV-DVD_kontrola_FINAL_SO 05 střecha propočet_5724_DVZ_SO_10-02_oceneny_VV" xfId="317"/>
    <cellStyle name="_Ladronka_2_VV-DVD_kontrola_FINAL_SO 05 střecha propočet_5724_DVZ_SO_10-03_oceneny_VV (2)" xfId="318"/>
    <cellStyle name="_Ladronka_2_VV-DVD_kontrola_FINAL_SO 05 střecha propočet_5806_Mustek_Ražby_RO" xfId="319"/>
    <cellStyle name="_Ladronka_2_VV-DVD_kontrola_FINAL_SO 05 střecha propočet_6052_Úpravy v terminálu T3_RO_130124" xfId="320"/>
    <cellStyle name="_Ladronka_2_VV-DVD_kontrola_FINAL_SO 05 střecha propočet_Liliová_soupis prací" xfId="321"/>
    <cellStyle name="_Ladronka_2_VV-DVD_kontrola_FINAL_SO 05 střecha propočet_PS94_strojni zarizeni_NR" xfId="322"/>
    <cellStyle name="_Ladronka_2_VV-DVD_kontrola_FINAL_SO 05 střecha propočet_rozpočet_" xfId="323"/>
    <cellStyle name="_Ladronka_2_VV-DVD_kontrola_FINAL_SO 05 střecha propočet_Rozpočet_ stavba_koupaliště Luka" xfId="324"/>
    <cellStyle name="_Ladronka_2_VV-DVD_kontrola_FINAL_SO 05 střecha propočet_rozpočet__PS94_strojni zarizeni_NR" xfId="325"/>
    <cellStyle name="_Ladronka_2_VV-DVD_kontrola_FINAL_SO 05 střecha propočet_rozpočet__Rozpočet_ stavba_koupaliště Luka" xfId="326"/>
    <cellStyle name="_Ladronka_2_VV-DVD_kontrola_FINAL_SO 05 střecha propočet_SO 001 Provizorní úpravy ploch pro ZS a DIO" xfId="327"/>
    <cellStyle name="_Ladronka_2_VV-DVD_kontrola_FINAL_SO 05 střecha propočet_SO 100 kom_Soupis prací" xfId="328"/>
    <cellStyle name="_Ladronka_2_VV-DVD_kontrola_FINAL_SO 05 střecha propočet_SO 100 kom_Soupis prací_PS94_strojni zarizeni_NR" xfId="329"/>
    <cellStyle name="_Ladronka_2_VV-DVD_kontrola_FINAL_SO 05 střecha propočet_SO 100 kom_Soupis prací_Rozpočet_ stavba_koupaliště Luka" xfId="330"/>
    <cellStyle name="_Ladronka_2_VV-DVD_kontrola_FINAL_SO 05 střecha propočet_SO 101 provizorní DZ" xfId="331"/>
    <cellStyle name="_Ladronka_2_VV-DVD_kontrola_FINAL_SO 05 střecha propočet_SO 101 provizorní DZ_PS94_strojni zarizeni_NR" xfId="332"/>
    <cellStyle name="_Ladronka_2_VV-DVD_kontrola_FINAL_SO 05 střecha propočet_SO 101 provizorní DZ_Rozpočet_ stavba_koupaliště Luka" xfId="333"/>
    <cellStyle name="_Ladronka_2_VV-DVD_kontrola_FINAL_SO 05 střecha propočet_SO 103 Dopravní opatření" xfId="334"/>
    <cellStyle name="_Ladronka_2_VV-DVD_kontrola_FINAL_SO 05 střecha propočet_SO 104 Opravy vozovek použivaných stavbou" xfId="335"/>
    <cellStyle name="_Ladronka_2_VV-DVD_kontrola_FINAL_SO 05 střecha propočet_SO 200" xfId="336"/>
    <cellStyle name="_Ladronka_2_VV-DVD_kontrola_FINAL_SO 05 střecha propočet_SO 200_PS94_strojni zarizeni_NR" xfId="337"/>
    <cellStyle name="_Ladronka_2_VV-DVD_kontrola_FINAL_SO 05 střecha propočet_SO 200_Rozpočet_ stavba_koupaliště Luka" xfId="338"/>
    <cellStyle name="_Ladronka_2_VV-DVD_kontrola_FINAL_SO 05 střecha propočet_SO 465" xfId="339"/>
    <cellStyle name="_Ladronka_2_VV-DVD_kontrola_FINAL_SO 05 střecha propočet_SO 802 Obnova ploch po ZS" xfId="340"/>
    <cellStyle name="_Ladronka_2_VV-DVD_kontrola_FINAL_SO 05 střecha propočet_Soupis prací_SO400 xls" xfId="341"/>
    <cellStyle name="_Ladronka_2_VV-DVD_kontrola_FINAL_SO 05 střecha propočet_Soupis prací_SO400 xls_PS94_strojni zarizeni_NR" xfId="342"/>
    <cellStyle name="_Ladronka_2_VV-DVD_kontrola_FINAL_SO 05 střecha propočet_Soupis prací_SO400 xls_Rozpočet_ stavba_koupaliště Luka" xfId="343"/>
    <cellStyle name="_Ladronka_2_VV-DVD_kontrola_FINAL_SO 05 vzduchové sanační úpravy propočet" xfId="344"/>
    <cellStyle name="_Ladronka_2_VV-DVD_kontrola_FINAL_SO 05 vzduchové sanační úpravy propočet 2" xfId="345"/>
    <cellStyle name="_Ladronka_2_VV-DVD_kontrola_FINAL_SO 05 vzduchové sanační úpravy propočet_01_010_Soupis_prac_slaboproud" xfId="346"/>
    <cellStyle name="_Ladronka_2_VV-DVD_kontrola_FINAL_SO 05 vzduchové sanační úpravy propočet_02_010_Soupis_prac_EZS_k doplnění" xfId="347"/>
    <cellStyle name="_Ladronka_2_VV-DVD_kontrola_FINAL_SO 05 vzduchové sanační úpravy propočet_5724_DVZ_SO_10-02_oceneny_VV" xfId="348"/>
    <cellStyle name="_Ladronka_2_VV-DVD_kontrola_FINAL_SO 05 vzduchové sanační úpravy propočet_5724_DVZ_SO_10-03_oceneny_VV (2)" xfId="349"/>
    <cellStyle name="_Ladronka_2_VV-DVD_kontrola_FINAL_SO 05 vzduchové sanační úpravy propočet_5806_Mustek_Ražby_RO" xfId="350"/>
    <cellStyle name="_Ladronka_2_VV-DVD_kontrola_FINAL_SO 05 vzduchové sanační úpravy propočet_6052_Úpravy v terminálu T3_RO_130124" xfId="351"/>
    <cellStyle name="_Ladronka_2_VV-DVD_kontrola_FINAL_SO 05 vzduchové sanační úpravy propočet_Liliová_soupis prací" xfId="352"/>
    <cellStyle name="_Ladronka_2_VV-DVD_kontrola_FINAL_SO 05 vzduchové sanační úpravy propočet_PS94_strojni zarizeni_NR" xfId="353"/>
    <cellStyle name="_Ladronka_2_VV-DVD_kontrola_FINAL_SO 05 vzduchové sanační úpravy propočet_rozpočet_" xfId="354"/>
    <cellStyle name="_Ladronka_2_VV-DVD_kontrola_FINAL_SO 05 vzduchové sanační úpravy propočet_Rozpočet_ stavba_koupaliště Luka" xfId="355"/>
    <cellStyle name="_Ladronka_2_VV-DVD_kontrola_FINAL_SO 05 vzduchové sanační úpravy propočet_rozpočet__PS94_strojni zarizeni_NR" xfId="356"/>
    <cellStyle name="_Ladronka_2_VV-DVD_kontrola_FINAL_SO 05 vzduchové sanační úpravy propočet_rozpočet__Rozpočet_ stavba_koupaliště Luka" xfId="357"/>
    <cellStyle name="_Ladronka_2_VV-DVD_kontrola_FINAL_SO 05 vzduchové sanační úpravy propočet_SO 001 Provizorní úpravy ploch pro ZS a DIO" xfId="358"/>
    <cellStyle name="_Ladronka_2_VV-DVD_kontrola_FINAL_SO 05 vzduchové sanační úpravy propočet_SO 100 kom_Soupis prací" xfId="359"/>
    <cellStyle name="_Ladronka_2_VV-DVD_kontrola_FINAL_SO 05 vzduchové sanační úpravy propočet_SO 100 kom_Soupis prací_PS94_strojni zarizeni_NR" xfId="360"/>
    <cellStyle name="_Ladronka_2_VV-DVD_kontrola_FINAL_SO 05 vzduchové sanační úpravy propočet_SO 100 kom_Soupis prací_Rozpočet_ stavba_koupaliště Luka" xfId="361"/>
    <cellStyle name="_Ladronka_2_VV-DVD_kontrola_FINAL_SO 05 vzduchové sanační úpravy propočet_SO 101 provizorní DZ" xfId="362"/>
    <cellStyle name="_Ladronka_2_VV-DVD_kontrola_FINAL_SO 05 vzduchové sanační úpravy propočet_SO 101 provizorní DZ_PS94_strojni zarizeni_NR" xfId="363"/>
    <cellStyle name="_Ladronka_2_VV-DVD_kontrola_FINAL_SO 05 vzduchové sanační úpravy propočet_SO 101 provizorní DZ_Rozpočet_ stavba_koupaliště Luka" xfId="364"/>
    <cellStyle name="_Ladronka_2_VV-DVD_kontrola_FINAL_SO 05 vzduchové sanační úpravy propočet_SO 103 Dopravní opatření" xfId="365"/>
    <cellStyle name="_Ladronka_2_VV-DVD_kontrola_FINAL_SO 05 vzduchové sanační úpravy propočet_SO 104 Opravy vozovek použivaných stavbou" xfId="366"/>
    <cellStyle name="_Ladronka_2_VV-DVD_kontrola_FINAL_SO 05 vzduchové sanační úpravy propočet_SO 200" xfId="367"/>
    <cellStyle name="_Ladronka_2_VV-DVD_kontrola_FINAL_SO 05 vzduchové sanační úpravy propočet_SO 200_PS94_strojni zarizeni_NR" xfId="368"/>
    <cellStyle name="_Ladronka_2_VV-DVD_kontrola_FINAL_SO 05 vzduchové sanační úpravy propočet_SO 200_Rozpočet_ stavba_koupaliště Luka" xfId="369"/>
    <cellStyle name="_Ladronka_2_VV-DVD_kontrola_FINAL_SO 05 vzduchové sanační úpravy propočet_SO 465" xfId="370"/>
    <cellStyle name="_Ladronka_2_VV-DVD_kontrola_FINAL_SO 05 vzduchové sanační úpravy propočet_SO 802 Obnova ploch po ZS" xfId="371"/>
    <cellStyle name="_Ladronka_2_VV-DVD_kontrola_FINAL_SO 05 vzduchové sanační úpravy propočet_Soupis prací_SO400 xls" xfId="372"/>
    <cellStyle name="_Ladronka_2_VV-DVD_kontrola_FINAL_SO 05 vzduchové sanační úpravy propočet_Soupis prací_SO400 xls_PS94_strojni zarizeni_NR" xfId="373"/>
    <cellStyle name="_Ladronka_2_VV-DVD_kontrola_FINAL_SO 05 vzduchové sanační úpravy propočet_Soupis prací_SO400 xls_Rozpočet_ stavba_koupaliště Luka" xfId="374"/>
    <cellStyle name="_MaR" xfId="375"/>
    <cellStyle name="_PERSONAL" xfId="376"/>
    <cellStyle name="_PERSONAL_002_08_4914_002_01_09_17_002Technicka_specifikace_2etapa" xfId="377"/>
    <cellStyle name="_PERSONAL_002_08_4914_002_01_09_17_002Technicka_specifikace_2etapa_6052_Úpravy v terminálu T3_RO_130124" xfId="378"/>
    <cellStyle name="_PERSONAL_002_08_4914_002_01_09_17_002Technicka_specifikace_2etapa_rozpočet_" xfId="379"/>
    <cellStyle name="_PERSONAL_002_08_4914_002_01_09_17_002Technicka_specifikace_2etapa_SO 100 kom_Soupis prací" xfId="380"/>
    <cellStyle name="_PERSONAL_002_08_4914_002_01_09_17_002Technicka_specifikace_2etapa_SO 101 provizorní DZ" xfId="381"/>
    <cellStyle name="_PERSONAL_002_08_4914_002_01_09_17_002Technicka_specifikace_2etapa_SO 200" xfId="382"/>
    <cellStyle name="_PERSONAL_002_08_4914_002_01_09_17_002Technicka_specifikace_2etapa_Soupis prací_SO400 xls" xfId="383"/>
    <cellStyle name="_PERSONAL_09_bur_kanali" xfId="384"/>
    <cellStyle name="_PERSONAL_09_bur_kanali_rozpočet_" xfId="385"/>
    <cellStyle name="_PERSONAL_09_bur_kanali_SO 100 kom_Soupis prací" xfId="386"/>
    <cellStyle name="_PERSONAL_09_bur_kanali_SO 101 provizorní DZ" xfId="387"/>
    <cellStyle name="_PERSONAL_09_bur_kanali_SO 200" xfId="388"/>
    <cellStyle name="_PERSONAL_09_bur_kanali_Soupis prací_SO400 xls" xfId="389"/>
    <cellStyle name="_PERSONAL_09_bur_podlažní_vestavby" xfId="390"/>
    <cellStyle name="_PERSONAL_09_bur_podlažní_vestavby_rozpočet_" xfId="391"/>
    <cellStyle name="_PERSONAL_09_bur_podlažní_vestavby_SO 100 kom_Soupis prací" xfId="392"/>
    <cellStyle name="_PERSONAL_09_bur_podlažní_vestavby_SO 101 provizorní DZ" xfId="393"/>
    <cellStyle name="_PERSONAL_09_bur_podlažní_vestavby_SO 200" xfId="394"/>
    <cellStyle name="_PERSONAL_09_bur_podlažní_vestavby_Soupis prací_SO400 xls" xfId="395"/>
    <cellStyle name="_PERSONAL_09_buri_malby" xfId="396"/>
    <cellStyle name="_PERSONAL_09_buri_malby_rozpočet_" xfId="397"/>
    <cellStyle name="_PERSONAL_09_buri_malby_SO 100 kom_Soupis prací" xfId="398"/>
    <cellStyle name="_PERSONAL_09_buri_malby_SO 101 provizorní DZ" xfId="399"/>
    <cellStyle name="_PERSONAL_09_buri_malby_SO 200" xfId="400"/>
    <cellStyle name="_PERSONAL_09_buri_malby_Soupis prací_SO400 xls" xfId="401"/>
    <cellStyle name="_PERSONAL_09_buri_regaly" xfId="402"/>
    <cellStyle name="_PERSONAL_09_buri_regaly_rozpočet_" xfId="403"/>
    <cellStyle name="_PERSONAL_09_buri_regaly_SO 100 kom_Soupis prací" xfId="404"/>
    <cellStyle name="_PERSONAL_09_buri_regaly_SO 101 provizorní DZ" xfId="405"/>
    <cellStyle name="_PERSONAL_09_buri_regaly_SO 200" xfId="406"/>
    <cellStyle name="_PERSONAL_09_buri_regaly_Soupis prací_SO400 xls" xfId="407"/>
    <cellStyle name="_PERSONAL_09-13-zbytek" xfId="408"/>
    <cellStyle name="_PERSONAL_09-13-zbytek_6052_Úpravy v terminálu T3_RO_130124" xfId="409"/>
    <cellStyle name="_PERSONAL_09-13-zbytek_rozpočet_" xfId="410"/>
    <cellStyle name="_PERSONAL_09-13-zbytek_SO 100 kom_Soupis prací" xfId="411"/>
    <cellStyle name="_PERSONAL_09-13-zbytek_SO 101 provizorní DZ" xfId="412"/>
    <cellStyle name="_PERSONAL_09-13-zbytek_SO 200" xfId="413"/>
    <cellStyle name="_PERSONAL_09-13-zbytek_Soupis prací_SO400 xls" xfId="414"/>
    <cellStyle name="_PERSONAL_09-17" xfId="415"/>
    <cellStyle name="_PERSONAL_09-17_6052_Úpravy v terminálu T3_RO_130124" xfId="416"/>
    <cellStyle name="_PERSONAL_09-17_rozpočet_" xfId="417"/>
    <cellStyle name="_PERSONAL_09-17_SO 100 kom_Soupis prací" xfId="418"/>
    <cellStyle name="_PERSONAL_09-17_SO 101 provizorní DZ" xfId="419"/>
    <cellStyle name="_PERSONAL_09-17_SO 200" xfId="420"/>
    <cellStyle name="_PERSONAL_09-17_Soupis prací_SO400 xls" xfId="421"/>
    <cellStyle name="_PERSONAL_09-20" xfId="422"/>
    <cellStyle name="_PERSONAL_09-20_rozpočet_" xfId="423"/>
    <cellStyle name="_PERSONAL_09-20_SO 100 kom_Soupis prací" xfId="424"/>
    <cellStyle name="_PERSONAL_09-20_SO 101 provizorní DZ" xfId="425"/>
    <cellStyle name="_PERSONAL_09-20_SO 200" xfId="426"/>
    <cellStyle name="_PERSONAL_09-20_Soupis prací_SO400 xls" xfId="427"/>
    <cellStyle name="_PERSONAL_1" xfId="428"/>
    <cellStyle name="_PERSONAL_1_002_08_4914_002_01_09_17_002Technicka_specifikace_2etapa" xfId="429"/>
    <cellStyle name="_PERSONAL_1_002_08_4914_002_01_09_17_002Technicka_specifikace_2etapa_6052_Úpravy v terminálu T3_RO_130124" xfId="430"/>
    <cellStyle name="_PERSONAL_1_002_08_4914_002_01_09_17_002Technicka_specifikace_2etapa_rozpočet_" xfId="431"/>
    <cellStyle name="_PERSONAL_1_002_08_4914_002_01_09_17_002Technicka_specifikace_2etapa_SO 100 kom_Soupis prací" xfId="432"/>
    <cellStyle name="_PERSONAL_1_002_08_4914_002_01_09_17_002Technicka_specifikace_2etapa_SO 101 provizorní DZ" xfId="433"/>
    <cellStyle name="_PERSONAL_1_002_08_4914_002_01_09_17_002Technicka_specifikace_2etapa_SO 200" xfId="434"/>
    <cellStyle name="_PERSONAL_1_002_08_4914_002_01_09_17_002Technicka_specifikace_2etapa_Soupis prací_SO400 xls" xfId="435"/>
    <cellStyle name="_PERSONAL_1_09_bur_kanali" xfId="436"/>
    <cellStyle name="_PERSONAL_1_09_bur_kanali_rozpočet_" xfId="437"/>
    <cellStyle name="_PERSONAL_1_09_bur_kanali_SO 100 kom_Soupis prací" xfId="438"/>
    <cellStyle name="_PERSONAL_1_09_bur_kanali_SO 101 provizorní DZ" xfId="439"/>
    <cellStyle name="_PERSONAL_1_09_bur_kanali_SO 200" xfId="440"/>
    <cellStyle name="_PERSONAL_1_09_bur_kanali_Soupis prací_SO400 xls" xfId="441"/>
    <cellStyle name="_PERSONAL_1_09_bur_podlažní_vestavby" xfId="442"/>
    <cellStyle name="_PERSONAL_1_09_bur_podlažní_vestavby_rozpočet_" xfId="443"/>
    <cellStyle name="_PERSONAL_1_09_bur_podlažní_vestavby_SO 100 kom_Soupis prací" xfId="444"/>
    <cellStyle name="_PERSONAL_1_09_bur_podlažní_vestavby_SO 101 provizorní DZ" xfId="445"/>
    <cellStyle name="_PERSONAL_1_09_bur_podlažní_vestavby_SO 200" xfId="446"/>
    <cellStyle name="_PERSONAL_1_09_bur_podlažní_vestavby_Soupis prací_SO400 xls" xfId="447"/>
    <cellStyle name="_PERSONAL_1_09_buri_malby" xfId="448"/>
    <cellStyle name="_PERSONAL_1_09_buri_malby_rozpočet_" xfId="449"/>
    <cellStyle name="_PERSONAL_1_09_buri_malby_SO 100 kom_Soupis prací" xfId="450"/>
    <cellStyle name="_PERSONAL_1_09_buri_malby_SO 101 provizorní DZ" xfId="451"/>
    <cellStyle name="_PERSONAL_1_09_buri_malby_SO 200" xfId="452"/>
    <cellStyle name="_PERSONAL_1_09_buri_malby_Soupis prací_SO400 xls" xfId="453"/>
    <cellStyle name="_PERSONAL_1_09_buri_regaly" xfId="454"/>
    <cellStyle name="_PERSONAL_1_09_buri_regaly_rozpočet_" xfId="455"/>
    <cellStyle name="_PERSONAL_1_09_buri_regaly_SO 100 kom_Soupis prací" xfId="456"/>
    <cellStyle name="_PERSONAL_1_09_buri_regaly_SO 101 provizorní DZ" xfId="457"/>
    <cellStyle name="_PERSONAL_1_09_buri_regaly_SO 200" xfId="458"/>
    <cellStyle name="_PERSONAL_1_09_buri_regaly_Soupis prací_SO400 xls" xfId="459"/>
    <cellStyle name="_PERSONAL_1_09-13-zbytek" xfId="460"/>
    <cellStyle name="_PERSONAL_1_09-13-zbytek_6052_Úpravy v terminálu T3_RO_130124" xfId="461"/>
    <cellStyle name="_PERSONAL_1_09-13-zbytek_rozpočet_" xfId="462"/>
    <cellStyle name="_PERSONAL_1_09-13-zbytek_SO 100 kom_Soupis prací" xfId="463"/>
    <cellStyle name="_PERSONAL_1_09-13-zbytek_SO 101 provizorní DZ" xfId="464"/>
    <cellStyle name="_PERSONAL_1_09-13-zbytek_SO 200" xfId="465"/>
    <cellStyle name="_PERSONAL_1_09-13-zbytek_Soupis prací_SO400 xls" xfId="466"/>
    <cellStyle name="_PERSONAL_1_09-17" xfId="467"/>
    <cellStyle name="_PERSONAL_1_09-17_6052_Úpravy v terminálu T3_RO_130124" xfId="468"/>
    <cellStyle name="_PERSONAL_1_09-17_rozpočet_" xfId="469"/>
    <cellStyle name="_PERSONAL_1_09-17_SO 100 kom_Soupis prací" xfId="470"/>
    <cellStyle name="_PERSONAL_1_09-17_SO 101 provizorní DZ" xfId="471"/>
    <cellStyle name="_PERSONAL_1_09-17_SO 200" xfId="472"/>
    <cellStyle name="_PERSONAL_1_09-17_Soupis prací_SO400 xls" xfId="473"/>
    <cellStyle name="_PERSONAL_1_09-20" xfId="474"/>
    <cellStyle name="_PERSONAL_1_09-20_rozpočet_" xfId="475"/>
    <cellStyle name="_PERSONAL_1_09-20_SO 100 kom_Soupis prací" xfId="476"/>
    <cellStyle name="_PERSONAL_1_09-20_SO 101 provizorní DZ" xfId="477"/>
    <cellStyle name="_PERSONAL_1_09-20_SO 200" xfId="478"/>
    <cellStyle name="_PERSONAL_1_09-20_Soupis prací_SO400 xls" xfId="479"/>
    <cellStyle name="_PERSONAL_1_Rekapitulace SmCB" xfId="480"/>
    <cellStyle name="_PERSONAL_1_rozpočet_" xfId="481"/>
    <cellStyle name="_PERSONAL_1_SO 000 Pozadavky investora" xfId="482"/>
    <cellStyle name="_PERSONAL_1_SO 000-002" xfId="483"/>
    <cellStyle name="_PERSONAL_1_SO 05 interiér propočet" xfId="484"/>
    <cellStyle name="_PERSONAL_1_SO 05 interiér propočet_6052_Úpravy v terminálu T3_RO_130124" xfId="485"/>
    <cellStyle name="_PERSONAL_1_SO 05 interiér propočet_rozpočet_" xfId="486"/>
    <cellStyle name="_PERSONAL_1_SO 05 interiér propočet_SO 100 kom_Soupis prací" xfId="487"/>
    <cellStyle name="_PERSONAL_1_SO 05 interiér propočet_SO 101 provizorní DZ" xfId="488"/>
    <cellStyle name="_PERSONAL_1_SO 05 interiér propočet_SO 200" xfId="489"/>
    <cellStyle name="_PERSONAL_1_SO 05 interiér propočet_Soupis prací_SO400 xls" xfId="490"/>
    <cellStyle name="_PERSONAL_1_SO 05 střecha propočet" xfId="491"/>
    <cellStyle name="_PERSONAL_1_SO 05 střecha propočet_6052_Úpravy v terminálu T3_RO_130124" xfId="492"/>
    <cellStyle name="_PERSONAL_1_SO 05 střecha propočet_rozpočet_" xfId="493"/>
    <cellStyle name="_PERSONAL_1_SO 05 střecha propočet_SO 100 kom_Soupis prací" xfId="494"/>
    <cellStyle name="_PERSONAL_1_SO 05 střecha propočet_SO 101 provizorní DZ" xfId="495"/>
    <cellStyle name="_PERSONAL_1_SO 05 střecha propočet_SO 200" xfId="496"/>
    <cellStyle name="_PERSONAL_1_SO 05 střecha propočet_Soupis prací_SO400 xls" xfId="497"/>
    <cellStyle name="_PERSONAL_1_SO 05 vzduchové sanační úpravy propočet" xfId="498"/>
    <cellStyle name="_PERSONAL_1_SO 05 vzduchové sanační úpravy propočet_6052_Úpravy v terminálu T3_RO_130124" xfId="499"/>
    <cellStyle name="_PERSONAL_1_SO 05 vzduchové sanační úpravy propočet_rozpočet_" xfId="500"/>
    <cellStyle name="_PERSONAL_1_SO 05 vzduchové sanační úpravy propočet_SO 100 kom_Soupis prací" xfId="501"/>
    <cellStyle name="_PERSONAL_1_SO 05 vzduchové sanační úpravy propočet_SO 101 provizorní DZ" xfId="502"/>
    <cellStyle name="_PERSONAL_1_SO 05 vzduchové sanační úpravy propočet_SO 200" xfId="503"/>
    <cellStyle name="_PERSONAL_1_SO 05 vzduchové sanační úpravy propočet_Soupis prací_SO400 xls" xfId="504"/>
    <cellStyle name="_PERSONAL_1_SO 100 kom_Soupis prací" xfId="505"/>
    <cellStyle name="_PERSONAL_1_SO 100-199" xfId="506"/>
    <cellStyle name="_PERSONAL_1_SO 101 provizorní DZ" xfId="507"/>
    <cellStyle name="_PERSONAL_1_SO 20_stavba" xfId="508"/>
    <cellStyle name="_PERSONAL_1_SO 200" xfId="509"/>
    <cellStyle name="_PERSONAL_1_SO 200-220" xfId="510"/>
    <cellStyle name="_PERSONAL_1_SO 260-270" xfId="511"/>
    <cellStyle name="_PERSONAL_1_SO 300-330" xfId="512"/>
    <cellStyle name="_PERSONAL_1_SO 350-365" xfId="513"/>
    <cellStyle name="_PERSONAL_1_SO 370" xfId="514"/>
    <cellStyle name="_PERSONAL_1_SO 440-449" xfId="515"/>
    <cellStyle name="_PERSONAL_1_SO 460-469" xfId="516"/>
    <cellStyle name="_PERSONAL_1_SO 520-536" xfId="517"/>
    <cellStyle name="_PERSONAL_1_SO 800-809" xfId="518"/>
    <cellStyle name="_PERSONAL_1_Soupis prací_SO400 xls" xfId="519"/>
    <cellStyle name="_PERSONAL_Rekapitulace SmCB" xfId="520"/>
    <cellStyle name="_PERSONAL_rozpočet_" xfId="521"/>
    <cellStyle name="_PERSONAL_SO 000 Pozadavky investora" xfId="522"/>
    <cellStyle name="_PERSONAL_SO 000-002" xfId="523"/>
    <cellStyle name="_PERSONAL_SO 05 interiér propočet" xfId="524"/>
    <cellStyle name="_PERSONAL_SO 05 interiér propočet_6052_Úpravy v terminálu T3_RO_130124" xfId="525"/>
    <cellStyle name="_PERSONAL_SO 05 interiér propočet_rozpočet_" xfId="526"/>
    <cellStyle name="_PERSONAL_SO 05 interiér propočet_SO 100 kom_Soupis prací" xfId="527"/>
    <cellStyle name="_PERSONAL_SO 05 interiér propočet_SO 101 provizorní DZ" xfId="528"/>
    <cellStyle name="_PERSONAL_SO 05 interiér propočet_SO 200" xfId="529"/>
    <cellStyle name="_PERSONAL_SO 05 interiér propočet_Soupis prací_SO400 xls" xfId="530"/>
    <cellStyle name="_PERSONAL_SO 05 střecha propočet" xfId="531"/>
    <cellStyle name="_PERSONAL_SO 05 střecha propočet_6052_Úpravy v terminálu T3_RO_130124" xfId="532"/>
    <cellStyle name="_PERSONAL_SO 05 střecha propočet_rozpočet_" xfId="533"/>
    <cellStyle name="_PERSONAL_SO 05 střecha propočet_SO 100 kom_Soupis prací" xfId="534"/>
    <cellStyle name="_PERSONAL_SO 05 střecha propočet_SO 101 provizorní DZ" xfId="535"/>
    <cellStyle name="_PERSONAL_SO 05 střecha propočet_SO 200" xfId="536"/>
    <cellStyle name="_PERSONAL_SO 05 střecha propočet_Soupis prací_SO400 xls" xfId="537"/>
    <cellStyle name="_PERSONAL_SO 05 vzduchové sanační úpravy propočet" xfId="538"/>
    <cellStyle name="_PERSONAL_SO 05 vzduchové sanační úpravy propočet_6052_Úpravy v terminálu T3_RO_130124" xfId="539"/>
    <cellStyle name="_PERSONAL_SO 05 vzduchové sanační úpravy propočet_rozpočet_" xfId="540"/>
    <cellStyle name="_PERSONAL_SO 05 vzduchové sanační úpravy propočet_SO 100 kom_Soupis prací" xfId="541"/>
    <cellStyle name="_PERSONAL_SO 05 vzduchové sanační úpravy propočet_SO 101 provizorní DZ" xfId="542"/>
    <cellStyle name="_PERSONAL_SO 05 vzduchové sanační úpravy propočet_SO 200" xfId="543"/>
    <cellStyle name="_PERSONAL_SO 05 vzduchové sanační úpravy propočet_Soupis prací_SO400 xls" xfId="544"/>
    <cellStyle name="_PERSONAL_SO 100 kom_Soupis prací" xfId="545"/>
    <cellStyle name="_PERSONAL_SO 100-199" xfId="546"/>
    <cellStyle name="_PERSONAL_SO 101 provizorní DZ" xfId="547"/>
    <cellStyle name="_PERSONAL_SO 20_stavba" xfId="548"/>
    <cellStyle name="_PERSONAL_SO 200" xfId="549"/>
    <cellStyle name="_PERSONAL_SO 200-220" xfId="550"/>
    <cellStyle name="_PERSONAL_SO 260-270" xfId="551"/>
    <cellStyle name="_PERSONAL_SO 300-330" xfId="552"/>
    <cellStyle name="_PERSONAL_SO 350-365" xfId="553"/>
    <cellStyle name="_PERSONAL_SO 370" xfId="554"/>
    <cellStyle name="_PERSONAL_SO 440-449" xfId="555"/>
    <cellStyle name="_PERSONAL_SO 460-469" xfId="556"/>
    <cellStyle name="_PERSONAL_SO 520-536" xfId="557"/>
    <cellStyle name="_PERSONAL_SO 800-809" xfId="558"/>
    <cellStyle name="_PERSONAL_Soupis prací_SO400 xls" xfId="559"/>
    <cellStyle name="_Q-Sadovky-výkaz-2003-07-01" xfId="560"/>
    <cellStyle name="_Q-Sadovky-výkaz-2003-07-01_002_08_4914_002_01_09_17_002Technicka_specifikace_2etapa" xfId="561"/>
    <cellStyle name="_Q-Sadovky-výkaz-2003-07-01_002_08_4914_002_01_09_17_002Technicka_specifikace_2etapa_6052_Úpravy v terminálu T3_RO_130124" xfId="562"/>
    <cellStyle name="_Q-Sadovky-výkaz-2003-07-01_002_08_4914_002_01_09_17_002Technicka_specifikace_2etapa_rozpočet_" xfId="563"/>
    <cellStyle name="_Q-Sadovky-výkaz-2003-07-01_002_08_4914_002_01_09_17_002Technicka_specifikace_2etapa_SO 100 kom_Soupis prací" xfId="564"/>
    <cellStyle name="_Q-Sadovky-výkaz-2003-07-01_002_08_4914_002_01_09_17_002Technicka_specifikace_2etapa_SO 101 provizorní DZ" xfId="565"/>
    <cellStyle name="_Q-Sadovky-výkaz-2003-07-01_002_08_4914_002_01_09_17_002Technicka_specifikace_2etapa_SO 200" xfId="566"/>
    <cellStyle name="_Q-Sadovky-výkaz-2003-07-01_002_08_4914_002_01_09_17_002Technicka_specifikace_2etapa_Soupis prací_SO400 xls" xfId="567"/>
    <cellStyle name="_Q-Sadovky-výkaz-2003-07-01_09-13-zbytek" xfId="568"/>
    <cellStyle name="_Q-Sadovky-výkaz-2003-07-01_09-13-zbytek_6052_Úpravy v terminálu T3_RO_130124" xfId="569"/>
    <cellStyle name="_Q-Sadovky-výkaz-2003-07-01_09-13-zbytek_rozpočet_" xfId="570"/>
    <cellStyle name="_Q-Sadovky-výkaz-2003-07-01_09-13-zbytek_SO 100 kom_Soupis prací" xfId="571"/>
    <cellStyle name="_Q-Sadovky-výkaz-2003-07-01_09-13-zbytek_SO 101 provizorní DZ" xfId="572"/>
    <cellStyle name="_Q-Sadovky-výkaz-2003-07-01_09-13-zbytek_SO 200" xfId="573"/>
    <cellStyle name="_Q-Sadovky-výkaz-2003-07-01_09-13-zbytek_Soupis prací_SO400 xls" xfId="574"/>
    <cellStyle name="_Q-Sadovky-výkaz-2003-07-01_09-17" xfId="575"/>
    <cellStyle name="_Q-Sadovky-výkaz-2003-07-01_09-17_6052_Úpravy v terminálu T3_RO_130124" xfId="576"/>
    <cellStyle name="_Q-Sadovky-výkaz-2003-07-01_09-17_rozpočet_" xfId="577"/>
    <cellStyle name="_Q-Sadovky-výkaz-2003-07-01_09-17_SO 100 kom_Soupis prací" xfId="578"/>
    <cellStyle name="_Q-Sadovky-výkaz-2003-07-01_09-17_SO 101 provizorní DZ" xfId="579"/>
    <cellStyle name="_Q-Sadovky-výkaz-2003-07-01_09-17_SO 200" xfId="580"/>
    <cellStyle name="_Q-Sadovky-výkaz-2003-07-01_09-17_Soupis prací_SO400 xls" xfId="581"/>
    <cellStyle name="_Q-Sadovky-výkaz-2003-07-01_1" xfId="582"/>
    <cellStyle name="_Q-Sadovky-výkaz-2003-07-01_1_002_08_4914_002_01_09_17_002Technicka_specifikace_2etapa" xfId="583"/>
    <cellStyle name="_Q-Sadovky-výkaz-2003-07-01_1_002_08_4914_002_01_09_17_002Technicka_specifikace_2etapa 2" xfId="584"/>
    <cellStyle name="_Q-Sadovky-výkaz-2003-07-01_1_002_08_4914_002_01_09_17_002Technicka_specifikace_2etapa_6052_Úpravy v terminálu T3_RO_130124" xfId="585"/>
    <cellStyle name="_Q-Sadovky-výkaz-2003-07-01_1_002_08_4914_002_01_09_17_002Technicka_specifikace_2etapa_rozpočet_" xfId="586"/>
    <cellStyle name="_Q-Sadovky-výkaz-2003-07-01_1_002_08_4914_002_01_09_17_002Technicka_specifikace_2etapa_SO 100 kom_Soupis prací" xfId="587"/>
    <cellStyle name="_Q-Sadovky-výkaz-2003-07-01_1_002_08_4914_002_01_09_17_002Technicka_specifikace_2etapa_SO 101 provizorní DZ" xfId="588"/>
    <cellStyle name="_Q-Sadovky-výkaz-2003-07-01_1_002_08_4914_002_01_09_17_002Technicka_specifikace_2etapa_SO 200" xfId="589"/>
    <cellStyle name="_Q-Sadovky-výkaz-2003-07-01_1_002_08_4914_002_01_09_17_002Technicka_specifikace_2etapa_Soupis prací_SO400 xls" xfId="590"/>
    <cellStyle name="_Q-Sadovky-výkaz-2003-07-01_1_09_bur_kanali" xfId="591"/>
    <cellStyle name="_Q-Sadovky-výkaz-2003-07-01_1_09_bur_kanali_rozpočet_" xfId="592"/>
    <cellStyle name="_Q-Sadovky-výkaz-2003-07-01_1_09_bur_kanali_SO 100 kom_Soupis prací" xfId="593"/>
    <cellStyle name="_Q-Sadovky-výkaz-2003-07-01_1_09_bur_kanali_SO 101 provizorní DZ" xfId="594"/>
    <cellStyle name="_Q-Sadovky-výkaz-2003-07-01_1_09_bur_kanali_SO 200" xfId="595"/>
    <cellStyle name="_Q-Sadovky-výkaz-2003-07-01_1_09_bur_kanali_Soupis prací_SO400 xls" xfId="596"/>
    <cellStyle name="_Q-Sadovky-výkaz-2003-07-01_1_09_bur_podlažní_vestavby" xfId="597"/>
    <cellStyle name="_Q-Sadovky-výkaz-2003-07-01_1_09_bur_podlažní_vestavby_rozpočet_" xfId="598"/>
    <cellStyle name="_Q-Sadovky-výkaz-2003-07-01_1_09_bur_podlažní_vestavby_SO 100 kom_Soupis prací" xfId="599"/>
    <cellStyle name="_Q-Sadovky-výkaz-2003-07-01_1_09_bur_podlažní_vestavby_SO 101 provizorní DZ" xfId="600"/>
    <cellStyle name="_Q-Sadovky-výkaz-2003-07-01_1_09_bur_podlažní_vestavby_SO 200" xfId="601"/>
    <cellStyle name="_Q-Sadovky-výkaz-2003-07-01_1_09_bur_podlažní_vestavby_Soupis prací_SO400 xls" xfId="602"/>
    <cellStyle name="_Q-Sadovky-výkaz-2003-07-01_1_09_buri_malby" xfId="603"/>
    <cellStyle name="_Q-Sadovky-výkaz-2003-07-01_1_09_buri_malby_rozpočet_" xfId="604"/>
    <cellStyle name="_Q-Sadovky-výkaz-2003-07-01_1_09_buri_malby_SO 100 kom_Soupis prací" xfId="605"/>
    <cellStyle name="_Q-Sadovky-výkaz-2003-07-01_1_09_buri_malby_SO 101 provizorní DZ" xfId="606"/>
    <cellStyle name="_Q-Sadovky-výkaz-2003-07-01_1_09_buri_malby_SO 200" xfId="607"/>
    <cellStyle name="_Q-Sadovky-výkaz-2003-07-01_1_09_buri_malby_Soupis prací_SO400 xls" xfId="608"/>
    <cellStyle name="_Q-Sadovky-výkaz-2003-07-01_1_09_buri_regaly" xfId="609"/>
    <cellStyle name="_Q-Sadovky-výkaz-2003-07-01_1_09_buri_regaly_rozpočet_" xfId="610"/>
    <cellStyle name="_Q-Sadovky-výkaz-2003-07-01_1_09_buri_regaly_SO 100 kom_Soupis prací" xfId="611"/>
    <cellStyle name="_Q-Sadovky-výkaz-2003-07-01_1_09_buri_regaly_SO 101 provizorní DZ" xfId="612"/>
    <cellStyle name="_Q-Sadovky-výkaz-2003-07-01_1_09_buri_regaly_SO 200" xfId="613"/>
    <cellStyle name="_Q-Sadovky-výkaz-2003-07-01_1_09_buri_regaly_Soupis prací_SO400 xls" xfId="614"/>
    <cellStyle name="_Q-Sadovky-výkaz-2003-07-01_1_09-13-zbytek" xfId="615"/>
    <cellStyle name="_Q-Sadovky-výkaz-2003-07-01_1_09-13-zbytek 2" xfId="616"/>
    <cellStyle name="_Q-Sadovky-výkaz-2003-07-01_1_09-13-zbytek_6052_Úpravy v terminálu T3_RO_130124" xfId="617"/>
    <cellStyle name="_Q-Sadovky-výkaz-2003-07-01_1_09-13-zbytek_rozpočet_" xfId="618"/>
    <cellStyle name="_Q-Sadovky-výkaz-2003-07-01_1_09-13-zbytek_SO 100 kom_Soupis prací" xfId="619"/>
    <cellStyle name="_Q-Sadovky-výkaz-2003-07-01_1_09-13-zbytek_SO 101 provizorní DZ" xfId="620"/>
    <cellStyle name="_Q-Sadovky-výkaz-2003-07-01_1_09-13-zbytek_SO 200" xfId="621"/>
    <cellStyle name="_Q-Sadovky-výkaz-2003-07-01_1_09-13-zbytek_Soupis prací_SO400 xls" xfId="622"/>
    <cellStyle name="_Q-Sadovky-výkaz-2003-07-01_1_09-17" xfId="623"/>
    <cellStyle name="_Q-Sadovky-výkaz-2003-07-01_1_09-17 2" xfId="624"/>
    <cellStyle name="_Q-Sadovky-výkaz-2003-07-01_1_09-17_6052_Úpravy v terminálu T3_RO_130124" xfId="625"/>
    <cellStyle name="_Q-Sadovky-výkaz-2003-07-01_1_09-17_rozpočet_" xfId="626"/>
    <cellStyle name="_Q-Sadovky-výkaz-2003-07-01_1_09-17_SO 100 kom_Soupis prací" xfId="627"/>
    <cellStyle name="_Q-Sadovky-výkaz-2003-07-01_1_09-17_SO 101 provizorní DZ" xfId="628"/>
    <cellStyle name="_Q-Sadovky-výkaz-2003-07-01_1_09-17_SO 200" xfId="629"/>
    <cellStyle name="_Q-Sadovky-výkaz-2003-07-01_1_09-17_Soupis prací_SO400 xls" xfId="630"/>
    <cellStyle name="_Q-Sadovky-výkaz-2003-07-01_1_09-20" xfId="631"/>
    <cellStyle name="_Q-Sadovky-výkaz-2003-07-01_1_09-20_rozpočet_" xfId="632"/>
    <cellStyle name="_Q-Sadovky-výkaz-2003-07-01_1_09-20_SO 100 kom_Soupis prací" xfId="633"/>
    <cellStyle name="_Q-Sadovky-výkaz-2003-07-01_1_09-20_SO 101 provizorní DZ" xfId="634"/>
    <cellStyle name="_Q-Sadovky-výkaz-2003-07-01_1_09-20_SO 200" xfId="635"/>
    <cellStyle name="_Q-Sadovky-výkaz-2003-07-01_1_09-20_Soupis prací_SO400 xls" xfId="636"/>
    <cellStyle name="_Q-Sadovky-výkaz-2003-07-01_1_Rekapitulace SmCB" xfId="637"/>
    <cellStyle name="_Q-Sadovky-výkaz-2003-07-01_1_rozpočet_" xfId="638"/>
    <cellStyle name="_Q-Sadovky-výkaz-2003-07-01_1_SO 000 Pozadavky investora" xfId="639"/>
    <cellStyle name="_Q-Sadovky-výkaz-2003-07-01_1_SO 000-002" xfId="640"/>
    <cellStyle name="_Q-Sadovky-výkaz-2003-07-01_1_SO 05 interiér propočet" xfId="641"/>
    <cellStyle name="_Q-Sadovky-výkaz-2003-07-01_1_SO 05 interiér propočet 2" xfId="642"/>
    <cellStyle name="_Q-Sadovky-výkaz-2003-07-01_1_SO 05 interiér propočet_6052_Úpravy v terminálu T3_RO_130124" xfId="643"/>
    <cellStyle name="_Q-Sadovky-výkaz-2003-07-01_1_SO 05 interiér propočet_rozpočet_" xfId="644"/>
    <cellStyle name="_Q-Sadovky-výkaz-2003-07-01_1_SO 05 interiér propočet_SO 100 kom_Soupis prací" xfId="645"/>
    <cellStyle name="_Q-Sadovky-výkaz-2003-07-01_1_SO 05 interiér propočet_SO 101 provizorní DZ" xfId="646"/>
    <cellStyle name="_Q-Sadovky-výkaz-2003-07-01_1_SO 05 interiér propočet_SO 200" xfId="647"/>
    <cellStyle name="_Q-Sadovky-výkaz-2003-07-01_1_SO 05 interiér propočet_Soupis prací_SO400 xls" xfId="648"/>
    <cellStyle name="_Q-Sadovky-výkaz-2003-07-01_1_SO 05 střecha propočet" xfId="649"/>
    <cellStyle name="_Q-Sadovky-výkaz-2003-07-01_1_SO 05 střecha propočet 2" xfId="650"/>
    <cellStyle name="_Q-Sadovky-výkaz-2003-07-01_1_SO 05 střecha propočet_6052_Úpravy v terminálu T3_RO_130124" xfId="651"/>
    <cellStyle name="_Q-Sadovky-výkaz-2003-07-01_1_SO 05 střecha propočet_rozpočet_" xfId="652"/>
    <cellStyle name="_Q-Sadovky-výkaz-2003-07-01_1_SO 05 střecha propočet_SO 100 kom_Soupis prací" xfId="653"/>
    <cellStyle name="_Q-Sadovky-výkaz-2003-07-01_1_SO 05 střecha propočet_SO 101 provizorní DZ" xfId="654"/>
    <cellStyle name="_Q-Sadovky-výkaz-2003-07-01_1_SO 05 střecha propočet_SO 200" xfId="655"/>
    <cellStyle name="_Q-Sadovky-výkaz-2003-07-01_1_SO 05 střecha propočet_Soupis prací_SO400 xls" xfId="656"/>
    <cellStyle name="_Q-Sadovky-výkaz-2003-07-01_1_SO 05 vzduchové sanační úpravy propočet" xfId="657"/>
    <cellStyle name="_Q-Sadovky-výkaz-2003-07-01_1_SO 05 vzduchové sanační úpravy propočet 2" xfId="658"/>
    <cellStyle name="_Q-Sadovky-výkaz-2003-07-01_1_SO 05 vzduchové sanační úpravy propočet_6052_Úpravy v terminálu T3_RO_130124" xfId="659"/>
    <cellStyle name="_Q-Sadovky-výkaz-2003-07-01_1_SO 05 vzduchové sanační úpravy propočet_rozpočet_" xfId="660"/>
    <cellStyle name="_Q-Sadovky-výkaz-2003-07-01_1_SO 05 vzduchové sanační úpravy propočet_SO 100 kom_Soupis prací" xfId="661"/>
    <cellStyle name="_Q-Sadovky-výkaz-2003-07-01_1_SO 05 vzduchové sanační úpravy propočet_SO 101 provizorní DZ" xfId="662"/>
    <cellStyle name="_Q-Sadovky-výkaz-2003-07-01_1_SO 05 vzduchové sanační úpravy propočet_SO 200" xfId="663"/>
    <cellStyle name="_Q-Sadovky-výkaz-2003-07-01_1_SO 05 vzduchové sanační úpravy propočet_Soupis prací_SO400 xls" xfId="664"/>
    <cellStyle name="_Q-Sadovky-výkaz-2003-07-01_1_SO 100 kom_Soupis prací" xfId="665"/>
    <cellStyle name="_Q-Sadovky-výkaz-2003-07-01_1_SO 100-199" xfId="666"/>
    <cellStyle name="_Q-Sadovky-výkaz-2003-07-01_1_SO 101 provizorní DZ" xfId="667"/>
    <cellStyle name="_Q-Sadovky-výkaz-2003-07-01_1_SO 20_stavba" xfId="668"/>
    <cellStyle name="_Q-Sadovky-výkaz-2003-07-01_1_SO 200" xfId="669"/>
    <cellStyle name="_Q-Sadovky-výkaz-2003-07-01_1_SO 200-220" xfId="670"/>
    <cellStyle name="_Q-Sadovky-výkaz-2003-07-01_1_SO 260-270" xfId="671"/>
    <cellStyle name="_Q-Sadovky-výkaz-2003-07-01_1_SO 300-330" xfId="672"/>
    <cellStyle name="_Q-Sadovky-výkaz-2003-07-01_1_SO 350-365" xfId="673"/>
    <cellStyle name="_Q-Sadovky-výkaz-2003-07-01_1_SO 370" xfId="674"/>
    <cellStyle name="_Q-Sadovky-výkaz-2003-07-01_1_SO 440-449" xfId="675"/>
    <cellStyle name="_Q-Sadovky-výkaz-2003-07-01_1_SO 460-469" xfId="676"/>
    <cellStyle name="_Q-Sadovky-výkaz-2003-07-01_1_SO 520-536" xfId="677"/>
    <cellStyle name="_Q-Sadovky-výkaz-2003-07-01_1_SO 800-809" xfId="678"/>
    <cellStyle name="_Q-Sadovky-výkaz-2003-07-01_1_Soupis prací_SO400 xls" xfId="679"/>
    <cellStyle name="_Q-Sadovky-výkaz-2003-07-01_2" xfId="680"/>
    <cellStyle name="_Q-Sadovky-výkaz-2003-07-01_2_002_08_4914_002_01_09_17_002Technicka_specifikace_2etapa" xfId="681"/>
    <cellStyle name="_Q-Sadovky-výkaz-2003-07-01_2_002_08_4914_002_01_09_17_002Technicka_specifikace_2etapa 2" xfId="682"/>
    <cellStyle name="_Q-Sadovky-výkaz-2003-07-01_2_002_08_4914_002_01_09_17_002Technicka_specifikace_2etapa_5724_DVZ_SO_10-02_oceneny_VV" xfId="683"/>
    <cellStyle name="_Q-Sadovky-výkaz-2003-07-01_2_002_08_4914_002_01_09_17_002Technicka_specifikace_2etapa_5724_DVZ_SO_10-03_oceneny_VV (2)" xfId="684"/>
    <cellStyle name="_Q-Sadovky-výkaz-2003-07-01_2_002_08_4914_002_01_09_17_002Technicka_specifikace_2etapa_5806_Mustek_Ražby_RO" xfId="685"/>
    <cellStyle name="_Q-Sadovky-výkaz-2003-07-01_2_002_08_4914_002_01_09_17_002Technicka_specifikace_2etapa_6052_Úpravy v terminálu T3_RO_130124" xfId="686"/>
    <cellStyle name="_Q-Sadovky-výkaz-2003-07-01_2_002_08_4914_002_01_09_17_002Technicka_specifikace_2etapa_PS94_strojni zarizeni_NR" xfId="687"/>
    <cellStyle name="_Q-Sadovky-výkaz-2003-07-01_2_002_08_4914_002_01_09_17_002Technicka_specifikace_2etapa_rozpočet_" xfId="688"/>
    <cellStyle name="_Q-Sadovky-výkaz-2003-07-01_2_002_08_4914_002_01_09_17_002Technicka_specifikace_2etapa_Rozpočet_ stavba_koupaliště Luka" xfId="689"/>
    <cellStyle name="_Q-Sadovky-výkaz-2003-07-01_2_002_08_4914_002_01_09_17_002Technicka_specifikace_2etapa_rozpočet__PS94_strojni zarizeni_NR" xfId="690"/>
    <cellStyle name="_Q-Sadovky-výkaz-2003-07-01_2_002_08_4914_002_01_09_17_002Technicka_specifikace_2etapa_rozpočet__Rozpočet_ stavba_koupaliště Luka" xfId="691"/>
    <cellStyle name="_Q-Sadovky-výkaz-2003-07-01_2_002_08_4914_002_01_09_17_002Technicka_specifikace_2etapa_SO 100 kom_Soupis prací" xfId="692"/>
    <cellStyle name="_Q-Sadovky-výkaz-2003-07-01_2_002_08_4914_002_01_09_17_002Technicka_specifikace_2etapa_SO 100 kom_Soupis prací_PS94_strojni zarizeni_NR" xfId="693"/>
    <cellStyle name="_Q-Sadovky-výkaz-2003-07-01_2_002_08_4914_002_01_09_17_002Technicka_specifikace_2etapa_SO 100 kom_Soupis prací_Rozpočet_ stavba_koupaliště Luka" xfId="694"/>
    <cellStyle name="_Q-Sadovky-výkaz-2003-07-01_2_002_08_4914_002_01_09_17_002Technicka_specifikace_2etapa_SO 101 provizorní DZ" xfId="695"/>
    <cellStyle name="_Q-Sadovky-výkaz-2003-07-01_2_002_08_4914_002_01_09_17_002Technicka_specifikace_2etapa_SO 101 provizorní DZ_PS94_strojni zarizeni_NR" xfId="696"/>
    <cellStyle name="_Q-Sadovky-výkaz-2003-07-01_2_002_08_4914_002_01_09_17_002Technicka_specifikace_2etapa_SO 101 provizorní DZ_Rozpočet_ stavba_koupaliště Luka" xfId="697"/>
    <cellStyle name="_Q-Sadovky-výkaz-2003-07-01_2_002_08_4914_002_01_09_17_002Technicka_specifikace_2etapa_SO 200" xfId="698"/>
    <cellStyle name="_Q-Sadovky-výkaz-2003-07-01_2_002_08_4914_002_01_09_17_002Technicka_specifikace_2etapa_SO 200_PS94_strojni zarizeni_NR" xfId="699"/>
    <cellStyle name="_Q-Sadovky-výkaz-2003-07-01_2_002_08_4914_002_01_09_17_002Technicka_specifikace_2etapa_SO 200_Rozpočet_ stavba_koupaliště Luka" xfId="700"/>
    <cellStyle name="_Q-Sadovky-výkaz-2003-07-01_2_002_08_4914_002_01_09_17_002Technicka_specifikace_2etapa_Soupis prací_SO400 xls" xfId="701"/>
    <cellStyle name="_Q-Sadovky-výkaz-2003-07-01_2_002_08_4914_002_01_09_17_002Technicka_specifikace_2etapa_Soupis prací_SO400 xls_PS94_strojni zarizeni_NR" xfId="702"/>
    <cellStyle name="_Q-Sadovky-výkaz-2003-07-01_2_002_08_4914_002_01_09_17_002Technicka_specifikace_2etapa_Soupis prací_SO400 xls_Rozpočet_ stavba_koupaliště Luka" xfId="703"/>
    <cellStyle name="_Q-Sadovky-výkaz-2003-07-01_2_09_bur_kanali" xfId="704"/>
    <cellStyle name="_Q-Sadovky-výkaz-2003-07-01_2_09_bur_kanali_rozpočet_" xfId="705"/>
    <cellStyle name="_Q-Sadovky-výkaz-2003-07-01_2_09_bur_kanali_SO 100 kom_Soupis prací" xfId="706"/>
    <cellStyle name="_Q-Sadovky-výkaz-2003-07-01_2_09_bur_kanali_SO 101 provizorní DZ" xfId="707"/>
    <cellStyle name="_Q-Sadovky-výkaz-2003-07-01_2_09_bur_kanali_SO 200" xfId="708"/>
    <cellStyle name="_Q-Sadovky-výkaz-2003-07-01_2_09_bur_kanali_Soupis prací_SO400 xls" xfId="709"/>
    <cellStyle name="_Q-Sadovky-výkaz-2003-07-01_2_09_bur_podlažní_vestavby" xfId="710"/>
    <cellStyle name="_Q-Sadovky-výkaz-2003-07-01_2_09_bur_podlažní_vestavby_rozpočet_" xfId="711"/>
    <cellStyle name="_Q-Sadovky-výkaz-2003-07-01_2_09_bur_podlažní_vestavby_SO 100 kom_Soupis prací" xfId="712"/>
    <cellStyle name="_Q-Sadovky-výkaz-2003-07-01_2_09_bur_podlažní_vestavby_SO 101 provizorní DZ" xfId="713"/>
    <cellStyle name="_Q-Sadovky-výkaz-2003-07-01_2_09_bur_podlažní_vestavby_SO 200" xfId="714"/>
    <cellStyle name="_Q-Sadovky-výkaz-2003-07-01_2_09_bur_podlažní_vestavby_Soupis prací_SO400 xls" xfId="715"/>
    <cellStyle name="_Q-Sadovky-výkaz-2003-07-01_2_09_buri_malby" xfId="716"/>
    <cellStyle name="_Q-Sadovky-výkaz-2003-07-01_2_09_buri_malby_rozpočet_" xfId="717"/>
    <cellStyle name="_Q-Sadovky-výkaz-2003-07-01_2_09_buri_malby_SO 100 kom_Soupis prací" xfId="718"/>
    <cellStyle name="_Q-Sadovky-výkaz-2003-07-01_2_09_buri_malby_SO 101 provizorní DZ" xfId="719"/>
    <cellStyle name="_Q-Sadovky-výkaz-2003-07-01_2_09_buri_malby_SO 200" xfId="720"/>
    <cellStyle name="_Q-Sadovky-výkaz-2003-07-01_2_09_buri_malby_Soupis prací_SO400 xls" xfId="721"/>
    <cellStyle name="_Q-Sadovky-výkaz-2003-07-01_2_09_buri_regaly" xfId="722"/>
    <cellStyle name="_Q-Sadovky-výkaz-2003-07-01_2_09_buri_regaly_rozpočet_" xfId="723"/>
    <cellStyle name="_Q-Sadovky-výkaz-2003-07-01_2_09_buri_regaly_SO 100 kom_Soupis prací" xfId="724"/>
    <cellStyle name="_Q-Sadovky-výkaz-2003-07-01_2_09_buri_regaly_SO 101 provizorní DZ" xfId="725"/>
    <cellStyle name="_Q-Sadovky-výkaz-2003-07-01_2_09_buri_regaly_SO 200" xfId="726"/>
    <cellStyle name="_Q-Sadovky-výkaz-2003-07-01_2_09_buri_regaly_Soupis prací_SO400 xls" xfId="727"/>
    <cellStyle name="_Q-Sadovky-výkaz-2003-07-01_2_09-13-zbytek" xfId="728"/>
    <cellStyle name="_Q-Sadovky-výkaz-2003-07-01_2_09-13-zbytek 2" xfId="729"/>
    <cellStyle name="_Q-Sadovky-výkaz-2003-07-01_2_09-13-zbytek_5724_DVZ_SO_10-02_oceneny_VV" xfId="730"/>
    <cellStyle name="_Q-Sadovky-výkaz-2003-07-01_2_09-13-zbytek_5724_DVZ_SO_10-03_oceneny_VV (2)" xfId="731"/>
    <cellStyle name="_Q-Sadovky-výkaz-2003-07-01_2_09-13-zbytek_5806_Mustek_Ražby_RO" xfId="732"/>
    <cellStyle name="_Q-Sadovky-výkaz-2003-07-01_2_09-13-zbytek_6052_Úpravy v terminálu T3_RO_130124" xfId="733"/>
    <cellStyle name="_Q-Sadovky-výkaz-2003-07-01_2_09-13-zbytek_PS94_strojni zarizeni_NR" xfId="734"/>
    <cellStyle name="_Q-Sadovky-výkaz-2003-07-01_2_09-13-zbytek_rozpočet_" xfId="735"/>
    <cellStyle name="_Q-Sadovky-výkaz-2003-07-01_2_09-13-zbytek_Rozpočet_ stavba_koupaliště Luka" xfId="736"/>
    <cellStyle name="_Q-Sadovky-výkaz-2003-07-01_2_09-13-zbytek_rozpočet__PS94_strojni zarizeni_NR" xfId="737"/>
    <cellStyle name="_Q-Sadovky-výkaz-2003-07-01_2_09-13-zbytek_rozpočet__Rozpočet_ stavba_koupaliště Luka" xfId="738"/>
    <cellStyle name="_Q-Sadovky-výkaz-2003-07-01_2_09-13-zbytek_SO 100 kom_Soupis prací" xfId="739"/>
    <cellStyle name="_Q-Sadovky-výkaz-2003-07-01_2_09-13-zbytek_SO 100 kom_Soupis prací_PS94_strojni zarizeni_NR" xfId="740"/>
    <cellStyle name="_Q-Sadovky-výkaz-2003-07-01_2_09-13-zbytek_SO 100 kom_Soupis prací_Rozpočet_ stavba_koupaliště Luka" xfId="741"/>
    <cellStyle name="_Q-Sadovky-výkaz-2003-07-01_2_09-13-zbytek_SO 101 provizorní DZ" xfId="742"/>
    <cellStyle name="_Q-Sadovky-výkaz-2003-07-01_2_09-13-zbytek_SO 101 provizorní DZ_PS94_strojni zarizeni_NR" xfId="743"/>
    <cellStyle name="_Q-Sadovky-výkaz-2003-07-01_2_09-13-zbytek_SO 101 provizorní DZ_Rozpočet_ stavba_koupaliště Luka" xfId="744"/>
    <cellStyle name="_Q-Sadovky-výkaz-2003-07-01_2_09-13-zbytek_SO 200" xfId="745"/>
    <cellStyle name="_Q-Sadovky-výkaz-2003-07-01_2_09-13-zbytek_SO 200_PS94_strojni zarizeni_NR" xfId="746"/>
    <cellStyle name="_Q-Sadovky-výkaz-2003-07-01_2_09-13-zbytek_SO 200_Rozpočet_ stavba_koupaliště Luka" xfId="747"/>
    <cellStyle name="_Q-Sadovky-výkaz-2003-07-01_2_09-13-zbytek_Soupis prací_SO400 xls" xfId="748"/>
    <cellStyle name="_Q-Sadovky-výkaz-2003-07-01_2_09-13-zbytek_Soupis prací_SO400 xls_PS94_strojni zarizeni_NR" xfId="749"/>
    <cellStyle name="_Q-Sadovky-výkaz-2003-07-01_2_09-13-zbytek_Soupis prací_SO400 xls_Rozpočet_ stavba_koupaliště Luka" xfId="750"/>
    <cellStyle name="_Q-Sadovky-výkaz-2003-07-01_2_09-17" xfId="751"/>
    <cellStyle name="_Q-Sadovky-výkaz-2003-07-01_2_09-17 2" xfId="752"/>
    <cellStyle name="_Q-Sadovky-výkaz-2003-07-01_2_09-17_5724_DVZ_SO_10-02_oceneny_VV" xfId="753"/>
    <cellStyle name="_Q-Sadovky-výkaz-2003-07-01_2_09-17_5724_DVZ_SO_10-03_oceneny_VV (2)" xfId="754"/>
    <cellStyle name="_Q-Sadovky-výkaz-2003-07-01_2_09-17_5806_Mustek_Ražby_RO" xfId="755"/>
    <cellStyle name="_Q-Sadovky-výkaz-2003-07-01_2_09-17_6052_Úpravy v terminálu T3_RO_130124" xfId="756"/>
    <cellStyle name="_Q-Sadovky-výkaz-2003-07-01_2_09-17_PS94_strojni zarizeni_NR" xfId="757"/>
    <cellStyle name="_Q-Sadovky-výkaz-2003-07-01_2_09-17_rozpočet_" xfId="758"/>
    <cellStyle name="_Q-Sadovky-výkaz-2003-07-01_2_09-17_Rozpočet_ stavba_koupaliště Luka" xfId="759"/>
    <cellStyle name="_Q-Sadovky-výkaz-2003-07-01_2_09-17_rozpočet__PS94_strojni zarizeni_NR" xfId="760"/>
    <cellStyle name="_Q-Sadovky-výkaz-2003-07-01_2_09-17_rozpočet__Rozpočet_ stavba_koupaliště Luka" xfId="761"/>
    <cellStyle name="_Q-Sadovky-výkaz-2003-07-01_2_09-17_SO 100 kom_Soupis prací" xfId="762"/>
    <cellStyle name="_Q-Sadovky-výkaz-2003-07-01_2_09-17_SO 100 kom_Soupis prací_PS94_strojni zarizeni_NR" xfId="763"/>
    <cellStyle name="_Q-Sadovky-výkaz-2003-07-01_2_09-17_SO 100 kom_Soupis prací_Rozpočet_ stavba_koupaliště Luka" xfId="764"/>
    <cellStyle name="_Q-Sadovky-výkaz-2003-07-01_2_09-17_SO 101 provizorní DZ" xfId="765"/>
    <cellStyle name="_Q-Sadovky-výkaz-2003-07-01_2_09-17_SO 101 provizorní DZ_PS94_strojni zarizeni_NR" xfId="766"/>
    <cellStyle name="_Q-Sadovky-výkaz-2003-07-01_2_09-17_SO 101 provizorní DZ_Rozpočet_ stavba_koupaliště Luka" xfId="767"/>
    <cellStyle name="_Q-Sadovky-výkaz-2003-07-01_2_09-17_SO 200" xfId="768"/>
    <cellStyle name="_Q-Sadovky-výkaz-2003-07-01_2_09-17_SO 200_PS94_strojni zarizeni_NR" xfId="769"/>
    <cellStyle name="_Q-Sadovky-výkaz-2003-07-01_2_09-17_SO 200_Rozpočet_ stavba_koupaliště Luka" xfId="770"/>
    <cellStyle name="_Q-Sadovky-výkaz-2003-07-01_2_09-17_Soupis prací_SO400 xls" xfId="771"/>
    <cellStyle name="_Q-Sadovky-výkaz-2003-07-01_2_09-17_Soupis prací_SO400 xls_PS94_strojni zarizeni_NR" xfId="772"/>
    <cellStyle name="_Q-Sadovky-výkaz-2003-07-01_2_09-17_Soupis prací_SO400 xls_Rozpočet_ stavba_koupaliště Luka" xfId="773"/>
    <cellStyle name="_Q-Sadovky-výkaz-2003-07-01_2_09-20" xfId="774"/>
    <cellStyle name="_Q-Sadovky-výkaz-2003-07-01_2_09-20_rozpočet_" xfId="775"/>
    <cellStyle name="_Q-Sadovky-výkaz-2003-07-01_2_09-20_SO 100 kom_Soupis prací" xfId="776"/>
    <cellStyle name="_Q-Sadovky-výkaz-2003-07-01_2_09-20_SO 101 provizorní DZ" xfId="777"/>
    <cellStyle name="_Q-Sadovky-výkaz-2003-07-01_2_09-20_SO 200" xfId="778"/>
    <cellStyle name="_Q-Sadovky-výkaz-2003-07-01_2_09-20_Soupis prací_SO400 xls" xfId="779"/>
    <cellStyle name="_Q-Sadovky-výkaz-2003-07-01_2_Rekapitulace SmCB" xfId="780"/>
    <cellStyle name="_Q-Sadovky-výkaz-2003-07-01_2_rozpočet_" xfId="781"/>
    <cellStyle name="_Q-Sadovky-výkaz-2003-07-01_2_SO 000 Pozadavky investora" xfId="782"/>
    <cellStyle name="_Q-Sadovky-výkaz-2003-07-01_2_SO 000-002" xfId="783"/>
    <cellStyle name="_Q-Sadovky-výkaz-2003-07-01_2_SO 05 interiér propočet" xfId="784"/>
    <cellStyle name="_Q-Sadovky-výkaz-2003-07-01_2_SO 05 interiér propočet 2" xfId="785"/>
    <cellStyle name="_Q-Sadovky-výkaz-2003-07-01_2_SO 05 interiér propočet_5724_DVZ_SO_10-02_oceneny_VV" xfId="786"/>
    <cellStyle name="_Q-Sadovky-výkaz-2003-07-01_2_SO 05 interiér propočet_5724_DVZ_SO_10-03_oceneny_VV (2)" xfId="787"/>
    <cellStyle name="_Q-Sadovky-výkaz-2003-07-01_2_SO 05 interiér propočet_5806_Mustek_Ražby_RO" xfId="788"/>
    <cellStyle name="_Q-Sadovky-výkaz-2003-07-01_2_SO 05 interiér propočet_6052_Úpravy v terminálu T3_RO_130124" xfId="789"/>
    <cellStyle name="_Q-Sadovky-výkaz-2003-07-01_2_SO 05 interiér propočet_PS94_strojni zarizeni_NR" xfId="790"/>
    <cellStyle name="_Q-Sadovky-výkaz-2003-07-01_2_SO 05 interiér propočet_rozpočet_" xfId="791"/>
    <cellStyle name="_Q-Sadovky-výkaz-2003-07-01_2_SO 05 interiér propočet_Rozpočet_ stavba_koupaliště Luka" xfId="792"/>
    <cellStyle name="_Q-Sadovky-výkaz-2003-07-01_2_SO 05 interiér propočet_rozpočet__PS94_strojni zarizeni_NR" xfId="793"/>
    <cellStyle name="_Q-Sadovky-výkaz-2003-07-01_2_SO 05 interiér propočet_rozpočet__Rozpočet_ stavba_koupaliště Luka" xfId="794"/>
    <cellStyle name="_Q-Sadovky-výkaz-2003-07-01_2_SO 05 interiér propočet_SO 100 kom_Soupis prací" xfId="795"/>
    <cellStyle name="_Q-Sadovky-výkaz-2003-07-01_2_SO 05 interiér propočet_SO 100 kom_Soupis prací_PS94_strojni zarizeni_NR" xfId="796"/>
    <cellStyle name="_Q-Sadovky-výkaz-2003-07-01_2_SO 05 interiér propočet_SO 100 kom_Soupis prací_Rozpočet_ stavba_koupaliště Luka" xfId="797"/>
    <cellStyle name="_Q-Sadovky-výkaz-2003-07-01_2_SO 05 interiér propočet_SO 101 provizorní DZ" xfId="798"/>
    <cellStyle name="_Q-Sadovky-výkaz-2003-07-01_2_SO 05 interiér propočet_SO 101 provizorní DZ_PS94_strojni zarizeni_NR" xfId="799"/>
    <cellStyle name="_Q-Sadovky-výkaz-2003-07-01_2_SO 05 interiér propočet_SO 101 provizorní DZ_Rozpočet_ stavba_koupaliště Luka" xfId="800"/>
    <cellStyle name="_Q-Sadovky-výkaz-2003-07-01_2_SO 05 interiér propočet_SO 200" xfId="801"/>
    <cellStyle name="_Q-Sadovky-výkaz-2003-07-01_2_SO 05 interiér propočet_SO 200_PS94_strojni zarizeni_NR" xfId="802"/>
    <cellStyle name="_Q-Sadovky-výkaz-2003-07-01_2_SO 05 interiér propočet_SO 200_Rozpočet_ stavba_koupaliště Luka" xfId="803"/>
    <cellStyle name="_Q-Sadovky-výkaz-2003-07-01_2_SO 05 interiér propočet_Soupis prací_SO400 xls" xfId="804"/>
    <cellStyle name="_Q-Sadovky-výkaz-2003-07-01_2_SO 05 interiér propočet_Soupis prací_SO400 xls_PS94_strojni zarizeni_NR" xfId="805"/>
    <cellStyle name="_Q-Sadovky-výkaz-2003-07-01_2_SO 05 interiér propočet_Soupis prací_SO400 xls_Rozpočet_ stavba_koupaliště Luka" xfId="806"/>
    <cellStyle name="_Q-Sadovky-výkaz-2003-07-01_2_SO 05 střecha propočet" xfId="807"/>
    <cellStyle name="_Q-Sadovky-výkaz-2003-07-01_2_SO 05 střecha propočet 2" xfId="808"/>
    <cellStyle name="_Q-Sadovky-výkaz-2003-07-01_2_SO 05 střecha propočet_5724_DVZ_SO_10-02_oceneny_VV" xfId="809"/>
    <cellStyle name="_Q-Sadovky-výkaz-2003-07-01_2_SO 05 střecha propočet_5724_DVZ_SO_10-03_oceneny_VV (2)" xfId="810"/>
    <cellStyle name="_Q-Sadovky-výkaz-2003-07-01_2_SO 05 střecha propočet_5806_Mustek_Ražby_RO" xfId="811"/>
    <cellStyle name="_Q-Sadovky-výkaz-2003-07-01_2_SO 05 střecha propočet_6052_Úpravy v terminálu T3_RO_130124" xfId="812"/>
    <cellStyle name="_Q-Sadovky-výkaz-2003-07-01_2_SO 05 střecha propočet_PS94_strojni zarizeni_NR" xfId="813"/>
    <cellStyle name="_Q-Sadovky-výkaz-2003-07-01_2_SO 05 střecha propočet_rozpočet_" xfId="814"/>
    <cellStyle name="_Q-Sadovky-výkaz-2003-07-01_2_SO 05 střecha propočet_Rozpočet_ stavba_koupaliště Luka" xfId="815"/>
    <cellStyle name="_Q-Sadovky-výkaz-2003-07-01_2_SO 05 střecha propočet_rozpočet__PS94_strojni zarizeni_NR" xfId="816"/>
    <cellStyle name="_Q-Sadovky-výkaz-2003-07-01_2_SO 05 střecha propočet_rozpočet__Rozpočet_ stavba_koupaliště Luka" xfId="817"/>
    <cellStyle name="_Q-Sadovky-výkaz-2003-07-01_2_SO 05 střecha propočet_SO 100 kom_Soupis prací" xfId="818"/>
    <cellStyle name="_Q-Sadovky-výkaz-2003-07-01_2_SO 05 střecha propočet_SO 100 kom_Soupis prací_PS94_strojni zarizeni_NR" xfId="819"/>
    <cellStyle name="_Q-Sadovky-výkaz-2003-07-01_2_SO 05 střecha propočet_SO 100 kom_Soupis prací_Rozpočet_ stavba_koupaliště Luka" xfId="820"/>
    <cellStyle name="_Q-Sadovky-výkaz-2003-07-01_2_SO 05 střecha propočet_SO 101 provizorní DZ" xfId="821"/>
    <cellStyle name="_Q-Sadovky-výkaz-2003-07-01_2_SO 05 střecha propočet_SO 101 provizorní DZ_PS94_strojni zarizeni_NR" xfId="822"/>
    <cellStyle name="_Q-Sadovky-výkaz-2003-07-01_2_SO 05 střecha propočet_SO 101 provizorní DZ_Rozpočet_ stavba_koupaliště Luka" xfId="823"/>
    <cellStyle name="_Q-Sadovky-výkaz-2003-07-01_2_SO 05 střecha propočet_SO 200" xfId="824"/>
    <cellStyle name="_Q-Sadovky-výkaz-2003-07-01_2_SO 05 střecha propočet_SO 200_PS94_strojni zarizeni_NR" xfId="825"/>
    <cellStyle name="_Q-Sadovky-výkaz-2003-07-01_2_SO 05 střecha propočet_SO 200_Rozpočet_ stavba_koupaliště Luka" xfId="826"/>
    <cellStyle name="_Q-Sadovky-výkaz-2003-07-01_2_SO 05 střecha propočet_Soupis prací_SO400 xls" xfId="827"/>
    <cellStyle name="_Q-Sadovky-výkaz-2003-07-01_2_SO 05 střecha propočet_Soupis prací_SO400 xls_PS94_strojni zarizeni_NR" xfId="828"/>
    <cellStyle name="_Q-Sadovky-výkaz-2003-07-01_2_SO 05 střecha propočet_Soupis prací_SO400 xls_Rozpočet_ stavba_koupaliště Luka" xfId="829"/>
    <cellStyle name="_Q-Sadovky-výkaz-2003-07-01_2_SO 05 vzduchové sanační úpravy propočet" xfId="830"/>
    <cellStyle name="_Q-Sadovky-výkaz-2003-07-01_2_SO 05 vzduchové sanační úpravy propočet 2" xfId="831"/>
    <cellStyle name="_Q-Sadovky-výkaz-2003-07-01_2_SO 05 vzduchové sanační úpravy propočet_5724_DVZ_SO_10-02_oceneny_VV" xfId="832"/>
    <cellStyle name="_Q-Sadovky-výkaz-2003-07-01_2_SO 05 vzduchové sanační úpravy propočet_5724_DVZ_SO_10-03_oceneny_VV (2)" xfId="833"/>
    <cellStyle name="_Q-Sadovky-výkaz-2003-07-01_2_SO 05 vzduchové sanační úpravy propočet_5806_Mustek_Ražby_RO" xfId="834"/>
    <cellStyle name="_Q-Sadovky-výkaz-2003-07-01_2_SO 05 vzduchové sanační úpravy propočet_6052_Úpravy v terminálu T3_RO_130124" xfId="835"/>
    <cellStyle name="_Q-Sadovky-výkaz-2003-07-01_2_SO 05 vzduchové sanační úpravy propočet_PS94_strojni zarizeni_NR" xfId="836"/>
    <cellStyle name="_Q-Sadovky-výkaz-2003-07-01_2_SO 05 vzduchové sanační úpravy propočet_rozpočet_" xfId="837"/>
    <cellStyle name="_Q-Sadovky-výkaz-2003-07-01_2_SO 05 vzduchové sanační úpravy propočet_Rozpočet_ stavba_koupaliště Luka" xfId="838"/>
    <cellStyle name="_Q-Sadovky-výkaz-2003-07-01_2_SO 05 vzduchové sanační úpravy propočet_rozpočet__PS94_strojni zarizeni_NR" xfId="839"/>
    <cellStyle name="_Q-Sadovky-výkaz-2003-07-01_2_SO 05 vzduchové sanační úpravy propočet_rozpočet__Rozpočet_ stavba_koupaliště Luka" xfId="840"/>
    <cellStyle name="_Q-Sadovky-výkaz-2003-07-01_2_SO 05 vzduchové sanační úpravy propočet_SO 100 kom_Soupis prací" xfId="841"/>
    <cellStyle name="_Q-Sadovky-výkaz-2003-07-01_2_SO 05 vzduchové sanační úpravy propočet_SO 100 kom_Soupis prací_PS94_strojni zarizeni_NR" xfId="842"/>
    <cellStyle name="_Q-Sadovky-výkaz-2003-07-01_2_SO 05 vzduchové sanační úpravy propočet_SO 100 kom_Soupis prací_Rozpočet_ stavba_koupaliště Luka" xfId="843"/>
    <cellStyle name="_Q-Sadovky-výkaz-2003-07-01_2_SO 05 vzduchové sanační úpravy propočet_SO 101 provizorní DZ" xfId="844"/>
    <cellStyle name="_Q-Sadovky-výkaz-2003-07-01_2_SO 05 vzduchové sanační úpravy propočet_SO 101 provizorní DZ_PS94_strojni zarizeni_NR" xfId="845"/>
    <cellStyle name="_Q-Sadovky-výkaz-2003-07-01_2_SO 05 vzduchové sanační úpravy propočet_SO 101 provizorní DZ_Rozpočet_ stavba_koupaliště Luka" xfId="846"/>
    <cellStyle name="_Q-Sadovky-výkaz-2003-07-01_2_SO 05 vzduchové sanační úpravy propočet_SO 200" xfId="847"/>
    <cellStyle name="_Q-Sadovky-výkaz-2003-07-01_2_SO 05 vzduchové sanační úpravy propočet_SO 200_PS94_strojni zarizeni_NR" xfId="848"/>
    <cellStyle name="_Q-Sadovky-výkaz-2003-07-01_2_SO 05 vzduchové sanační úpravy propočet_SO 200_Rozpočet_ stavba_koupaliště Luka" xfId="849"/>
    <cellStyle name="_Q-Sadovky-výkaz-2003-07-01_2_SO 05 vzduchové sanační úpravy propočet_Soupis prací_SO400 xls" xfId="850"/>
    <cellStyle name="_Q-Sadovky-výkaz-2003-07-01_2_SO 05 vzduchové sanační úpravy propočet_Soupis prací_SO400 xls_PS94_strojni zarizeni_NR" xfId="851"/>
    <cellStyle name="_Q-Sadovky-výkaz-2003-07-01_2_SO 05 vzduchové sanační úpravy propočet_Soupis prací_SO400 xls_Rozpočet_ stavba_koupaliště Luka" xfId="852"/>
    <cellStyle name="_Q-Sadovky-výkaz-2003-07-01_2_SO 100 kom_Soupis prací" xfId="853"/>
    <cellStyle name="_Q-Sadovky-výkaz-2003-07-01_2_SO 100-199" xfId="854"/>
    <cellStyle name="_Q-Sadovky-výkaz-2003-07-01_2_SO 101 provizorní DZ" xfId="855"/>
    <cellStyle name="_Q-Sadovky-výkaz-2003-07-01_2_SO 20_stavba" xfId="856"/>
    <cellStyle name="_Q-Sadovky-výkaz-2003-07-01_2_SO 200" xfId="857"/>
    <cellStyle name="_Q-Sadovky-výkaz-2003-07-01_2_SO 200-220" xfId="858"/>
    <cellStyle name="_Q-Sadovky-výkaz-2003-07-01_2_SO 260-270" xfId="859"/>
    <cellStyle name="_Q-Sadovky-výkaz-2003-07-01_2_SO 300-330" xfId="860"/>
    <cellStyle name="_Q-Sadovky-výkaz-2003-07-01_2_SO 350-365" xfId="861"/>
    <cellStyle name="_Q-Sadovky-výkaz-2003-07-01_2_SO 370" xfId="862"/>
    <cellStyle name="_Q-Sadovky-výkaz-2003-07-01_2_SO 440-449" xfId="863"/>
    <cellStyle name="_Q-Sadovky-výkaz-2003-07-01_2_SO 460-469" xfId="864"/>
    <cellStyle name="_Q-Sadovky-výkaz-2003-07-01_2_SO 520-536" xfId="865"/>
    <cellStyle name="_Q-Sadovky-výkaz-2003-07-01_2_SO 800-809" xfId="866"/>
    <cellStyle name="_Q-Sadovky-výkaz-2003-07-01_2_Soupis prací_SO400 xls" xfId="867"/>
    <cellStyle name="_Q-Sadovky-výkaz-2003-07-01_3" xfId="868"/>
    <cellStyle name="_Q-Sadovky-výkaz-2003-07-01_3_002_08_4914_002_01_09_17_002Technicka_specifikace_2etapa" xfId="869"/>
    <cellStyle name="_Q-Sadovky-výkaz-2003-07-01_3_002_08_4914_002_01_09_17_002Technicka_specifikace_2etapa 2" xfId="870"/>
    <cellStyle name="_Q-Sadovky-výkaz-2003-07-01_3_002_08_4914_002_01_09_17_002Technicka_specifikace_2etapa_6052_Úpravy v terminálu T3_RO_130124" xfId="871"/>
    <cellStyle name="_Q-Sadovky-výkaz-2003-07-01_3_002_08_4914_002_01_09_17_002Technicka_specifikace_2etapa_rozpočet_" xfId="872"/>
    <cellStyle name="_Q-Sadovky-výkaz-2003-07-01_3_002_08_4914_002_01_09_17_002Technicka_specifikace_2etapa_SO 100 kom_Soupis prací" xfId="873"/>
    <cellStyle name="_Q-Sadovky-výkaz-2003-07-01_3_002_08_4914_002_01_09_17_002Technicka_specifikace_2etapa_SO 101 provizorní DZ" xfId="874"/>
    <cellStyle name="_Q-Sadovky-výkaz-2003-07-01_3_002_08_4914_002_01_09_17_002Technicka_specifikace_2etapa_SO 200" xfId="875"/>
    <cellStyle name="_Q-Sadovky-výkaz-2003-07-01_3_002_08_4914_002_01_09_17_002Technicka_specifikace_2etapa_Soupis prací_SO400 xls" xfId="876"/>
    <cellStyle name="_Q-Sadovky-výkaz-2003-07-01_3_09_bur_kanali" xfId="877"/>
    <cellStyle name="_Q-Sadovky-výkaz-2003-07-01_3_09_bur_kanali_rozpočet_" xfId="878"/>
    <cellStyle name="_Q-Sadovky-výkaz-2003-07-01_3_09_bur_kanali_SO 100 kom_Soupis prací" xfId="879"/>
    <cellStyle name="_Q-Sadovky-výkaz-2003-07-01_3_09_bur_kanali_SO 101 provizorní DZ" xfId="880"/>
    <cellStyle name="_Q-Sadovky-výkaz-2003-07-01_3_09_bur_kanali_SO 200" xfId="881"/>
    <cellStyle name="_Q-Sadovky-výkaz-2003-07-01_3_09_bur_kanali_Soupis prací_SO400 xls" xfId="882"/>
    <cellStyle name="_Q-Sadovky-výkaz-2003-07-01_3_09_bur_podlažní_vestavby" xfId="883"/>
    <cellStyle name="_Q-Sadovky-výkaz-2003-07-01_3_09_bur_podlažní_vestavby_rozpočet_" xfId="884"/>
    <cellStyle name="_Q-Sadovky-výkaz-2003-07-01_3_09_bur_podlažní_vestavby_SO 100 kom_Soupis prací" xfId="885"/>
    <cellStyle name="_Q-Sadovky-výkaz-2003-07-01_3_09_bur_podlažní_vestavby_SO 101 provizorní DZ" xfId="886"/>
    <cellStyle name="_Q-Sadovky-výkaz-2003-07-01_3_09_bur_podlažní_vestavby_SO 200" xfId="887"/>
    <cellStyle name="_Q-Sadovky-výkaz-2003-07-01_3_09_bur_podlažní_vestavby_Soupis prací_SO400 xls" xfId="888"/>
    <cellStyle name="_Q-Sadovky-výkaz-2003-07-01_3_09_buri_malby" xfId="889"/>
    <cellStyle name="_Q-Sadovky-výkaz-2003-07-01_3_09_buri_malby_rozpočet_" xfId="890"/>
    <cellStyle name="_Q-Sadovky-výkaz-2003-07-01_3_09_buri_malby_SO 100 kom_Soupis prací" xfId="891"/>
    <cellStyle name="_Q-Sadovky-výkaz-2003-07-01_3_09_buri_malby_SO 101 provizorní DZ" xfId="892"/>
    <cellStyle name="_Q-Sadovky-výkaz-2003-07-01_3_09_buri_malby_SO 200" xfId="893"/>
    <cellStyle name="_Q-Sadovky-výkaz-2003-07-01_3_09_buri_malby_Soupis prací_SO400 xls" xfId="894"/>
    <cellStyle name="_Q-Sadovky-výkaz-2003-07-01_3_09_buri_regaly" xfId="895"/>
    <cellStyle name="_Q-Sadovky-výkaz-2003-07-01_3_09_buri_regaly_rozpočet_" xfId="896"/>
    <cellStyle name="_Q-Sadovky-výkaz-2003-07-01_3_09_buri_regaly_SO 100 kom_Soupis prací" xfId="897"/>
    <cellStyle name="_Q-Sadovky-výkaz-2003-07-01_3_09_buri_regaly_SO 101 provizorní DZ" xfId="898"/>
    <cellStyle name="_Q-Sadovky-výkaz-2003-07-01_3_09_buri_regaly_SO 200" xfId="899"/>
    <cellStyle name="_Q-Sadovky-výkaz-2003-07-01_3_09_buri_regaly_Soupis prací_SO400 xls" xfId="900"/>
    <cellStyle name="_Q-Sadovky-výkaz-2003-07-01_3_09-13-zbytek" xfId="901"/>
    <cellStyle name="_Q-Sadovky-výkaz-2003-07-01_3_09-13-zbytek 2" xfId="902"/>
    <cellStyle name="_Q-Sadovky-výkaz-2003-07-01_3_09-13-zbytek_6052_Úpravy v terminálu T3_RO_130124" xfId="903"/>
    <cellStyle name="_Q-Sadovky-výkaz-2003-07-01_3_09-13-zbytek_rozpočet_" xfId="904"/>
    <cellStyle name="_Q-Sadovky-výkaz-2003-07-01_3_09-13-zbytek_SO 100 kom_Soupis prací" xfId="905"/>
    <cellStyle name="_Q-Sadovky-výkaz-2003-07-01_3_09-13-zbytek_SO 101 provizorní DZ" xfId="906"/>
    <cellStyle name="_Q-Sadovky-výkaz-2003-07-01_3_09-13-zbytek_SO 200" xfId="907"/>
    <cellStyle name="_Q-Sadovky-výkaz-2003-07-01_3_09-13-zbytek_Soupis prací_SO400 xls" xfId="908"/>
    <cellStyle name="_Q-Sadovky-výkaz-2003-07-01_3_09-17" xfId="909"/>
    <cellStyle name="_Q-Sadovky-výkaz-2003-07-01_3_09-17 2" xfId="910"/>
    <cellStyle name="_Q-Sadovky-výkaz-2003-07-01_3_09-17_6052_Úpravy v terminálu T3_RO_130124" xfId="911"/>
    <cellStyle name="_Q-Sadovky-výkaz-2003-07-01_3_09-17_rozpočet_" xfId="912"/>
    <cellStyle name="_Q-Sadovky-výkaz-2003-07-01_3_09-17_SO 100 kom_Soupis prací" xfId="913"/>
    <cellStyle name="_Q-Sadovky-výkaz-2003-07-01_3_09-17_SO 101 provizorní DZ" xfId="914"/>
    <cellStyle name="_Q-Sadovky-výkaz-2003-07-01_3_09-17_SO 200" xfId="915"/>
    <cellStyle name="_Q-Sadovky-výkaz-2003-07-01_3_09-17_Soupis prací_SO400 xls" xfId="916"/>
    <cellStyle name="_Q-Sadovky-výkaz-2003-07-01_3_09-20" xfId="917"/>
    <cellStyle name="_Q-Sadovky-výkaz-2003-07-01_3_09-20_rozpočet_" xfId="918"/>
    <cellStyle name="_Q-Sadovky-výkaz-2003-07-01_3_09-20_SO 100 kom_Soupis prací" xfId="919"/>
    <cellStyle name="_Q-Sadovky-výkaz-2003-07-01_3_09-20_SO 101 provizorní DZ" xfId="920"/>
    <cellStyle name="_Q-Sadovky-výkaz-2003-07-01_3_09-20_SO 200" xfId="921"/>
    <cellStyle name="_Q-Sadovky-výkaz-2003-07-01_3_09-20_Soupis prací_SO400 xls" xfId="922"/>
    <cellStyle name="_Q-Sadovky-výkaz-2003-07-01_3_Rekapitulace SmCB" xfId="923"/>
    <cellStyle name="_Q-Sadovky-výkaz-2003-07-01_3_rozpočet_" xfId="924"/>
    <cellStyle name="_Q-Sadovky-výkaz-2003-07-01_3_SO 000 Pozadavky investora" xfId="925"/>
    <cellStyle name="_Q-Sadovky-výkaz-2003-07-01_3_SO 000-002" xfId="926"/>
    <cellStyle name="_Q-Sadovky-výkaz-2003-07-01_3_SO 05 interiér propočet" xfId="927"/>
    <cellStyle name="_Q-Sadovky-výkaz-2003-07-01_3_SO 05 interiér propočet 2" xfId="928"/>
    <cellStyle name="_Q-Sadovky-výkaz-2003-07-01_3_SO 05 interiér propočet_6052_Úpravy v terminálu T3_RO_130124" xfId="929"/>
    <cellStyle name="_Q-Sadovky-výkaz-2003-07-01_3_SO 05 interiér propočet_rozpočet_" xfId="930"/>
    <cellStyle name="_Q-Sadovky-výkaz-2003-07-01_3_SO 05 interiér propočet_SO 100 kom_Soupis prací" xfId="931"/>
    <cellStyle name="_Q-Sadovky-výkaz-2003-07-01_3_SO 05 interiér propočet_SO 101 provizorní DZ" xfId="932"/>
    <cellStyle name="_Q-Sadovky-výkaz-2003-07-01_3_SO 05 interiér propočet_SO 200" xfId="933"/>
    <cellStyle name="_Q-Sadovky-výkaz-2003-07-01_3_SO 05 interiér propočet_Soupis prací_SO400 xls" xfId="934"/>
    <cellStyle name="_Q-Sadovky-výkaz-2003-07-01_3_SO 05 střecha propočet" xfId="935"/>
    <cellStyle name="_Q-Sadovky-výkaz-2003-07-01_3_SO 05 střecha propočet 2" xfId="936"/>
    <cellStyle name="_Q-Sadovky-výkaz-2003-07-01_3_SO 05 střecha propočet_6052_Úpravy v terminálu T3_RO_130124" xfId="937"/>
    <cellStyle name="_Q-Sadovky-výkaz-2003-07-01_3_SO 05 střecha propočet_rozpočet_" xfId="938"/>
    <cellStyle name="_Q-Sadovky-výkaz-2003-07-01_3_SO 05 střecha propočet_SO 100 kom_Soupis prací" xfId="939"/>
    <cellStyle name="_Q-Sadovky-výkaz-2003-07-01_3_SO 05 střecha propočet_SO 101 provizorní DZ" xfId="940"/>
    <cellStyle name="_Q-Sadovky-výkaz-2003-07-01_3_SO 05 střecha propočet_SO 200" xfId="941"/>
    <cellStyle name="_Q-Sadovky-výkaz-2003-07-01_3_SO 05 střecha propočet_Soupis prací_SO400 xls" xfId="942"/>
    <cellStyle name="_Q-Sadovky-výkaz-2003-07-01_3_SO 05 vzduchové sanační úpravy propočet" xfId="943"/>
    <cellStyle name="_Q-Sadovky-výkaz-2003-07-01_3_SO 05 vzduchové sanační úpravy propočet 2" xfId="944"/>
    <cellStyle name="_Q-Sadovky-výkaz-2003-07-01_3_SO 05 vzduchové sanační úpravy propočet_6052_Úpravy v terminálu T3_RO_130124" xfId="945"/>
    <cellStyle name="_Q-Sadovky-výkaz-2003-07-01_3_SO 05 vzduchové sanační úpravy propočet_rozpočet_" xfId="946"/>
    <cellStyle name="_Q-Sadovky-výkaz-2003-07-01_3_SO 05 vzduchové sanační úpravy propočet_SO 100 kom_Soupis prací" xfId="947"/>
    <cellStyle name="_Q-Sadovky-výkaz-2003-07-01_3_SO 05 vzduchové sanační úpravy propočet_SO 101 provizorní DZ" xfId="948"/>
    <cellStyle name="_Q-Sadovky-výkaz-2003-07-01_3_SO 05 vzduchové sanační úpravy propočet_SO 200" xfId="949"/>
    <cellStyle name="_Q-Sadovky-výkaz-2003-07-01_3_SO 05 vzduchové sanační úpravy propočet_Soupis prací_SO400 xls" xfId="950"/>
    <cellStyle name="_Q-Sadovky-výkaz-2003-07-01_3_SO 100 kom_Soupis prací" xfId="951"/>
    <cellStyle name="_Q-Sadovky-výkaz-2003-07-01_3_SO 100-199" xfId="952"/>
    <cellStyle name="_Q-Sadovky-výkaz-2003-07-01_3_SO 101 provizorní DZ" xfId="953"/>
    <cellStyle name="_Q-Sadovky-výkaz-2003-07-01_3_SO 20_stavba" xfId="954"/>
    <cellStyle name="_Q-Sadovky-výkaz-2003-07-01_3_SO 200" xfId="955"/>
    <cellStyle name="_Q-Sadovky-výkaz-2003-07-01_3_SO 200-220" xfId="956"/>
    <cellStyle name="_Q-Sadovky-výkaz-2003-07-01_3_SO 260-270" xfId="957"/>
    <cellStyle name="_Q-Sadovky-výkaz-2003-07-01_3_SO 300-330" xfId="958"/>
    <cellStyle name="_Q-Sadovky-výkaz-2003-07-01_3_SO 350-365" xfId="959"/>
    <cellStyle name="_Q-Sadovky-výkaz-2003-07-01_3_SO 370" xfId="960"/>
    <cellStyle name="_Q-Sadovky-výkaz-2003-07-01_3_SO 440-449" xfId="961"/>
    <cellStyle name="_Q-Sadovky-výkaz-2003-07-01_3_SO 460-469" xfId="962"/>
    <cellStyle name="_Q-Sadovky-výkaz-2003-07-01_3_SO 520-536" xfId="963"/>
    <cellStyle name="_Q-Sadovky-výkaz-2003-07-01_3_SO 800-809" xfId="964"/>
    <cellStyle name="_Q-Sadovky-výkaz-2003-07-01_3_Soupis prací_SO400 xls" xfId="965"/>
    <cellStyle name="_Q-Sadovky-výkaz-2003-07-01_6052_Úpravy v terminálu T3_RO_130124" xfId="966"/>
    <cellStyle name="_Q-Sadovky-výkaz-2003-07-01_rozpočet_" xfId="967"/>
    <cellStyle name="_Q-Sadovky-výkaz-2003-07-01_SO 05 interiér propočet" xfId="968"/>
    <cellStyle name="_Q-Sadovky-výkaz-2003-07-01_SO 05 interiér propočet_6052_Úpravy v terminálu T3_RO_130124" xfId="969"/>
    <cellStyle name="_Q-Sadovky-výkaz-2003-07-01_SO 05 interiér propočet_rozpočet_" xfId="970"/>
    <cellStyle name="_Q-Sadovky-výkaz-2003-07-01_SO 05 interiér propočet_SO 100 kom_Soupis prací" xfId="971"/>
    <cellStyle name="_Q-Sadovky-výkaz-2003-07-01_SO 05 interiér propočet_SO 101 provizorní DZ" xfId="972"/>
    <cellStyle name="_Q-Sadovky-výkaz-2003-07-01_SO 05 interiér propočet_SO 200" xfId="973"/>
    <cellStyle name="_Q-Sadovky-výkaz-2003-07-01_SO 05 interiér propočet_Soupis prací_SO400 xls" xfId="974"/>
    <cellStyle name="_Q-Sadovky-výkaz-2003-07-01_SO 05 střecha propočet" xfId="975"/>
    <cellStyle name="_Q-Sadovky-výkaz-2003-07-01_SO 05 střecha propočet_6052_Úpravy v terminálu T3_RO_130124" xfId="976"/>
    <cellStyle name="_Q-Sadovky-výkaz-2003-07-01_SO 05 střecha propočet_rozpočet_" xfId="977"/>
    <cellStyle name="_Q-Sadovky-výkaz-2003-07-01_SO 05 střecha propočet_SO 100 kom_Soupis prací" xfId="978"/>
    <cellStyle name="_Q-Sadovky-výkaz-2003-07-01_SO 05 střecha propočet_SO 101 provizorní DZ" xfId="979"/>
    <cellStyle name="_Q-Sadovky-výkaz-2003-07-01_SO 05 střecha propočet_SO 200" xfId="980"/>
    <cellStyle name="_Q-Sadovky-výkaz-2003-07-01_SO 05 střecha propočet_Soupis prací_SO400 xls" xfId="981"/>
    <cellStyle name="_Q-Sadovky-výkaz-2003-07-01_SO 05 vzduchové sanační úpravy propočet" xfId="982"/>
    <cellStyle name="_Q-Sadovky-výkaz-2003-07-01_SO 05 vzduchové sanační úpravy propočet_6052_Úpravy v terminálu T3_RO_130124" xfId="983"/>
    <cellStyle name="_Q-Sadovky-výkaz-2003-07-01_SO 05 vzduchové sanační úpravy propočet_rozpočet_" xfId="984"/>
    <cellStyle name="_Q-Sadovky-výkaz-2003-07-01_SO 05 vzduchové sanační úpravy propočet_SO 100 kom_Soupis prací" xfId="985"/>
    <cellStyle name="_Q-Sadovky-výkaz-2003-07-01_SO 05 vzduchové sanační úpravy propočet_SO 101 provizorní DZ" xfId="986"/>
    <cellStyle name="_Q-Sadovky-výkaz-2003-07-01_SO 05 vzduchové sanační úpravy propočet_SO 200" xfId="987"/>
    <cellStyle name="_Q-Sadovky-výkaz-2003-07-01_SO 05 vzduchové sanační úpravy propočet_Soupis prací_SO400 xls" xfId="988"/>
    <cellStyle name="_Q-Sadovky-výkaz-2003-07-01_SO 100 kom_Soupis prací" xfId="989"/>
    <cellStyle name="_Q-Sadovky-výkaz-2003-07-01_SO 101 provizorní DZ" xfId="990"/>
    <cellStyle name="_Q-Sadovky-výkaz-2003-07-01_SO 200" xfId="991"/>
    <cellStyle name="_Q-Sadovky-výkaz-2003-07-01_Soupis prací_SO400 xls" xfId="992"/>
    <cellStyle name="_Rekonstrukce rozvaděčů I P Pavlova_RO" xfId="993"/>
    <cellStyle name="_Rekonstrukce rozvaděčů I P Pavlova_RO_6052_Úpravy v terminálu T3_RO_130124" xfId="994"/>
    <cellStyle name="_Rekonstrukce rozvaděčů I P Pavlova_RO_rozpočet_" xfId="995"/>
    <cellStyle name="_Rekonstrukce rozvaděčů I P Pavlova_RO_SO 100 kom_Soupis prací" xfId="996"/>
    <cellStyle name="_Rekonstrukce rozvaděčů I P Pavlova_RO_SO 101 provizorní DZ" xfId="997"/>
    <cellStyle name="_Rekonstrukce rozvaděčů I P Pavlova_RO_SO 200" xfId="998"/>
    <cellStyle name="_Rekonstrukce rozvaděčů I P Pavlova_RO_Soupis prací_SO400 xls" xfId="999"/>
    <cellStyle name="_Soupis_prací_kácení" xfId="1000"/>
    <cellStyle name="_Soupis_prací_sadovky" xfId="1001"/>
    <cellStyle name="_SROV Nám Míru - HOFA" xfId="1002"/>
    <cellStyle name="_SROV Nám Míru - HOFA_6052_Úpravy v terminálu T3_RO_130124" xfId="1003"/>
    <cellStyle name="_SROV Nám Míru - HOFA_rozpočet_" xfId="1004"/>
    <cellStyle name="_SROV Nám Míru - HOFA_SO 100 kom_Soupis prací" xfId="1005"/>
    <cellStyle name="_SROV Nám Míru - HOFA_SO 101 provizorní DZ" xfId="1006"/>
    <cellStyle name="_SROV Nám Míru - HOFA_SO 200" xfId="1007"/>
    <cellStyle name="_SROV Nám Míru - HOFA_Soupis prací_SO400 xls" xfId="1008"/>
    <cellStyle name="_Summary bill of rates COOLINGL" xfId="1009"/>
    <cellStyle name="_Summary bill of rates COOLINGL_1" xfId="1010"/>
    <cellStyle name="_Summary bill of rates COOLINGL_2" xfId="1011"/>
    <cellStyle name="_Summary bill of rates COOLINGL_3" xfId="1012"/>
    <cellStyle name="_Summary bill of rates VENTILATIONL" xfId="1013"/>
    <cellStyle name="_Summary bill of rates VENTILATIONL_1" xfId="1014"/>
    <cellStyle name="_Summary bill of rates VENTILATIONL_2" xfId="1015"/>
    <cellStyle name="_Summary bill of rates VENTILATIONL_3" xfId="1016"/>
    <cellStyle name="_Titulní list" xfId="1017"/>
    <cellStyle name="_Titulní list_002_08_4914_002_01_09_17_002Technicka_specifikace_2etapa" xfId="1018"/>
    <cellStyle name="_Titulní list_002_08_4914_002_01_09_17_002Technicka_specifikace_2etapa_6052_Úpravy v terminálu T3_RO_130124" xfId="1019"/>
    <cellStyle name="_Titulní list_002_08_4914_002_01_09_17_002Technicka_specifikace_2etapa_rozpočet_" xfId="1020"/>
    <cellStyle name="_Titulní list_002_08_4914_002_01_09_17_002Technicka_specifikace_2etapa_SO 100 kom_Soupis prací" xfId="1021"/>
    <cellStyle name="_Titulní list_002_08_4914_002_01_09_17_002Technicka_specifikace_2etapa_SO 101 provizorní DZ" xfId="1022"/>
    <cellStyle name="_Titulní list_002_08_4914_002_01_09_17_002Technicka_specifikace_2etapa_SO 200" xfId="1023"/>
    <cellStyle name="_Titulní list_002_08_4914_002_01_09_17_002Technicka_specifikace_2etapa_Soupis prací_SO400 xls" xfId="1024"/>
    <cellStyle name="_Titulní list_09_bur_kanali" xfId="1025"/>
    <cellStyle name="_Titulní list_09_bur_kanali_rozpočet_" xfId="1026"/>
    <cellStyle name="_Titulní list_09_bur_kanali_SO 100 kom_Soupis prací" xfId="1027"/>
    <cellStyle name="_Titulní list_09_bur_kanali_SO 101 provizorní DZ" xfId="1028"/>
    <cellStyle name="_Titulní list_09_bur_kanali_SO 200" xfId="1029"/>
    <cellStyle name="_Titulní list_09_bur_kanali_Soupis prací_SO400 xls" xfId="1030"/>
    <cellStyle name="_Titulní list_09_bur_podlažní_vestavby" xfId="1031"/>
    <cellStyle name="_Titulní list_09_bur_podlažní_vestavby_rozpočet_" xfId="1032"/>
    <cellStyle name="_Titulní list_09_bur_podlažní_vestavby_SO 100 kom_Soupis prací" xfId="1033"/>
    <cellStyle name="_Titulní list_09_bur_podlažní_vestavby_SO 101 provizorní DZ" xfId="1034"/>
    <cellStyle name="_Titulní list_09_bur_podlažní_vestavby_SO 200" xfId="1035"/>
    <cellStyle name="_Titulní list_09_bur_podlažní_vestavby_Soupis prací_SO400 xls" xfId="1036"/>
    <cellStyle name="_Titulní list_09_buri_malby" xfId="1037"/>
    <cellStyle name="_Titulní list_09_buri_malby_rozpočet_" xfId="1038"/>
    <cellStyle name="_Titulní list_09_buri_malby_SO 100 kom_Soupis prací" xfId="1039"/>
    <cellStyle name="_Titulní list_09_buri_malby_SO 101 provizorní DZ" xfId="1040"/>
    <cellStyle name="_Titulní list_09_buri_malby_SO 200" xfId="1041"/>
    <cellStyle name="_Titulní list_09_buri_malby_Soupis prací_SO400 xls" xfId="1042"/>
    <cellStyle name="_Titulní list_09_buri_regaly" xfId="1043"/>
    <cellStyle name="_Titulní list_09_buri_regaly_rozpočet_" xfId="1044"/>
    <cellStyle name="_Titulní list_09_buri_regaly_SO 100 kom_Soupis prací" xfId="1045"/>
    <cellStyle name="_Titulní list_09_buri_regaly_SO 101 provizorní DZ" xfId="1046"/>
    <cellStyle name="_Titulní list_09_buri_regaly_SO 200" xfId="1047"/>
    <cellStyle name="_Titulní list_09_buri_regaly_Soupis prací_SO400 xls" xfId="1048"/>
    <cellStyle name="_Titulní list_09-13-zbytek" xfId="1049"/>
    <cellStyle name="_Titulní list_09-13-zbytek_6052_Úpravy v terminálu T3_RO_130124" xfId="1050"/>
    <cellStyle name="_Titulní list_09-13-zbytek_rozpočet_" xfId="1051"/>
    <cellStyle name="_Titulní list_09-13-zbytek_SO 100 kom_Soupis prací" xfId="1052"/>
    <cellStyle name="_Titulní list_09-13-zbytek_SO 101 provizorní DZ" xfId="1053"/>
    <cellStyle name="_Titulní list_09-13-zbytek_SO 200" xfId="1054"/>
    <cellStyle name="_Titulní list_09-13-zbytek_Soupis prací_SO400 xls" xfId="1055"/>
    <cellStyle name="_Titulní list_09-17" xfId="1056"/>
    <cellStyle name="_Titulní list_09-17_6052_Úpravy v terminálu T3_RO_130124" xfId="1057"/>
    <cellStyle name="_Titulní list_09-17_rozpočet_" xfId="1058"/>
    <cellStyle name="_Titulní list_09-17_SO 100 kom_Soupis prací" xfId="1059"/>
    <cellStyle name="_Titulní list_09-17_SO 101 provizorní DZ" xfId="1060"/>
    <cellStyle name="_Titulní list_09-17_SO 200" xfId="1061"/>
    <cellStyle name="_Titulní list_09-17_Soupis prací_SO400 xls" xfId="1062"/>
    <cellStyle name="_Titulní list_09-20" xfId="1063"/>
    <cellStyle name="_Titulní list_09-20_rozpočet_" xfId="1064"/>
    <cellStyle name="_Titulní list_09-20_SO 100 kom_Soupis prací" xfId="1065"/>
    <cellStyle name="_Titulní list_09-20_SO 101 provizorní DZ" xfId="1066"/>
    <cellStyle name="_Titulní list_09-20_SO 200" xfId="1067"/>
    <cellStyle name="_Titulní list_09-20_Soupis prací_SO400 xls" xfId="1068"/>
    <cellStyle name="_Titulní list_Rekapitulace SmCB" xfId="1069"/>
    <cellStyle name="_Titulní list_rozpočet_" xfId="1070"/>
    <cellStyle name="_Titulní list_SO 000 Pozadavky investora" xfId="1071"/>
    <cellStyle name="_Titulní list_SO 000-002" xfId="1072"/>
    <cellStyle name="_Titulní list_SO 05 interiér propočet" xfId="1073"/>
    <cellStyle name="_Titulní list_SO 05 interiér propočet_6052_Úpravy v terminálu T3_RO_130124" xfId="1074"/>
    <cellStyle name="_Titulní list_SO 05 interiér propočet_rozpočet_" xfId="1075"/>
    <cellStyle name="_Titulní list_SO 05 interiér propočet_SO 100 kom_Soupis prací" xfId="1076"/>
    <cellStyle name="_Titulní list_SO 05 interiér propočet_SO 101 provizorní DZ" xfId="1077"/>
    <cellStyle name="_Titulní list_SO 05 interiér propočet_SO 200" xfId="1078"/>
    <cellStyle name="_Titulní list_SO 05 interiér propočet_Soupis prací_SO400 xls" xfId="1079"/>
    <cellStyle name="_Titulní list_SO 05 střecha propočet" xfId="1080"/>
    <cellStyle name="_Titulní list_SO 05 střecha propočet_6052_Úpravy v terminálu T3_RO_130124" xfId="1081"/>
    <cellStyle name="_Titulní list_SO 05 střecha propočet_rozpočet_" xfId="1082"/>
    <cellStyle name="_Titulní list_SO 05 střecha propočet_SO 100 kom_Soupis prací" xfId="1083"/>
    <cellStyle name="_Titulní list_SO 05 střecha propočet_SO 101 provizorní DZ" xfId="1084"/>
    <cellStyle name="_Titulní list_SO 05 střecha propočet_SO 200" xfId="1085"/>
    <cellStyle name="_Titulní list_SO 05 střecha propočet_Soupis prací_SO400 xls" xfId="1086"/>
    <cellStyle name="_Titulní list_SO 05 vzduchové sanační úpravy propočet" xfId="1087"/>
    <cellStyle name="_Titulní list_SO 05 vzduchové sanační úpravy propočet_6052_Úpravy v terminálu T3_RO_130124" xfId="1088"/>
    <cellStyle name="_Titulní list_SO 05 vzduchové sanační úpravy propočet_rozpočet_" xfId="1089"/>
    <cellStyle name="_Titulní list_SO 05 vzduchové sanační úpravy propočet_SO 100 kom_Soupis prací" xfId="1090"/>
    <cellStyle name="_Titulní list_SO 05 vzduchové sanační úpravy propočet_SO 101 provizorní DZ" xfId="1091"/>
    <cellStyle name="_Titulní list_SO 05 vzduchové sanační úpravy propočet_SO 200" xfId="1092"/>
    <cellStyle name="_Titulní list_SO 05 vzduchové sanační úpravy propočet_Soupis prací_SO400 xls" xfId="1093"/>
    <cellStyle name="_Titulní list_SO 100 kom_Soupis prací" xfId="1094"/>
    <cellStyle name="_Titulní list_SO 100-199" xfId="1095"/>
    <cellStyle name="_Titulní list_SO 101 provizorní DZ" xfId="1096"/>
    <cellStyle name="_Titulní list_SO 20_stavba" xfId="1097"/>
    <cellStyle name="_Titulní list_SO 200" xfId="1098"/>
    <cellStyle name="_Titulní list_SO 200-220" xfId="1099"/>
    <cellStyle name="_Titulní list_SO 260-270" xfId="1100"/>
    <cellStyle name="_Titulní list_SO 300-330" xfId="1101"/>
    <cellStyle name="_Titulní list_SO 350-365" xfId="1102"/>
    <cellStyle name="_Titulní list_SO 370" xfId="1103"/>
    <cellStyle name="_Titulní list_SO 440-449" xfId="1104"/>
    <cellStyle name="_Titulní list_SO 460-469" xfId="1105"/>
    <cellStyle name="_Titulní list_SO 520-536" xfId="1106"/>
    <cellStyle name="_Titulní list_SO 800-809" xfId="1107"/>
    <cellStyle name="_Titulní list_Soupis prací_SO400 xls" xfId="1108"/>
    <cellStyle name="_Úprava" xfId="1109"/>
    <cellStyle name="_ZTI_rozpočet" xfId="1110"/>
    <cellStyle name="_ZTI_rozpočet_002_08_4914_002_01_09_17_002Technicka_specifikace_2etapa" xfId="1111"/>
    <cellStyle name="_ZTI_rozpočet_002_08_4914_002_01_09_17_002Technicka_specifikace_2etapa_6052_Úpravy v terminálu T3_RO_130124" xfId="1112"/>
    <cellStyle name="_ZTI_rozpočet_002_08_4914_002_01_09_17_002Technicka_specifikace_2etapa_rozpočet_" xfId="1113"/>
    <cellStyle name="_ZTI_rozpočet_002_08_4914_002_01_09_17_002Technicka_specifikace_2etapa_SO 100 kom_Soupis prací" xfId="1114"/>
    <cellStyle name="_ZTI_rozpočet_002_08_4914_002_01_09_17_002Technicka_specifikace_2etapa_SO 101 provizorní DZ" xfId="1115"/>
    <cellStyle name="_ZTI_rozpočet_002_08_4914_002_01_09_17_002Technicka_specifikace_2etapa_SO 200" xfId="1116"/>
    <cellStyle name="_ZTI_rozpočet_002_08_4914_002_01_09_17_002Technicka_specifikace_2etapa_Soupis prací_SO400 xls" xfId="1117"/>
    <cellStyle name="_ZTI_rozpočet_09-13-zbytek" xfId="1118"/>
    <cellStyle name="_ZTI_rozpočet_09-13-zbytek_6052_Úpravy v terminálu T3_RO_130124" xfId="1119"/>
    <cellStyle name="_ZTI_rozpočet_09-13-zbytek_rozpočet_" xfId="1120"/>
    <cellStyle name="_ZTI_rozpočet_09-13-zbytek_SO 100 kom_Soupis prací" xfId="1121"/>
    <cellStyle name="_ZTI_rozpočet_09-13-zbytek_SO 101 provizorní DZ" xfId="1122"/>
    <cellStyle name="_ZTI_rozpočet_09-13-zbytek_SO 200" xfId="1123"/>
    <cellStyle name="_ZTI_rozpočet_09-13-zbytek_Soupis prací_SO400 xls" xfId="1124"/>
    <cellStyle name="_ZTI_rozpočet_09-17" xfId="1125"/>
    <cellStyle name="_ZTI_rozpočet_09-17_6052_Úpravy v terminálu T3_RO_130124" xfId="1126"/>
    <cellStyle name="_ZTI_rozpočet_09-17_rozpočet_" xfId="1127"/>
    <cellStyle name="_ZTI_rozpočet_09-17_SO 100 kom_Soupis prací" xfId="1128"/>
    <cellStyle name="_ZTI_rozpočet_09-17_SO 101 provizorní DZ" xfId="1129"/>
    <cellStyle name="_ZTI_rozpočet_09-17_SO 200" xfId="1130"/>
    <cellStyle name="_ZTI_rozpočet_09-17_Soupis prací_SO400 xls" xfId="1131"/>
    <cellStyle name="_ZTI_rozpočet_SO 05 interiér propočet" xfId="1132"/>
    <cellStyle name="_ZTI_rozpočet_SO 05 interiér propočet_6052_Úpravy v terminálu T3_RO_130124" xfId="1133"/>
    <cellStyle name="_ZTI_rozpočet_SO 05 interiér propočet_rozpočet_" xfId="1134"/>
    <cellStyle name="_ZTI_rozpočet_SO 05 interiér propočet_SO 100 kom_Soupis prací" xfId="1135"/>
    <cellStyle name="_ZTI_rozpočet_SO 05 interiér propočet_SO 101 provizorní DZ" xfId="1136"/>
    <cellStyle name="_ZTI_rozpočet_SO 05 interiér propočet_SO 200" xfId="1137"/>
    <cellStyle name="_ZTI_rozpočet_SO 05 interiér propočet_Soupis prací_SO400 xls" xfId="1138"/>
    <cellStyle name="_ZTI_rozpočet_SO 05 střecha propočet" xfId="1139"/>
    <cellStyle name="_ZTI_rozpočet_SO 05 střecha propočet_6052_Úpravy v terminálu T3_RO_130124" xfId="1140"/>
    <cellStyle name="_ZTI_rozpočet_SO 05 střecha propočet_rozpočet_" xfId="1141"/>
    <cellStyle name="_ZTI_rozpočet_SO 05 střecha propočet_SO 100 kom_Soupis prací" xfId="1142"/>
    <cellStyle name="_ZTI_rozpočet_SO 05 střecha propočet_SO 101 provizorní DZ" xfId="1143"/>
    <cellStyle name="_ZTI_rozpočet_SO 05 střecha propočet_SO 200" xfId="1144"/>
    <cellStyle name="_ZTI_rozpočet_SO 05 střecha propočet_Soupis prací_SO400 xls" xfId="1145"/>
    <cellStyle name="_ZTI_rozpočet_SO 05 vzduchové sanační úpravy propočet" xfId="1146"/>
    <cellStyle name="_ZTI_rozpočet_SO 05 vzduchové sanační úpravy propočet_6052_Úpravy v terminálu T3_RO_130124" xfId="1147"/>
    <cellStyle name="_ZTI_rozpočet_SO 05 vzduchové sanační úpravy propočet_rozpočet_" xfId="1148"/>
    <cellStyle name="_ZTI_rozpočet_SO 05 vzduchové sanační úpravy propočet_SO 100 kom_Soupis prací" xfId="1149"/>
    <cellStyle name="_ZTI_rozpočet_SO 05 vzduchové sanační úpravy propočet_SO 101 provizorní DZ" xfId="1150"/>
    <cellStyle name="_ZTI_rozpočet_SO 05 vzduchové sanační úpravy propočet_SO 200" xfId="1151"/>
    <cellStyle name="_ZTI_rozpočet_SO 05 vzduchové sanační úpravy propočet_Soupis prací_SO400 xls" xfId="1152"/>
    <cellStyle name="1" xfId="1153"/>
    <cellStyle name="1 000 Kč_ELEKTRO doplněné K PŘEDÁNÍ-  MŠ Přímětická" xfId="1154"/>
    <cellStyle name="1_002_08_4914_002_01_09_17_002Technicka_specifikace_2etapa" xfId="1155"/>
    <cellStyle name="1_002_08_4914_002_01_09_17_002Technicka_specifikace_2etapa_6052_Úpravy v terminálu T3_RO_130124" xfId="1156"/>
    <cellStyle name="1_002_08_4914_002_01_09_17_002Technicka_specifikace_2etapa_rozpočet_" xfId="1157"/>
    <cellStyle name="1_002_08_4914_002_01_09_17_002Technicka_specifikace_2etapa_SO 100 kom_Soupis prací" xfId="1158"/>
    <cellStyle name="1_002_08_4914_002_01_09_17_002Technicka_specifikace_2etapa_SO 101 provizorní DZ" xfId="1159"/>
    <cellStyle name="1_002_08_4914_002_01_09_17_002Technicka_specifikace_2etapa_SO 200" xfId="1160"/>
    <cellStyle name="1_002_08_4914_002_01_09_17_002Technicka_specifikace_2etapa_Soupis prací_SO400 xls" xfId="1161"/>
    <cellStyle name="1_09-13-zbytek" xfId="1162"/>
    <cellStyle name="1_09-13-zbytek_6052_Úpravy v terminálu T3_RO_130124" xfId="1163"/>
    <cellStyle name="1_09-13-zbytek_rozpočet_" xfId="1164"/>
    <cellStyle name="1_09-13-zbytek_SO 100 kom_Soupis prací" xfId="1165"/>
    <cellStyle name="1_09-13-zbytek_SO 101 provizorní DZ" xfId="1166"/>
    <cellStyle name="1_09-13-zbytek_SO 200" xfId="1167"/>
    <cellStyle name="1_09-13-zbytek_Soupis prací_SO400 xls" xfId="1168"/>
    <cellStyle name="1_09-17" xfId="1169"/>
    <cellStyle name="1_09-17_6052_Úpravy v terminálu T3_RO_130124" xfId="1170"/>
    <cellStyle name="1_09-17_rozpočet_" xfId="1171"/>
    <cellStyle name="1_09-17_SO 100 kom_Soupis prací" xfId="1172"/>
    <cellStyle name="1_09-17_SO 101 provizorní DZ" xfId="1173"/>
    <cellStyle name="1_09-17_SO 200" xfId="1174"/>
    <cellStyle name="1_09-17_Soupis prací_SO400 xls" xfId="1175"/>
    <cellStyle name="1_SO 05 interiér propočet" xfId="1176"/>
    <cellStyle name="1_SO 05 interiér propočet_6052_Úpravy v terminálu T3_RO_130124" xfId="1177"/>
    <cellStyle name="1_SO 05 interiér propočet_rozpočet_" xfId="1178"/>
    <cellStyle name="1_SO 05 interiér propočet_SO 100 kom_Soupis prací" xfId="1179"/>
    <cellStyle name="1_SO 05 interiér propočet_SO 101 provizorní DZ" xfId="1180"/>
    <cellStyle name="1_SO 05 interiér propočet_SO 200" xfId="1181"/>
    <cellStyle name="1_SO 05 interiér propočet_Soupis prací_SO400 xls" xfId="1182"/>
    <cellStyle name="1_SO 05 střecha propočet" xfId="1183"/>
    <cellStyle name="1_SO 05 střecha propočet_6052_Úpravy v terminálu T3_RO_130124" xfId="1184"/>
    <cellStyle name="1_SO 05 střecha propočet_rozpočet_" xfId="1185"/>
    <cellStyle name="1_SO 05 střecha propočet_SO 100 kom_Soupis prací" xfId="1186"/>
    <cellStyle name="1_SO 05 střecha propočet_SO 101 provizorní DZ" xfId="1187"/>
    <cellStyle name="1_SO 05 střecha propočet_SO 200" xfId="1188"/>
    <cellStyle name="1_SO 05 střecha propočet_Soupis prací_SO400 xls" xfId="1189"/>
    <cellStyle name="1_SO 05 vzduchové sanační úpravy propočet" xfId="1190"/>
    <cellStyle name="1_SO 05 vzduchové sanační úpravy propočet_6052_Úpravy v terminálu T3_RO_130124" xfId="1191"/>
    <cellStyle name="1_SO 05 vzduchové sanační úpravy propočet_rozpočet_" xfId="1192"/>
    <cellStyle name="1_SO 05 vzduchové sanační úpravy propočet_SO 100 kom_Soupis prací" xfId="1193"/>
    <cellStyle name="1_SO 05 vzduchové sanační úpravy propočet_SO 101 provizorní DZ" xfId="1194"/>
    <cellStyle name="1_SO 05 vzduchové sanační úpravy propočet_SO 200" xfId="1195"/>
    <cellStyle name="1_SO 05 vzduchové sanační úpravy propočet_Soupis prací_SO400 xls" xfId="1196"/>
    <cellStyle name="20 % – Zvýraznění1 2" xfId="1197"/>
    <cellStyle name="20 % – Zvýraznění1 2 2" xfId="1198"/>
    <cellStyle name="20 % – Zvýraznění2 2" xfId="1199"/>
    <cellStyle name="20 % – Zvýraznění2 2 2" xfId="1200"/>
    <cellStyle name="20 % – Zvýraznění3 2" xfId="1201"/>
    <cellStyle name="20 % – Zvýraznění3 2 2" xfId="1202"/>
    <cellStyle name="20 % – Zvýraznění4 2" xfId="1203"/>
    <cellStyle name="20 % – Zvýraznění4 2 2" xfId="1204"/>
    <cellStyle name="20 % – Zvýraznění5 2" xfId="1205"/>
    <cellStyle name="20 % – Zvýraznění5 2 2" xfId="1206"/>
    <cellStyle name="20 % – Zvýraznění6 2" xfId="1207"/>
    <cellStyle name="20 % – Zvýraznění6 2 2" xfId="1208"/>
    <cellStyle name="40 % – Zvýraznění1 2" xfId="1209"/>
    <cellStyle name="40 % – Zvýraznění1 2 2" xfId="1210"/>
    <cellStyle name="40 % – Zvýraznění2 2" xfId="1211"/>
    <cellStyle name="40 % – Zvýraznění2 2 2" xfId="1212"/>
    <cellStyle name="40 % – Zvýraznění3 2" xfId="1213"/>
    <cellStyle name="40 % – Zvýraznění3 2 2" xfId="1214"/>
    <cellStyle name="40 % – Zvýraznění4 2" xfId="1215"/>
    <cellStyle name="40 % – Zvýraznění4 2 2" xfId="1216"/>
    <cellStyle name="40 % – Zvýraznění5 2" xfId="1217"/>
    <cellStyle name="40 % – Zvýraznění5 2 2" xfId="1218"/>
    <cellStyle name="40 % – Zvýraznění6 2" xfId="1219"/>
    <cellStyle name="40 % – Zvýraznění6 2 2" xfId="1220"/>
    <cellStyle name="40 % – Zvýraznění6 3" xfId="1221"/>
    <cellStyle name="60 % – Zvýraznění1 2" xfId="1222"/>
    <cellStyle name="60 % – Zvýraznění1 2 2" xfId="1223"/>
    <cellStyle name="60 % – Zvýraznění2 2" xfId="1224"/>
    <cellStyle name="60 % – Zvýraznění2 2 2" xfId="1225"/>
    <cellStyle name="60 % – Zvýraznění3 2" xfId="1226"/>
    <cellStyle name="60 % – Zvýraznění3 2 2" xfId="1227"/>
    <cellStyle name="60 % – Zvýraznění4 2" xfId="1228"/>
    <cellStyle name="60 % – Zvýraznění4 2 2" xfId="1229"/>
    <cellStyle name="60 % – Zvýraznění5 2" xfId="1230"/>
    <cellStyle name="60 % – Zvýraznění5 2 2" xfId="1231"/>
    <cellStyle name="60 % – Zvýraznění6 2" xfId="1232"/>
    <cellStyle name="60 % – Zvýraznění6 2 2" xfId="1233"/>
    <cellStyle name="Accent1" xfId="1234"/>
    <cellStyle name="Accent1 - 20%" xfId="1235"/>
    <cellStyle name="Accent1 - 40%" xfId="1236"/>
    <cellStyle name="Accent1 - 60%" xfId="1237"/>
    <cellStyle name="Accent2" xfId="1238"/>
    <cellStyle name="Accent2 - 20%" xfId="1239"/>
    <cellStyle name="Accent2 - 40%" xfId="1240"/>
    <cellStyle name="Accent2 - 60%" xfId="1241"/>
    <cellStyle name="Accent3" xfId="1242"/>
    <cellStyle name="Accent3 - 20%" xfId="1243"/>
    <cellStyle name="Accent3 - 40%" xfId="1244"/>
    <cellStyle name="Accent3 - 60%" xfId="1245"/>
    <cellStyle name="Accent4" xfId="1246"/>
    <cellStyle name="Accent4 - 20%" xfId="1247"/>
    <cellStyle name="Accent4 - 40%" xfId="1248"/>
    <cellStyle name="Accent4 - 60%" xfId="1249"/>
    <cellStyle name="Accent5" xfId="1250"/>
    <cellStyle name="Accent5 - 20%" xfId="1251"/>
    <cellStyle name="Accent5 - 40%" xfId="1252"/>
    <cellStyle name="Accent5 - 60%" xfId="1253"/>
    <cellStyle name="Accent6" xfId="1254"/>
    <cellStyle name="Accent6 - 20%" xfId="1255"/>
    <cellStyle name="Accent6 - 40%" xfId="1256"/>
    <cellStyle name="Accent6 - 60%" xfId="1257"/>
    <cellStyle name="Bad" xfId="1258"/>
    <cellStyle name="Calculation" xfId="1259"/>
    <cellStyle name="cárkyd" xfId="1260"/>
    <cellStyle name="cary" xfId="1261"/>
    <cellStyle name="Celkem 2" xfId="1262"/>
    <cellStyle name="Celkem 2 2" xfId="1263"/>
    <cellStyle name="Čárka 2" xfId="1264"/>
    <cellStyle name="čárky [0]_15sin;18sit" xfId="1265"/>
    <cellStyle name="čárky 2" xfId="1266"/>
    <cellStyle name="číslo" xfId="1267"/>
    <cellStyle name="Dezimal [0]_--&gt;2-1" xfId="1268"/>
    <cellStyle name="Dezimal_--&gt;2-1" xfId="1269"/>
    <cellStyle name="Dziesiętny [0]_laroux" xfId="1270"/>
    <cellStyle name="Dziesiętny_laroux" xfId="1271"/>
    <cellStyle name="Emphasis 1" xfId="1272"/>
    <cellStyle name="Emphasis 2" xfId="1273"/>
    <cellStyle name="Emphasis 3" xfId="1274"/>
    <cellStyle name="Firma" xfId="1275"/>
    <cellStyle name="Good" xfId="1276"/>
    <cellStyle name="Heading 1" xfId="1277"/>
    <cellStyle name="Heading 2" xfId="1278"/>
    <cellStyle name="Heading 3" xfId="1279"/>
    <cellStyle name="Heading 4" xfId="1280"/>
    <cellStyle name="Hlavní nadpis" xfId="1281"/>
    <cellStyle name="Hypertextový odkaz 2" xfId="1282"/>
    <cellStyle name="Hypertextový odkaz 2 2" xfId="1283"/>
    <cellStyle name="Hypertextový odkaz 2_Rozpočet_ stavba_koupaliště Luka" xfId="1284"/>
    <cellStyle name="Check Cell" xfId="1285"/>
    <cellStyle name="Chybně 2" xfId="1286"/>
    <cellStyle name="Chybně 2 2" xfId="1287"/>
    <cellStyle name="Input" xfId="1288"/>
    <cellStyle name="Jednotka" xfId="1289"/>
    <cellStyle name="Kontrolní buňka 2" xfId="1290"/>
    <cellStyle name="Kontrolní buňka 2 2" xfId="1291"/>
    <cellStyle name="Kontrolní buňka 2_Rozpočet_ stavba_koupaliště Luka" xfId="1292"/>
    <cellStyle name="lehký dolní okraj" xfId="1293"/>
    <cellStyle name="Linked Cell" xfId="1294"/>
    <cellStyle name="měny 2" xfId="1295"/>
    <cellStyle name="množství" xfId="1296"/>
    <cellStyle name="Nadpis 1 2" xfId="1297"/>
    <cellStyle name="Nadpis 1 2 2" xfId="1298"/>
    <cellStyle name="Nadpis 2 2" xfId="1299"/>
    <cellStyle name="Nadpis 2 2 2" xfId="1300"/>
    <cellStyle name="Nadpis 2 2_Rozpočet_ stavba_koupaliště Luka" xfId="1301"/>
    <cellStyle name="Nadpis 3 2" xfId="1302"/>
    <cellStyle name="Nadpis 3 2 2" xfId="1303"/>
    <cellStyle name="Nadpis 4 2" xfId="1304"/>
    <cellStyle name="Nadpis 4 2 2" xfId="1305"/>
    <cellStyle name="Nadpis1" xfId="1306"/>
    <cellStyle name="Nadpis1 1" xfId="1307"/>
    <cellStyle name="Nadpis1 2" xfId="1308"/>
    <cellStyle name="Naklady" xfId="1309"/>
    <cellStyle name="Název 2" xfId="1310"/>
    <cellStyle name="Název 2 2" xfId="1311"/>
    <cellStyle name="Neutral" xfId="1312"/>
    <cellStyle name="Neutrální 2" xfId="1313"/>
    <cellStyle name="Neutrální 2 2" xfId="1314"/>
    <cellStyle name="Normální 10" xfId="1315"/>
    <cellStyle name="Normální 11" xfId="1316"/>
    <cellStyle name="normální 2" xfId="1317"/>
    <cellStyle name="Normální 2 2" xfId="1318"/>
    <cellStyle name="normální 2 2 2" xfId="1319"/>
    <cellStyle name="normální 2 2_5903_G5_002_Oceneny soupis praci_rev1" xfId="1320"/>
    <cellStyle name="Normální 2 3" xfId="1321"/>
    <cellStyle name="normální 2_10_soupis_praci" xfId="1322"/>
    <cellStyle name="normální 3" xfId="1323"/>
    <cellStyle name="normální 3 2" xfId="1324"/>
    <cellStyle name="normální 3 3" xfId="1325"/>
    <cellStyle name="normální 3 3 2" xfId="1326"/>
    <cellStyle name="Normální 3_10_soupis_praci" xfId="1327"/>
    <cellStyle name="normální 39" xfId="1328"/>
    <cellStyle name="Normální 4" xfId="1329"/>
    <cellStyle name="Normální 5" xfId="1330"/>
    <cellStyle name="Normální 6" xfId="1331"/>
    <cellStyle name="Normální 7" xfId="1332"/>
    <cellStyle name="Normální 8" xfId="1333"/>
    <cellStyle name="Normální 9" xfId="1334"/>
    <cellStyle name="normální_002_ROZP_OCENENY_VV_upr08-2010" xfId="1335"/>
    <cellStyle name="normální_10_soupis_praci" xfId="1336"/>
    <cellStyle name="normální_Klementinum 2.etapa rozpočet_2010-05" xfId="1337"/>
    <cellStyle name="normální_Mobil_502Roz" xfId="1338"/>
    <cellStyle name="normální_Oceneny_soupis_praci_SN_20140211" xfId="1339"/>
    <cellStyle name="normální_SROV Nám Míru - HOFA" xfId="1340"/>
    <cellStyle name="normální_Troja" xfId="1341"/>
    <cellStyle name="Normalny_Ceny jedn" xfId="1342"/>
    <cellStyle name="Note" xfId="1343"/>
    <cellStyle name="Output" xfId="1344"/>
    <cellStyle name="Podnadpis" xfId="1345"/>
    <cellStyle name="Položka" xfId="1346"/>
    <cellStyle name="Poznámka 2" xfId="1347"/>
    <cellStyle name="procent 2" xfId="1348"/>
    <cellStyle name="Propojená buňka 2" xfId="1349"/>
    <cellStyle name="Propojená buňka 2 2" xfId="1350"/>
    <cellStyle name="Propojená buňka 2_Rozpočet_ stavba_koupaliště Luka" xfId="1351"/>
    <cellStyle name="Sheet Title" xfId="1352"/>
    <cellStyle name="Specifikace" xfId="1353"/>
    <cellStyle name="Správně 2" xfId="1354"/>
    <cellStyle name="Správně 2 2" xfId="1355"/>
    <cellStyle name="Standard_--&gt;2-1" xfId="1356"/>
    <cellStyle name="Stín+tučně" xfId="1357"/>
    <cellStyle name="Stín+tučně+velké písmo" xfId="1358"/>
    <cellStyle name="Styl 1" xfId="1359"/>
    <cellStyle name="Styl 1 11" xfId="1360"/>
    <cellStyle name="Styl 1 14" xfId="1361"/>
    <cellStyle name="Styl 1 2" xfId="1362"/>
    <cellStyle name="Styl 1 2 2" xfId="1363"/>
    <cellStyle name="Styl 1 2_Rozpočet_ stavba_koupaliště Luka" xfId="1364"/>
    <cellStyle name="Styl 1 23" xfId="1365"/>
    <cellStyle name="Styl 1 24" xfId="1366"/>
    <cellStyle name="Styl 1 25" xfId="1367"/>
    <cellStyle name="Styl 1 26" xfId="1368"/>
    <cellStyle name="Styl 1 27" xfId="1369"/>
    <cellStyle name="Styl 1 28" xfId="1370"/>
    <cellStyle name="Styl 1 3" xfId="1371"/>
    <cellStyle name="Styl 1_10_soupis_praci" xfId="1372"/>
    <cellStyle name="Suma" xfId="1373"/>
    <cellStyle name="Text upozornění 2" xfId="1374"/>
    <cellStyle name="Text upozornění 2 2" xfId="1375"/>
    <cellStyle name="textový" xfId="1376"/>
    <cellStyle name="Tučně" xfId="1377"/>
    <cellStyle name="TYP ŘÁDKU_2" xfId="1378"/>
    <cellStyle name="Vstup 2" xfId="1379"/>
    <cellStyle name="Vstup 2 2" xfId="1380"/>
    <cellStyle name="Vstup 2_Rozpočet_ stavba_koupaliště Luka" xfId="1381"/>
    <cellStyle name="Výpočet 2" xfId="1382"/>
    <cellStyle name="Výpočet 2 2" xfId="1383"/>
    <cellStyle name="Výpočet 2_Rozpočet_ stavba_koupaliště Luka" xfId="1384"/>
    <cellStyle name="Výstup 2" xfId="1385"/>
    <cellStyle name="Výstup 2 2" xfId="1386"/>
    <cellStyle name="Výstup 2_Rozpočet_ stavba_koupaliště Luka" xfId="1387"/>
    <cellStyle name="Vysvětlující text 2" xfId="1388"/>
    <cellStyle name="Vysvětlující text 2 2" xfId="1389"/>
    <cellStyle name="Währung [0]_--&gt;2-1" xfId="1390"/>
    <cellStyle name="Währung_--&gt;2-1" xfId="1391"/>
    <cellStyle name="Walutowy [0]_laroux" xfId="1392"/>
    <cellStyle name="Walutowy_laroux" xfId="1393"/>
    <cellStyle name="Wהhrung [0]_--&gt;2-1" xfId="1394"/>
    <cellStyle name="Wהhrung_--&gt;2-1" xfId="1395"/>
    <cellStyle name="základní" xfId="1396"/>
    <cellStyle name="Zvýraznění 1 2" xfId="1397"/>
    <cellStyle name="Zvýraznění 1 2 2" xfId="1398"/>
    <cellStyle name="Zvýraznění 2 2" xfId="1399"/>
    <cellStyle name="Zvýraznění 2 2 2" xfId="1400"/>
    <cellStyle name="Zvýraznění 3 2" xfId="1401"/>
    <cellStyle name="Zvýraznění 3 2 2" xfId="1402"/>
    <cellStyle name="Zvýraznění 4 2" xfId="1403"/>
    <cellStyle name="Zvýraznění 4 2 2" xfId="1404"/>
    <cellStyle name="Zvýraznění 5 2" xfId="1405"/>
    <cellStyle name="Zvýraznění 5 2 2" xfId="1406"/>
    <cellStyle name="Zvýraznění 6 2" xfId="1407"/>
    <cellStyle name="Zvýraznění 6 2 2" xfId="1408"/>
    <cellStyle name="Zvýrazni" xfId="1409"/>
    <cellStyle name="Normální 12" xfId="14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989_HZ_REPY_ROZPOCET\12_001\PODKLADY\HZ_Repy_RO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.docs.live.net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.docs.live.net\_Akce\3130_Jedli&#269;k&#367;v%20&#250;stav\V&#253;stupy_2\RO_Dostavba%20Jedli&#269;kova%20&#250;stavu%20a%20&#353;kol%20-%20II.etap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šeobecné podmínky"/>
      <sheetName val="Rekapitulace"/>
      <sheetName val="SO 00 - Všeobecné práce"/>
      <sheetName val="SO 01 - Objekt HZ"/>
      <sheetName val="SO 01 - ZTI"/>
      <sheetName val="SO 01 - Vytápění"/>
      <sheetName val="SO 01 - VZT"/>
      <sheetName val="SO 01 - Stlačený vzduch"/>
      <sheetName val="SO 01 - Silnoproud"/>
      <sheetName val="SO 01 - Slaboproud"/>
      <sheetName val="SO 02 - Oplocení"/>
      <sheetName val="IO 100 - Areálové komunikace"/>
      <sheetName val="IO 300, 410, 420, 510 a IO 520"/>
      <sheetName val="IO 430, IO 440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1"/>
  <sheetViews>
    <sheetView showGridLines="0" view="pageBreakPreview" zoomScaleSheetLayoutView="100" workbookViewId="0" topLeftCell="A1">
      <selection activeCell="B26" sqref="B26:I26"/>
    </sheetView>
  </sheetViews>
  <sheetFormatPr defaultColWidth="10.66015625" defaultRowHeight="10.5"/>
  <cols>
    <col min="1" max="1" width="4" style="45" customWidth="1"/>
    <col min="2" max="2" width="2.66015625" style="41" customWidth="1"/>
    <col min="3" max="3" width="5.66015625" style="41" bestFit="1" customWidth="1"/>
    <col min="4" max="4" width="5.16015625" style="41" customWidth="1"/>
    <col min="5" max="5" width="31.83203125" style="41" customWidth="1"/>
    <col min="6" max="6" width="6.5" style="41" customWidth="1"/>
    <col min="7" max="7" width="21.66015625" style="41" customWidth="1"/>
    <col min="8" max="8" width="17.83203125" style="44" customWidth="1"/>
    <col min="9" max="9" width="23" style="41" customWidth="1"/>
    <col min="10" max="10" width="2.66015625" style="45" hidden="1" customWidth="1"/>
    <col min="11" max="11" width="0.82421875" style="45" customWidth="1"/>
    <col min="12" max="12" width="3.33203125" style="45" customWidth="1"/>
    <col min="13" max="13" width="14.5" style="45" bestFit="1" customWidth="1"/>
    <col min="14" max="16384" width="10.66015625" style="45" customWidth="1"/>
  </cols>
  <sheetData>
    <row r="1" spans="2:7" ht="26.1" customHeight="1">
      <c r="B1" s="40"/>
      <c r="D1" s="42"/>
      <c r="E1" s="43"/>
      <c r="F1" s="43"/>
      <c r="G1" s="43"/>
    </row>
    <row r="2" spans="2:7" ht="26.1" customHeight="1">
      <c r="B2" s="46"/>
      <c r="C2" s="47"/>
      <c r="D2" s="134" t="s">
        <v>110</v>
      </c>
      <c r="E2" s="48"/>
      <c r="F2" s="43"/>
      <c r="G2" s="43"/>
    </row>
    <row r="3" spans="2:7" ht="21" customHeight="1">
      <c r="B3" s="49"/>
      <c r="C3" s="50"/>
      <c r="D3" s="51"/>
      <c r="E3" s="43"/>
      <c r="F3" s="43"/>
      <c r="G3" s="43"/>
    </row>
    <row r="4" spans="2:9" ht="20.1" customHeight="1">
      <c r="B4" s="52" t="s">
        <v>33</v>
      </c>
      <c r="G4" s="53"/>
      <c r="I4" s="54"/>
    </row>
    <row r="5" ht="9.75" customHeight="1" thickBot="1"/>
    <row r="6" spans="2:9" ht="17.1" customHeight="1" thickBot="1">
      <c r="B6" s="55"/>
      <c r="C6" s="56"/>
      <c r="D6" s="57" t="s">
        <v>34</v>
      </c>
      <c r="E6" s="58"/>
      <c r="F6" s="59"/>
      <c r="G6" s="60"/>
      <c r="H6" s="61"/>
      <c r="I6" s="62" t="s">
        <v>35</v>
      </c>
    </row>
    <row r="7" spans="2:9" s="70" customFormat="1" ht="12.75" customHeight="1" thickTop="1">
      <c r="B7" s="63"/>
      <c r="C7" s="64"/>
      <c r="D7" s="65"/>
      <c r="E7" s="66"/>
      <c r="F7" s="67"/>
      <c r="G7" s="68"/>
      <c r="H7" s="68"/>
      <c r="I7" s="69"/>
    </row>
    <row r="8" spans="2:9" ht="16.5" customHeight="1">
      <c r="B8" s="71"/>
      <c r="C8" s="78" t="s">
        <v>61</v>
      </c>
      <c r="D8" s="72" t="s">
        <v>49</v>
      </c>
      <c r="E8" s="73"/>
      <c r="F8" s="74"/>
      <c r="G8" s="68"/>
      <c r="H8" s="75"/>
      <c r="I8" s="76"/>
    </row>
    <row r="9" spans="2:9" s="70" customFormat="1" ht="14.25" customHeight="1">
      <c r="B9" s="77"/>
      <c r="C9" s="78"/>
      <c r="D9" s="79" t="s">
        <v>17</v>
      </c>
      <c r="E9" s="66"/>
      <c r="F9" s="67"/>
      <c r="G9" s="80"/>
      <c r="H9" s="133">
        <f>SO_101!I3</f>
        <v>0</v>
      </c>
      <c r="I9" s="132"/>
    </row>
    <row r="10" spans="2:9" s="70" customFormat="1" ht="14.25" customHeight="1">
      <c r="B10" s="77"/>
      <c r="C10" s="78"/>
      <c r="D10" s="79"/>
      <c r="E10" s="66"/>
      <c r="F10" s="67"/>
      <c r="G10" s="80"/>
      <c r="H10" s="133"/>
      <c r="I10" s="132"/>
    </row>
    <row r="11" spans="2:9" s="70" customFormat="1" ht="19.5" customHeight="1">
      <c r="B11" s="82"/>
      <c r="C11" s="83"/>
      <c r="D11" s="84" t="s">
        <v>48</v>
      </c>
      <c r="E11" s="85"/>
      <c r="F11" s="86"/>
      <c r="G11" s="87"/>
      <c r="H11" s="88"/>
      <c r="I11" s="89">
        <f>SUM(H9:H10)</f>
        <v>0</v>
      </c>
    </row>
    <row r="12" spans="2:9" s="70" customFormat="1" ht="12.75" customHeight="1">
      <c r="B12" s="63"/>
      <c r="C12" s="64"/>
      <c r="D12" s="65"/>
      <c r="E12" s="66"/>
      <c r="F12" s="67"/>
      <c r="G12" s="68"/>
      <c r="H12" s="90"/>
      <c r="I12" s="91"/>
    </row>
    <row r="13" spans="2:9" ht="15">
      <c r="B13" s="71"/>
      <c r="D13" s="72" t="s">
        <v>36</v>
      </c>
      <c r="E13" s="73"/>
      <c r="F13" s="74"/>
      <c r="G13" s="68"/>
      <c r="H13" s="92"/>
      <c r="I13" s="81"/>
    </row>
    <row r="14" spans="2:18" s="70" customFormat="1" ht="15" customHeight="1">
      <c r="B14" s="77"/>
      <c r="C14" s="78"/>
      <c r="D14" s="79" t="str">
        <f>VON!C11</f>
        <v>Zařízení staveniště</v>
      </c>
      <c r="E14" s="66"/>
      <c r="F14" s="67"/>
      <c r="G14" s="80"/>
      <c r="H14" s="133">
        <f>VON!G11</f>
        <v>0</v>
      </c>
      <c r="I14" s="81"/>
      <c r="R14" s="70" t="s">
        <v>47</v>
      </c>
    </row>
    <row r="15" spans="2:9" s="70" customFormat="1" ht="15" customHeight="1">
      <c r="B15" s="77"/>
      <c r="C15" s="78"/>
      <c r="D15" s="79" t="str">
        <f>VON!C13</f>
        <v>Projektové práce</v>
      </c>
      <c r="E15" s="66"/>
      <c r="F15" s="67"/>
      <c r="G15" s="80"/>
      <c r="H15" s="133">
        <f>VON!G13</f>
        <v>0</v>
      </c>
      <c r="I15" s="81"/>
    </row>
    <row r="16" spans="2:9" s="70" customFormat="1" ht="15" customHeight="1">
      <c r="B16" s="77"/>
      <c r="C16" s="78"/>
      <c r="D16" s="79" t="s">
        <v>27</v>
      </c>
      <c r="E16" s="66"/>
      <c r="F16" s="67"/>
      <c r="G16" s="80"/>
      <c r="H16" s="133">
        <f>VON!G15</f>
        <v>0</v>
      </c>
      <c r="I16" s="81"/>
    </row>
    <row r="17" spans="2:9" s="70" customFormat="1" ht="15" customHeight="1">
      <c r="B17" s="77"/>
      <c r="C17" s="78"/>
      <c r="D17" s="79" t="str">
        <f>VON!C19</f>
        <v>Ostatní náklady</v>
      </c>
      <c r="E17" s="66"/>
      <c r="F17" s="67"/>
      <c r="G17" s="80"/>
      <c r="H17" s="133">
        <f>VON!G19</f>
        <v>0</v>
      </c>
      <c r="I17" s="81"/>
    </row>
    <row r="18" spans="2:9" s="70" customFormat="1" ht="19.5" customHeight="1">
      <c r="B18" s="82"/>
      <c r="C18" s="83"/>
      <c r="D18" s="84" t="s">
        <v>37</v>
      </c>
      <c r="E18" s="85"/>
      <c r="F18" s="86"/>
      <c r="G18" s="87"/>
      <c r="H18" s="88"/>
      <c r="I18" s="89">
        <f>SUM(H14:H17)</f>
        <v>0</v>
      </c>
    </row>
    <row r="19" spans="2:9" s="70" customFormat="1" ht="15" customHeight="1" thickBot="1">
      <c r="B19" s="93"/>
      <c r="C19" s="94"/>
      <c r="D19" s="95"/>
      <c r="E19" s="94"/>
      <c r="F19" s="96"/>
      <c r="G19" s="68"/>
      <c r="H19" s="97"/>
      <c r="I19" s="98"/>
    </row>
    <row r="20" spans="2:9" s="70" customFormat="1" ht="29.25" customHeight="1" thickBot="1">
      <c r="B20" s="99"/>
      <c r="C20" s="100"/>
      <c r="D20" s="101" t="s">
        <v>38</v>
      </c>
      <c r="E20" s="102"/>
      <c r="F20" s="103"/>
      <c r="G20" s="104"/>
      <c r="H20" s="105"/>
      <c r="I20" s="106">
        <f>SUM(I11:I18)</f>
        <v>0</v>
      </c>
    </row>
    <row r="21" spans="2:9" s="70" customFormat="1" ht="15" customHeight="1">
      <c r="B21" s="77"/>
      <c r="C21" s="78"/>
      <c r="D21" s="79" t="s">
        <v>39</v>
      </c>
      <c r="E21" s="66"/>
      <c r="F21" s="67"/>
      <c r="G21" s="80"/>
      <c r="H21" s="107">
        <f>I20*0.21</f>
        <v>0</v>
      </c>
      <c r="I21" s="108"/>
    </row>
    <row r="22" spans="2:9" s="70" customFormat="1" ht="15" customHeight="1" thickBot="1">
      <c r="B22" s="109"/>
      <c r="C22" s="110"/>
      <c r="D22" s="111"/>
      <c r="E22" s="112"/>
      <c r="F22" s="113"/>
      <c r="G22" s="114"/>
      <c r="H22" s="115"/>
      <c r="I22" s="116"/>
    </row>
    <row r="23" spans="2:9" s="70" customFormat="1" ht="29.25" customHeight="1" thickBot="1">
      <c r="B23" s="117"/>
      <c r="C23" s="118"/>
      <c r="D23" s="119" t="s">
        <v>40</v>
      </c>
      <c r="E23" s="120"/>
      <c r="F23" s="121"/>
      <c r="G23" s="122"/>
      <c r="H23" s="123"/>
      <c r="I23" s="124">
        <f>I20+H21</f>
        <v>0</v>
      </c>
    </row>
    <row r="24" spans="2:9" s="70" customFormat="1" ht="17.45" customHeight="1" thickBot="1">
      <c r="B24" s="125"/>
      <c r="C24" s="66"/>
      <c r="D24" s="66"/>
      <c r="E24" s="66"/>
      <c r="F24" s="67"/>
      <c r="G24" s="126"/>
      <c r="H24" s="127"/>
      <c r="I24" s="128"/>
    </row>
    <row r="25" spans="2:9" s="70" customFormat="1" ht="17.45" customHeight="1">
      <c r="B25" s="170" t="s">
        <v>41</v>
      </c>
      <c r="C25" s="171"/>
      <c r="D25" s="171"/>
      <c r="E25" s="171"/>
      <c r="F25" s="171"/>
      <c r="G25" s="171"/>
      <c r="H25" s="171"/>
      <c r="I25" s="172"/>
    </row>
    <row r="26" spans="2:9" s="70" customFormat="1" ht="17.45" customHeight="1">
      <c r="B26" s="173"/>
      <c r="C26" s="174"/>
      <c r="D26" s="174"/>
      <c r="E26" s="174"/>
      <c r="F26" s="174"/>
      <c r="G26" s="174"/>
      <c r="H26" s="174"/>
      <c r="I26" s="175"/>
    </row>
    <row r="27" spans="2:9" s="70" customFormat="1" ht="47.25" customHeight="1">
      <c r="B27" s="164" t="s">
        <v>56</v>
      </c>
      <c r="C27" s="165"/>
      <c r="D27" s="165"/>
      <c r="E27" s="165"/>
      <c r="F27" s="165"/>
      <c r="G27" s="165"/>
      <c r="H27" s="165"/>
      <c r="I27" s="166"/>
    </row>
    <row r="28" spans="2:9" s="70" customFormat="1" ht="46.5" customHeight="1">
      <c r="B28" s="164" t="s">
        <v>42</v>
      </c>
      <c r="C28" s="165"/>
      <c r="D28" s="165"/>
      <c r="E28" s="165"/>
      <c r="F28" s="165"/>
      <c r="G28" s="165"/>
      <c r="H28" s="165"/>
      <c r="I28" s="166"/>
    </row>
    <row r="29" spans="2:9" s="70" customFormat="1" ht="60.75" customHeight="1">
      <c r="B29" s="164" t="s">
        <v>43</v>
      </c>
      <c r="C29" s="165"/>
      <c r="D29" s="165"/>
      <c r="E29" s="165"/>
      <c r="F29" s="165"/>
      <c r="G29" s="165"/>
      <c r="H29" s="165"/>
      <c r="I29" s="166"/>
    </row>
    <row r="30" spans="2:9" s="70" customFormat="1" ht="31.5" customHeight="1">
      <c r="B30" s="164" t="s">
        <v>44</v>
      </c>
      <c r="C30" s="165"/>
      <c r="D30" s="165"/>
      <c r="E30" s="165"/>
      <c r="F30" s="165"/>
      <c r="G30" s="165"/>
      <c r="H30" s="165"/>
      <c r="I30" s="166"/>
    </row>
    <row r="31" spans="2:9" s="70" customFormat="1" ht="61.5" customHeight="1">
      <c r="B31" s="164" t="s">
        <v>45</v>
      </c>
      <c r="C31" s="165"/>
      <c r="D31" s="165"/>
      <c r="E31" s="165"/>
      <c r="F31" s="165"/>
      <c r="G31" s="165"/>
      <c r="H31" s="165"/>
      <c r="I31" s="166"/>
    </row>
    <row r="32" spans="2:9" ht="47.25" customHeight="1">
      <c r="B32" s="164" t="s">
        <v>46</v>
      </c>
      <c r="C32" s="165"/>
      <c r="D32" s="165"/>
      <c r="E32" s="165"/>
      <c r="F32" s="165"/>
      <c r="G32" s="165"/>
      <c r="H32" s="165"/>
      <c r="I32" s="166"/>
    </row>
    <row r="33" spans="2:9" ht="63" customHeight="1" thickBot="1">
      <c r="B33" s="167" t="s">
        <v>57</v>
      </c>
      <c r="C33" s="168"/>
      <c r="D33" s="168"/>
      <c r="E33" s="168"/>
      <c r="F33" s="168"/>
      <c r="G33" s="168"/>
      <c r="H33" s="168"/>
      <c r="I33" s="169"/>
    </row>
    <row r="34" spans="2:9" ht="17.45" customHeight="1">
      <c r="B34" s="129"/>
      <c r="F34" s="73"/>
      <c r="G34" s="74"/>
      <c r="I34" s="130"/>
    </row>
    <row r="35" spans="2:9" ht="17.45" customHeight="1">
      <c r="B35" s="129"/>
      <c r="F35" s="73"/>
      <c r="G35" s="74"/>
      <c r="I35" s="130"/>
    </row>
    <row r="36" spans="2:9" ht="17.45" customHeight="1">
      <c r="B36" s="129"/>
      <c r="F36" s="73"/>
      <c r="G36" s="74"/>
      <c r="I36" s="130"/>
    </row>
    <row r="37" spans="2:9" ht="17.45" customHeight="1">
      <c r="B37" s="129"/>
      <c r="F37" s="73"/>
      <c r="G37" s="74"/>
      <c r="I37" s="130"/>
    </row>
    <row r="38" spans="2:9" ht="17.45" customHeight="1">
      <c r="B38" s="129"/>
      <c r="F38" s="73"/>
      <c r="G38" s="74"/>
      <c r="I38" s="130"/>
    </row>
    <row r="39" spans="2:9" ht="17.45" customHeight="1">
      <c r="B39" s="129"/>
      <c r="F39" s="73"/>
      <c r="G39" s="74"/>
      <c r="I39" s="130"/>
    </row>
    <row r="40" spans="2:9" ht="17.45" customHeight="1">
      <c r="B40" s="129"/>
      <c r="F40" s="73"/>
      <c r="G40" s="74"/>
      <c r="I40" s="130"/>
    </row>
    <row r="41" spans="2:9" ht="17.45" customHeight="1">
      <c r="B41" s="129"/>
      <c r="F41" s="73"/>
      <c r="G41" s="74"/>
      <c r="I41" s="130"/>
    </row>
    <row r="42" spans="2:9" ht="17.45" customHeight="1">
      <c r="B42" s="129"/>
      <c r="F42" s="73"/>
      <c r="G42" s="74"/>
      <c r="I42" s="130"/>
    </row>
    <row r="43" spans="2:9" ht="17.45" customHeight="1">
      <c r="B43" s="129"/>
      <c r="F43" s="73"/>
      <c r="G43" s="74"/>
      <c r="I43" s="130"/>
    </row>
    <row r="44" spans="2:9" ht="17.45" customHeight="1">
      <c r="B44" s="129"/>
      <c r="F44" s="73"/>
      <c r="G44" s="74"/>
      <c r="I44" s="130"/>
    </row>
    <row r="45" spans="2:9" ht="17.45" customHeight="1">
      <c r="B45" s="131"/>
      <c r="C45" s="131"/>
      <c r="F45" s="73"/>
      <c r="G45" s="74"/>
      <c r="I45" s="130"/>
    </row>
    <row r="46" spans="2:9" ht="17.45" customHeight="1">
      <c r="B46" s="129"/>
      <c r="F46" s="73"/>
      <c r="G46" s="74"/>
      <c r="I46" s="130"/>
    </row>
    <row r="47" spans="2:9" ht="17.45" customHeight="1">
      <c r="B47" s="129"/>
      <c r="F47" s="73"/>
      <c r="G47" s="74"/>
      <c r="I47" s="130"/>
    </row>
    <row r="48" spans="2:9" ht="17.45" customHeight="1">
      <c r="B48" s="129"/>
      <c r="F48" s="73"/>
      <c r="G48" s="74"/>
      <c r="I48" s="130"/>
    </row>
    <row r="49" spans="2:9" ht="17.45" customHeight="1">
      <c r="B49" s="131"/>
      <c r="C49" s="131"/>
      <c r="F49" s="73"/>
      <c r="G49" s="74"/>
      <c r="I49" s="130"/>
    </row>
    <row r="50" spans="2:9" ht="17.45" customHeight="1">
      <c r="B50" s="129"/>
      <c r="F50" s="73"/>
      <c r="G50" s="74"/>
      <c r="I50" s="130"/>
    </row>
    <row r="51" spans="2:9" ht="17.45" customHeight="1">
      <c r="B51" s="129"/>
      <c r="F51" s="73"/>
      <c r="G51" s="74"/>
      <c r="I51" s="130"/>
    </row>
    <row r="52" spans="2:9" ht="17.45" customHeight="1">
      <c r="B52" s="131"/>
      <c r="C52" s="131"/>
      <c r="F52" s="73"/>
      <c r="G52" s="74"/>
      <c r="I52" s="130"/>
    </row>
    <row r="53" spans="2:9" ht="17.45" customHeight="1">
      <c r="B53" s="129"/>
      <c r="F53" s="73"/>
      <c r="G53" s="74"/>
      <c r="I53" s="130"/>
    </row>
    <row r="54" spans="2:9" ht="17.45" customHeight="1">
      <c r="B54" s="131"/>
      <c r="C54" s="131"/>
      <c r="F54" s="73"/>
      <c r="G54" s="74"/>
      <c r="I54" s="130"/>
    </row>
    <row r="55" spans="2:9" ht="17.45" customHeight="1">
      <c r="B55" s="129"/>
      <c r="F55" s="73"/>
      <c r="G55" s="74"/>
      <c r="I55" s="130"/>
    </row>
    <row r="56" spans="2:9" ht="17.45" customHeight="1">
      <c r="B56" s="129"/>
      <c r="F56" s="73"/>
      <c r="G56" s="74"/>
      <c r="I56" s="130"/>
    </row>
    <row r="57" spans="2:9" ht="18" customHeight="1">
      <c r="B57" s="129"/>
      <c r="F57" s="73"/>
      <c r="G57" s="74"/>
      <c r="I57" s="130"/>
    </row>
    <row r="58" spans="2:9" ht="18" customHeight="1">
      <c r="B58" s="129"/>
      <c r="F58" s="73"/>
      <c r="G58" s="74"/>
      <c r="I58" s="130"/>
    </row>
    <row r="59" spans="2:9" ht="18" customHeight="1">
      <c r="B59" s="129"/>
      <c r="F59" s="73"/>
      <c r="G59" s="74"/>
      <c r="I59" s="130"/>
    </row>
    <row r="60" spans="2:9" ht="18" customHeight="1">
      <c r="B60" s="131"/>
      <c r="C60" s="131"/>
      <c r="F60" s="73"/>
      <c r="G60" s="74"/>
      <c r="I60" s="130"/>
    </row>
    <row r="61" spans="2:9" ht="18" customHeight="1">
      <c r="B61" s="129"/>
      <c r="F61" s="73"/>
      <c r="G61" s="74"/>
      <c r="I61" s="130"/>
    </row>
    <row r="62" spans="2:9" ht="18" customHeight="1">
      <c r="B62" s="129"/>
      <c r="F62" s="73"/>
      <c r="G62" s="74"/>
      <c r="I62" s="130"/>
    </row>
    <row r="63" spans="2:9" ht="18" customHeight="1">
      <c r="B63" s="129"/>
      <c r="F63" s="73"/>
      <c r="G63" s="74"/>
      <c r="I63" s="130"/>
    </row>
    <row r="64" spans="2:9" ht="18" customHeight="1">
      <c r="B64" s="129"/>
      <c r="F64" s="73"/>
      <c r="G64" s="74"/>
      <c r="I64" s="130"/>
    </row>
    <row r="65" spans="2:9" ht="18" customHeight="1">
      <c r="B65" s="129"/>
      <c r="F65" s="73"/>
      <c r="G65" s="74"/>
      <c r="I65" s="130"/>
    </row>
    <row r="66" spans="2:9" ht="18" customHeight="1">
      <c r="B66" s="129"/>
      <c r="F66" s="73"/>
      <c r="G66" s="74"/>
      <c r="I66" s="130"/>
    </row>
    <row r="67" spans="2:9" ht="18" customHeight="1">
      <c r="B67" s="129"/>
      <c r="F67" s="73"/>
      <c r="G67" s="74"/>
      <c r="I67" s="130"/>
    </row>
    <row r="68" spans="2:9" ht="18" customHeight="1">
      <c r="B68" s="129"/>
      <c r="F68" s="73"/>
      <c r="G68" s="74"/>
      <c r="I68" s="130"/>
    </row>
    <row r="69" spans="2:9" ht="18" customHeight="1">
      <c r="B69" s="129"/>
      <c r="F69" s="73"/>
      <c r="G69" s="74"/>
      <c r="I69" s="130"/>
    </row>
    <row r="70" spans="2:9" ht="18" customHeight="1">
      <c r="B70" s="129"/>
      <c r="F70" s="73"/>
      <c r="G70" s="74"/>
      <c r="I70" s="130"/>
    </row>
    <row r="71" spans="2:9" ht="18" customHeight="1">
      <c r="B71" s="129"/>
      <c r="F71" s="73"/>
      <c r="G71" s="74"/>
      <c r="I71" s="130"/>
    </row>
  </sheetData>
  <mergeCells count="9">
    <mergeCell ref="B31:I31"/>
    <mergeCell ref="B32:I32"/>
    <mergeCell ref="B33:I33"/>
    <mergeCell ref="B25:I25"/>
    <mergeCell ref="B26:I26"/>
    <mergeCell ref="B27:I27"/>
    <mergeCell ref="B28:I28"/>
    <mergeCell ref="B29:I29"/>
    <mergeCell ref="B30:I30"/>
  </mergeCells>
  <printOptions/>
  <pageMargins left="0.7874015748031497" right="0.7874015748031497" top="0.7874015748031497" bottom="0.8661417322834646" header="0.5118110236220472" footer="0.5118110236220472"/>
  <pageSetup fitToHeight="2" horizontalDpi="600" verticalDpi="600" orientation="portrait" paperSize="9" scale="94" r:id="rId1"/>
  <headerFooter alignWithMargins="0">
    <oddHeader>&amp;C
&amp;RSouhrn nákladů CÚ 2016/I</oddHeader>
    <oddFooter>&amp;C&amp;P/&amp;N&amp;RVypracoval:
Ing. Jana Vorálková</oddFooter>
  </headerFooter>
  <rowBreaks count="1" manualBreakCount="1">
    <brk id="23" min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L21"/>
  <sheetViews>
    <sheetView showGridLines="0" tabSelected="1" view="pageBreakPreview" zoomScaleSheetLayoutView="100" workbookViewId="0" topLeftCell="A1">
      <selection activeCell="F12" sqref="F12"/>
    </sheetView>
  </sheetViews>
  <sheetFormatPr defaultColWidth="9.33203125" defaultRowHeight="10.5"/>
  <cols>
    <col min="1" max="1" width="7.33203125" style="39" customWidth="1"/>
    <col min="2" max="2" width="12.16015625" style="39" customWidth="1"/>
    <col min="3" max="3" width="45.66015625" style="39" customWidth="1"/>
    <col min="4" max="4" width="6.83203125" style="39" bestFit="1" customWidth="1"/>
    <col min="5" max="5" width="10" style="39" customWidth="1"/>
    <col min="6" max="6" width="12.66015625" style="39" bestFit="1" customWidth="1"/>
    <col min="7" max="7" width="15.33203125" style="39" bestFit="1" customWidth="1"/>
    <col min="8" max="8" width="58.83203125" style="39" customWidth="1"/>
    <col min="9" max="9" width="16" style="39" customWidth="1"/>
    <col min="10" max="16384" width="9.33203125" style="39" customWidth="1"/>
  </cols>
  <sheetData>
    <row r="1" spans="1:8" s="1" customFormat="1" ht="18">
      <c r="A1" s="2" t="s">
        <v>16</v>
      </c>
      <c r="B1" s="3"/>
      <c r="C1" s="3"/>
      <c r="D1" s="4"/>
      <c r="E1" s="3"/>
      <c r="F1" s="3"/>
      <c r="G1" s="3"/>
      <c r="H1" s="3"/>
    </row>
    <row r="2" spans="1:8" s="1" customFormat="1" ht="11.25">
      <c r="A2" s="3" t="s">
        <v>11</v>
      </c>
      <c r="B2" s="3"/>
      <c r="C2" s="5"/>
      <c r="D2" s="4"/>
      <c r="E2" s="3"/>
      <c r="F2" s="3"/>
      <c r="G2" s="3"/>
      <c r="H2" s="3"/>
    </row>
    <row r="3" spans="1:8" s="1" customFormat="1" ht="11.25">
      <c r="A3" s="3" t="s">
        <v>12</v>
      </c>
      <c r="B3" s="3"/>
      <c r="C3" s="5" t="s">
        <v>110</v>
      </c>
      <c r="D3" s="4"/>
      <c r="E3" s="3"/>
      <c r="F3" s="3"/>
      <c r="G3" s="3" t="s">
        <v>10</v>
      </c>
      <c r="H3" s="5"/>
    </row>
    <row r="4" spans="1:8" s="1" customFormat="1" ht="11.25">
      <c r="A4" s="3" t="s">
        <v>0</v>
      </c>
      <c r="B4" s="3"/>
      <c r="C4" s="20" t="s">
        <v>20</v>
      </c>
      <c r="D4" s="4"/>
      <c r="E4" s="3"/>
      <c r="F4" s="3"/>
      <c r="G4" s="3" t="s">
        <v>1</v>
      </c>
      <c r="H4" s="5"/>
    </row>
    <row r="5" spans="1:8" s="1" customFormat="1" ht="11.25">
      <c r="A5" s="7" t="s">
        <v>13</v>
      </c>
      <c r="B5" s="8"/>
      <c r="C5" s="3"/>
      <c r="D5" s="4"/>
      <c r="E5" s="3"/>
      <c r="F5" s="3"/>
      <c r="G5" s="3"/>
      <c r="H5" s="3"/>
    </row>
    <row r="6" spans="1:8" s="17" customFormat="1" ht="7.5" customHeight="1" thickBot="1">
      <c r="A6" s="18"/>
      <c r="B6" s="18"/>
      <c r="C6" s="18"/>
      <c r="D6" s="19"/>
      <c r="E6" s="18"/>
      <c r="F6" s="18"/>
      <c r="G6" s="18"/>
      <c r="H6" s="18"/>
    </row>
    <row r="7" spans="1:8" s="17" customFormat="1" ht="24.75" customHeight="1" thickBot="1">
      <c r="A7" s="21" t="s">
        <v>2</v>
      </c>
      <c r="B7" s="21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21</v>
      </c>
    </row>
    <row r="8" spans="1:8" s="17" customFormat="1" ht="12.75" customHeight="1" thickBot="1">
      <c r="A8" s="21" t="s">
        <v>19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</row>
    <row r="9" spans="1:8" s="17" customFormat="1" ht="5.25" customHeight="1">
      <c r="A9" s="18"/>
      <c r="B9" s="18"/>
      <c r="C9" s="18"/>
      <c r="D9" s="19"/>
      <c r="E9" s="18"/>
      <c r="F9" s="18"/>
      <c r="G9" s="18"/>
      <c r="H9" s="18"/>
    </row>
    <row r="10" spans="1:12" s="6" customFormat="1" ht="11.25">
      <c r="A10" s="9"/>
      <c r="B10" s="10"/>
      <c r="C10" s="10" t="s">
        <v>9</v>
      </c>
      <c r="D10" s="11"/>
      <c r="E10" s="12"/>
      <c r="F10" s="14"/>
      <c r="G10" s="15">
        <f>SUBTOTAL(9,G11:G21)</f>
        <v>0</v>
      </c>
      <c r="H10" s="13"/>
      <c r="I10" s="16"/>
      <c r="J10" s="16"/>
      <c r="K10" s="16"/>
      <c r="L10" s="13"/>
    </row>
    <row r="11" spans="1:8" s="28" customFormat="1" ht="21" customHeight="1">
      <c r="A11" s="22"/>
      <c r="B11" s="23"/>
      <c r="C11" s="24" t="s">
        <v>22</v>
      </c>
      <c r="D11" s="24"/>
      <c r="E11" s="25"/>
      <c r="F11" s="26"/>
      <c r="G11" s="27">
        <f>SUBTOTAL(9,G12:G12)</f>
        <v>0</v>
      </c>
      <c r="H11" s="24"/>
    </row>
    <row r="12" spans="1:8" s="17" customFormat="1" ht="78.75">
      <c r="A12" s="29">
        <f>MAX(A8:A11)+1</f>
        <v>1</v>
      </c>
      <c r="B12" s="135" t="s">
        <v>52</v>
      </c>
      <c r="C12" s="30" t="s">
        <v>23</v>
      </c>
      <c r="D12" s="31" t="s">
        <v>18</v>
      </c>
      <c r="E12" s="32">
        <v>1</v>
      </c>
      <c r="F12" s="33"/>
      <c r="G12" s="36">
        <f>F12*E12</f>
        <v>0</v>
      </c>
      <c r="H12" s="35" t="s">
        <v>30</v>
      </c>
    </row>
    <row r="13" spans="1:8" s="28" customFormat="1" ht="21" customHeight="1">
      <c r="A13" s="22"/>
      <c r="B13" s="23"/>
      <c r="C13" s="24" t="s">
        <v>24</v>
      </c>
      <c r="D13" s="24"/>
      <c r="E13" s="25"/>
      <c r="F13" s="26"/>
      <c r="G13" s="27">
        <f>SUBTOTAL(9,G14:G14)</f>
        <v>0</v>
      </c>
      <c r="H13" s="24"/>
    </row>
    <row r="14" spans="1:8" s="17" customFormat="1" ht="11.25">
      <c r="A14" s="29">
        <f>MAX(A10:A13)+1</f>
        <v>2</v>
      </c>
      <c r="B14" s="135" t="s">
        <v>53</v>
      </c>
      <c r="C14" s="30" t="s">
        <v>26</v>
      </c>
      <c r="D14" s="31" t="s">
        <v>15</v>
      </c>
      <c r="E14" s="32">
        <v>1</v>
      </c>
      <c r="F14" s="33"/>
      <c r="G14" s="36">
        <f>F14*E14</f>
        <v>0</v>
      </c>
      <c r="H14" s="35" t="s">
        <v>25</v>
      </c>
    </row>
    <row r="15" spans="1:8" s="28" customFormat="1" ht="21" customHeight="1">
      <c r="A15" s="22"/>
      <c r="B15" s="23"/>
      <c r="C15" s="24" t="s">
        <v>27</v>
      </c>
      <c r="D15" s="24"/>
      <c r="E15" s="25"/>
      <c r="F15" s="26"/>
      <c r="G15" s="27">
        <f>SUBTOTAL(9,G16:G18)</f>
        <v>0</v>
      </c>
      <c r="H15" s="24"/>
    </row>
    <row r="16" spans="1:8" s="17" customFormat="1" ht="11.25">
      <c r="A16" s="29">
        <f>MAX(A12:A15)+1</f>
        <v>3</v>
      </c>
      <c r="B16" s="135" t="s">
        <v>54</v>
      </c>
      <c r="C16" s="30" t="s">
        <v>28</v>
      </c>
      <c r="D16" s="31" t="s">
        <v>18</v>
      </c>
      <c r="E16" s="32">
        <v>1</v>
      </c>
      <c r="F16" s="33"/>
      <c r="G16" s="34">
        <f>E16*F16</f>
        <v>0</v>
      </c>
      <c r="H16" s="35"/>
    </row>
    <row r="17" spans="1:8" s="17" customFormat="1" ht="11.25">
      <c r="A17" s="29">
        <f>MAX(A13:A16)+1</f>
        <v>4</v>
      </c>
      <c r="B17" s="135" t="s">
        <v>54</v>
      </c>
      <c r="C17" s="30" t="s">
        <v>50</v>
      </c>
      <c r="D17" s="31" t="s">
        <v>18</v>
      </c>
      <c r="E17" s="32">
        <v>1</v>
      </c>
      <c r="F17" s="33"/>
      <c r="G17" s="34">
        <f>E17*F17</f>
        <v>0</v>
      </c>
      <c r="H17" s="35"/>
    </row>
    <row r="18" spans="1:8" s="17" customFormat="1" ht="11.25">
      <c r="A18" s="29">
        <f>MAX(A15:A17)+1</f>
        <v>5</v>
      </c>
      <c r="B18" s="135" t="s">
        <v>54</v>
      </c>
      <c r="C18" s="30" t="s">
        <v>29</v>
      </c>
      <c r="D18" s="31" t="s">
        <v>18</v>
      </c>
      <c r="E18" s="37">
        <v>1</v>
      </c>
      <c r="F18" s="38"/>
      <c r="G18" s="36">
        <f>E18*F18</f>
        <v>0</v>
      </c>
      <c r="H18" s="35"/>
    </row>
    <row r="19" spans="1:8" s="28" customFormat="1" ht="21" customHeight="1">
      <c r="A19" s="22"/>
      <c r="B19" s="23"/>
      <c r="C19" s="24" t="s">
        <v>31</v>
      </c>
      <c r="D19" s="24"/>
      <c r="E19" s="25"/>
      <c r="F19" s="26"/>
      <c r="G19" s="27">
        <f>SUBTOTAL(9,G20:G21)</f>
        <v>0</v>
      </c>
      <c r="H19" s="24"/>
    </row>
    <row r="20" spans="1:8" s="17" customFormat="1" ht="11.25">
      <c r="A20" s="29">
        <f>MAX(A18:A19)+1</f>
        <v>6</v>
      </c>
      <c r="B20" s="135" t="s">
        <v>55</v>
      </c>
      <c r="C20" s="30" t="s">
        <v>32</v>
      </c>
      <c r="D20" s="31" t="s">
        <v>18</v>
      </c>
      <c r="E20" s="32">
        <v>1</v>
      </c>
      <c r="F20" s="33"/>
      <c r="G20" s="36">
        <f>ROUND(E20*F20,2)</f>
        <v>0</v>
      </c>
      <c r="H20" s="35"/>
    </row>
    <row r="21" spans="1:8" s="17" customFormat="1" ht="22.5">
      <c r="A21" s="29">
        <f>MAX(A19:A20)+1</f>
        <v>7</v>
      </c>
      <c r="B21" s="135" t="s">
        <v>60</v>
      </c>
      <c r="C21" s="30" t="s">
        <v>64</v>
      </c>
      <c r="D21" s="31" t="s">
        <v>18</v>
      </c>
      <c r="E21" s="32">
        <v>1</v>
      </c>
      <c r="F21" s="33"/>
      <c r="G21" s="36">
        <f>ROUND(E21*F21,2)</f>
        <v>0</v>
      </c>
      <c r="H21" s="35"/>
    </row>
  </sheetData>
  <printOptions horizontalCentered="1"/>
  <pageMargins left="0.7874015748031497" right="0.5905511811023623" top="0.7480314960629921" bottom="0.6692913385826772" header="0.5118110236220472" footer="0.31496062992125984"/>
  <pageSetup blackAndWhite="1" fitToHeight="160" fitToWidth="1" horizontalDpi="600" verticalDpi="600" orientation="portrait" paperSize="9" scale="66" r:id="rId1"/>
  <headerFooter alignWithMargins="0">
    <oddFooter>&amp;C&amp;8Strana &amp;P z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workbookViewId="0" topLeftCell="B74">
      <selection activeCell="H97" sqref="H9:H97"/>
    </sheetView>
  </sheetViews>
  <sheetFormatPr defaultColWidth="9.33203125" defaultRowHeight="12.75" customHeight="1"/>
  <cols>
    <col min="1" max="1" width="10.66015625" style="136" hidden="1" customWidth="1"/>
    <col min="2" max="2" width="13.66015625" style="136" customWidth="1"/>
    <col min="3" max="3" width="17.16015625" style="136" customWidth="1"/>
    <col min="4" max="4" width="11.33203125" style="136" customWidth="1"/>
    <col min="5" max="5" width="82.5" style="136" customWidth="1"/>
    <col min="6" max="6" width="13.66015625" style="136" customWidth="1"/>
    <col min="7" max="9" width="19.5" style="136" customWidth="1"/>
    <col min="10" max="14" width="9.33203125" style="136" customWidth="1"/>
    <col min="15" max="18" width="10.66015625" style="136" hidden="1" customWidth="1"/>
    <col min="19" max="256" width="9.33203125" style="136" customWidth="1"/>
    <col min="257" max="257" width="9.33203125" style="136" hidden="1" customWidth="1"/>
    <col min="258" max="258" width="13.66015625" style="136" customWidth="1"/>
    <col min="259" max="259" width="17.16015625" style="136" customWidth="1"/>
    <col min="260" max="260" width="11.33203125" style="136" customWidth="1"/>
    <col min="261" max="261" width="82.5" style="136" customWidth="1"/>
    <col min="262" max="262" width="13.66015625" style="136" customWidth="1"/>
    <col min="263" max="265" width="19.5" style="136" customWidth="1"/>
    <col min="266" max="270" width="9.33203125" style="136" customWidth="1"/>
    <col min="271" max="274" width="9.33203125" style="136" hidden="1" customWidth="1"/>
    <col min="275" max="512" width="9.33203125" style="136" customWidth="1"/>
    <col min="513" max="513" width="9.33203125" style="136" hidden="1" customWidth="1"/>
    <col min="514" max="514" width="13.66015625" style="136" customWidth="1"/>
    <col min="515" max="515" width="17.16015625" style="136" customWidth="1"/>
    <col min="516" max="516" width="11.33203125" style="136" customWidth="1"/>
    <col min="517" max="517" width="82.5" style="136" customWidth="1"/>
    <col min="518" max="518" width="13.66015625" style="136" customWidth="1"/>
    <col min="519" max="521" width="19.5" style="136" customWidth="1"/>
    <col min="522" max="526" width="9.33203125" style="136" customWidth="1"/>
    <col min="527" max="530" width="9.33203125" style="136" hidden="1" customWidth="1"/>
    <col min="531" max="768" width="9.33203125" style="136" customWidth="1"/>
    <col min="769" max="769" width="9.33203125" style="136" hidden="1" customWidth="1"/>
    <col min="770" max="770" width="13.66015625" style="136" customWidth="1"/>
    <col min="771" max="771" width="17.16015625" style="136" customWidth="1"/>
    <col min="772" max="772" width="11.33203125" style="136" customWidth="1"/>
    <col min="773" max="773" width="82.5" style="136" customWidth="1"/>
    <col min="774" max="774" width="13.66015625" style="136" customWidth="1"/>
    <col min="775" max="777" width="19.5" style="136" customWidth="1"/>
    <col min="778" max="782" width="9.33203125" style="136" customWidth="1"/>
    <col min="783" max="786" width="9.33203125" style="136" hidden="1" customWidth="1"/>
    <col min="787" max="1024" width="9.33203125" style="136" customWidth="1"/>
    <col min="1025" max="1025" width="9.33203125" style="136" hidden="1" customWidth="1"/>
    <col min="1026" max="1026" width="13.66015625" style="136" customWidth="1"/>
    <col min="1027" max="1027" width="17.16015625" style="136" customWidth="1"/>
    <col min="1028" max="1028" width="11.33203125" style="136" customWidth="1"/>
    <col min="1029" max="1029" width="82.5" style="136" customWidth="1"/>
    <col min="1030" max="1030" width="13.66015625" style="136" customWidth="1"/>
    <col min="1031" max="1033" width="19.5" style="136" customWidth="1"/>
    <col min="1034" max="1038" width="9.33203125" style="136" customWidth="1"/>
    <col min="1039" max="1042" width="9.33203125" style="136" hidden="1" customWidth="1"/>
    <col min="1043" max="1280" width="9.33203125" style="136" customWidth="1"/>
    <col min="1281" max="1281" width="9.33203125" style="136" hidden="1" customWidth="1"/>
    <col min="1282" max="1282" width="13.66015625" style="136" customWidth="1"/>
    <col min="1283" max="1283" width="17.16015625" style="136" customWidth="1"/>
    <col min="1284" max="1284" width="11.33203125" style="136" customWidth="1"/>
    <col min="1285" max="1285" width="82.5" style="136" customWidth="1"/>
    <col min="1286" max="1286" width="13.66015625" style="136" customWidth="1"/>
    <col min="1287" max="1289" width="19.5" style="136" customWidth="1"/>
    <col min="1290" max="1294" width="9.33203125" style="136" customWidth="1"/>
    <col min="1295" max="1298" width="9.33203125" style="136" hidden="1" customWidth="1"/>
    <col min="1299" max="1536" width="9.33203125" style="136" customWidth="1"/>
    <col min="1537" max="1537" width="9.33203125" style="136" hidden="1" customWidth="1"/>
    <col min="1538" max="1538" width="13.66015625" style="136" customWidth="1"/>
    <col min="1539" max="1539" width="17.16015625" style="136" customWidth="1"/>
    <col min="1540" max="1540" width="11.33203125" style="136" customWidth="1"/>
    <col min="1541" max="1541" width="82.5" style="136" customWidth="1"/>
    <col min="1542" max="1542" width="13.66015625" style="136" customWidth="1"/>
    <col min="1543" max="1545" width="19.5" style="136" customWidth="1"/>
    <col min="1546" max="1550" width="9.33203125" style="136" customWidth="1"/>
    <col min="1551" max="1554" width="9.33203125" style="136" hidden="1" customWidth="1"/>
    <col min="1555" max="1792" width="9.33203125" style="136" customWidth="1"/>
    <col min="1793" max="1793" width="9.33203125" style="136" hidden="1" customWidth="1"/>
    <col min="1794" max="1794" width="13.66015625" style="136" customWidth="1"/>
    <col min="1795" max="1795" width="17.16015625" style="136" customWidth="1"/>
    <col min="1796" max="1796" width="11.33203125" style="136" customWidth="1"/>
    <col min="1797" max="1797" width="82.5" style="136" customWidth="1"/>
    <col min="1798" max="1798" width="13.66015625" style="136" customWidth="1"/>
    <col min="1799" max="1801" width="19.5" style="136" customWidth="1"/>
    <col min="1802" max="1806" width="9.33203125" style="136" customWidth="1"/>
    <col min="1807" max="1810" width="9.33203125" style="136" hidden="1" customWidth="1"/>
    <col min="1811" max="2048" width="9.33203125" style="136" customWidth="1"/>
    <col min="2049" max="2049" width="9.33203125" style="136" hidden="1" customWidth="1"/>
    <col min="2050" max="2050" width="13.66015625" style="136" customWidth="1"/>
    <col min="2051" max="2051" width="17.16015625" style="136" customWidth="1"/>
    <col min="2052" max="2052" width="11.33203125" style="136" customWidth="1"/>
    <col min="2053" max="2053" width="82.5" style="136" customWidth="1"/>
    <col min="2054" max="2054" width="13.66015625" style="136" customWidth="1"/>
    <col min="2055" max="2057" width="19.5" style="136" customWidth="1"/>
    <col min="2058" max="2062" width="9.33203125" style="136" customWidth="1"/>
    <col min="2063" max="2066" width="9.33203125" style="136" hidden="1" customWidth="1"/>
    <col min="2067" max="2304" width="9.33203125" style="136" customWidth="1"/>
    <col min="2305" max="2305" width="9.33203125" style="136" hidden="1" customWidth="1"/>
    <col min="2306" max="2306" width="13.66015625" style="136" customWidth="1"/>
    <col min="2307" max="2307" width="17.16015625" style="136" customWidth="1"/>
    <col min="2308" max="2308" width="11.33203125" style="136" customWidth="1"/>
    <col min="2309" max="2309" width="82.5" style="136" customWidth="1"/>
    <col min="2310" max="2310" width="13.66015625" style="136" customWidth="1"/>
    <col min="2311" max="2313" width="19.5" style="136" customWidth="1"/>
    <col min="2314" max="2318" width="9.33203125" style="136" customWidth="1"/>
    <col min="2319" max="2322" width="9.33203125" style="136" hidden="1" customWidth="1"/>
    <col min="2323" max="2560" width="9.33203125" style="136" customWidth="1"/>
    <col min="2561" max="2561" width="9.33203125" style="136" hidden="1" customWidth="1"/>
    <col min="2562" max="2562" width="13.66015625" style="136" customWidth="1"/>
    <col min="2563" max="2563" width="17.16015625" style="136" customWidth="1"/>
    <col min="2564" max="2564" width="11.33203125" style="136" customWidth="1"/>
    <col min="2565" max="2565" width="82.5" style="136" customWidth="1"/>
    <col min="2566" max="2566" width="13.66015625" style="136" customWidth="1"/>
    <col min="2567" max="2569" width="19.5" style="136" customWidth="1"/>
    <col min="2570" max="2574" width="9.33203125" style="136" customWidth="1"/>
    <col min="2575" max="2578" width="9.33203125" style="136" hidden="1" customWidth="1"/>
    <col min="2579" max="2816" width="9.33203125" style="136" customWidth="1"/>
    <col min="2817" max="2817" width="9.33203125" style="136" hidden="1" customWidth="1"/>
    <col min="2818" max="2818" width="13.66015625" style="136" customWidth="1"/>
    <col min="2819" max="2819" width="17.16015625" style="136" customWidth="1"/>
    <col min="2820" max="2820" width="11.33203125" style="136" customWidth="1"/>
    <col min="2821" max="2821" width="82.5" style="136" customWidth="1"/>
    <col min="2822" max="2822" width="13.66015625" style="136" customWidth="1"/>
    <col min="2823" max="2825" width="19.5" style="136" customWidth="1"/>
    <col min="2826" max="2830" width="9.33203125" style="136" customWidth="1"/>
    <col min="2831" max="2834" width="9.33203125" style="136" hidden="1" customWidth="1"/>
    <col min="2835" max="3072" width="9.33203125" style="136" customWidth="1"/>
    <col min="3073" max="3073" width="9.33203125" style="136" hidden="1" customWidth="1"/>
    <col min="3074" max="3074" width="13.66015625" style="136" customWidth="1"/>
    <col min="3075" max="3075" width="17.16015625" style="136" customWidth="1"/>
    <col min="3076" max="3076" width="11.33203125" style="136" customWidth="1"/>
    <col min="3077" max="3077" width="82.5" style="136" customWidth="1"/>
    <col min="3078" max="3078" width="13.66015625" style="136" customWidth="1"/>
    <col min="3079" max="3081" width="19.5" style="136" customWidth="1"/>
    <col min="3082" max="3086" width="9.33203125" style="136" customWidth="1"/>
    <col min="3087" max="3090" width="9.33203125" style="136" hidden="1" customWidth="1"/>
    <col min="3091" max="3328" width="9.33203125" style="136" customWidth="1"/>
    <col min="3329" max="3329" width="9.33203125" style="136" hidden="1" customWidth="1"/>
    <col min="3330" max="3330" width="13.66015625" style="136" customWidth="1"/>
    <col min="3331" max="3331" width="17.16015625" style="136" customWidth="1"/>
    <col min="3332" max="3332" width="11.33203125" style="136" customWidth="1"/>
    <col min="3333" max="3333" width="82.5" style="136" customWidth="1"/>
    <col min="3334" max="3334" width="13.66015625" style="136" customWidth="1"/>
    <col min="3335" max="3337" width="19.5" style="136" customWidth="1"/>
    <col min="3338" max="3342" width="9.33203125" style="136" customWidth="1"/>
    <col min="3343" max="3346" width="9.33203125" style="136" hidden="1" customWidth="1"/>
    <col min="3347" max="3584" width="9.33203125" style="136" customWidth="1"/>
    <col min="3585" max="3585" width="9.33203125" style="136" hidden="1" customWidth="1"/>
    <col min="3586" max="3586" width="13.66015625" style="136" customWidth="1"/>
    <col min="3587" max="3587" width="17.16015625" style="136" customWidth="1"/>
    <col min="3588" max="3588" width="11.33203125" style="136" customWidth="1"/>
    <col min="3589" max="3589" width="82.5" style="136" customWidth="1"/>
    <col min="3590" max="3590" width="13.66015625" style="136" customWidth="1"/>
    <col min="3591" max="3593" width="19.5" style="136" customWidth="1"/>
    <col min="3594" max="3598" width="9.33203125" style="136" customWidth="1"/>
    <col min="3599" max="3602" width="9.33203125" style="136" hidden="1" customWidth="1"/>
    <col min="3603" max="3840" width="9.33203125" style="136" customWidth="1"/>
    <col min="3841" max="3841" width="9.33203125" style="136" hidden="1" customWidth="1"/>
    <col min="3842" max="3842" width="13.66015625" style="136" customWidth="1"/>
    <col min="3843" max="3843" width="17.16015625" style="136" customWidth="1"/>
    <col min="3844" max="3844" width="11.33203125" style="136" customWidth="1"/>
    <col min="3845" max="3845" width="82.5" style="136" customWidth="1"/>
    <col min="3846" max="3846" width="13.66015625" style="136" customWidth="1"/>
    <col min="3847" max="3849" width="19.5" style="136" customWidth="1"/>
    <col min="3850" max="3854" width="9.33203125" style="136" customWidth="1"/>
    <col min="3855" max="3858" width="9.33203125" style="136" hidden="1" customWidth="1"/>
    <col min="3859" max="4096" width="9.33203125" style="136" customWidth="1"/>
    <col min="4097" max="4097" width="9.33203125" style="136" hidden="1" customWidth="1"/>
    <col min="4098" max="4098" width="13.66015625" style="136" customWidth="1"/>
    <col min="4099" max="4099" width="17.16015625" style="136" customWidth="1"/>
    <col min="4100" max="4100" width="11.33203125" style="136" customWidth="1"/>
    <col min="4101" max="4101" width="82.5" style="136" customWidth="1"/>
    <col min="4102" max="4102" width="13.66015625" style="136" customWidth="1"/>
    <col min="4103" max="4105" width="19.5" style="136" customWidth="1"/>
    <col min="4106" max="4110" width="9.33203125" style="136" customWidth="1"/>
    <col min="4111" max="4114" width="9.33203125" style="136" hidden="1" customWidth="1"/>
    <col min="4115" max="4352" width="9.33203125" style="136" customWidth="1"/>
    <col min="4353" max="4353" width="9.33203125" style="136" hidden="1" customWidth="1"/>
    <col min="4354" max="4354" width="13.66015625" style="136" customWidth="1"/>
    <col min="4355" max="4355" width="17.16015625" style="136" customWidth="1"/>
    <col min="4356" max="4356" width="11.33203125" style="136" customWidth="1"/>
    <col min="4357" max="4357" width="82.5" style="136" customWidth="1"/>
    <col min="4358" max="4358" width="13.66015625" style="136" customWidth="1"/>
    <col min="4359" max="4361" width="19.5" style="136" customWidth="1"/>
    <col min="4362" max="4366" width="9.33203125" style="136" customWidth="1"/>
    <col min="4367" max="4370" width="9.33203125" style="136" hidden="1" customWidth="1"/>
    <col min="4371" max="4608" width="9.33203125" style="136" customWidth="1"/>
    <col min="4609" max="4609" width="9.33203125" style="136" hidden="1" customWidth="1"/>
    <col min="4610" max="4610" width="13.66015625" style="136" customWidth="1"/>
    <col min="4611" max="4611" width="17.16015625" style="136" customWidth="1"/>
    <col min="4612" max="4612" width="11.33203125" style="136" customWidth="1"/>
    <col min="4613" max="4613" width="82.5" style="136" customWidth="1"/>
    <col min="4614" max="4614" width="13.66015625" style="136" customWidth="1"/>
    <col min="4615" max="4617" width="19.5" style="136" customWidth="1"/>
    <col min="4618" max="4622" width="9.33203125" style="136" customWidth="1"/>
    <col min="4623" max="4626" width="9.33203125" style="136" hidden="1" customWidth="1"/>
    <col min="4627" max="4864" width="9.33203125" style="136" customWidth="1"/>
    <col min="4865" max="4865" width="9.33203125" style="136" hidden="1" customWidth="1"/>
    <col min="4866" max="4866" width="13.66015625" style="136" customWidth="1"/>
    <col min="4867" max="4867" width="17.16015625" style="136" customWidth="1"/>
    <col min="4868" max="4868" width="11.33203125" style="136" customWidth="1"/>
    <col min="4869" max="4869" width="82.5" style="136" customWidth="1"/>
    <col min="4870" max="4870" width="13.66015625" style="136" customWidth="1"/>
    <col min="4871" max="4873" width="19.5" style="136" customWidth="1"/>
    <col min="4874" max="4878" width="9.33203125" style="136" customWidth="1"/>
    <col min="4879" max="4882" width="9.33203125" style="136" hidden="1" customWidth="1"/>
    <col min="4883" max="5120" width="9.33203125" style="136" customWidth="1"/>
    <col min="5121" max="5121" width="9.33203125" style="136" hidden="1" customWidth="1"/>
    <col min="5122" max="5122" width="13.66015625" style="136" customWidth="1"/>
    <col min="5123" max="5123" width="17.16015625" style="136" customWidth="1"/>
    <col min="5124" max="5124" width="11.33203125" style="136" customWidth="1"/>
    <col min="5125" max="5125" width="82.5" style="136" customWidth="1"/>
    <col min="5126" max="5126" width="13.66015625" style="136" customWidth="1"/>
    <col min="5127" max="5129" width="19.5" style="136" customWidth="1"/>
    <col min="5130" max="5134" width="9.33203125" style="136" customWidth="1"/>
    <col min="5135" max="5138" width="9.33203125" style="136" hidden="1" customWidth="1"/>
    <col min="5139" max="5376" width="9.33203125" style="136" customWidth="1"/>
    <col min="5377" max="5377" width="9.33203125" style="136" hidden="1" customWidth="1"/>
    <col min="5378" max="5378" width="13.66015625" style="136" customWidth="1"/>
    <col min="5379" max="5379" width="17.16015625" style="136" customWidth="1"/>
    <col min="5380" max="5380" width="11.33203125" style="136" customWidth="1"/>
    <col min="5381" max="5381" width="82.5" style="136" customWidth="1"/>
    <col min="5382" max="5382" width="13.66015625" style="136" customWidth="1"/>
    <col min="5383" max="5385" width="19.5" style="136" customWidth="1"/>
    <col min="5386" max="5390" width="9.33203125" style="136" customWidth="1"/>
    <col min="5391" max="5394" width="9.33203125" style="136" hidden="1" customWidth="1"/>
    <col min="5395" max="5632" width="9.33203125" style="136" customWidth="1"/>
    <col min="5633" max="5633" width="9.33203125" style="136" hidden="1" customWidth="1"/>
    <col min="5634" max="5634" width="13.66015625" style="136" customWidth="1"/>
    <col min="5635" max="5635" width="17.16015625" style="136" customWidth="1"/>
    <col min="5636" max="5636" width="11.33203125" style="136" customWidth="1"/>
    <col min="5637" max="5637" width="82.5" style="136" customWidth="1"/>
    <col min="5638" max="5638" width="13.66015625" style="136" customWidth="1"/>
    <col min="5639" max="5641" width="19.5" style="136" customWidth="1"/>
    <col min="5642" max="5646" width="9.33203125" style="136" customWidth="1"/>
    <col min="5647" max="5650" width="9.33203125" style="136" hidden="1" customWidth="1"/>
    <col min="5651" max="5888" width="9.33203125" style="136" customWidth="1"/>
    <col min="5889" max="5889" width="9.33203125" style="136" hidden="1" customWidth="1"/>
    <col min="5890" max="5890" width="13.66015625" style="136" customWidth="1"/>
    <col min="5891" max="5891" width="17.16015625" style="136" customWidth="1"/>
    <col min="5892" max="5892" width="11.33203125" style="136" customWidth="1"/>
    <col min="5893" max="5893" width="82.5" style="136" customWidth="1"/>
    <col min="5894" max="5894" width="13.66015625" style="136" customWidth="1"/>
    <col min="5895" max="5897" width="19.5" style="136" customWidth="1"/>
    <col min="5898" max="5902" width="9.33203125" style="136" customWidth="1"/>
    <col min="5903" max="5906" width="9.33203125" style="136" hidden="1" customWidth="1"/>
    <col min="5907" max="6144" width="9.33203125" style="136" customWidth="1"/>
    <col min="6145" max="6145" width="9.33203125" style="136" hidden="1" customWidth="1"/>
    <col min="6146" max="6146" width="13.66015625" style="136" customWidth="1"/>
    <col min="6147" max="6147" width="17.16015625" style="136" customWidth="1"/>
    <col min="6148" max="6148" width="11.33203125" style="136" customWidth="1"/>
    <col min="6149" max="6149" width="82.5" style="136" customWidth="1"/>
    <col min="6150" max="6150" width="13.66015625" style="136" customWidth="1"/>
    <col min="6151" max="6153" width="19.5" style="136" customWidth="1"/>
    <col min="6154" max="6158" width="9.33203125" style="136" customWidth="1"/>
    <col min="6159" max="6162" width="9.33203125" style="136" hidden="1" customWidth="1"/>
    <col min="6163" max="6400" width="9.33203125" style="136" customWidth="1"/>
    <col min="6401" max="6401" width="9.33203125" style="136" hidden="1" customWidth="1"/>
    <col min="6402" max="6402" width="13.66015625" style="136" customWidth="1"/>
    <col min="6403" max="6403" width="17.16015625" style="136" customWidth="1"/>
    <col min="6404" max="6404" width="11.33203125" style="136" customWidth="1"/>
    <col min="6405" max="6405" width="82.5" style="136" customWidth="1"/>
    <col min="6406" max="6406" width="13.66015625" style="136" customWidth="1"/>
    <col min="6407" max="6409" width="19.5" style="136" customWidth="1"/>
    <col min="6410" max="6414" width="9.33203125" style="136" customWidth="1"/>
    <col min="6415" max="6418" width="9.33203125" style="136" hidden="1" customWidth="1"/>
    <col min="6419" max="6656" width="9.33203125" style="136" customWidth="1"/>
    <col min="6657" max="6657" width="9.33203125" style="136" hidden="1" customWidth="1"/>
    <col min="6658" max="6658" width="13.66015625" style="136" customWidth="1"/>
    <col min="6659" max="6659" width="17.16015625" style="136" customWidth="1"/>
    <col min="6660" max="6660" width="11.33203125" style="136" customWidth="1"/>
    <col min="6661" max="6661" width="82.5" style="136" customWidth="1"/>
    <col min="6662" max="6662" width="13.66015625" style="136" customWidth="1"/>
    <col min="6663" max="6665" width="19.5" style="136" customWidth="1"/>
    <col min="6666" max="6670" width="9.33203125" style="136" customWidth="1"/>
    <col min="6671" max="6674" width="9.33203125" style="136" hidden="1" customWidth="1"/>
    <col min="6675" max="6912" width="9.33203125" style="136" customWidth="1"/>
    <col min="6913" max="6913" width="9.33203125" style="136" hidden="1" customWidth="1"/>
    <col min="6914" max="6914" width="13.66015625" style="136" customWidth="1"/>
    <col min="6915" max="6915" width="17.16015625" style="136" customWidth="1"/>
    <col min="6916" max="6916" width="11.33203125" style="136" customWidth="1"/>
    <col min="6917" max="6917" width="82.5" style="136" customWidth="1"/>
    <col min="6918" max="6918" width="13.66015625" style="136" customWidth="1"/>
    <col min="6919" max="6921" width="19.5" style="136" customWidth="1"/>
    <col min="6922" max="6926" width="9.33203125" style="136" customWidth="1"/>
    <col min="6927" max="6930" width="9.33203125" style="136" hidden="1" customWidth="1"/>
    <col min="6931" max="7168" width="9.33203125" style="136" customWidth="1"/>
    <col min="7169" max="7169" width="9.33203125" style="136" hidden="1" customWidth="1"/>
    <col min="7170" max="7170" width="13.66015625" style="136" customWidth="1"/>
    <col min="7171" max="7171" width="17.16015625" style="136" customWidth="1"/>
    <col min="7172" max="7172" width="11.33203125" style="136" customWidth="1"/>
    <col min="7173" max="7173" width="82.5" style="136" customWidth="1"/>
    <col min="7174" max="7174" width="13.66015625" style="136" customWidth="1"/>
    <col min="7175" max="7177" width="19.5" style="136" customWidth="1"/>
    <col min="7178" max="7182" width="9.33203125" style="136" customWidth="1"/>
    <col min="7183" max="7186" width="9.33203125" style="136" hidden="1" customWidth="1"/>
    <col min="7187" max="7424" width="9.33203125" style="136" customWidth="1"/>
    <col min="7425" max="7425" width="9.33203125" style="136" hidden="1" customWidth="1"/>
    <col min="7426" max="7426" width="13.66015625" style="136" customWidth="1"/>
    <col min="7427" max="7427" width="17.16015625" style="136" customWidth="1"/>
    <col min="7428" max="7428" width="11.33203125" style="136" customWidth="1"/>
    <col min="7429" max="7429" width="82.5" style="136" customWidth="1"/>
    <col min="7430" max="7430" width="13.66015625" style="136" customWidth="1"/>
    <col min="7431" max="7433" width="19.5" style="136" customWidth="1"/>
    <col min="7434" max="7438" width="9.33203125" style="136" customWidth="1"/>
    <col min="7439" max="7442" width="9.33203125" style="136" hidden="1" customWidth="1"/>
    <col min="7443" max="7680" width="9.33203125" style="136" customWidth="1"/>
    <col min="7681" max="7681" width="9.33203125" style="136" hidden="1" customWidth="1"/>
    <col min="7682" max="7682" width="13.66015625" style="136" customWidth="1"/>
    <col min="7683" max="7683" width="17.16015625" style="136" customWidth="1"/>
    <col min="7684" max="7684" width="11.33203125" style="136" customWidth="1"/>
    <col min="7685" max="7685" width="82.5" style="136" customWidth="1"/>
    <col min="7686" max="7686" width="13.66015625" style="136" customWidth="1"/>
    <col min="7687" max="7689" width="19.5" style="136" customWidth="1"/>
    <col min="7690" max="7694" width="9.33203125" style="136" customWidth="1"/>
    <col min="7695" max="7698" width="9.33203125" style="136" hidden="1" customWidth="1"/>
    <col min="7699" max="7936" width="9.33203125" style="136" customWidth="1"/>
    <col min="7937" max="7937" width="9.33203125" style="136" hidden="1" customWidth="1"/>
    <col min="7938" max="7938" width="13.66015625" style="136" customWidth="1"/>
    <col min="7939" max="7939" width="17.16015625" style="136" customWidth="1"/>
    <col min="7940" max="7940" width="11.33203125" style="136" customWidth="1"/>
    <col min="7941" max="7941" width="82.5" style="136" customWidth="1"/>
    <col min="7942" max="7942" width="13.66015625" style="136" customWidth="1"/>
    <col min="7943" max="7945" width="19.5" style="136" customWidth="1"/>
    <col min="7946" max="7950" width="9.33203125" style="136" customWidth="1"/>
    <col min="7951" max="7954" width="9.33203125" style="136" hidden="1" customWidth="1"/>
    <col min="7955" max="8192" width="9.33203125" style="136" customWidth="1"/>
    <col min="8193" max="8193" width="9.33203125" style="136" hidden="1" customWidth="1"/>
    <col min="8194" max="8194" width="13.66015625" style="136" customWidth="1"/>
    <col min="8195" max="8195" width="17.16015625" style="136" customWidth="1"/>
    <col min="8196" max="8196" width="11.33203125" style="136" customWidth="1"/>
    <col min="8197" max="8197" width="82.5" style="136" customWidth="1"/>
    <col min="8198" max="8198" width="13.66015625" style="136" customWidth="1"/>
    <col min="8199" max="8201" width="19.5" style="136" customWidth="1"/>
    <col min="8202" max="8206" width="9.33203125" style="136" customWidth="1"/>
    <col min="8207" max="8210" width="9.33203125" style="136" hidden="1" customWidth="1"/>
    <col min="8211" max="8448" width="9.33203125" style="136" customWidth="1"/>
    <col min="8449" max="8449" width="9.33203125" style="136" hidden="1" customWidth="1"/>
    <col min="8450" max="8450" width="13.66015625" style="136" customWidth="1"/>
    <col min="8451" max="8451" width="17.16015625" style="136" customWidth="1"/>
    <col min="8452" max="8452" width="11.33203125" style="136" customWidth="1"/>
    <col min="8453" max="8453" width="82.5" style="136" customWidth="1"/>
    <col min="8454" max="8454" width="13.66015625" style="136" customWidth="1"/>
    <col min="8455" max="8457" width="19.5" style="136" customWidth="1"/>
    <col min="8458" max="8462" width="9.33203125" style="136" customWidth="1"/>
    <col min="8463" max="8466" width="9.33203125" style="136" hidden="1" customWidth="1"/>
    <col min="8467" max="8704" width="9.33203125" style="136" customWidth="1"/>
    <col min="8705" max="8705" width="9.33203125" style="136" hidden="1" customWidth="1"/>
    <col min="8706" max="8706" width="13.66015625" style="136" customWidth="1"/>
    <col min="8707" max="8707" width="17.16015625" style="136" customWidth="1"/>
    <col min="8708" max="8708" width="11.33203125" style="136" customWidth="1"/>
    <col min="8709" max="8709" width="82.5" style="136" customWidth="1"/>
    <col min="8710" max="8710" width="13.66015625" style="136" customWidth="1"/>
    <col min="8711" max="8713" width="19.5" style="136" customWidth="1"/>
    <col min="8714" max="8718" width="9.33203125" style="136" customWidth="1"/>
    <col min="8719" max="8722" width="9.33203125" style="136" hidden="1" customWidth="1"/>
    <col min="8723" max="8960" width="9.33203125" style="136" customWidth="1"/>
    <col min="8961" max="8961" width="9.33203125" style="136" hidden="1" customWidth="1"/>
    <col min="8962" max="8962" width="13.66015625" style="136" customWidth="1"/>
    <col min="8963" max="8963" width="17.16015625" style="136" customWidth="1"/>
    <col min="8964" max="8964" width="11.33203125" style="136" customWidth="1"/>
    <col min="8965" max="8965" width="82.5" style="136" customWidth="1"/>
    <col min="8966" max="8966" width="13.66015625" style="136" customWidth="1"/>
    <col min="8967" max="8969" width="19.5" style="136" customWidth="1"/>
    <col min="8970" max="8974" width="9.33203125" style="136" customWidth="1"/>
    <col min="8975" max="8978" width="9.33203125" style="136" hidden="1" customWidth="1"/>
    <col min="8979" max="9216" width="9.33203125" style="136" customWidth="1"/>
    <col min="9217" max="9217" width="9.33203125" style="136" hidden="1" customWidth="1"/>
    <col min="9218" max="9218" width="13.66015625" style="136" customWidth="1"/>
    <col min="9219" max="9219" width="17.16015625" style="136" customWidth="1"/>
    <col min="9220" max="9220" width="11.33203125" style="136" customWidth="1"/>
    <col min="9221" max="9221" width="82.5" style="136" customWidth="1"/>
    <col min="9222" max="9222" width="13.66015625" style="136" customWidth="1"/>
    <col min="9223" max="9225" width="19.5" style="136" customWidth="1"/>
    <col min="9226" max="9230" width="9.33203125" style="136" customWidth="1"/>
    <col min="9231" max="9234" width="9.33203125" style="136" hidden="1" customWidth="1"/>
    <col min="9235" max="9472" width="9.33203125" style="136" customWidth="1"/>
    <col min="9473" max="9473" width="9.33203125" style="136" hidden="1" customWidth="1"/>
    <col min="9474" max="9474" width="13.66015625" style="136" customWidth="1"/>
    <col min="9475" max="9475" width="17.16015625" style="136" customWidth="1"/>
    <col min="9476" max="9476" width="11.33203125" style="136" customWidth="1"/>
    <col min="9477" max="9477" width="82.5" style="136" customWidth="1"/>
    <col min="9478" max="9478" width="13.66015625" style="136" customWidth="1"/>
    <col min="9479" max="9481" width="19.5" style="136" customWidth="1"/>
    <col min="9482" max="9486" width="9.33203125" style="136" customWidth="1"/>
    <col min="9487" max="9490" width="9.33203125" style="136" hidden="1" customWidth="1"/>
    <col min="9491" max="9728" width="9.33203125" style="136" customWidth="1"/>
    <col min="9729" max="9729" width="9.33203125" style="136" hidden="1" customWidth="1"/>
    <col min="9730" max="9730" width="13.66015625" style="136" customWidth="1"/>
    <col min="9731" max="9731" width="17.16015625" style="136" customWidth="1"/>
    <col min="9732" max="9732" width="11.33203125" style="136" customWidth="1"/>
    <col min="9733" max="9733" width="82.5" style="136" customWidth="1"/>
    <col min="9734" max="9734" width="13.66015625" style="136" customWidth="1"/>
    <col min="9735" max="9737" width="19.5" style="136" customWidth="1"/>
    <col min="9738" max="9742" width="9.33203125" style="136" customWidth="1"/>
    <col min="9743" max="9746" width="9.33203125" style="136" hidden="1" customWidth="1"/>
    <col min="9747" max="9984" width="9.33203125" style="136" customWidth="1"/>
    <col min="9985" max="9985" width="9.33203125" style="136" hidden="1" customWidth="1"/>
    <col min="9986" max="9986" width="13.66015625" style="136" customWidth="1"/>
    <col min="9987" max="9987" width="17.16015625" style="136" customWidth="1"/>
    <col min="9988" max="9988" width="11.33203125" style="136" customWidth="1"/>
    <col min="9989" max="9989" width="82.5" style="136" customWidth="1"/>
    <col min="9990" max="9990" width="13.66015625" style="136" customWidth="1"/>
    <col min="9991" max="9993" width="19.5" style="136" customWidth="1"/>
    <col min="9994" max="9998" width="9.33203125" style="136" customWidth="1"/>
    <col min="9999" max="10002" width="9.33203125" style="136" hidden="1" customWidth="1"/>
    <col min="10003" max="10240" width="9.33203125" style="136" customWidth="1"/>
    <col min="10241" max="10241" width="9.33203125" style="136" hidden="1" customWidth="1"/>
    <col min="10242" max="10242" width="13.66015625" style="136" customWidth="1"/>
    <col min="10243" max="10243" width="17.16015625" style="136" customWidth="1"/>
    <col min="10244" max="10244" width="11.33203125" style="136" customWidth="1"/>
    <col min="10245" max="10245" width="82.5" style="136" customWidth="1"/>
    <col min="10246" max="10246" width="13.66015625" style="136" customWidth="1"/>
    <col min="10247" max="10249" width="19.5" style="136" customWidth="1"/>
    <col min="10250" max="10254" width="9.33203125" style="136" customWidth="1"/>
    <col min="10255" max="10258" width="9.33203125" style="136" hidden="1" customWidth="1"/>
    <col min="10259" max="10496" width="9.33203125" style="136" customWidth="1"/>
    <col min="10497" max="10497" width="9.33203125" style="136" hidden="1" customWidth="1"/>
    <col min="10498" max="10498" width="13.66015625" style="136" customWidth="1"/>
    <col min="10499" max="10499" width="17.16015625" style="136" customWidth="1"/>
    <col min="10500" max="10500" width="11.33203125" style="136" customWidth="1"/>
    <col min="10501" max="10501" width="82.5" style="136" customWidth="1"/>
    <col min="10502" max="10502" width="13.66015625" style="136" customWidth="1"/>
    <col min="10503" max="10505" width="19.5" style="136" customWidth="1"/>
    <col min="10506" max="10510" width="9.33203125" style="136" customWidth="1"/>
    <col min="10511" max="10514" width="9.33203125" style="136" hidden="1" customWidth="1"/>
    <col min="10515" max="10752" width="9.33203125" style="136" customWidth="1"/>
    <col min="10753" max="10753" width="9.33203125" style="136" hidden="1" customWidth="1"/>
    <col min="10754" max="10754" width="13.66015625" style="136" customWidth="1"/>
    <col min="10755" max="10755" width="17.16015625" style="136" customWidth="1"/>
    <col min="10756" max="10756" width="11.33203125" style="136" customWidth="1"/>
    <col min="10757" max="10757" width="82.5" style="136" customWidth="1"/>
    <col min="10758" max="10758" width="13.66015625" style="136" customWidth="1"/>
    <col min="10759" max="10761" width="19.5" style="136" customWidth="1"/>
    <col min="10762" max="10766" width="9.33203125" style="136" customWidth="1"/>
    <col min="10767" max="10770" width="9.33203125" style="136" hidden="1" customWidth="1"/>
    <col min="10771" max="11008" width="9.33203125" style="136" customWidth="1"/>
    <col min="11009" max="11009" width="9.33203125" style="136" hidden="1" customWidth="1"/>
    <col min="11010" max="11010" width="13.66015625" style="136" customWidth="1"/>
    <col min="11011" max="11011" width="17.16015625" style="136" customWidth="1"/>
    <col min="11012" max="11012" width="11.33203125" style="136" customWidth="1"/>
    <col min="11013" max="11013" width="82.5" style="136" customWidth="1"/>
    <col min="11014" max="11014" width="13.66015625" style="136" customWidth="1"/>
    <col min="11015" max="11017" width="19.5" style="136" customWidth="1"/>
    <col min="11018" max="11022" width="9.33203125" style="136" customWidth="1"/>
    <col min="11023" max="11026" width="9.33203125" style="136" hidden="1" customWidth="1"/>
    <col min="11027" max="11264" width="9.33203125" style="136" customWidth="1"/>
    <col min="11265" max="11265" width="9.33203125" style="136" hidden="1" customWidth="1"/>
    <col min="11266" max="11266" width="13.66015625" style="136" customWidth="1"/>
    <col min="11267" max="11267" width="17.16015625" style="136" customWidth="1"/>
    <col min="11268" max="11268" width="11.33203125" style="136" customWidth="1"/>
    <col min="11269" max="11269" width="82.5" style="136" customWidth="1"/>
    <col min="11270" max="11270" width="13.66015625" style="136" customWidth="1"/>
    <col min="11271" max="11273" width="19.5" style="136" customWidth="1"/>
    <col min="11274" max="11278" width="9.33203125" style="136" customWidth="1"/>
    <col min="11279" max="11282" width="9.33203125" style="136" hidden="1" customWidth="1"/>
    <col min="11283" max="11520" width="9.33203125" style="136" customWidth="1"/>
    <col min="11521" max="11521" width="9.33203125" style="136" hidden="1" customWidth="1"/>
    <col min="11522" max="11522" width="13.66015625" style="136" customWidth="1"/>
    <col min="11523" max="11523" width="17.16015625" style="136" customWidth="1"/>
    <col min="11524" max="11524" width="11.33203125" style="136" customWidth="1"/>
    <col min="11525" max="11525" width="82.5" style="136" customWidth="1"/>
    <col min="11526" max="11526" width="13.66015625" style="136" customWidth="1"/>
    <col min="11527" max="11529" width="19.5" style="136" customWidth="1"/>
    <col min="11530" max="11534" width="9.33203125" style="136" customWidth="1"/>
    <col min="11535" max="11538" width="9.33203125" style="136" hidden="1" customWidth="1"/>
    <col min="11539" max="11776" width="9.33203125" style="136" customWidth="1"/>
    <col min="11777" max="11777" width="9.33203125" style="136" hidden="1" customWidth="1"/>
    <col min="11778" max="11778" width="13.66015625" style="136" customWidth="1"/>
    <col min="11779" max="11779" width="17.16015625" style="136" customWidth="1"/>
    <col min="11780" max="11780" width="11.33203125" style="136" customWidth="1"/>
    <col min="11781" max="11781" width="82.5" style="136" customWidth="1"/>
    <col min="11782" max="11782" width="13.66015625" style="136" customWidth="1"/>
    <col min="11783" max="11785" width="19.5" style="136" customWidth="1"/>
    <col min="11786" max="11790" width="9.33203125" style="136" customWidth="1"/>
    <col min="11791" max="11794" width="9.33203125" style="136" hidden="1" customWidth="1"/>
    <col min="11795" max="12032" width="9.33203125" style="136" customWidth="1"/>
    <col min="12033" max="12033" width="9.33203125" style="136" hidden="1" customWidth="1"/>
    <col min="12034" max="12034" width="13.66015625" style="136" customWidth="1"/>
    <col min="12035" max="12035" width="17.16015625" style="136" customWidth="1"/>
    <col min="12036" max="12036" width="11.33203125" style="136" customWidth="1"/>
    <col min="12037" max="12037" width="82.5" style="136" customWidth="1"/>
    <col min="12038" max="12038" width="13.66015625" style="136" customWidth="1"/>
    <col min="12039" max="12041" width="19.5" style="136" customWidth="1"/>
    <col min="12042" max="12046" width="9.33203125" style="136" customWidth="1"/>
    <col min="12047" max="12050" width="9.33203125" style="136" hidden="1" customWidth="1"/>
    <col min="12051" max="12288" width="9.33203125" style="136" customWidth="1"/>
    <col min="12289" max="12289" width="9.33203125" style="136" hidden="1" customWidth="1"/>
    <col min="12290" max="12290" width="13.66015625" style="136" customWidth="1"/>
    <col min="12291" max="12291" width="17.16015625" style="136" customWidth="1"/>
    <col min="12292" max="12292" width="11.33203125" style="136" customWidth="1"/>
    <col min="12293" max="12293" width="82.5" style="136" customWidth="1"/>
    <col min="12294" max="12294" width="13.66015625" style="136" customWidth="1"/>
    <col min="12295" max="12297" width="19.5" style="136" customWidth="1"/>
    <col min="12298" max="12302" width="9.33203125" style="136" customWidth="1"/>
    <col min="12303" max="12306" width="9.33203125" style="136" hidden="1" customWidth="1"/>
    <col min="12307" max="12544" width="9.33203125" style="136" customWidth="1"/>
    <col min="12545" max="12545" width="9.33203125" style="136" hidden="1" customWidth="1"/>
    <col min="12546" max="12546" width="13.66015625" style="136" customWidth="1"/>
    <col min="12547" max="12547" width="17.16015625" style="136" customWidth="1"/>
    <col min="12548" max="12548" width="11.33203125" style="136" customWidth="1"/>
    <col min="12549" max="12549" width="82.5" style="136" customWidth="1"/>
    <col min="12550" max="12550" width="13.66015625" style="136" customWidth="1"/>
    <col min="12551" max="12553" width="19.5" style="136" customWidth="1"/>
    <col min="12554" max="12558" width="9.33203125" style="136" customWidth="1"/>
    <col min="12559" max="12562" width="9.33203125" style="136" hidden="1" customWidth="1"/>
    <col min="12563" max="12800" width="9.33203125" style="136" customWidth="1"/>
    <col min="12801" max="12801" width="9.33203125" style="136" hidden="1" customWidth="1"/>
    <col min="12802" max="12802" width="13.66015625" style="136" customWidth="1"/>
    <col min="12803" max="12803" width="17.16015625" style="136" customWidth="1"/>
    <col min="12804" max="12804" width="11.33203125" style="136" customWidth="1"/>
    <col min="12805" max="12805" width="82.5" style="136" customWidth="1"/>
    <col min="12806" max="12806" width="13.66015625" style="136" customWidth="1"/>
    <col min="12807" max="12809" width="19.5" style="136" customWidth="1"/>
    <col min="12810" max="12814" width="9.33203125" style="136" customWidth="1"/>
    <col min="12815" max="12818" width="9.33203125" style="136" hidden="1" customWidth="1"/>
    <col min="12819" max="13056" width="9.33203125" style="136" customWidth="1"/>
    <col min="13057" max="13057" width="9.33203125" style="136" hidden="1" customWidth="1"/>
    <col min="13058" max="13058" width="13.66015625" style="136" customWidth="1"/>
    <col min="13059" max="13059" width="17.16015625" style="136" customWidth="1"/>
    <col min="13060" max="13060" width="11.33203125" style="136" customWidth="1"/>
    <col min="13061" max="13061" width="82.5" style="136" customWidth="1"/>
    <col min="13062" max="13062" width="13.66015625" style="136" customWidth="1"/>
    <col min="13063" max="13065" width="19.5" style="136" customWidth="1"/>
    <col min="13066" max="13070" width="9.33203125" style="136" customWidth="1"/>
    <col min="13071" max="13074" width="9.33203125" style="136" hidden="1" customWidth="1"/>
    <col min="13075" max="13312" width="9.33203125" style="136" customWidth="1"/>
    <col min="13313" max="13313" width="9.33203125" style="136" hidden="1" customWidth="1"/>
    <col min="13314" max="13314" width="13.66015625" style="136" customWidth="1"/>
    <col min="13315" max="13315" width="17.16015625" style="136" customWidth="1"/>
    <col min="13316" max="13316" width="11.33203125" style="136" customWidth="1"/>
    <col min="13317" max="13317" width="82.5" style="136" customWidth="1"/>
    <col min="13318" max="13318" width="13.66015625" style="136" customWidth="1"/>
    <col min="13319" max="13321" width="19.5" style="136" customWidth="1"/>
    <col min="13322" max="13326" width="9.33203125" style="136" customWidth="1"/>
    <col min="13327" max="13330" width="9.33203125" style="136" hidden="1" customWidth="1"/>
    <col min="13331" max="13568" width="9.33203125" style="136" customWidth="1"/>
    <col min="13569" max="13569" width="9.33203125" style="136" hidden="1" customWidth="1"/>
    <col min="13570" max="13570" width="13.66015625" style="136" customWidth="1"/>
    <col min="13571" max="13571" width="17.16015625" style="136" customWidth="1"/>
    <col min="13572" max="13572" width="11.33203125" style="136" customWidth="1"/>
    <col min="13573" max="13573" width="82.5" style="136" customWidth="1"/>
    <col min="13574" max="13574" width="13.66015625" style="136" customWidth="1"/>
    <col min="13575" max="13577" width="19.5" style="136" customWidth="1"/>
    <col min="13578" max="13582" width="9.33203125" style="136" customWidth="1"/>
    <col min="13583" max="13586" width="9.33203125" style="136" hidden="1" customWidth="1"/>
    <col min="13587" max="13824" width="9.33203125" style="136" customWidth="1"/>
    <col min="13825" max="13825" width="9.33203125" style="136" hidden="1" customWidth="1"/>
    <col min="13826" max="13826" width="13.66015625" style="136" customWidth="1"/>
    <col min="13827" max="13827" width="17.16015625" style="136" customWidth="1"/>
    <col min="13828" max="13828" width="11.33203125" style="136" customWidth="1"/>
    <col min="13829" max="13829" width="82.5" style="136" customWidth="1"/>
    <col min="13830" max="13830" width="13.66015625" style="136" customWidth="1"/>
    <col min="13831" max="13833" width="19.5" style="136" customWidth="1"/>
    <col min="13834" max="13838" width="9.33203125" style="136" customWidth="1"/>
    <col min="13839" max="13842" width="9.33203125" style="136" hidden="1" customWidth="1"/>
    <col min="13843" max="14080" width="9.33203125" style="136" customWidth="1"/>
    <col min="14081" max="14081" width="9.33203125" style="136" hidden="1" customWidth="1"/>
    <col min="14082" max="14082" width="13.66015625" style="136" customWidth="1"/>
    <col min="14083" max="14083" width="17.16015625" style="136" customWidth="1"/>
    <col min="14084" max="14084" width="11.33203125" style="136" customWidth="1"/>
    <col min="14085" max="14085" width="82.5" style="136" customWidth="1"/>
    <col min="14086" max="14086" width="13.66015625" style="136" customWidth="1"/>
    <col min="14087" max="14089" width="19.5" style="136" customWidth="1"/>
    <col min="14090" max="14094" width="9.33203125" style="136" customWidth="1"/>
    <col min="14095" max="14098" width="9.33203125" style="136" hidden="1" customWidth="1"/>
    <col min="14099" max="14336" width="9.33203125" style="136" customWidth="1"/>
    <col min="14337" max="14337" width="9.33203125" style="136" hidden="1" customWidth="1"/>
    <col min="14338" max="14338" width="13.66015625" style="136" customWidth="1"/>
    <col min="14339" max="14339" width="17.16015625" style="136" customWidth="1"/>
    <col min="14340" max="14340" width="11.33203125" style="136" customWidth="1"/>
    <col min="14341" max="14341" width="82.5" style="136" customWidth="1"/>
    <col min="14342" max="14342" width="13.66015625" style="136" customWidth="1"/>
    <col min="14343" max="14345" width="19.5" style="136" customWidth="1"/>
    <col min="14346" max="14350" width="9.33203125" style="136" customWidth="1"/>
    <col min="14351" max="14354" width="9.33203125" style="136" hidden="1" customWidth="1"/>
    <col min="14355" max="14592" width="9.33203125" style="136" customWidth="1"/>
    <col min="14593" max="14593" width="9.33203125" style="136" hidden="1" customWidth="1"/>
    <col min="14594" max="14594" width="13.66015625" style="136" customWidth="1"/>
    <col min="14595" max="14595" width="17.16015625" style="136" customWidth="1"/>
    <col min="14596" max="14596" width="11.33203125" style="136" customWidth="1"/>
    <col min="14597" max="14597" width="82.5" style="136" customWidth="1"/>
    <col min="14598" max="14598" width="13.66015625" style="136" customWidth="1"/>
    <col min="14599" max="14601" width="19.5" style="136" customWidth="1"/>
    <col min="14602" max="14606" width="9.33203125" style="136" customWidth="1"/>
    <col min="14607" max="14610" width="9.33203125" style="136" hidden="1" customWidth="1"/>
    <col min="14611" max="14848" width="9.33203125" style="136" customWidth="1"/>
    <col min="14849" max="14849" width="9.33203125" style="136" hidden="1" customWidth="1"/>
    <col min="14850" max="14850" width="13.66015625" style="136" customWidth="1"/>
    <col min="14851" max="14851" width="17.16015625" style="136" customWidth="1"/>
    <col min="14852" max="14852" width="11.33203125" style="136" customWidth="1"/>
    <col min="14853" max="14853" width="82.5" style="136" customWidth="1"/>
    <col min="14854" max="14854" width="13.66015625" style="136" customWidth="1"/>
    <col min="14855" max="14857" width="19.5" style="136" customWidth="1"/>
    <col min="14858" max="14862" width="9.33203125" style="136" customWidth="1"/>
    <col min="14863" max="14866" width="9.33203125" style="136" hidden="1" customWidth="1"/>
    <col min="14867" max="15104" width="9.33203125" style="136" customWidth="1"/>
    <col min="15105" max="15105" width="9.33203125" style="136" hidden="1" customWidth="1"/>
    <col min="15106" max="15106" width="13.66015625" style="136" customWidth="1"/>
    <col min="15107" max="15107" width="17.16015625" style="136" customWidth="1"/>
    <col min="15108" max="15108" width="11.33203125" style="136" customWidth="1"/>
    <col min="15109" max="15109" width="82.5" style="136" customWidth="1"/>
    <col min="15110" max="15110" width="13.66015625" style="136" customWidth="1"/>
    <col min="15111" max="15113" width="19.5" style="136" customWidth="1"/>
    <col min="15114" max="15118" width="9.33203125" style="136" customWidth="1"/>
    <col min="15119" max="15122" width="9.33203125" style="136" hidden="1" customWidth="1"/>
    <col min="15123" max="15360" width="9.33203125" style="136" customWidth="1"/>
    <col min="15361" max="15361" width="9.33203125" style="136" hidden="1" customWidth="1"/>
    <col min="15362" max="15362" width="13.66015625" style="136" customWidth="1"/>
    <col min="15363" max="15363" width="17.16015625" style="136" customWidth="1"/>
    <col min="15364" max="15364" width="11.33203125" style="136" customWidth="1"/>
    <col min="15365" max="15365" width="82.5" style="136" customWidth="1"/>
    <col min="15366" max="15366" width="13.66015625" style="136" customWidth="1"/>
    <col min="15367" max="15369" width="19.5" style="136" customWidth="1"/>
    <col min="15370" max="15374" width="9.33203125" style="136" customWidth="1"/>
    <col min="15375" max="15378" width="9.33203125" style="136" hidden="1" customWidth="1"/>
    <col min="15379" max="15616" width="9.33203125" style="136" customWidth="1"/>
    <col min="15617" max="15617" width="9.33203125" style="136" hidden="1" customWidth="1"/>
    <col min="15618" max="15618" width="13.66015625" style="136" customWidth="1"/>
    <col min="15619" max="15619" width="17.16015625" style="136" customWidth="1"/>
    <col min="15620" max="15620" width="11.33203125" style="136" customWidth="1"/>
    <col min="15621" max="15621" width="82.5" style="136" customWidth="1"/>
    <col min="15622" max="15622" width="13.66015625" style="136" customWidth="1"/>
    <col min="15623" max="15625" width="19.5" style="136" customWidth="1"/>
    <col min="15626" max="15630" width="9.33203125" style="136" customWidth="1"/>
    <col min="15631" max="15634" width="9.33203125" style="136" hidden="1" customWidth="1"/>
    <col min="15635" max="15872" width="9.33203125" style="136" customWidth="1"/>
    <col min="15873" max="15873" width="9.33203125" style="136" hidden="1" customWidth="1"/>
    <col min="15874" max="15874" width="13.66015625" style="136" customWidth="1"/>
    <col min="15875" max="15875" width="17.16015625" style="136" customWidth="1"/>
    <col min="15876" max="15876" width="11.33203125" style="136" customWidth="1"/>
    <col min="15877" max="15877" width="82.5" style="136" customWidth="1"/>
    <col min="15878" max="15878" width="13.66015625" style="136" customWidth="1"/>
    <col min="15879" max="15881" width="19.5" style="136" customWidth="1"/>
    <col min="15882" max="15886" width="9.33203125" style="136" customWidth="1"/>
    <col min="15887" max="15890" width="9.33203125" style="136" hidden="1" customWidth="1"/>
    <col min="15891" max="16128" width="9.33203125" style="136" customWidth="1"/>
    <col min="16129" max="16129" width="9.33203125" style="136" hidden="1" customWidth="1"/>
    <col min="16130" max="16130" width="13.66015625" style="136" customWidth="1"/>
    <col min="16131" max="16131" width="17.16015625" style="136" customWidth="1"/>
    <col min="16132" max="16132" width="11.33203125" style="136" customWidth="1"/>
    <col min="16133" max="16133" width="82.5" style="136" customWidth="1"/>
    <col min="16134" max="16134" width="13.66015625" style="136" customWidth="1"/>
    <col min="16135" max="16137" width="19.5" style="136" customWidth="1"/>
    <col min="16138" max="16142" width="9.33203125" style="136" customWidth="1"/>
    <col min="16143" max="16146" width="9.33203125" style="136" hidden="1" customWidth="1"/>
    <col min="16147" max="16384" width="9.33203125" style="136" customWidth="1"/>
  </cols>
  <sheetData>
    <row r="1" spans="1:16" ht="12.75" customHeight="1">
      <c r="A1" s="136" t="s">
        <v>65</v>
      </c>
      <c r="B1" s="162"/>
      <c r="C1" s="162"/>
      <c r="D1" s="162"/>
      <c r="E1" s="162" t="s">
        <v>66</v>
      </c>
      <c r="F1" s="162"/>
      <c r="G1" s="162"/>
      <c r="H1" s="162"/>
      <c r="I1" s="162"/>
      <c r="P1" s="136" t="s">
        <v>67</v>
      </c>
    </row>
    <row r="2" spans="2:16" ht="24.95" customHeight="1">
      <c r="B2" s="162"/>
      <c r="C2" s="162"/>
      <c r="D2" s="162"/>
      <c r="E2" s="137" t="s">
        <v>68</v>
      </c>
      <c r="F2" s="162"/>
      <c r="G2" s="162"/>
      <c r="H2" s="163"/>
      <c r="I2" s="163"/>
      <c r="O2" s="136">
        <f>0+O8+O13+O42+O51+O64+O69</f>
        <v>0</v>
      </c>
      <c r="P2" s="136" t="s">
        <v>67</v>
      </c>
    </row>
    <row r="3" spans="1:16" ht="15" customHeight="1">
      <c r="A3" s="136" t="s">
        <v>69</v>
      </c>
      <c r="B3" s="138" t="s">
        <v>70</v>
      </c>
      <c r="C3" s="177" t="s">
        <v>187</v>
      </c>
      <c r="D3" s="178"/>
      <c r="E3" s="139" t="s">
        <v>110</v>
      </c>
      <c r="F3" s="162"/>
      <c r="G3" s="140"/>
      <c r="H3" s="141" t="s">
        <v>71</v>
      </c>
      <c r="I3" s="142">
        <f>0+I8+I13+I42+I51+I64+I69</f>
        <v>0</v>
      </c>
      <c r="O3" s="136" t="s">
        <v>72</v>
      </c>
      <c r="P3" s="136" t="s">
        <v>73</v>
      </c>
    </row>
    <row r="4" spans="1:16" ht="15" customHeight="1">
      <c r="A4" s="136" t="s">
        <v>74</v>
      </c>
      <c r="B4" s="143" t="s">
        <v>75</v>
      </c>
      <c r="C4" s="179" t="s">
        <v>71</v>
      </c>
      <c r="D4" s="180"/>
      <c r="E4" s="144" t="s">
        <v>17</v>
      </c>
      <c r="F4" s="163"/>
      <c r="G4" s="163"/>
      <c r="H4" s="145"/>
      <c r="I4" s="145"/>
      <c r="O4" s="136" t="s">
        <v>76</v>
      </c>
      <c r="P4" s="136" t="s">
        <v>73</v>
      </c>
    </row>
    <row r="5" spans="1:16" ht="12.75" customHeight="1">
      <c r="A5" s="176" t="s">
        <v>77</v>
      </c>
      <c r="B5" s="176" t="s">
        <v>78</v>
      </c>
      <c r="C5" s="176" t="s">
        <v>3</v>
      </c>
      <c r="D5" s="176" t="s">
        <v>79</v>
      </c>
      <c r="E5" s="176" t="s">
        <v>80</v>
      </c>
      <c r="F5" s="176" t="s">
        <v>5</v>
      </c>
      <c r="G5" s="176" t="s">
        <v>81</v>
      </c>
      <c r="H5" s="176" t="s">
        <v>82</v>
      </c>
      <c r="I5" s="176"/>
      <c r="O5" s="136" t="s">
        <v>83</v>
      </c>
      <c r="P5" s="136" t="s">
        <v>73</v>
      </c>
    </row>
    <row r="6" spans="1:9" ht="12.75" customHeight="1">
      <c r="A6" s="176"/>
      <c r="B6" s="176"/>
      <c r="C6" s="176"/>
      <c r="D6" s="176"/>
      <c r="E6" s="176"/>
      <c r="F6" s="176"/>
      <c r="G6" s="176"/>
      <c r="H6" s="161" t="s">
        <v>84</v>
      </c>
      <c r="I6" s="161" t="s">
        <v>9</v>
      </c>
    </row>
    <row r="7" spans="1:9" ht="12.75" customHeight="1">
      <c r="A7" s="161" t="s">
        <v>85</v>
      </c>
      <c r="B7" s="161" t="s">
        <v>19</v>
      </c>
      <c r="C7" s="161" t="s">
        <v>73</v>
      </c>
      <c r="D7" s="161" t="s">
        <v>67</v>
      </c>
      <c r="E7" s="161" t="s">
        <v>86</v>
      </c>
      <c r="F7" s="161" t="s">
        <v>87</v>
      </c>
      <c r="G7" s="161" t="s">
        <v>88</v>
      </c>
      <c r="H7" s="161" t="s">
        <v>51</v>
      </c>
      <c r="I7" s="161" t="s">
        <v>89</v>
      </c>
    </row>
    <row r="8" spans="1:18" ht="12.75" customHeight="1">
      <c r="A8" s="145" t="s">
        <v>90</v>
      </c>
      <c r="B8" s="145"/>
      <c r="C8" s="146" t="s">
        <v>85</v>
      </c>
      <c r="D8" s="145"/>
      <c r="E8" s="147" t="s">
        <v>91</v>
      </c>
      <c r="F8" s="145"/>
      <c r="G8" s="145"/>
      <c r="H8" s="145"/>
      <c r="I8" s="148">
        <f>0+Q8</f>
        <v>0</v>
      </c>
      <c r="O8" s="136">
        <f>0+R8</f>
        <v>0</v>
      </c>
      <c r="Q8" s="136">
        <f>0+I9</f>
        <v>0</v>
      </c>
      <c r="R8" s="136">
        <f>0+O9</f>
        <v>0</v>
      </c>
    </row>
    <row r="9" spans="1:16" ht="10.5">
      <c r="A9" s="149" t="s">
        <v>92</v>
      </c>
      <c r="B9" s="150" t="s">
        <v>19</v>
      </c>
      <c r="C9" s="150" t="s">
        <v>111</v>
      </c>
      <c r="D9" s="149" t="s">
        <v>93</v>
      </c>
      <c r="E9" s="151" t="s">
        <v>112</v>
      </c>
      <c r="F9" s="152" t="s">
        <v>63</v>
      </c>
      <c r="G9" s="153">
        <v>89.2</v>
      </c>
      <c r="H9" s="154"/>
      <c r="I9" s="154">
        <f>ROUND(ROUND(H9,2)*ROUND(G9,3),2)</f>
        <v>0</v>
      </c>
      <c r="O9" s="136">
        <f>(I9*21)/100</f>
        <v>0</v>
      </c>
      <c r="P9" s="136" t="s">
        <v>73</v>
      </c>
    </row>
    <row r="10" spans="1:5" ht="10.5">
      <c r="A10" s="155" t="s">
        <v>94</v>
      </c>
      <c r="E10" s="156" t="s">
        <v>93</v>
      </c>
    </row>
    <row r="11" spans="1:5" ht="12.75">
      <c r="A11" s="157" t="s">
        <v>95</v>
      </c>
      <c r="E11" s="158" t="s">
        <v>113</v>
      </c>
    </row>
    <row r="12" spans="1:5" ht="21">
      <c r="A12" s="136" t="s">
        <v>96</v>
      </c>
      <c r="E12" s="156" t="s">
        <v>114</v>
      </c>
    </row>
    <row r="13" spans="1:18" ht="12.75" customHeight="1">
      <c r="A13" s="163" t="s">
        <v>90</v>
      </c>
      <c r="B13" s="163"/>
      <c r="C13" s="159" t="s">
        <v>19</v>
      </c>
      <c r="D13" s="163"/>
      <c r="E13" s="147" t="s">
        <v>14</v>
      </c>
      <c r="F13" s="163"/>
      <c r="G13" s="163"/>
      <c r="H13" s="163"/>
      <c r="I13" s="160">
        <f>0+Q13</f>
        <v>0</v>
      </c>
      <c r="O13" s="136">
        <f>0+R13</f>
        <v>0</v>
      </c>
      <c r="Q13" s="136">
        <f>0+I14+I18+I22+I26+I30+I34+I38</f>
        <v>0</v>
      </c>
      <c r="R13" s="136">
        <f>0+O14+O18+O22+O26+O30+O34+O38</f>
        <v>0</v>
      </c>
    </row>
    <row r="14" spans="1:16" ht="10.5">
      <c r="A14" s="149" t="s">
        <v>92</v>
      </c>
      <c r="B14" s="150" t="s">
        <v>73</v>
      </c>
      <c r="C14" s="150" t="s">
        <v>115</v>
      </c>
      <c r="D14" s="149" t="s">
        <v>93</v>
      </c>
      <c r="E14" s="151" t="s">
        <v>116</v>
      </c>
      <c r="F14" s="152" t="s">
        <v>97</v>
      </c>
      <c r="G14" s="153">
        <v>12.9</v>
      </c>
      <c r="H14" s="154"/>
      <c r="I14" s="154">
        <f>ROUND(ROUND(H14,2)*ROUND(G14,3),2)</f>
        <v>0</v>
      </c>
      <c r="O14" s="136">
        <f>(I14*21)/100</f>
        <v>0</v>
      </c>
      <c r="P14" s="136" t="s">
        <v>73</v>
      </c>
    </row>
    <row r="15" spans="1:5" ht="10.5">
      <c r="A15" s="155" t="s">
        <v>94</v>
      </c>
      <c r="E15" s="156" t="s">
        <v>93</v>
      </c>
    </row>
    <row r="16" spans="1:5" ht="12.75">
      <c r="A16" s="157" t="s">
        <v>95</v>
      </c>
      <c r="E16" s="158" t="s">
        <v>117</v>
      </c>
    </row>
    <row r="17" spans="1:5" ht="21">
      <c r="A17" s="136" t="s">
        <v>96</v>
      </c>
      <c r="E17" s="156" t="s">
        <v>118</v>
      </c>
    </row>
    <row r="18" spans="1:16" ht="10.5">
      <c r="A18" s="149" t="s">
        <v>92</v>
      </c>
      <c r="B18" s="150" t="s">
        <v>67</v>
      </c>
      <c r="C18" s="150" t="s">
        <v>119</v>
      </c>
      <c r="D18" s="149" t="s">
        <v>93</v>
      </c>
      <c r="E18" s="151" t="s">
        <v>120</v>
      </c>
      <c r="F18" s="152" t="s">
        <v>97</v>
      </c>
      <c r="G18" s="153">
        <v>31.7</v>
      </c>
      <c r="H18" s="154"/>
      <c r="I18" s="154">
        <f>ROUND(ROUND(H18,2)*ROUND(G18,3),2)</f>
        <v>0</v>
      </c>
      <c r="O18" s="136">
        <f>(I18*21)/100</f>
        <v>0</v>
      </c>
      <c r="P18" s="136" t="s">
        <v>73</v>
      </c>
    </row>
    <row r="19" spans="1:5" ht="10.5">
      <c r="A19" s="155" t="s">
        <v>94</v>
      </c>
      <c r="E19" s="156" t="s">
        <v>93</v>
      </c>
    </row>
    <row r="20" spans="1:5" ht="12.75">
      <c r="A20" s="157" t="s">
        <v>95</v>
      </c>
      <c r="E20" s="158" t="s">
        <v>121</v>
      </c>
    </row>
    <row r="21" spans="1:5" ht="294">
      <c r="A21" s="136" t="s">
        <v>96</v>
      </c>
      <c r="E21" s="156" t="s">
        <v>122</v>
      </c>
    </row>
    <row r="22" spans="1:16" ht="10.5">
      <c r="A22" s="149" t="s">
        <v>92</v>
      </c>
      <c r="B22" s="150" t="s">
        <v>86</v>
      </c>
      <c r="C22" s="150" t="s">
        <v>123</v>
      </c>
      <c r="D22" s="149" t="s">
        <v>93</v>
      </c>
      <c r="E22" s="151" t="s">
        <v>124</v>
      </c>
      <c r="F22" s="152" t="s">
        <v>97</v>
      </c>
      <c r="G22" s="153">
        <v>22.902</v>
      </c>
      <c r="H22" s="154"/>
      <c r="I22" s="154">
        <f>ROUND(ROUND(H22,2)*ROUND(G22,3),2)</f>
        <v>0</v>
      </c>
      <c r="O22" s="136">
        <f>(I22*21)/100</f>
        <v>0</v>
      </c>
      <c r="P22" s="136" t="s">
        <v>73</v>
      </c>
    </row>
    <row r="23" spans="1:5" ht="10.5">
      <c r="A23" s="155" t="s">
        <v>94</v>
      </c>
      <c r="E23" s="156" t="s">
        <v>93</v>
      </c>
    </row>
    <row r="24" spans="1:5" ht="38.25">
      <c r="A24" s="157" t="s">
        <v>95</v>
      </c>
      <c r="E24" s="158" t="s">
        <v>188</v>
      </c>
    </row>
    <row r="25" spans="1:5" ht="262.5">
      <c r="A25" s="136" t="s">
        <v>96</v>
      </c>
      <c r="E25" s="156" t="s">
        <v>125</v>
      </c>
    </row>
    <row r="26" spans="1:16" ht="10.5">
      <c r="A26" s="149" t="s">
        <v>92</v>
      </c>
      <c r="B26" s="150" t="s">
        <v>88</v>
      </c>
      <c r="C26" s="150" t="s">
        <v>126</v>
      </c>
      <c r="D26" s="149" t="s">
        <v>93</v>
      </c>
      <c r="E26" s="151" t="s">
        <v>127</v>
      </c>
      <c r="F26" s="152" t="s">
        <v>97</v>
      </c>
      <c r="G26" s="153">
        <v>28</v>
      </c>
      <c r="H26" s="154"/>
      <c r="I26" s="154">
        <f>ROUND(ROUND(H26,2)*ROUND(G26,3),2)</f>
        <v>0</v>
      </c>
      <c r="O26" s="136">
        <f>(I26*21)/100</f>
        <v>0</v>
      </c>
      <c r="P26" s="136" t="s">
        <v>73</v>
      </c>
    </row>
    <row r="27" spans="1:5" ht="10.5">
      <c r="A27" s="155" t="s">
        <v>94</v>
      </c>
      <c r="E27" s="156" t="s">
        <v>93</v>
      </c>
    </row>
    <row r="28" spans="1:5" ht="12.75">
      <c r="A28" s="157" t="s">
        <v>95</v>
      </c>
      <c r="E28" s="158" t="s">
        <v>189</v>
      </c>
    </row>
    <row r="29" spans="1:5" ht="231">
      <c r="A29" s="136" t="s">
        <v>96</v>
      </c>
      <c r="E29" s="156" t="s">
        <v>128</v>
      </c>
    </row>
    <row r="30" spans="1:16" ht="10.5">
      <c r="A30" s="149" t="s">
        <v>92</v>
      </c>
      <c r="B30" s="150" t="s">
        <v>100</v>
      </c>
      <c r="C30" s="150" t="s">
        <v>98</v>
      </c>
      <c r="D30" s="149" t="s">
        <v>93</v>
      </c>
      <c r="E30" s="151" t="s">
        <v>58</v>
      </c>
      <c r="F30" s="152" t="s">
        <v>99</v>
      </c>
      <c r="G30" s="153">
        <v>85.5</v>
      </c>
      <c r="H30" s="154"/>
      <c r="I30" s="154">
        <f>ROUND(ROUND(H30,2)*ROUND(G30,3),2)</f>
        <v>0</v>
      </c>
      <c r="O30" s="136">
        <f>(I30*21)/100</f>
        <v>0</v>
      </c>
      <c r="P30" s="136" t="s">
        <v>73</v>
      </c>
    </row>
    <row r="31" spans="1:5" ht="10.5">
      <c r="A31" s="155" t="s">
        <v>94</v>
      </c>
      <c r="E31" s="156" t="s">
        <v>93</v>
      </c>
    </row>
    <row r="32" spans="1:5" ht="12.75">
      <c r="A32" s="157" t="s">
        <v>95</v>
      </c>
      <c r="E32" s="158" t="s">
        <v>129</v>
      </c>
    </row>
    <row r="33" spans="1:5" ht="10.5">
      <c r="A33" s="136" t="s">
        <v>96</v>
      </c>
      <c r="E33" s="156" t="s">
        <v>59</v>
      </c>
    </row>
    <row r="34" spans="1:16" ht="10.5">
      <c r="A34" s="149" t="s">
        <v>92</v>
      </c>
      <c r="B34" s="150" t="s">
        <v>101</v>
      </c>
      <c r="C34" s="150" t="s">
        <v>130</v>
      </c>
      <c r="D34" s="149" t="s">
        <v>93</v>
      </c>
      <c r="E34" s="151" t="s">
        <v>131</v>
      </c>
      <c r="F34" s="152" t="s">
        <v>99</v>
      </c>
      <c r="G34" s="153">
        <v>20</v>
      </c>
      <c r="H34" s="154"/>
      <c r="I34" s="154">
        <f>ROUND(ROUND(H34,2)*ROUND(G34,3),2)</f>
        <v>0</v>
      </c>
      <c r="O34" s="136">
        <f>(I34*21)/100</f>
        <v>0</v>
      </c>
      <c r="P34" s="136" t="s">
        <v>73</v>
      </c>
    </row>
    <row r="35" spans="1:5" ht="10.5">
      <c r="A35" s="155" t="s">
        <v>94</v>
      </c>
      <c r="E35" s="156" t="s">
        <v>93</v>
      </c>
    </row>
    <row r="36" spans="1:5" ht="12.75">
      <c r="A36" s="157" t="s">
        <v>95</v>
      </c>
      <c r="E36" s="158" t="s">
        <v>132</v>
      </c>
    </row>
    <row r="37" spans="1:5" ht="31.5">
      <c r="A37" s="136" t="s">
        <v>96</v>
      </c>
      <c r="E37" s="156" t="s">
        <v>133</v>
      </c>
    </row>
    <row r="38" spans="1:16" ht="10.5">
      <c r="A38" s="149" t="s">
        <v>103</v>
      </c>
      <c r="B38" s="150" t="s">
        <v>51</v>
      </c>
      <c r="C38" s="150" t="s">
        <v>134</v>
      </c>
      <c r="D38" s="149" t="s">
        <v>93</v>
      </c>
      <c r="E38" s="151" t="s">
        <v>135</v>
      </c>
      <c r="F38" s="152" t="s">
        <v>99</v>
      </c>
      <c r="G38" s="153">
        <v>20</v>
      </c>
      <c r="H38" s="154"/>
      <c r="I38" s="154">
        <f>ROUND(ROUND(H38,2)*ROUND(G38,3),2)</f>
        <v>0</v>
      </c>
      <c r="O38" s="136">
        <f>(I38*21)/100</f>
        <v>0</v>
      </c>
      <c r="P38" s="136" t="s">
        <v>73</v>
      </c>
    </row>
    <row r="39" spans="1:5" ht="10.5">
      <c r="A39" s="155" t="s">
        <v>94</v>
      </c>
      <c r="E39" s="156" t="s">
        <v>93</v>
      </c>
    </row>
    <row r="40" spans="1:5" ht="12.75">
      <c r="A40" s="157" t="s">
        <v>95</v>
      </c>
      <c r="E40" s="158" t="s">
        <v>93</v>
      </c>
    </row>
    <row r="41" spans="1:5" ht="21">
      <c r="A41" s="136" t="s">
        <v>96</v>
      </c>
      <c r="E41" s="156" t="s">
        <v>136</v>
      </c>
    </row>
    <row r="42" spans="1:18" ht="12.75" customHeight="1">
      <c r="A42" s="163" t="s">
        <v>90</v>
      </c>
      <c r="B42" s="163"/>
      <c r="C42" s="159" t="s">
        <v>73</v>
      </c>
      <c r="D42" s="163"/>
      <c r="E42" s="147" t="s">
        <v>62</v>
      </c>
      <c r="F42" s="163"/>
      <c r="G42" s="163"/>
      <c r="H42" s="163"/>
      <c r="I42" s="160">
        <f>0+Q42</f>
        <v>0</v>
      </c>
      <c r="O42" s="136">
        <f>0+R42</f>
        <v>0</v>
      </c>
      <c r="Q42" s="136">
        <f>0+I43+I47</f>
        <v>0</v>
      </c>
      <c r="R42" s="136">
        <f>0+O43+O47</f>
        <v>0</v>
      </c>
    </row>
    <row r="43" spans="1:16" ht="10.5">
      <c r="A43" s="149" t="s">
        <v>92</v>
      </c>
      <c r="B43" s="150" t="s">
        <v>190</v>
      </c>
      <c r="C43" s="150" t="s">
        <v>191</v>
      </c>
      <c r="D43" s="149" t="s">
        <v>93</v>
      </c>
      <c r="E43" s="151" t="s">
        <v>192</v>
      </c>
      <c r="F43" s="152" t="s">
        <v>108</v>
      </c>
      <c r="G43" s="153">
        <v>15</v>
      </c>
      <c r="H43" s="154"/>
      <c r="I43" s="154">
        <f>ROUND(ROUND(H43,2)*ROUND(G43,3),2)</f>
        <v>0</v>
      </c>
      <c r="O43" s="136">
        <f>(I43*21)/100</f>
        <v>0</v>
      </c>
      <c r="P43" s="136" t="s">
        <v>73</v>
      </c>
    </row>
    <row r="44" spans="1:5" ht="10.5">
      <c r="A44" s="155" t="s">
        <v>94</v>
      </c>
      <c r="E44" s="156" t="s">
        <v>93</v>
      </c>
    </row>
    <row r="45" spans="1:5" ht="12.75">
      <c r="A45" s="157" t="s">
        <v>95</v>
      </c>
      <c r="E45" s="158" t="s">
        <v>193</v>
      </c>
    </row>
    <row r="46" spans="1:5" ht="115.5">
      <c r="A46" s="136" t="s">
        <v>96</v>
      </c>
      <c r="E46" s="156" t="s">
        <v>194</v>
      </c>
    </row>
    <row r="47" spans="1:16" ht="10.5">
      <c r="A47" s="149" t="s">
        <v>92</v>
      </c>
      <c r="B47" s="150" t="s">
        <v>89</v>
      </c>
      <c r="C47" s="150" t="s">
        <v>137</v>
      </c>
      <c r="D47" s="149" t="s">
        <v>93</v>
      </c>
      <c r="E47" s="151" t="s">
        <v>138</v>
      </c>
      <c r="F47" s="152" t="s">
        <v>99</v>
      </c>
      <c r="G47" s="153">
        <v>50</v>
      </c>
      <c r="H47" s="154"/>
      <c r="I47" s="154">
        <f>ROUND(ROUND(H47,2)*ROUND(G47,3),2)</f>
        <v>0</v>
      </c>
      <c r="O47" s="136">
        <f>(I47*21)/100</f>
        <v>0</v>
      </c>
      <c r="P47" s="136" t="s">
        <v>73</v>
      </c>
    </row>
    <row r="48" spans="1:5" ht="10.5">
      <c r="A48" s="155" t="s">
        <v>94</v>
      </c>
      <c r="E48" s="156" t="s">
        <v>139</v>
      </c>
    </row>
    <row r="49" spans="1:5" ht="12.75">
      <c r="A49" s="157" t="s">
        <v>95</v>
      </c>
      <c r="E49" s="158" t="s">
        <v>140</v>
      </c>
    </row>
    <row r="50" spans="1:5" ht="84">
      <c r="A50" s="136" t="s">
        <v>96</v>
      </c>
      <c r="E50" s="156" t="s">
        <v>141</v>
      </c>
    </row>
    <row r="51" spans="1:18" ht="12.75" customHeight="1">
      <c r="A51" s="163" t="s">
        <v>90</v>
      </c>
      <c r="B51" s="163"/>
      <c r="C51" s="159" t="s">
        <v>87</v>
      </c>
      <c r="D51" s="163"/>
      <c r="E51" s="147" t="s">
        <v>17</v>
      </c>
      <c r="F51" s="163"/>
      <c r="G51" s="163"/>
      <c r="H51" s="163"/>
      <c r="I51" s="160">
        <f>0+Q51</f>
        <v>0</v>
      </c>
      <c r="O51" s="136">
        <f>0+R51</f>
        <v>0</v>
      </c>
      <c r="Q51" s="136">
        <f>0+I52+I56+I60</f>
        <v>0</v>
      </c>
      <c r="R51" s="136">
        <f>0+O52+O56+O60</f>
        <v>0</v>
      </c>
    </row>
    <row r="52" spans="1:16" ht="10.5">
      <c r="A52" s="149" t="s">
        <v>92</v>
      </c>
      <c r="B52" s="150" t="s">
        <v>104</v>
      </c>
      <c r="C52" s="150" t="s">
        <v>142</v>
      </c>
      <c r="D52" s="149" t="s">
        <v>93</v>
      </c>
      <c r="E52" s="151" t="s">
        <v>143</v>
      </c>
      <c r="F52" s="152" t="s">
        <v>99</v>
      </c>
      <c r="G52" s="153">
        <v>37.5</v>
      </c>
      <c r="H52" s="154"/>
      <c r="I52" s="154">
        <f>ROUND(ROUND(H52,2)*ROUND(G52,3),2)</f>
        <v>0</v>
      </c>
      <c r="O52" s="136">
        <f>(I52*21)/100</f>
        <v>0</v>
      </c>
      <c r="P52" s="136" t="s">
        <v>73</v>
      </c>
    </row>
    <row r="53" spans="1:5" ht="42">
      <c r="A53" s="155" t="s">
        <v>94</v>
      </c>
      <c r="E53" s="156" t="s">
        <v>144</v>
      </c>
    </row>
    <row r="54" spans="1:5" ht="12.75">
      <c r="A54" s="157" t="s">
        <v>95</v>
      </c>
      <c r="E54" s="158" t="s">
        <v>145</v>
      </c>
    </row>
    <row r="55" spans="1:5" ht="42">
      <c r="A55" s="136" t="s">
        <v>96</v>
      </c>
      <c r="E55" s="156" t="s">
        <v>102</v>
      </c>
    </row>
    <row r="56" spans="1:16" ht="10.5">
      <c r="A56" s="149" t="s">
        <v>92</v>
      </c>
      <c r="B56" s="150" t="s">
        <v>105</v>
      </c>
      <c r="C56" s="150" t="s">
        <v>146</v>
      </c>
      <c r="D56" s="149" t="s">
        <v>93</v>
      </c>
      <c r="E56" s="151" t="s">
        <v>147</v>
      </c>
      <c r="F56" s="152" t="s">
        <v>99</v>
      </c>
      <c r="G56" s="153">
        <v>48</v>
      </c>
      <c r="H56" s="154"/>
      <c r="I56" s="154">
        <f>ROUND(ROUND(H56,2)*ROUND(G56,3),2)</f>
        <v>0</v>
      </c>
      <c r="O56" s="136">
        <f>(I56*21)/100</f>
        <v>0</v>
      </c>
      <c r="P56" s="136" t="s">
        <v>73</v>
      </c>
    </row>
    <row r="57" spans="1:5" ht="10.5">
      <c r="A57" s="155" t="s">
        <v>94</v>
      </c>
      <c r="E57" s="156" t="s">
        <v>93</v>
      </c>
    </row>
    <row r="58" spans="1:5" ht="12.75">
      <c r="A58" s="157" t="s">
        <v>95</v>
      </c>
      <c r="E58" s="158" t="s">
        <v>148</v>
      </c>
    </row>
    <row r="59" spans="1:5" ht="42">
      <c r="A59" s="136" t="s">
        <v>96</v>
      </c>
      <c r="E59" s="156" t="s">
        <v>149</v>
      </c>
    </row>
    <row r="60" spans="1:16" ht="10.5">
      <c r="A60" s="149" t="s">
        <v>92</v>
      </c>
      <c r="B60" s="150" t="s">
        <v>107</v>
      </c>
      <c r="C60" s="150" t="s">
        <v>150</v>
      </c>
      <c r="D60" s="149" t="s">
        <v>93</v>
      </c>
      <c r="E60" s="151" t="s">
        <v>151</v>
      </c>
      <c r="F60" s="152" t="s">
        <v>99</v>
      </c>
      <c r="G60" s="153">
        <v>48</v>
      </c>
      <c r="H60" s="154"/>
      <c r="I60" s="154">
        <f>ROUND(ROUND(H60,2)*ROUND(G60,3),2)</f>
        <v>0</v>
      </c>
      <c r="O60" s="136">
        <f>(I60*21)/100</f>
        <v>0</v>
      </c>
      <c r="P60" s="136" t="s">
        <v>73</v>
      </c>
    </row>
    <row r="61" spans="1:5" ht="10.5">
      <c r="A61" s="155" t="s">
        <v>94</v>
      </c>
      <c r="E61" s="156" t="s">
        <v>93</v>
      </c>
    </row>
    <row r="62" spans="1:5" ht="12.75">
      <c r="A62" s="157" t="s">
        <v>95</v>
      </c>
      <c r="E62" s="158" t="s">
        <v>148</v>
      </c>
    </row>
    <row r="63" spans="1:5" ht="115.5">
      <c r="A63" s="136" t="s">
        <v>96</v>
      </c>
      <c r="E63" s="156" t="s">
        <v>152</v>
      </c>
    </row>
    <row r="64" spans="1:18" ht="12.75" customHeight="1">
      <c r="A64" s="163" t="s">
        <v>90</v>
      </c>
      <c r="B64" s="163"/>
      <c r="C64" s="159" t="s">
        <v>101</v>
      </c>
      <c r="D64" s="163"/>
      <c r="E64" s="147" t="s">
        <v>153</v>
      </c>
      <c r="F64" s="163"/>
      <c r="G64" s="163"/>
      <c r="H64" s="163"/>
      <c r="I64" s="160">
        <f>0+Q64</f>
        <v>0</v>
      </c>
      <c r="O64" s="136">
        <f>0+R64</f>
        <v>0</v>
      </c>
      <c r="Q64" s="136">
        <f>0+I65</f>
        <v>0</v>
      </c>
      <c r="R64" s="136">
        <f>0+O65</f>
        <v>0</v>
      </c>
    </row>
    <row r="65" spans="1:16" ht="10.5">
      <c r="A65" s="149" t="s">
        <v>92</v>
      </c>
      <c r="B65" s="150" t="s">
        <v>195</v>
      </c>
      <c r="C65" s="150" t="s">
        <v>196</v>
      </c>
      <c r="D65" s="149" t="s">
        <v>93</v>
      </c>
      <c r="E65" s="151" t="s">
        <v>197</v>
      </c>
      <c r="F65" s="152" t="s">
        <v>108</v>
      </c>
      <c r="G65" s="153">
        <v>44</v>
      </c>
      <c r="H65" s="154"/>
      <c r="I65" s="154">
        <f>ROUND(ROUND(H65,2)*ROUND(G65,3),2)</f>
        <v>0</v>
      </c>
      <c r="O65" s="136">
        <f>(I65*21)/100</f>
        <v>0</v>
      </c>
      <c r="P65" s="136" t="s">
        <v>73</v>
      </c>
    </row>
    <row r="66" spans="1:5" ht="10.5">
      <c r="A66" s="155" t="s">
        <v>94</v>
      </c>
      <c r="E66" s="156" t="s">
        <v>93</v>
      </c>
    </row>
    <row r="67" spans="1:5" ht="12.75">
      <c r="A67" s="157" t="s">
        <v>95</v>
      </c>
      <c r="E67" s="158" t="s">
        <v>198</v>
      </c>
    </row>
    <row r="68" spans="1:5" ht="189">
      <c r="A68" s="136" t="s">
        <v>96</v>
      </c>
      <c r="E68" s="156" t="s">
        <v>199</v>
      </c>
    </row>
    <row r="69" spans="1:18" ht="12.75" customHeight="1">
      <c r="A69" s="163" t="s">
        <v>90</v>
      </c>
      <c r="B69" s="163"/>
      <c r="C69" s="159" t="s">
        <v>51</v>
      </c>
      <c r="D69" s="163"/>
      <c r="E69" s="147" t="s">
        <v>106</v>
      </c>
      <c r="F69" s="163"/>
      <c r="G69" s="163"/>
      <c r="H69" s="163"/>
      <c r="I69" s="160">
        <f>0+Q69</f>
        <v>0</v>
      </c>
      <c r="O69" s="136">
        <f>0+R69</f>
        <v>0</v>
      </c>
      <c r="Q69" s="136">
        <f>0+I70+I74+I78+I82+I86+I90+I94</f>
        <v>0</v>
      </c>
      <c r="R69" s="136">
        <f>0+O70+O74+O78+O82+O86+O90+O94</f>
        <v>0</v>
      </c>
    </row>
    <row r="70" spans="1:16" ht="21">
      <c r="A70" s="149" t="s">
        <v>92</v>
      </c>
      <c r="B70" s="150" t="s">
        <v>155</v>
      </c>
      <c r="C70" s="150" t="s">
        <v>156</v>
      </c>
      <c r="D70" s="149" t="s">
        <v>93</v>
      </c>
      <c r="E70" s="151" t="s">
        <v>157</v>
      </c>
      <c r="F70" s="152" t="s">
        <v>154</v>
      </c>
      <c r="G70" s="153">
        <v>1</v>
      </c>
      <c r="H70" s="154"/>
      <c r="I70" s="154">
        <f>ROUND(ROUND(H70,2)*ROUND(G70,3),2)</f>
        <v>0</v>
      </c>
      <c r="O70" s="136">
        <f>(I70*21)/100</f>
        <v>0</v>
      </c>
      <c r="P70" s="136" t="s">
        <v>73</v>
      </c>
    </row>
    <row r="71" spans="1:5" ht="10.5">
      <c r="A71" s="155" t="s">
        <v>94</v>
      </c>
      <c r="E71" s="156" t="s">
        <v>93</v>
      </c>
    </row>
    <row r="72" spans="1:5" ht="12.75">
      <c r="A72" s="157" t="s">
        <v>95</v>
      </c>
      <c r="E72" s="158" t="s">
        <v>93</v>
      </c>
    </row>
    <row r="73" spans="1:5" ht="52.5">
      <c r="A73" s="136" t="s">
        <v>96</v>
      </c>
      <c r="E73" s="156" t="s">
        <v>158</v>
      </c>
    </row>
    <row r="74" spans="1:16" ht="10.5">
      <c r="A74" s="149" t="s">
        <v>92</v>
      </c>
      <c r="B74" s="150" t="s">
        <v>159</v>
      </c>
      <c r="C74" s="150" t="s">
        <v>160</v>
      </c>
      <c r="D74" s="149" t="s">
        <v>93</v>
      </c>
      <c r="E74" s="151" t="s">
        <v>161</v>
      </c>
      <c r="F74" s="152" t="s">
        <v>154</v>
      </c>
      <c r="G74" s="153">
        <v>2</v>
      </c>
      <c r="H74" s="154"/>
      <c r="I74" s="154">
        <f>ROUND(ROUND(H74,2)*ROUND(G74,3),2)</f>
        <v>0</v>
      </c>
      <c r="O74" s="136">
        <f>(I74*21)/100</f>
        <v>0</v>
      </c>
      <c r="P74" s="136" t="s">
        <v>73</v>
      </c>
    </row>
    <row r="75" spans="1:5" ht="10.5">
      <c r="A75" s="155" t="s">
        <v>94</v>
      </c>
      <c r="E75" s="156" t="s">
        <v>93</v>
      </c>
    </row>
    <row r="76" spans="1:5" ht="12.75">
      <c r="A76" s="157" t="s">
        <v>95</v>
      </c>
      <c r="E76" s="158" t="s">
        <v>93</v>
      </c>
    </row>
    <row r="77" spans="1:5" ht="21">
      <c r="A77" s="136" t="s">
        <v>96</v>
      </c>
      <c r="E77" s="156" t="s">
        <v>162</v>
      </c>
    </row>
    <row r="78" spans="1:16" ht="10.5">
      <c r="A78" s="149" t="s">
        <v>92</v>
      </c>
      <c r="B78" s="150" t="s">
        <v>163</v>
      </c>
      <c r="C78" s="150" t="s">
        <v>164</v>
      </c>
      <c r="D78" s="149" t="s">
        <v>93</v>
      </c>
      <c r="E78" s="151" t="s">
        <v>165</v>
      </c>
      <c r="F78" s="152" t="s">
        <v>154</v>
      </c>
      <c r="G78" s="153">
        <v>1</v>
      </c>
      <c r="H78" s="154"/>
      <c r="I78" s="154">
        <f>ROUND(ROUND(H78,2)*ROUND(G78,3),2)</f>
        <v>0</v>
      </c>
      <c r="O78" s="136">
        <f>(I78*21)/100</f>
        <v>0</v>
      </c>
      <c r="P78" s="136" t="s">
        <v>73</v>
      </c>
    </row>
    <row r="79" spans="1:5" ht="10.5">
      <c r="A79" s="155" t="s">
        <v>94</v>
      </c>
      <c r="E79" s="156" t="s">
        <v>93</v>
      </c>
    </row>
    <row r="80" spans="1:5" ht="12.75">
      <c r="A80" s="157" t="s">
        <v>95</v>
      </c>
      <c r="E80" s="158" t="s">
        <v>166</v>
      </c>
    </row>
    <row r="81" spans="1:5" ht="21">
      <c r="A81" s="136" t="s">
        <v>96</v>
      </c>
      <c r="E81" s="156" t="s">
        <v>167</v>
      </c>
    </row>
    <row r="82" spans="1:16" ht="10.5">
      <c r="A82" s="149" t="s">
        <v>92</v>
      </c>
      <c r="B82" s="150" t="s">
        <v>168</v>
      </c>
      <c r="C82" s="150" t="s">
        <v>169</v>
      </c>
      <c r="D82" s="149" t="s">
        <v>93</v>
      </c>
      <c r="E82" s="151" t="s">
        <v>170</v>
      </c>
      <c r="F82" s="152" t="s">
        <v>154</v>
      </c>
      <c r="G82" s="153">
        <v>1</v>
      </c>
      <c r="H82" s="154"/>
      <c r="I82" s="154">
        <f>ROUND(ROUND(H82,2)*ROUND(G82,3),2)</f>
        <v>0</v>
      </c>
      <c r="O82" s="136">
        <f>(I82*21)/100</f>
        <v>0</v>
      </c>
      <c r="P82" s="136" t="s">
        <v>73</v>
      </c>
    </row>
    <row r="83" spans="1:5" ht="10.5">
      <c r="A83" s="155" t="s">
        <v>94</v>
      </c>
      <c r="E83" s="156" t="s">
        <v>93</v>
      </c>
    </row>
    <row r="84" spans="1:5" ht="12.75">
      <c r="A84" s="157" t="s">
        <v>95</v>
      </c>
      <c r="E84" s="158" t="s">
        <v>93</v>
      </c>
    </row>
    <row r="85" spans="1:5" ht="52.5">
      <c r="A85" s="136" t="s">
        <v>96</v>
      </c>
      <c r="E85" s="156" t="s">
        <v>171</v>
      </c>
    </row>
    <row r="86" spans="1:16" ht="10.5">
      <c r="A86" s="149" t="s">
        <v>92</v>
      </c>
      <c r="B86" s="150" t="s">
        <v>172</v>
      </c>
      <c r="C86" s="150" t="s">
        <v>173</v>
      </c>
      <c r="D86" s="149" t="s">
        <v>93</v>
      </c>
      <c r="E86" s="151" t="s">
        <v>174</v>
      </c>
      <c r="F86" s="152" t="s">
        <v>108</v>
      </c>
      <c r="G86" s="153">
        <v>54.5</v>
      </c>
      <c r="H86" s="154"/>
      <c r="I86" s="154">
        <f>ROUND(ROUND(H86,2)*ROUND(G86,3),2)</f>
        <v>0</v>
      </c>
      <c r="O86" s="136">
        <f>(I86*21)/100</f>
        <v>0</v>
      </c>
      <c r="P86" s="136" t="s">
        <v>73</v>
      </c>
    </row>
    <row r="87" spans="1:5" ht="10.5">
      <c r="A87" s="155" t="s">
        <v>94</v>
      </c>
      <c r="E87" s="156" t="s">
        <v>175</v>
      </c>
    </row>
    <row r="88" spans="1:5" ht="12.75">
      <c r="A88" s="157" t="s">
        <v>95</v>
      </c>
      <c r="E88" s="158" t="s">
        <v>176</v>
      </c>
    </row>
    <row r="89" spans="1:5" ht="31.5">
      <c r="A89" s="136" t="s">
        <v>96</v>
      </c>
      <c r="E89" s="156" t="s">
        <v>109</v>
      </c>
    </row>
    <row r="90" spans="1:16" ht="10.5">
      <c r="A90" s="149" t="s">
        <v>92</v>
      </c>
      <c r="B90" s="150" t="s">
        <v>177</v>
      </c>
      <c r="C90" s="150" t="s">
        <v>178</v>
      </c>
      <c r="D90" s="149" t="s">
        <v>93</v>
      </c>
      <c r="E90" s="151" t="s">
        <v>179</v>
      </c>
      <c r="F90" s="152" t="s">
        <v>108</v>
      </c>
      <c r="G90" s="153">
        <v>25.5</v>
      </c>
      <c r="H90" s="154"/>
      <c r="I90" s="154">
        <f>ROUND(ROUND(H90,2)*ROUND(G90,3),2)</f>
        <v>0</v>
      </c>
      <c r="O90" s="136">
        <f>(I90*21)/100</f>
        <v>0</v>
      </c>
      <c r="P90" s="136" t="s">
        <v>73</v>
      </c>
    </row>
    <row r="91" spans="1:5" ht="10.5">
      <c r="A91" s="155" t="s">
        <v>94</v>
      </c>
      <c r="E91" s="156" t="s">
        <v>93</v>
      </c>
    </row>
    <row r="92" spans="1:5" ht="12.75">
      <c r="A92" s="157" t="s">
        <v>95</v>
      </c>
      <c r="E92" s="158" t="s">
        <v>180</v>
      </c>
    </row>
    <row r="93" spans="1:5" ht="31.5">
      <c r="A93" s="136" t="s">
        <v>96</v>
      </c>
      <c r="E93" s="156" t="s">
        <v>181</v>
      </c>
    </row>
    <row r="94" spans="1:16" ht="10.5">
      <c r="A94" s="149" t="s">
        <v>92</v>
      </c>
      <c r="B94" s="150" t="s">
        <v>182</v>
      </c>
      <c r="C94" s="150" t="s">
        <v>183</v>
      </c>
      <c r="D94" s="149" t="s">
        <v>93</v>
      </c>
      <c r="E94" s="151" t="s">
        <v>184</v>
      </c>
      <c r="F94" s="152" t="s">
        <v>108</v>
      </c>
      <c r="G94" s="153">
        <v>22</v>
      </c>
      <c r="H94" s="154"/>
      <c r="I94" s="154">
        <f>ROUND(ROUND(H94,2)*ROUND(G94,3),2)</f>
        <v>0</v>
      </c>
      <c r="O94" s="136">
        <f>(I94*21)/100</f>
        <v>0</v>
      </c>
      <c r="P94" s="136" t="s">
        <v>73</v>
      </c>
    </row>
    <row r="95" spans="1:5" ht="10.5">
      <c r="A95" s="155" t="s">
        <v>94</v>
      </c>
      <c r="E95" s="156" t="s">
        <v>93</v>
      </c>
    </row>
    <row r="96" spans="1:5" ht="12.75">
      <c r="A96" s="157" t="s">
        <v>95</v>
      </c>
      <c r="E96" s="158" t="s">
        <v>185</v>
      </c>
    </row>
    <row r="97" spans="1:5" ht="52.5">
      <c r="A97" s="136" t="s">
        <v>96</v>
      </c>
      <c r="E97" s="156" t="s">
        <v>186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Vorálková Jana</dc:creator>
  <cp:keywords/>
  <dc:description/>
  <cp:lastModifiedBy>Luťhová Iveta</cp:lastModifiedBy>
  <cp:lastPrinted>2016-07-04T14:27:01Z</cp:lastPrinted>
  <dcterms:created xsi:type="dcterms:W3CDTF">2009-11-02T14:21:31Z</dcterms:created>
  <dcterms:modified xsi:type="dcterms:W3CDTF">2021-02-03T05:44:32Z</dcterms:modified>
  <cp:category/>
  <cp:version/>
  <cp:contentType/>
  <cp:contentStatus/>
</cp:coreProperties>
</file>