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75" yWindow="120" windowWidth="14925" windowHeight="11880" firstSheet="1" activeTab="1"/>
  </bookViews>
  <sheets>
    <sheet name="SOUHRNNÝ LIST STAVBY" sheetId="2" r:id="rId1"/>
    <sheet name="ROZPOČET" sheetId="6" r:id="rId2"/>
  </sheets>
  <definedNames/>
  <calcPr calcId="162913"/>
</workbook>
</file>

<file path=xl/sharedStrings.xml><?xml version="1.0" encoding="utf-8"?>
<sst xmlns="http://schemas.openxmlformats.org/spreadsheetml/2006/main" count="719" uniqueCount="505">
  <si>
    <t>POLOŽKOVÝ ROZPOČET</t>
  </si>
  <si>
    <t>Poř.</t>
  </si>
  <si>
    <t>čís.</t>
  </si>
  <si>
    <t>pol.</t>
  </si>
  <si>
    <t>1.</t>
  </si>
  <si>
    <t>Kód položky</t>
  </si>
  <si>
    <t>2.</t>
  </si>
  <si>
    <t>Název položky</t>
  </si>
  <si>
    <t>3.</t>
  </si>
  <si>
    <t>M.J.</t>
  </si>
  <si>
    <t>4.</t>
  </si>
  <si>
    <t>Množství</t>
  </si>
  <si>
    <t>5.</t>
  </si>
  <si>
    <t>CENA</t>
  </si>
  <si>
    <t>jednotková</t>
  </si>
  <si>
    <t>6.</t>
  </si>
  <si>
    <t>celková</t>
  </si>
  <si>
    <t>7.</t>
  </si>
  <si>
    <t>oddíl 3</t>
  </si>
  <si>
    <t>M</t>
  </si>
  <si>
    <t>SVISLÉ KONSTRUKCE CELKEM</t>
  </si>
  <si>
    <t>M2</t>
  </si>
  <si>
    <t>oddíl 62</t>
  </si>
  <si>
    <t>ÚPRAVY POVRCHŮ VNĚJŠÍ CELKEM</t>
  </si>
  <si>
    <t>oddíl 9</t>
  </si>
  <si>
    <t>C-952901100-0</t>
  </si>
  <si>
    <t>VYCIST PLOCH OKEN A DVERI MYTIM 2STR</t>
  </si>
  <si>
    <t>KS</t>
  </si>
  <si>
    <t>OSTATNÍ KONSTRUKCE A PRÁCE CELKEM</t>
  </si>
  <si>
    <t>oddíl 94</t>
  </si>
  <si>
    <t>LEŠENÍ A STAVEBNÍ VÝTAHY CELKEM</t>
  </si>
  <si>
    <t>oddíl 96</t>
  </si>
  <si>
    <t>C-978013161-0</t>
  </si>
  <si>
    <t>C-979082111-0</t>
  </si>
  <si>
    <t>VNITROSTAV DOPRAVA SUTI A HMOT DO 10M</t>
  </si>
  <si>
    <t>T</t>
  </si>
  <si>
    <t>C-979082121-0</t>
  </si>
  <si>
    <t>C-979011212-0</t>
  </si>
  <si>
    <t>SVISLA DOPR NOSENIM VYB HM ZA 1.PODL</t>
  </si>
  <si>
    <t>C-979087213-0</t>
  </si>
  <si>
    <t>NAKLADANI NA DOPR PROSTR VYBOUR HMOT</t>
  </si>
  <si>
    <t>M3</t>
  </si>
  <si>
    <t>C-979093111-0</t>
  </si>
  <si>
    <t>ULOZENI SUTI BEZ ZHUTNENI</t>
  </si>
  <si>
    <t>BOURÁNÍ KONSTRUKCÍ CELKEM</t>
  </si>
  <si>
    <t>oddíl 99</t>
  </si>
  <si>
    <t>C-998011002-0</t>
  </si>
  <si>
    <t>PRESUN HMOT BUDOVY ZDENE VYSKY -12M</t>
  </si>
  <si>
    <t>PŘESUN HMOT CELKEM</t>
  </si>
  <si>
    <t>SOUB</t>
  </si>
  <si>
    <t>oddíl 767</t>
  </si>
  <si>
    <t>KOVOVÉ DOPLŇKOVÉ KONSTRUKCE CELKEM</t>
  </si>
  <si>
    <t>oddíl 783</t>
  </si>
  <si>
    <t>C-783126250-0</t>
  </si>
  <si>
    <t>NÁTĚRY CELKEM</t>
  </si>
  <si>
    <t/>
  </si>
  <si>
    <t>Projektant:</t>
  </si>
  <si>
    <t>Objednatel:</t>
  </si>
  <si>
    <t>Zpracovatel:</t>
  </si>
  <si>
    <t>Zhotovitel:</t>
  </si>
  <si>
    <t>ROZPOČTOVÉ NÁKLADY</t>
  </si>
  <si>
    <t>Základní rozpočtové náklady (ZRN)</t>
  </si>
  <si>
    <t>Vedlejší rozpočtové náklady (VRN)</t>
  </si>
  <si>
    <t>Ostatní rozpočtové náklady (ORN)</t>
  </si>
  <si>
    <t>Doplňkové rozpočtové náklady (DRN)</t>
  </si>
  <si>
    <t>Základ pro DPH</t>
  </si>
  <si>
    <t>Kč</t>
  </si>
  <si>
    <t>DPH</t>
  </si>
  <si>
    <t xml:space="preserve">Kód stavby : </t>
  </si>
  <si>
    <t xml:space="preserve">Název stavby : </t>
  </si>
  <si>
    <t xml:space="preserve">Datum: </t>
  </si>
  <si>
    <t>SOUHRNNÝ LIST STAVBY</t>
  </si>
  <si>
    <t xml:space="preserve">Místo stavby: </t>
  </si>
  <si>
    <t xml:space="preserve">Projektant : </t>
  </si>
  <si>
    <t xml:space="preserve">IČO : </t>
  </si>
  <si>
    <t xml:space="preserve">DIČ : </t>
  </si>
  <si>
    <t xml:space="preserve">Objednatel : </t>
  </si>
  <si>
    <t xml:space="preserve">Zpracovatel : </t>
  </si>
  <si>
    <t xml:space="preserve">Zhotovitel : </t>
  </si>
  <si>
    <t>Průzkumné, geodetické a projektové práce + Technologie + Mobiliář</t>
  </si>
  <si>
    <t>Cena bez DPH</t>
  </si>
  <si>
    <t>21% činí :</t>
  </si>
  <si>
    <t>15% činí :</t>
  </si>
  <si>
    <t>CENA CELKEM VČETNĚ DPH:</t>
  </si>
  <si>
    <t>Datum, razítko, podpis</t>
  </si>
  <si>
    <t>22.1.2021</t>
  </si>
  <si>
    <t>SO - 01</t>
  </si>
  <si>
    <t xml:space="preserve">Kolín, Kouřimská ul. čp.9, Kolín </t>
  </si>
  <si>
    <t xml:space="preserve">Oprava střechy Kouřimská 9 </t>
  </si>
  <si>
    <t>Příloha č. 1 k SOD ze dne …………………</t>
  </si>
  <si>
    <t>Cena celkem bez DPH</t>
  </si>
  <si>
    <t>DPH 15 %</t>
  </si>
  <si>
    <t>Cena celkem vč. DPH 15 %</t>
  </si>
  <si>
    <t>V Kolíně dne ………………………</t>
  </si>
  <si>
    <t>Objednatel</t>
  </si>
  <si>
    <t>Zhotovitel</t>
  </si>
  <si>
    <t>město Kolín</t>
  </si>
  <si>
    <t>zast. Michalem Najbrtem,</t>
  </si>
  <si>
    <t>místostarostou města Kolín</t>
  </si>
  <si>
    <t>Stavba :  - Bytový dům U Nemocice 425, Kolín</t>
  </si>
  <si>
    <t>Objekt : SO-01 - Úprava bytu č. 8</t>
  </si>
  <si>
    <t>Dodávka</t>
  </si>
  <si>
    <t>HSV:</t>
  </si>
  <si>
    <t>C-340278234-0</t>
  </si>
  <si>
    <t>ZAZDIVKA OTV 1M2 PRICEK POROB 100MM</t>
  </si>
  <si>
    <t>C-340278232-0</t>
  </si>
  <si>
    <t>DOZDÍVKA ZDIVA  1-M2 PRICEK POROB 150MM</t>
  </si>
  <si>
    <t>C-346244361-0</t>
  </si>
  <si>
    <t>ZAZDIVKA CIHEL RYH/POTR/NIK TL 6,5CM</t>
  </si>
  <si>
    <t>C-346244371-0</t>
  </si>
  <si>
    <t>ZAZDIVKA CIHEL RYH/POTR/NIK TL 14CM</t>
  </si>
  <si>
    <t>C-346481113-0</t>
  </si>
  <si>
    <t xml:space="preserve">POTAŽENÍ STĚN A RYH STĚN PERLINKOU PLETIVEM SKLOVLAK NA ZDIVO PLYNOSILIKAT VČ. 1 VRSTVY LEPIDLA  </t>
  </si>
  <si>
    <t>oddíl 61</t>
  </si>
  <si>
    <t>C-611421331-0</t>
  </si>
  <si>
    <t>OPRAVA OMIT STROPU ROVN MVC STUK -30%</t>
  </si>
  <si>
    <t>C-612421331-0</t>
  </si>
  <si>
    <t>OPRAVA VNI OMITEK STEN MVC STUK -30%</t>
  </si>
  <si>
    <t>C-612421431-0</t>
  </si>
  <si>
    <t>OPRAVA VNI OMITEK STEN MVC STUK -50%</t>
  </si>
  <si>
    <t>ÚPRAVY POVRCHŮ VNITŘNÍ CELKEM</t>
  </si>
  <si>
    <t>C-627451651-0</t>
  </si>
  <si>
    <t>OPRAVA SPAR Z MC CIHEL ZDI/STEN -50%</t>
  </si>
  <si>
    <t>oddíl 64</t>
  </si>
  <si>
    <t>C-642944121-0</t>
  </si>
  <si>
    <t>OSAZ DVER ZARUB OCEL DODATECNE -2,5M2</t>
  </si>
  <si>
    <t>C-642944993-0</t>
  </si>
  <si>
    <t>PRIPL ZA DODAT ZESIL PROF ZARUB 100MM</t>
  </si>
  <si>
    <t>C-642945111-0</t>
  </si>
  <si>
    <t>OSAZ POZAR ZARUBNI 1-KRIDL PL 2,5M2</t>
  </si>
  <si>
    <t>H-55333222-1</t>
  </si>
  <si>
    <t>ZARUBEN OCEL ZDENI CGU 110/800</t>
  </si>
  <si>
    <t>H-55333223-1</t>
  </si>
  <si>
    <t>ZARUBEN OCEL ZDENI CGU 110/900</t>
  </si>
  <si>
    <t>OSAZOVÁNÍ VÝPLNÍ OTVORŮ CELKEM</t>
  </si>
  <si>
    <t>C-941945011-0</t>
  </si>
  <si>
    <t>MTZ LESENI POJIZDNE -STABILIZ V 1,5M</t>
  </si>
  <si>
    <t>C-941945191-0</t>
  </si>
  <si>
    <t>PRIPL ZK MESIC POUZ K POL 5011 V 1,5M</t>
  </si>
  <si>
    <t>C-941945811-0</t>
  </si>
  <si>
    <t>DMTZ LESENI POJIZDNE -STABILIZ V 1,5M</t>
  </si>
  <si>
    <t>C-965024121-0</t>
  </si>
  <si>
    <t>BOUR PODLAH DLAZBY DESKY KERAM NAD 1M2</t>
  </si>
  <si>
    <t>C-965041321-0</t>
  </si>
  <si>
    <t>BOUR PODKLAD Z BET LEHK TL 10CM 1M2</t>
  </si>
  <si>
    <t>C-965041331-0</t>
  </si>
  <si>
    <t>BOUR PODKLAD Z BET LEHK TL 10CM 4M2</t>
  </si>
  <si>
    <t>C-965045204-0</t>
  </si>
  <si>
    <t>BOUR RÝH POTERU CEMENT TL -40MM -2M2</t>
  </si>
  <si>
    <t>C-967031132-0</t>
  </si>
  <si>
    <t>PRISEKANI OSTENI VE ZDIVU CIH MV MVC</t>
  </si>
  <si>
    <t>C-967031732-0</t>
  </si>
  <si>
    <t>PRISEKANI ZDIVA CI PAL MV MVC TL 10CM</t>
  </si>
  <si>
    <t>C-968061125-0</t>
  </si>
  <si>
    <t>VYVESENI KRIDEL DVERI DREVENYCH 2M2</t>
  </si>
  <si>
    <t>C-974041112-0</t>
  </si>
  <si>
    <t>VYSEKANI CEMENT ZALIVKY ZE SPAR 4x5CM</t>
  </si>
  <si>
    <t>C-968072455-0</t>
  </si>
  <si>
    <t>ODSTR DVERNICH ZARUBNI KOVOVYCH 2M2</t>
  </si>
  <si>
    <t>C-974082114-0</t>
  </si>
  <si>
    <t>RYHY PRO VODICE V OMIT VAP S 7CM STEN</t>
  </si>
  <si>
    <t>C-977411315-0</t>
  </si>
  <si>
    <t>FREZ DRAZEK 1CM ZDIVO CIHEL HL -6CM</t>
  </si>
  <si>
    <t>OTLUC OMITKY MV VC VNIT STEN 50%</t>
  </si>
  <si>
    <t>C-978059531-0</t>
  </si>
  <si>
    <t>ODSEK OBKLADU KERAM VNITRNICH PL 2M2-</t>
  </si>
  <si>
    <t xml:space="preserve">PRIPL ZKD 5M VNITROSTAV DOPRAVY SUTI 8,0*5M </t>
  </si>
  <si>
    <t>C-979087392-0</t>
  </si>
  <si>
    <t>PRIPL ZKD 10M VODOR NOSENI VYBOUR HM</t>
  </si>
  <si>
    <t>C-979081132-0</t>
  </si>
  <si>
    <t>SKLADKOVNE SMISENY STAV A DEMOL ODPAD</t>
  </si>
  <si>
    <t>C-998009101-0</t>
  </si>
  <si>
    <t>PRESUN HMOT LESENI SAMOSTAT BUDOVANE</t>
  </si>
  <si>
    <t>PSV:</t>
  </si>
  <si>
    <t>oddíl 711</t>
  </si>
  <si>
    <t>C-711141003-0</t>
  </si>
  <si>
    <t>ADHEZNI MUSTEK POD VOD IZOL ASF PASY</t>
  </si>
  <si>
    <t>C-711211211-0</t>
  </si>
  <si>
    <t>STERKOVA IZOLACE KOUPELEN VODOROVNA</t>
  </si>
  <si>
    <t>C-711212211-0</t>
  </si>
  <si>
    <t>STERKOVA IZOLACE KOUPELEN SVISLA</t>
  </si>
  <si>
    <t>C-711713316-0</t>
  </si>
  <si>
    <t>BANDÁŽ SPOJE A TMELENI SPAR ZA STUDENA 20x80MM</t>
  </si>
  <si>
    <t>C-711194111-0</t>
  </si>
  <si>
    <t xml:space="preserve">PÁSKA SPOJE ROHŮ A HRAN SYSTÉM IZOLACE STĚRKOVÁNÍ </t>
  </si>
  <si>
    <t>C-998711102-0</t>
  </si>
  <si>
    <t>IZOL PROTI VODĚ PRESUN HMOT VYSKA -12M</t>
  </si>
  <si>
    <t>IZOLACE PROTI VODĚ CELKEM</t>
  </si>
  <si>
    <t>oddíl 713</t>
  </si>
  <si>
    <t>C-713463411-0</t>
  </si>
  <si>
    <t>IZOL TEP POTRUBI NAVLEKOVYMI POUZDRY</t>
  </si>
  <si>
    <t>H-28386217-1</t>
  </si>
  <si>
    <t>IZOLACE POTRUBI MIRELON POLAR 22x6MM</t>
  </si>
  <si>
    <t>H-28386219-1</t>
  </si>
  <si>
    <t>IZOLACE POTRUBI MIRELON POLAR 22x13MM</t>
  </si>
  <si>
    <t>H-28386220-1</t>
  </si>
  <si>
    <t>IZOLACE POTRUBI MIRELON POLAR 22x20MM</t>
  </si>
  <si>
    <t>H-28355407-1</t>
  </si>
  <si>
    <t>PASKA TESN 3VRST SAMOL NICOBAND 75MM</t>
  </si>
  <si>
    <t>C-998713102-0</t>
  </si>
  <si>
    <t>IZOL TEPELNA PRESUN HMOT VYSKA -12M</t>
  </si>
  <si>
    <t>IZOLACE TEPELNÉ CELKEM</t>
  </si>
  <si>
    <t>oddíl 763</t>
  </si>
  <si>
    <t>C-763130813-0</t>
  </si>
  <si>
    <t>DMTZ MONT PODHLEDU SDK/SDV TL 7,5CM</t>
  </si>
  <si>
    <t>C-763131221-0</t>
  </si>
  <si>
    <t>PODHLEDY SDK D111 12,5 GKF</t>
  </si>
  <si>
    <t>C-763132310-0</t>
  </si>
  <si>
    <t>PODHLEDY SDK D112 12,5 GKBI</t>
  </si>
  <si>
    <t>C-998763102-0</t>
  </si>
  <si>
    <t>DREVOSTAVBY PRESUN HMOT VYSKA -12M</t>
  </si>
  <si>
    <t>DŘEVOSTAVBY A KONSTR. SÁDROKARTONOVÉ CELKEM</t>
  </si>
  <si>
    <t>oddíl 766</t>
  </si>
  <si>
    <t>R-766812840-R</t>
  </si>
  <si>
    <t>DMTZ TRUHL KUCHYN LINKY L DO 2,1M</t>
  </si>
  <si>
    <t>soub</t>
  </si>
  <si>
    <t>C-766664121-0</t>
  </si>
  <si>
    <t>MTZ DVERE KYVNE OC ZAR 1KR 1,00M</t>
  </si>
  <si>
    <t>H-61143523-1</t>
  </si>
  <si>
    <t>DVERE VCHOD PLAST 100x220</t>
  </si>
  <si>
    <t>H-61160043-1</t>
  </si>
  <si>
    <t>DVERE VNIT DYHA1 PLNE 90x197 CM NORMA</t>
  </si>
  <si>
    <t>C-766669111-0</t>
  </si>
  <si>
    <t>DOKOVANI DVERNICH ZAVESU 1KR</t>
  </si>
  <si>
    <t>C-766695313-0</t>
  </si>
  <si>
    <t>TESNENI U DVER PRAHU 1KRID SIRKY 5CM-</t>
  </si>
  <si>
    <t>R-766812115-R</t>
  </si>
  <si>
    <t>MTZ  A DODÁVKA KUCHYN LINKA HORNÍ DÍLY DREV NA STENU -2,4M</t>
  </si>
  <si>
    <t>R-766813214-R</t>
  </si>
  <si>
    <t>MTZ A DODÁVKA KUCHYN LINKA SPODNÍ DÍLY KOV STOJNA L DO 2,4M</t>
  </si>
  <si>
    <t>C-725619101-0</t>
  </si>
  <si>
    <t>MTZ SPORAKU NA ZEMNI PLYN</t>
  </si>
  <si>
    <t>H-54111137-1</t>
  </si>
  <si>
    <t xml:space="preserve">SPORAK 4PLOTNA  ZABUDOVANÝ STOJICI KOMBI TYP </t>
  </si>
  <si>
    <t>C-998766102-0</t>
  </si>
  <si>
    <t>KONSTR TRUHLAR PRESUN HMOT VYSKA -12M</t>
  </si>
  <si>
    <t>KONSTRUKCE TRUHLÁŘSKÉ CELKEM</t>
  </si>
  <si>
    <t>R-767641110-R</t>
  </si>
  <si>
    <t>MTŽ ŠTÍTEK DVEŘÍ A ZÁMEK BEZP S VLOŽKOU DOKOVANI DVERÍ OTVIR 1KR</t>
  </si>
  <si>
    <t>H-54920190-1</t>
  </si>
  <si>
    <t>ŠTÍTEK A KLIKA VČ. VLOŽKY KOVÁNÍ BEZPEČN ZÁMEK B2</t>
  </si>
  <si>
    <t>C-998767102-0</t>
  </si>
  <si>
    <t>KOVOVE D KONST PRESUN HMOT VYSKA -12M</t>
  </si>
  <si>
    <t>oddíl 771</t>
  </si>
  <si>
    <t>C-771291112-0</t>
  </si>
  <si>
    <t>NATER PENETR PODKLADU DLAZEB SCHOD 2x</t>
  </si>
  <si>
    <t>C-771441015-0</t>
  </si>
  <si>
    <t>LEP+SPAR SOKL HUTNY ROV 200x100 V 200</t>
  </si>
  <si>
    <t>C-771571481-0</t>
  </si>
  <si>
    <t>LEPENI+SPAR PODLAH KERAM 300x300MM</t>
  </si>
  <si>
    <t>C-771591185-0</t>
  </si>
  <si>
    <t>REZANI V DLAZBE TVARU LOMENYCH</t>
  </si>
  <si>
    <t>C-771592115-0</t>
  </si>
  <si>
    <t>LISTY PODLAHOVE PRECHODOVE DO MC</t>
  </si>
  <si>
    <t>C-998771102-0</t>
  </si>
  <si>
    <t>DLAZBY PRESUN HMOT VYSKA -12M</t>
  </si>
  <si>
    <t>PODLAHY Z DLAŽDIC CELKEM</t>
  </si>
  <si>
    <t>oddíl 781</t>
  </si>
  <si>
    <t>C-781495111-0</t>
  </si>
  <si>
    <t>NATER PENETR PODKLADU OBKLADU VNI 1x</t>
  </si>
  <si>
    <t>C-781495186-0</t>
  </si>
  <si>
    <t>REZANI V OBKL VNITR TVARU NEPRAVIDEL</t>
  </si>
  <si>
    <t>C-781411014-0</t>
  </si>
  <si>
    <t>LEP A SPAR OBKLAD VNI POROVIN 200x100</t>
  </si>
  <si>
    <t>H-59765640-1</t>
  </si>
  <si>
    <t>OBKLAD KERAM PRAVID 250*200 MM DESEN RAKO</t>
  </si>
  <si>
    <t>C-781419701-0</t>
  </si>
  <si>
    <t>PRIPL OBKL VNI POROVIN ZA OMEZ PROST</t>
  </si>
  <si>
    <t>C-781491112-0</t>
  </si>
  <si>
    <t>LISTY OBKLADOVE UKONCOVACI DO MC</t>
  </si>
  <si>
    <t>C-781491114-0</t>
  </si>
  <si>
    <t>LISTY OBKLADOVE ROHOVE DO MC</t>
  </si>
  <si>
    <t>C-781495191-0</t>
  </si>
  <si>
    <t>PRIPL ZA LEPENI OBKLADU VNI NA KOSO</t>
  </si>
  <si>
    <t>C-998781102-0</t>
  </si>
  <si>
    <t>OBKLADY PRESUN HMOT VYSKA -12M</t>
  </si>
  <si>
    <t>OBKLADY CELKEM</t>
  </si>
  <si>
    <t>NATER OCEL KCE SYNTET D 1x+2xEMAIL</t>
  </si>
  <si>
    <t>oddíl 784</t>
  </si>
  <si>
    <t>C-784403801-0</t>
  </si>
  <si>
    <t>UMYTI MALEB MISTNOSTI V 3,8M</t>
  </si>
  <si>
    <t>C-784496501-0</t>
  </si>
  <si>
    <t>PENETRACE PODKLADU UNIVER 1x MIST 3,8</t>
  </si>
  <si>
    <t>C-784452381-0</t>
  </si>
  <si>
    <t>MALBA 3xPRIMAL BILA+STROP MIST V 3,8M</t>
  </si>
  <si>
    <t>C-784452921-0</t>
  </si>
  <si>
    <t>MALBA PRIMAL BILA OSKRAB MISTN V 3,8M</t>
  </si>
  <si>
    <t>C-784455271-0</t>
  </si>
  <si>
    <t>MALBA 2xBILA PROTIPLISN MISTN V 3,8M</t>
  </si>
  <si>
    <t>C-784459113-0</t>
  </si>
  <si>
    <t>MALIR VYROV STERKA MISTN 3,8M 1x -30%</t>
  </si>
  <si>
    <t>C-784472111-0</t>
  </si>
  <si>
    <t>VYBANDAZOVANI SPAR 25CM MISTN V 3,8M</t>
  </si>
  <si>
    <t>C-784911121-0</t>
  </si>
  <si>
    <t>ZAKRYTI A ODKRYTI STEN MISTN V -3,8M</t>
  </si>
  <si>
    <t>MALBY CELKEM</t>
  </si>
  <si>
    <t>INSTALACE:</t>
  </si>
  <si>
    <t>oddíl 721</t>
  </si>
  <si>
    <t>C-721100902-0</t>
  </si>
  <si>
    <t>OPR-PRETESNENI HRDLA POTRUBI -DN 100</t>
  </si>
  <si>
    <t>C-721111122-0</t>
  </si>
  <si>
    <t>MTZ POTRUBI PP INTEG SPOJ DN 125</t>
  </si>
  <si>
    <t>C-721140903-0</t>
  </si>
  <si>
    <t>OPR POTRUBI NAPOJENÍ ODP PVC -VSAZ ODBOC DN 75</t>
  </si>
  <si>
    <t>C-721110905-0</t>
  </si>
  <si>
    <t>OPR POTR PVC REDUKCE-VSAZ ODBOCKY DN 100</t>
  </si>
  <si>
    <t>C-721171803-0</t>
  </si>
  <si>
    <t>DMTZ POTRUBI KANAL VNITR PLAST -D 75</t>
  </si>
  <si>
    <t>C-721170963-0</t>
  </si>
  <si>
    <t>OPR POTRUBI ODP PLAST-PROPOJENI D 75</t>
  </si>
  <si>
    <t>C-721174521-0</t>
  </si>
  <si>
    <t>MTZ POTR KANAL VNI PRIPOJ PP DN -70</t>
  </si>
  <si>
    <t>C-721174522-0</t>
  </si>
  <si>
    <t>MTZ POTR KANAL VNI PRIPOJ PP DN -110</t>
  </si>
  <si>
    <t>C-721290111-0</t>
  </si>
  <si>
    <t>ZKOUSKA TESN KANAL VODOU DO DN 125</t>
  </si>
  <si>
    <t>C-998721102-0</t>
  </si>
  <si>
    <t>KANALIZACE PRESUN HMOT VYSKA -12M</t>
  </si>
  <si>
    <t>KANALIZACE VNITŘNÍ CELKEM</t>
  </si>
  <si>
    <t>oddíl 722</t>
  </si>
  <si>
    <t>C-722160941-0</t>
  </si>
  <si>
    <t>OPR-PROPOJENI POTRUBI MED DO 16x1,5</t>
  </si>
  <si>
    <t>C-722176212-0</t>
  </si>
  <si>
    <t>MTZ VOD ROZV PLAST PPR SVAR POLYFUZI D 20</t>
  </si>
  <si>
    <t>C-722176213-0</t>
  </si>
  <si>
    <t>MTZ VOD ROZV PLAST PPR SVAR POLYFUZI D 25</t>
  </si>
  <si>
    <t>C-722181101-0</t>
  </si>
  <si>
    <t>MTZ OCHR POTRUBI Z NAVLEK TRUB DN 20</t>
  </si>
  <si>
    <t>C-722181104-0</t>
  </si>
  <si>
    <t>MTZ OCHR POTRUBI Z NAVLEK TRUB DN 25</t>
  </si>
  <si>
    <t>C-722220122-0</t>
  </si>
  <si>
    <t>NASTENKA PRO BATERII K 247 DN 20</t>
  </si>
  <si>
    <t>PAR</t>
  </si>
  <si>
    <t>C-722239101-0</t>
  </si>
  <si>
    <t>MTZ VODOVOD ARMATUR 2ZAVITOVYCH DN 15</t>
  </si>
  <si>
    <t>C-722290215-0</t>
  </si>
  <si>
    <t>TLAK ZKOUSKA POTR PRIRUB/HRDL DN 100</t>
  </si>
  <si>
    <t>C-722290234-0</t>
  </si>
  <si>
    <t>PROPLACH A DEZINFEKCE VOD POTR DN 80</t>
  </si>
  <si>
    <t>C-998722102-0</t>
  </si>
  <si>
    <t>VODOVOD PRESUN HMOT VYSKA -12M</t>
  </si>
  <si>
    <t>VODOVOD VNITŘNÍ CELKEM</t>
  </si>
  <si>
    <t>oddíl 725</t>
  </si>
  <si>
    <t>C-725110811-0</t>
  </si>
  <si>
    <t>DMTZ KLOZETU SPLACHOVACICH S NADRZI</t>
  </si>
  <si>
    <t>C-725210821-0</t>
  </si>
  <si>
    <t>DMTZ UMYVADLA BEZ VYTOKOVYCH ARMATUR</t>
  </si>
  <si>
    <t>C-725290811-0</t>
  </si>
  <si>
    <t xml:space="preserve">DMTZ ZARIZ PREDM KOUPELEN OSTATNICH PŘEDM </t>
  </si>
  <si>
    <t>C-725320822-0</t>
  </si>
  <si>
    <t>DMTZ DREZU DVOJ V KUCHYN SESTAVACH</t>
  </si>
  <si>
    <t>C-725662810-0</t>
  </si>
  <si>
    <t>DMTZ INFRAZARICE ELEKTRICKEHO</t>
  </si>
  <si>
    <t>C-725820801-0</t>
  </si>
  <si>
    <t>DMTZ BATERIE NASTENNE</t>
  </si>
  <si>
    <t>C-725991812-0</t>
  </si>
  <si>
    <t>DMTZ KONZOL PRO POTRUBI ZDVOJENYCH</t>
  </si>
  <si>
    <t>C-725119305-0</t>
  </si>
  <si>
    <t xml:space="preserve">MTZ KLOZETU ZÁVĚS KOMPLETNICH KERAMICKYCH INVALID VÝŠKA 50 CM </t>
  </si>
  <si>
    <t>H-55166827-1</t>
  </si>
  <si>
    <t xml:space="preserve">SEDATKO KLOZETOVE STAND T-3549 BILE INVALID </t>
  </si>
  <si>
    <t>H-64238765-1</t>
  </si>
  <si>
    <t>KLOZET BAR ZAVES ZEL 39041 VYB</t>
  </si>
  <si>
    <t>C-725219401-0</t>
  </si>
  <si>
    <t>MTZ UMYVADLA NA SROUBY DO ZDI</t>
  </si>
  <si>
    <t>H-64215341-1</t>
  </si>
  <si>
    <t>UMYVADLO BILE +ZAD STENA 545 VYBER INVALID</t>
  </si>
  <si>
    <t>SADA</t>
  </si>
  <si>
    <t>C-725249101-0</t>
  </si>
  <si>
    <t>MTZ SPRCHOVE KABINY</t>
  </si>
  <si>
    <t>H-55484311-1</t>
  </si>
  <si>
    <t xml:space="preserve">KOUT SPRCHOVY PS 1000/1000 MM VČ. MADLA </t>
  </si>
  <si>
    <t>C-725829301-0</t>
  </si>
  <si>
    <t>MTZ BATERIE UMYV/DREZ STOJANK DN 15</t>
  </si>
  <si>
    <t>C-725829202-0</t>
  </si>
  <si>
    <t>MTZ BATERIE UMYV/DREZ NASTEN PORCELAN</t>
  </si>
  <si>
    <t>H-55145713-1</t>
  </si>
  <si>
    <t>BATERIE UMYVADLOVA STOJANKOVA TYP C</t>
  </si>
  <si>
    <t>H-55145803-1</t>
  </si>
  <si>
    <t>BATERIE DREZOVA STOJANKOVA TYP C</t>
  </si>
  <si>
    <t>C-725849202-0</t>
  </si>
  <si>
    <t xml:space="preserve">MTZ BAT SPRCH NASTEN TERMOSTAT INVALID </t>
  </si>
  <si>
    <t>C-725319201-0</t>
  </si>
  <si>
    <t xml:space="preserve">MTZ DREZU JEDNODUCHEHO KUCHYNE INVALID ÚPRAVA </t>
  </si>
  <si>
    <t>H-55231346-1</t>
  </si>
  <si>
    <t xml:space="preserve">DREZ NEREZ 514 ODKAPNI PLOCHA </t>
  </si>
  <si>
    <t>C-725679203-0</t>
  </si>
  <si>
    <t>MTZ CHLADNICKY+MRAZNICKY ELEKTR VESTAVĚNÁ</t>
  </si>
  <si>
    <t>H-54211115-1</t>
  </si>
  <si>
    <t>CHLADNICKA+MRAZ PRO DOM VESTAV TYP 5</t>
  </si>
  <si>
    <t>C-725929211-0</t>
  </si>
  <si>
    <t>MTZ AUTOMATICKE PRACKY VESTAVNE</t>
  </si>
  <si>
    <t>H-54241216-1</t>
  </si>
  <si>
    <t>PRACKA AUT VESTAVNA DOMACNOST TYP 6</t>
  </si>
  <si>
    <t>C-998725101-0</t>
  </si>
  <si>
    <t>ZARIZ PREDMETY PRESUN HMOT VYSKA -6M</t>
  </si>
  <si>
    <t>ZAŘIZOVACÍ PŘEDMĚTY ZTI CELKEM</t>
  </si>
  <si>
    <t>MONTÁŽNÍ PRÁCE:</t>
  </si>
  <si>
    <t>oddíl M21</t>
  </si>
  <si>
    <t>MONTÁŽE SILNOPROUD CELKEM</t>
  </si>
  <si>
    <t>Rozvaděč Rp</t>
  </si>
  <si>
    <t>R-pol</t>
  </si>
  <si>
    <t>Rozvodnice plastová pod omítku 24 + 4 mod</t>
  </si>
  <si>
    <t>Hlavní vypínač 40/3</t>
  </si>
  <si>
    <t>proudový chránič s jističem 10/1N/0,03/B</t>
  </si>
  <si>
    <t>proudový chránič 40/40/0,03</t>
  </si>
  <si>
    <t>jistič 16/1/B, 10kA</t>
  </si>
  <si>
    <t>svodič přepětí T2, 1.p</t>
  </si>
  <si>
    <t>PPV</t>
  </si>
  <si>
    <t>pod. mat. 3%</t>
  </si>
  <si>
    <t>montáž rozvaděče Rb</t>
  </si>
  <si>
    <t>74712-4210</t>
  </si>
  <si>
    <t>Montáž vypínačů výkonových do 63A</t>
  </si>
  <si>
    <t>74723-1110</t>
  </si>
  <si>
    <t>Montáž jističů jedn. do 25A</t>
  </si>
  <si>
    <t>74725-1122</t>
  </si>
  <si>
    <t>Svodič přepětí T2, 1.p</t>
  </si>
  <si>
    <t>74724-0111</t>
  </si>
  <si>
    <t>Montáž pr. Chráničů 2.p do 25A</t>
  </si>
  <si>
    <t>74724-1011</t>
  </si>
  <si>
    <t>Montáž pr. Chráničů 4.p do 25A</t>
  </si>
  <si>
    <t>74299-111</t>
  </si>
  <si>
    <t>zkoušky a prohl. Rozvaděčů</t>
  </si>
  <si>
    <t>Manipulace 3%</t>
  </si>
  <si>
    <t>Elektromontážní materiál</t>
  </si>
  <si>
    <t>CYKY-J 3x1,5</t>
  </si>
  <si>
    <t>CYKY-O 3x1,5</t>
  </si>
  <si>
    <t>CYKY-J 3x2,5</t>
  </si>
  <si>
    <t>CYKY-J 5x1,5</t>
  </si>
  <si>
    <t>CYKY-J 5x6</t>
  </si>
  <si>
    <t>CY 2,5ZŽ</t>
  </si>
  <si>
    <t>CY 4ZŽ</t>
  </si>
  <si>
    <t>Svorka ZS 4</t>
  </si>
  <si>
    <t>Krabice elektroinstalační KO 125+5x svorka VECO 6-16</t>
  </si>
  <si>
    <t>KU68-1902 krabice elektroinstalační s víčkem</t>
  </si>
  <si>
    <t>KO68 Krabice elektroinstalační</t>
  </si>
  <si>
    <t>Krabice elektroinstalační KP67/2</t>
  </si>
  <si>
    <t>Krabice elektroinstalační KPR68</t>
  </si>
  <si>
    <t>přístroj spínače řazení 1</t>
  </si>
  <si>
    <t>přístroj spínače řazení 6+6</t>
  </si>
  <si>
    <t xml:space="preserve">přístroj spínače řazení 6 </t>
  </si>
  <si>
    <t>přístroj spínače řazení 7</t>
  </si>
  <si>
    <t>kryt jednoduchý</t>
  </si>
  <si>
    <t>kryt dvojitý</t>
  </si>
  <si>
    <t>rámeček jednoduchý</t>
  </si>
  <si>
    <t>rámeček dvojnásobný</t>
  </si>
  <si>
    <t>kryt zaslepovací</t>
  </si>
  <si>
    <t>zásuvka jednonásobná</t>
  </si>
  <si>
    <t>zásuvka dvojnásobná</t>
  </si>
  <si>
    <t>zásuvka dvojnásobná s přep. Ochr.</t>
  </si>
  <si>
    <t>podružný materiál 5% z nosného mat.</t>
  </si>
  <si>
    <t>Ventilátor s doběhem</t>
  </si>
  <si>
    <t>Např. VENST 100ST</t>
  </si>
  <si>
    <t>Infrazářič</t>
  </si>
  <si>
    <t>Např. Ardes 437B</t>
  </si>
  <si>
    <t>Elektromontáže</t>
  </si>
  <si>
    <t>74222-1110</t>
  </si>
  <si>
    <t>Montáž rozvodnic do 50 Kg</t>
  </si>
  <si>
    <t>74711-2111</t>
  </si>
  <si>
    <t>Spínače zapuštěné ř.1</t>
  </si>
  <si>
    <t>74711-2461</t>
  </si>
  <si>
    <t>Spínače zapuštěné ř.6</t>
  </si>
  <si>
    <t>74711-2466</t>
  </si>
  <si>
    <t>Spínače zapuštěné ř.6+6</t>
  </si>
  <si>
    <t>74711-2471</t>
  </si>
  <si>
    <t>Spínače zapuštěné ř.7</t>
  </si>
  <si>
    <t>74716-1010</t>
  </si>
  <si>
    <t>Zásuvka pro pr. Montáž</t>
  </si>
  <si>
    <t>74341-1111</t>
  </si>
  <si>
    <t>Montáž krabic elektroinstalačních odb.</t>
  </si>
  <si>
    <t>74341-2111</t>
  </si>
  <si>
    <t>Montáž krabic elektroinstalačních</t>
  </si>
  <si>
    <t>74441-1220</t>
  </si>
  <si>
    <t>Montáž kabelů CYKY 3x1,5 pod om.</t>
  </si>
  <si>
    <t>74441-1230</t>
  </si>
  <si>
    <t>Montáž kabelů CYKY 3x2,5  5x1,5   2,5 pod om.</t>
  </si>
  <si>
    <t>74441-1240</t>
  </si>
  <si>
    <t>Montáž kabelů CYKY 5x4     5x6  pod. om.</t>
  </si>
  <si>
    <t>74421-1111</t>
  </si>
  <si>
    <t>Izolovaný vodič CY 2,5-6 pod omítkou</t>
  </si>
  <si>
    <t>74621-1110</t>
  </si>
  <si>
    <t>Ukon. Vodičů v rozv. Do 2,5</t>
  </si>
  <si>
    <t>74621-1120</t>
  </si>
  <si>
    <t>Ukon. Vodičů v rozv. Do 4</t>
  </si>
  <si>
    <t>74321-1130</t>
  </si>
  <si>
    <t>Ukon. Vodičů v rozv. Do 6</t>
  </si>
  <si>
    <t>74362-2320</t>
  </si>
  <si>
    <t>Montáž svorek uzemň. ZS4</t>
  </si>
  <si>
    <t>Svítidla</t>
  </si>
  <si>
    <t>ELA např. MODUS BRS KO375V2 27W, 2900lm</t>
  </si>
  <si>
    <t>ELB např. Kanlux Brazos 1xG9, 25W, IP44</t>
  </si>
  <si>
    <t>LED pod kouch. Linkou např. sestava STOS 14,4W/m denní bílá, 1m</t>
  </si>
  <si>
    <t>25W, G9, 230V</t>
  </si>
  <si>
    <t xml:space="preserve">Svítidla montáž </t>
  </si>
  <si>
    <t>74812-1111</t>
  </si>
  <si>
    <t>Montáž svítidel přisazených</t>
  </si>
  <si>
    <t>74812-3112</t>
  </si>
  <si>
    <t>Montáž LED svítidel lištových m</t>
  </si>
  <si>
    <t>Práce nespecifikované</t>
  </si>
  <si>
    <t>zapojení ventilátorů</t>
  </si>
  <si>
    <t>zapojení infrazářiče</t>
  </si>
  <si>
    <t>zednické přípomoci</t>
  </si>
  <si>
    <t>Revize</t>
  </si>
  <si>
    <t>Zkoušky a revize</t>
  </si>
  <si>
    <t>74099-1100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</si>
</sst>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"/>
    <numFmt numFmtId="166" formatCode="0.000"/>
  </numFmts>
  <fonts count="15">
    <font>
      <sz val="10"/>
      <color theme="1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 CE"/>
      <family val="2"/>
    </font>
    <font>
      <b/>
      <sz val="9"/>
      <color theme="1"/>
      <name val="Arial CE"/>
      <family val="2"/>
    </font>
    <font>
      <b/>
      <sz val="11"/>
      <name val="Arial CE"/>
      <family val="2"/>
    </font>
    <font>
      <b/>
      <sz val="10"/>
      <color rgb="FF464646"/>
      <name val="Arial CE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i/>
      <sz val="9"/>
      <color theme="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/>
      <right/>
      <top style="medium"/>
      <bottom/>
    </border>
    <border>
      <left style="medium"/>
      <right style="thin"/>
      <top style="medium"/>
      <bottom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hair">
        <color rgb="FF000000"/>
      </top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hair"/>
      <top style="thin"/>
      <bottom/>
    </border>
    <border>
      <left style="medium"/>
      <right style="hair"/>
      <top style="thin"/>
      <bottom style="medium"/>
    </border>
    <border>
      <left style="medium"/>
      <right style="hair"/>
      <top style="medium"/>
      <bottom/>
    </border>
    <border>
      <left/>
      <right style="medium"/>
      <top style="medium"/>
      <bottom style="thin"/>
    </border>
    <border>
      <left style="hair"/>
      <right style="medium"/>
      <top style="thin"/>
      <bottom style="medium"/>
    </border>
    <border>
      <left style="hair"/>
      <right style="medium"/>
      <top style="medium"/>
      <bottom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1" xfId="0" applyBorder="1"/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6" fillId="2" borderId="7" xfId="0" applyFont="1" applyFill="1" applyBorder="1" applyAlignment="1">
      <alignment horizontal="left" vertical="center"/>
    </xf>
    <xf numFmtId="49" fontId="0" fillId="2" borderId="8" xfId="0" applyNumberFormat="1" applyFill="1" applyBorder="1" applyAlignment="1">
      <alignment vertical="center"/>
    </xf>
    <xf numFmtId="0" fontId="7" fillId="0" borderId="0" xfId="0" applyFont="1"/>
    <xf numFmtId="0" fontId="9" fillId="0" borderId="0" xfId="0" applyFont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4" fontId="9" fillId="0" borderId="4" xfId="0" applyNumberFormat="1" applyFont="1" applyBorder="1"/>
    <xf numFmtId="4" fontId="9" fillId="0" borderId="14" xfId="0" applyNumberFormat="1" applyFont="1" applyBorder="1"/>
    <xf numFmtId="4" fontId="9" fillId="0" borderId="15" xfId="0" applyNumberFormat="1" applyFont="1" applyBorder="1"/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6" xfId="0" applyFont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23" xfId="0" applyBorder="1" applyAlignment="1">
      <alignment/>
    </xf>
    <xf numFmtId="3" fontId="0" fillId="0" borderId="24" xfId="0" applyNumberFormat="1" applyFont="1" applyBorder="1" applyAlignment="1">
      <alignment horizontal="right" vertical="center"/>
    </xf>
    <xf numFmtId="0" fontId="6" fillId="2" borderId="25" xfId="0" applyFont="1" applyFill="1" applyBorder="1" applyAlignment="1">
      <alignment horizontal="left" vertical="center"/>
    </xf>
    <xf numFmtId="0" fontId="0" fillId="0" borderId="26" xfId="0" applyBorder="1" applyAlignment="1">
      <alignment/>
    </xf>
    <xf numFmtId="3" fontId="6" fillId="2" borderId="26" xfId="0" applyNumberFormat="1" applyFont="1" applyFill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3" fontId="0" fillId="0" borderId="29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7" xfId="0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Font="1" applyBorder="1" applyAlignment="1">
      <alignment horizontal="right" vertical="center"/>
    </xf>
    <xf numFmtId="49" fontId="0" fillId="0" borderId="36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38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Border="1" applyAlignment="1">
      <alignment/>
    </xf>
    <xf numFmtId="49" fontId="0" fillId="0" borderId="11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49" fontId="0" fillId="0" borderId="12" xfId="0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5" fillId="0" borderId="25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41" xfId="0" applyBorder="1" applyAlignment="1">
      <alignment/>
    </xf>
    <xf numFmtId="0" fontId="0" fillId="0" borderId="4" xfId="0" applyBorder="1" applyAlignment="1">
      <alignment/>
    </xf>
    <xf numFmtId="49" fontId="0" fillId="2" borderId="16" xfId="0" applyNumberFormat="1" applyFill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1" fillId="0" borderId="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0" xfId="0" applyFont="1"/>
    <xf numFmtId="0" fontId="11" fillId="0" borderId="10" xfId="0" applyFont="1" applyBorder="1" applyAlignment="1">
      <alignment horizontal="center" vertical="center"/>
    </xf>
    <xf numFmtId="0" fontId="12" fillId="0" borderId="19" xfId="0" applyFont="1" applyBorder="1" applyAlignment="1">
      <alignment/>
    </xf>
    <xf numFmtId="0" fontId="11" fillId="0" borderId="3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2" borderId="22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43" xfId="0" applyFont="1" applyFill="1" applyBorder="1" applyAlignment="1">
      <alignment horizontal="center"/>
    </xf>
    <xf numFmtId="0" fontId="13" fillId="0" borderId="9" xfId="0" applyFont="1" applyBorder="1"/>
    <xf numFmtId="0" fontId="13" fillId="0" borderId="40" xfId="0" applyFont="1" applyBorder="1"/>
    <xf numFmtId="0" fontId="13" fillId="0" borderId="40" xfId="0" applyFont="1" applyBorder="1" applyAlignment="1">
      <alignment vertical="center"/>
    </xf>
    <xf numFmtId="0" fontId="13" fillId="0" borderId="44" xfId="0" applyFont="1" applyBorder="1"/>
    <xf numFmtId="0" fontId="13" fillId="0" borderId="0" xfId="0" applyFont="1"/>
    <xf numFmtId="0" fontId="11" fillId="0" borderId="10" xfId="0" applyFont="1" applyBorder="1" applyAlignment="1">
      <alignment horizontal="right" vertical="center"/>
    </xf>
    <xf numFmtId="0" fontId="11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vertical="center"/>
    </xf>
    <xf numFmtId="165" fontId="11" fillId="0" borderId="10" xfId="0" applyNumberFormat="1" applyFont="1" applyBorder="1" applyAlignment="1">
      <alignment vertical="center"/>
    </xf>
    <xf numFmtId="2" fontId="11" fillId="0" borderId="19" xfId="0" applyNumberFormat="1" applyFont="1" applyBorder="1" applyAlignment="1">
      <alignment vertical="center"/>
    </xf>
    <xf numFmtId="166" fontId="11" fillId="0" borderId="19" xfId="0" applyNumberFormat="1" applyFont="1" applyBorder="1" applyAlignment="1">
      <alignment vertical="center"/>
    </xf>
    <xf numFmtId="164" fontId="11" fillId="0" borderId="19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2" fillId="0" borderId="1" xfId="0" applyFont="1" applyBorder="1"/>
    <xf numFmtId="0" fontId="12" fillId="0" borderId="0" xfId="0" applyFont="1"/>
    <xf numFmtId="0" fontId="14" fillId="0" borderId="19" xfId="0" applyFont="1" applyBorder="1" applyAlignment="1">
      <alignment horizontal="center" vertical="center"/>
    </xf>
    <xf numFmtId="0" fontId="13" fillId="3" borderId="38" xfId="0" applyFont="1" applyFill="1" applyBorder="1"/>
    <xf numFmtId="0" fontId="13" fillId="3" borderId="18" xfId="0" applyFont="1" applyFill="1" applyBorder="1" applyAlignment="1">
      <alignment horizontal="right" vertical="center"/>
    </xf>
    <xf numFmtId="0" fontId="13" fillId="3" borderId="18" xfId="0" applyFont="1" applyFill="1" applyBorder="1" applyAlignment="1">
      <alignment horizontal="left" vertical="center"/>
    </xf>
    <xf numFmtId="0" fontId="13" fillId="3" borderId="18" xfId="0" applyFont="1" applyFill="1" applyBorder="1"/>
    <xf numFmtId="0" fontId="13" fillId="3" borderId="42" xfId="0" applyFont="1" applyFill="1" applyBorder="1"/>
    <xf numFmtId="0" fontId="12" fillId="0" borderId="45" xfId="0" applyFont="1" applyBorder="1" applyAlignment="1">
      <alignment/>
    </xf>
    <xf numFmtId="0" fontId="12" fillId="0" borderId="5" xfId="0" applyFont="1" applyBorder="1" applyAlignment="1">
      <alignment/>
    </xf>
    <xf numFmtId="0" fontId="11" fillId="0" borderId="5" xfId="0" applyFont="1" applyBorder="1" applyAlignment="1">
      <alignment horizontal="center" vertical="center"/>
    </xf>
    <xf numFmtId="0" fontId="11" fillId="2" borderId="46" xfId="0" applyFont="1" applyFill="1" applyBorder="1" applyAlignment="1">
      <alignment horizontal="center"/>
    </xf>
    <xf numFmtId="0" fontId="13" fillId="0" borderId="47" xfId="0" applyFont="1" applyBorder="1"/>
    <xf numFmtId="165" fontId="13" fillId="3" borderId="48" xfId="0" applyNumberFormat="1" applyFont="1" applyFill="1" applyBorder="1"/>
    <xf numFmtId="165" fontId="11" fillId="0" borderId="49" xfId="0" applyNumberFormat="1" applyFont="1" applyBorder="1" applyAlignment="1">
      <alignment vertical="center"/>
    </xf>
    <xf numFmtId="0" fontId="11" fillId="0" borderId="11" xfId="0" applyFont="1" applyBorder="1" applyAlignment="1">
      <alignment horizontal="right" vertical="center"/>
    </xf>
    <xf numFmtId="0" fontId="11" fillId="0" borderId="50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50" xfId="0" applyFont="1" applyBorder="1" applyAlignment="1">
      <alignment vertical="center"/>
    </xf>
    <xf numFmtId="165" fontId="11" fillId="0" borderId="11" xfId="0" applyNumberFormat="1" applyFont="1" applyBorder="1" applyAlignment="1">
      <alignment vertical="center"/>
    </xf>
    <xf numFmtId="165" fontId="11" fillId="0" borderId="51" xfId="0" applyNumberFormat="1" applyFont="1" applyBorder="1" applyAlignment="1">
      <alignment vertical="center"/>
    </xf>
    <xf numFmtId="4" fontId="11" fillId="0" borderId="50" xfId="0" applyNumberFormat="1" applyFont="1" applyBorder="1" applyAlignment="1">
      <alignment vertical="center"/>
    </xf>
    <xf numFmtId="0" fontId="7" fillId="0" borderId="0" xfId="0" applyFont="1" applyBorder="1"/>
    <xf numFmtId="0" fontId="13" fillId="3" borderId="9" xfId="0" applyFont="1" applyFill="1" applyBorder="1"/>
    <xf numFmtId="0" fontId="13" fillId="3" borderId="1" xfId="0" applyFont="1" applyFill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52" xfId="0" applyFont="1" applyBorder="1"/>
    <xf numFmtId="0" fontId="7" fillId="0" borderId="52" xfId="0" applyFont="1" applyBorder="1" applyAlignment="1">
      <alignment horizontal="left"/>
    </xf>
    <xf numFmtId="0" fontId="8" fillId="0" borderId="52" xfId="0" applyFont="1" applyBorder="1"/>
    <xf numFmtId="0" fontId="13" fillId="3" borderId="53" xfId="0" applyFont="1" applyFill="1" applyBorder="1" applyAlignment="1">
      <alignment horizontal="right" vertical="center"/>
    </xf>
    <xf numFmtId="0" fontId="13" fillId="3" borderId="53" xfId="0" applyFont="1" applyFill="1" applyBorder="1" applyAlignment="1">
      <alignment horizontal="left" vertical="center"/>
    </xf>
    <xf numFmtId="0" fontId="13" fillId="3" borderId="53" xfId="0" applyFont="1" applyFill="1" applyBorder="1"/>
    <xf numFmtId="0" fontId="7" fillId="0" borderId="54" xfId="0" applyFont="1" applyBorder="1"/>
    <xf numFmtId="0" fontId="7" fillId="0" borderId="55" xfId="0" applyFont="1" applyBorder="1"/>
    <xf numFmtId="0" fontId="7" fillId="0" borderId="54" xfId="0" applyFont="1" applyBorder="1" applyAlignment="1">
      <alignment horizontal="left"/>
    </xf>
    <xf numFmtId="165" fontId="11" fillId="0" borderId="55" xfId="0" applyNumberFormat="1" applyFont="1" applyBorder="1" applyAlignment="1">
      <alignment vertical="center"/>
    </xf>
    <xf numFmtId="165" fontId="11" fillId="0" borderId="56" xfId="0" applyNumberFormat="1" applyFont="1" applyBorder="1" applyAlignment="1">
      <alignment vertical="center"/>
    </xf>
    <xf numFmtId="165" fontId="13" fillId="3" borderId="57" xfId="0" applyNumberFormat="1" applyFont="1" applyFill="1" applyBorder="1"/>
    <xf numFmtId="0" fontId="7" fillId="0" borderId="5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 topLeftCell="A10">
      <selection activeCell="A10" sqref="A10:D10"/>
    </sheetView>
  </sheetViews>
  <sheetFormatPr defaultColWidth="9.140625" defaultRowHeight="12.75"/>
  <cols>
    <col min="1" max="1" width="17.140625" style="0" customWidth="1"/>
    <col min="2" max="2" width="24.421875" style="0" customWidth="1"/>
    <col min="3" max="3" width="2.57421875" style="0" customWidth="1"/>
    <col min="4" max="4" width="14.7109375" style="0" customWidth="1"/>
    <col min="5" max="5" width="7.28125" style="0" customWidth="1"/>
    <col min="6" max="6" width="15.8515625" style="0" customWidth="1"/>
    <col min="7" max="7" width="3.7109375" style="0" customWidth="1"/>
  </cols>
  <sheetData>
    <row r="1" spans="1:7" s="2" customFormat="1" ht="28.5" customHeight="1" thickBot="1">
      <c r="A1" s="70" t="s">
        <v>71</v>
      </c>
      <c r="B1" s="64"/>
      <c r="C1" s="64"/>
      <c r="D1" s="64"/>
      <c r="E1" s="64"/>
      <c r="F1" s="64"/>
      <c r="G1" s="64"/>
    </row>
    <row r="2" spans="1:7" s="2" customFormat="1" ht="13.15" customHeight="1">
      <c r="A2" s="5" t="s">
        <v>68</v>
      </c>
      <c r="B2" s="71" t="s">
        <v>69</v>
      </c>
      <c r="C2" s="72"/>
      <c r="D2" s="73"/>
      <c r="E2" s="71" t="s">
        <v>70</v>
      </c>
      <c r="F2" s="72"/>
      <c r="G2" s="74"/>
    </row>
    <row r="3" spans="1:7" s="2" customFormat="1" ht="13.15" customHeight="1">
      <c r="A3" s="11" t="s">
        <v>86</v>
      </c>
      <c r="B3" s="75" t="s">
        <v>88</v>
      </c>
      <c r="C3" s="35"/>
      <c r="D3" s="36"/>
      <c r="E3" s="76" t="s">
        <v>85</v>
      </c>
      <c r="F3" s="35"/>
      <c r="G3" s="59"/>
    </row>
    <row r="4" spans="1:7" s="2" customFormat="1" ht="13.15" customHeight="1">
      <c r="A4" s="60" t="s">
        <v>72</v>
      </c>
      <c r="B4" s="29"/>
      <c r="C4" s="29"/>
      <c r="D4" s="29"/>
      <c r="E4" s="29"/>
      <c r="F4" s="29"/>
      <c r="G4" s="62"/>
    </row>
    <row r="5" spans="1:7" s="2" customFormat="1" ht="13.15" customHeight="1">
      <c r="A5" s="57" t="s">
        <v>87</v>
      </c>
      <c r="B5" s="35"/>
      <c r="C5" s="35"/>
      <c r="D5" s="35"/>
      <c r="E5" s="35"/>
      <c r="F5" s="35"/>
      <c r="G5" s="59"/>
    </row>
    <row r="6" spans="1:7" s="2" customFormat="1" ht="13.15" customHeight="1">
      <c r="A6" s="60" t="s">
        <v>73</v>
      </c>
      <c r="B6" s="29"/>
      <c r="C6" s="29"/>
      <c r="D6" s="30"/>
      <c r="E6" s="6" t="s">
        <v>74</v>
      </c>
      <c r="F6" s="61"/>
      <c r="G6" s="62"/>
    </row>
    <row r="7" spans="1:7" s="2" customFormat="1" ht="13.15" customHeight="1">
      <c r="A7" s="57" t="s">
        <v>55</v>
      </c>
      <c r="B7" s="35"/>
      <c r="C7" s="35"/>
      <c r="D7" s="36"/>
      <c r="E7" s="4" t="s">
        <v>75</v>
      </c>
      <c r="F7" s="58"/>
      <c r="G7" s="59"/>
    </row>
    <row r="8" spans="1:7" s="2" customFormat="1" ht="13.15" customHeight="1">
      <c r="A8" s="60" t="s">
        <v>76</v>
      </c>
      <c r="B8" s="29"/>
      <c r="C8" s="29"/>
      <c r="D8" s="30"/>
      <c r="E8" s="6" t="s">
        <v>74</v>
      </c>
      <c r="F8" s="61"/>
      <c r="G8" s="62"/>
    </row>
    <row r="9" spans="1:7" s="2" customFormat="1" ht="13.15" customHeight="1">
      <c r="A9" s="57" t="s">
        <v>55</v>
      </c>
      <c r="B9" s="35"/>
      <c r="C9" s="35"/>
      <c r="D9" s="36"/>
      <c r="E9" s="4" t="s">
        <v>75</v>
      </c>
      <c r="F9" s="58"/>
      <c r="G9" s="59"/>
    </row>
    <row r="10" spans="1:7" s="2" customFormat="1" ht="13.15" customHeight="1">
      <c r="A10" s="60" t="s">
        <v>77</v>
      </c>
      <c r="B10" s="29"/>
      <c r="C10" s="29"/>
      <c r="D10" s="30"/>
      <c r="E10" s="6" t="s">
        <v>74</v>
      </c>
      <c r="F10" s="61"/>
      <c r="G10" s="62"/>
    </row>
    <row r="11" spans="1:7" s="2" customFormat="1" ht="13.15" customHeight="1">
      <c r="A11" s="57" t="s">
        <v>55</v>
      </c>
      <c r="B11" s="35"/>
      <c r="C11" s="35"/>
      <c r="D11" s="36"/>
      <c r="E11" s="4" t="s">
        <v>75</v>
      </c>
      <c r="F11" s="58"/>
      <c r="G11" s="59"/>
    </row>
    <row r="12" spans="1:7" s="2" customFormat="1" ht="13.15" customHeight="1">
      <c r="A12" s="60" t="s">
        <v>78</v>
      </c>
      <c r="B12" s="29"/>
      <c r="C12" s="29"/>
      <c r="D12" s="30"/>
      <c r="E12" s="6" t="s">
        <v>74</v>
      </c>
      <c r="F12" s="61"/>
      <c r="G12" s="62"/>
    </row>
    <row r="13" spans="1:7" s="2" customFormat="1" ht="13.15" customHeight="1" thickBot="1">
      <c r="A13" s="63" t="s">
        <v>55</v>
      </c>
      <c r="B13" s="64"/>
      <c r="C13" s="64"/>
      <c r="D13" s="65"/>
      <c r="E13" s="4" t="s">
        <v>75</v>
      </c>
      <c r="F13" s="66"/>
      <c r="G13" s="67"/>
    </row>
    <row r="14" spans="1:7" s="2" customFormat="1" ht="28.5" customHeight="1" thickBot="1">
      <c r="A14" s="68" t="s">
        <v>60</v>
      </c>
      <c r="B14" s="42"/>
      <c r="C14" s="42"/>
      <c r="D14" s="42"/>
      <c r="E14" s="42"/>
      <c r="F14" s="42"/>
      <c r="G14" s="69"/>
    </row>
    <row r="15" spans="1:7" s="2" customFormat="1" ht="13.15" customHeight="1">
      <c r="A15" s="53" t="s">
        <v>61</v>
      </c>
      <c r="B15" s="54"/>
      <c r="C15" s="54"/>
      <c r="D15" s="55"/>
      <c r="E15" s="56" t="e">
        <f>#REF!</f>
        <v>#REF!</v>
      </c>
      <c r="F15" s="54"/>
      <c r="G15" s="7" t="s">
        <v>66</v>
      </c>
    </row>
    <row r="16" spans="1:7" s="2" customFormat="1" ht="13.15" customHeight="1">
      <c r="A16" s="44" t="s">
        <v>79</v>
      </c>
      <c r="B16" s="45"/>
      <c r="C16" s="45"/>
      <c r="D16" s="49"/>
      <c r="E16" s="46" t="e">
        <f>SUM(#REF!:#REF!)</f>
        <v>#REF!</v>
      </c>
      <c r="F16" s="45"/>
      <c r="G16" s="8" t="s">
        <v>66</v>
      </c>
    </row>
    <row r="17" spans="1:7" s="2" customFormat="1" ht="13.15" customHeight="1">
      <c r="A17" s="44" t="s">
        <v>62</v>
      </c>
      <c r="B17" s="45"/>
      <c r="C17" s="45"/>
      <c r="D17" s="49"/>
      <c r="E17" s="46" t="e">
        <f>#REF!</f>
        <v>#REF!</v>
      </c>
      <c r="F17" s="45"/>
      <c r="G17" s="8" t="s">
        <v>66</v>
      </c>
    </row>
    <row r="18" spans="1:7" s="2" customFormat="1" ht="13.15" customHeight="1">
      <c r="A18" s="44" t="s">
        <v>63</v>
      </c>
      <c r="B18" s="45"/>
      <c r="C18" s="45"/>
      <c r="D18" s="49"/>
      <c r="E18" s="46" t="e">
        <f>#REF!</f>
        <v>#REF!</v>
      </c>
      <c r="F18" s="45"/>
      <c r="G18" s="8" t="s">
        <v>66</v>
      </c>
    </row>
    <row r="19" spans="1:7" s="2" customFormat="1" ht="13.15" customHeight="1">
      <c r="A19" s="44" t="s">
        <v>64</v>
      </c>
      <c r="B19" s="45"/>
      <c r="C19" s="45"/>
      <c r="D19" s="49"/>
      <c r="E19" s="46" t="e">
        <f>#REF!</f>
        <v>#REF!</v>
      </c>
      <c r="F19" s="45"/>
      <c r="G19" s="8" t="s">
        <v>66</v>
      </c>
    </row>
    <row r="20" spans="1:7" s="2" customFormat="1" ht="13.15" customHeight="1">
      <c r="A20" s="47"/>
      <c r="B20" s="45"/>
      <c r="C20" s="45"/>
      <c r="D20" s="45"/>
      <c r="E20" s="45"/>
      <c r="F20" s="45"/>
      <c r="G20" s="48"/>
    </row>
    <row r="21" spans="1:7" s="2" customFormat="1" ht="13.15" customHeight="1">
      <c r="A21" s="50" t="s">
        <v>80</v>
      </c>
      <c r="B21" s="45"/>
      <c r="C21" s="45"/>
      <c r="D21" s="49"/>
      <c r="E21" s="51" t="e">
        <f>#REF!</f>
        <v>#REF!</v>
      </c>
      <c r="F21" s="52"/>
      <c r="G21" s="8" t="s">
        <v>66</v>
      </c>
    </row>
    <row r="22" spans="1:7" s="2" customFormat="1" ht="13.15" customHeight="1">
      <c r="A22" s="47"/>
      <c r="B22" s="45"/>
      <c r="C22" s="45"/>
      <c r="D22" s="45"/>
      <c r="E22" s="45"/>
      <c r="F22" s="45"/>
      <c r="G22" s="48"/>
    </row>
    <row r="23" spans="1:7" s="2" customFormat="1" ht="13.15" customHeight="1">
      <c r="A23" s="44" t="s">
        <v>65</v>
      </c>
      <c r="B23" s="45"/>
      <c r="C23" s="45"/>
      <c r="D23" s="9" t="s">
        <v>81</v>
      </c>
      <c r="E23" s="46" t="e">
        <f>#REF!</f>
        <v>#REF!</v>
      </c>
      <c r="F23" s="45"/>
      <c r="G23" s="8" t="s">
        <v>66</v>
      </c>
    </row>
    <row r="24" spans="1:7" s="2" customFormat="1" ht="13.15" customHeight="1">
      <c r="A24" s="44" t="s">
        <v>67</v>
      </c>
      <c r="B24" s="45"/>
      <c r="C24" s="45"/>
      <c r="D24" s="9" t="s">
        <v>81</v>
      </c>
      <c r="E24" s="46" t="e">
        <f>#REF!</f>
        <v>#REF!</v>
      </c>
      <c r="F24" s="45"/>
      <c r="G24" s="8" t="s">
        <v>66</v>
      </c>
    </row>
    <row r="25" spans="1:7" s="2" customFormat="1" ht="13.15" customHeight="1">
      <c r="A25" s="44" t="s">
        <v>65</v>
      </c>
      <c r="B25" s="45"/>
      <c r="C25" s="45"/>
      <c r="D25" s="9" t="s">
        <v>82</v>
      </c>
      <c r="E25" s="46" t="e">
        <f>#REF!</f>
        <v>#REF!</v>
      </c>
      <c r="F25" s="45"/>
      <c r="G25" s="8" t="s">
        <v>66</v>
      </c>
    </row>
    <row r="26" spans="1:7" s="2" customFormat="1" ht="13.15" customHeight="1" thickBot="1">
      <c r="A26" s="38" t="s">
        <v>67</v>
      </c>
      <c r="B26" s="39"/>
      <c r="C26" s="39"/>
      <c r="D26" s="9" t="s">
        <v>82</v>
      </c>
      <c r="E26" s="40" t="e">
        <f>#REF!</f>
        <v>#REF!</v>
      </c>
      <c r="F26" s="39"/>
      <c r="G26" s="8" t="s">
        <v>66</v>
      </c>
    </row>
    <row r="27" spans="1:7" s="2" customFormat="1" ht="19.5" customHeight="1" thickBot="1">
      <c r="A27" s="41" t="s">
        <v>83</v>
      </c>
      <c r="B27" s="42"/>
      <c r="C27" s="42"/>
      <c r="D27" s="42"/>
      <c r="E27" s="43" t="e">
        <f>SUM(E23:E26)</f>
        <v>#REF!</v>
      </c>
      <c r="F27" s="42"/>
      <c r="G27" s="10" t="s">
        <v>66</v>
      </c>
    </row>
    <row r="29" spans="1:7" s="2" customFormat="1" ht="12.75">
      <c r="A29" s="28" t="s">
        <v>56</v>
      </c>
      <c r="B29" s="37"/>
      <c r="D29" s="28" t="s">
        <v>58</v>
      </c>
      <c r="E29" s="29"/>
      <c r="F29" s="29"/>
      <c r="G29" s="30"/>
    </row>
    <row r="30" spans="1:7" s="2" customFormat="1" ht="12.75">
      <c r="A30" s="31"/>
      <c r="B30" s="33"/>
      <c r="D30" s="31"/>
      <c r="E30" s="32"/>
      <c r="F30" s="32"/>
      <c r="G30" s="33"/>
    </row>
    <row r="31" spans="1:7" ht="12.75">
      <c r="A31" s="34"/>
      <c r="B31" s="33"/>
      <c r="D31" s="34"/>
      <c r="E31" s="32"/>
      <c r="F31" s="32"/>
      <c r="G31" s="33"/>
    </row>
    <row r="32" spans="1:7" ht="12.75">
      <c r="A32" s="34"/>
      <c r="B32" s="33"/>
      <c r="D32" s="34"/>
      <c r="E32" s="32"/>
      <c r="F32" s="32"/>
      <c r="G32" s="33"/>
    </row>
    <row r="33" spans="1:7" ht="12.75">
      <c r="A33" s="34"/>
      <c r="B33" s="33"/>
      <c r="D33" s="34"/>
      <c r="E33" s="32"/>
      <c r="F33" s="32"/>
      <c r="G33" s="33"/>
    </row>
    <row r="34" spans="1:7" ht="12.75">
      <c r="A34" s="34"/>
      <c r="B34" s="33"/>
      <c r="D34" s="34"/>
      <c r="E34" s="32"/>
      <c r="F34" s="32"/>
      <c r="G34" s="33"/>
    </row>
    <row r="35" spans="1:7" ht="12.75">
      <c r="A35" s="34"/>
      <c r="B35" s="33"/>
      <c r="D35" s="34"/>
      <c r="E35" s="32"/>
      <c r="F35" s="32"/>
      <c r="G35" s="33"/>
    </row>
    <row r="36" spans="1:7" ht="12.75">
      <c r="A36" s="34"/>
      <c r="B36" s="33"/>
      <c r="D36" s="34"/>
      <c r="E36" s="32"/>
      <c r="F36" s="32"/>
      <c r="G36" s="33"/>
    </row>
    <row r="37" spans="1:7" ht="12.75">
      <c r="A37" s="34"/>
      <c r="B37" s="33"/>
      <c r="D37" s="34"/>
      <c r="E37" s="32"/>
      <c r="F37" s="32"/>
      <c r="G37" s="33"/>
    </row>
    <row r="38" spans="1:7" ht="12.75">
      <c r="A38" s="34"/>
      <c r="B38" s="33"/>
      <c r="D38" s="34"/>
      <c r="E38" s="32"/>
      <c r="F38" s="32"/>
      <c r="G38" s="33"/>
    </row>
    <row r="39" spans="1:7" s="2" customFormat="1" ht="12.75">
      <c r="A39" s="26" t="s">
        <v>84</v>
      </c>
      <c r="B39" s="27"/>
      <c r="D39" s="26" t="s">
        <v>84</v>
      </c>
      <c r="E39" s="35"/>
      <c r="F39" s="35"/>
      <c r="G39" s="36"/>
    </row>
    <row r="41" spans="1:7" s="2" customFormat="1" ht="12.75">
      <c r="A41" s="28" t="s">
        <v>57</v>
      </c>
      <c r="B41" s="37"/>
      <c r="D41" s="28" t="s">
        <v>59</v>
      </c>
      <c r="E41" s="29"/>
      <c r="F41" s="29"/>
      <c r="G41" s="30"/>
    </row>
    <row r="42" spans="1:7" s="2" customFormat="1" ht="12.75">
      <c r="A42" s="31"/>
      <c r="B42" s="33"/>
      <c r="D42" s="31"/>
      <c r="E42" s="32"/>
      <c r="F42" s="32"/>
      <c r="G42" s="33"/>
    </row>
    <row r="43" spans="1:7" ht="12.75">
      <c r="A43" s="34"/>
      <c r="B43" s="33"/>
      <c r="D43" s="34"/>
      <c r="E43" s="32"/>
      <c r="F43" s="32"/>
      <c r="G43" s="33"/>
    </row>
    <row r="44" spans="1:7" ht="12.75">
      <c r="A44" s="34"/>
      <c r="B44" s="33"/>
      <c r="D44" s="34"/>
      <c r="E44" s="32"/>
      <c r="F44" s="32"/>
      <c r="G44" s="33"/>
    </row>
    <row r="45" spans="1:7" ht="12.75">
      <c r="A45" s="34"/>
      <c r="B45" s="33"/>
      <c r="D45" s="34"/>
      <c r="E45" s="32"/>
      <c r="F45" s="32"/>
      <c r="G45" s="33"/>
    </row>
    <row r="46" spans="1:7" ht="12.75">
      <c r="A46" s="34"/>
      <c r="B46" s="33"/>
      <c r="D46" s="34"/>
      <c r="E46" s="32"/>
      <c r="F46" s="32"/>
      <c r="G46" s="33"/>
    </row>
    <row r="47" spans="1:7" ht="12.75">
      <c r="A47" s="34"/>
      <c r="B47" s="33"/>
      <c r="D47" s="34"/>
      <c r="E47" s="32"/>
      <c r="F47" s="32"/>
      <c r="G47" s="33"/>
    </row>
    <row r="48" spans="1:7" ht="12.75">
      <c r="A48" s="34"/>
      <c r="B48" s="33"/>
      <c r="D48" s="34"/>
      <c r="E48" s="32"/>
      <c r="F48" s="32"/>
      <c r="G48" s="33"/>
    </row>
    <row r="49" spans="1:7" ht="12.75">
      <c r="A49" s="34"/>
      <c r="B49" s="33"/>
      <c r="D49" s="34"/>
      <c r="E49" s="32"/>
      <c r="F49" s="32"/>
      <c r="G49" s="33"/>
    </row>
    <row r="50" spans="1:7" ht="12.75">
      <c r="A50" s="34"/>
      <c r="B50" s="33"/>
      <c r="D50" s="34"/>
      <c r="E50" s="32"/>
      <c r="F50" s="32"/>
      <c r="G50" s="33"/>
    </row>
    <row r="51" spans="1:7" s="2" customFormat="1" ht="12.75">
      <c r="A51" s="26" t="s">
        <v>84</v>
      </c>
      <c r="B51" s="27"/>
      <c r="D51" s="26" t="s">
        <v>84</v>
      </c>
      <c r="E51" s="35"/>
      <c r="F51" s="35"/>
      <c r="G51" s="36"/>
    </row>
  </sheetData>
  <mergeCells count="60">
    <mergeCell ref="A8:D8"/>
    <mergeCell ref="F8:G8"/>
    <mergeCell ref="A1:G1"/>
    <mergeCell ref="B2:D2"/>
    <mergeCell ref="E2:G2"/>
    <mergeCell ref="B3:D3"/>
    <mergeCell ref="E3:G3"/>
    <mergeCell ref="A4:G4"/>
    <mergeCell ref="A5:G5"/>
    <mergeCell ref="A6:D6"/>
    <mergeCell ref="F6:G6"/>
    <mergeCell ref="A7:D7"/>
    <mergeCell ref="F7:G7"/>
    <mergeCell ref="A15:D15"/>
    <mergeCell ref="E15:F15"/>
    <mergeCell ref="A9:D9"/>
    <mergeCell ref="F9:G9"/>
    <mergeCell ref="A10:D10"/>
    <mergeCell ref="F10:G10"/>
    <mergeCell ref="A11:D11"/>
    <mergeCell ref="F11:G11"/>
    <mergeCell ref="A12:D12"/>
    <mergeCell ref="F12:G12"/>
    <mergeCell ref="A13:D13"/>
    <mergeCell ref="F13:G13"/>
    <mergeCell ref="A14:G14"/>
    <mergeCell ref="A22:G22"/>
    <mergeCell ref="A16:D16"/>
    <mergeCell ref="E16:F16"/>
    <mergeCell ref="A17:D17"/>
    <mergeCell ref="E17:F17"/>
    <mergeCell ref="A18:D18"/>
    <mergeCell ref="E18:F18"/>
    <mergeCell ref="A19:D19"/>
    <mergeCell ref="E19:F19"/>
    <mergeCell ref="A20:G20"/>
    <mergeCell ref="A21:D21"/>
    <mergeCell ref="E21:F21"/>
    <mergeCell ref="A23:C23"/>
    <mergeCell ref="E23:F23"/>
    <mergeCell ref="A24:C24"/>
    <mergeCell ref="E24:F24"/>
    <mergeCell ref="A25:C25"/>
    <mergeCell ref="E25:F25"/>
    <mergeCell ref="A26:C26"/>
    <mergeCell ref="E26:F26"/>
    <mergeCell ref="A27:D27"/>
    <mergeCell ref="E27:F27"/>
    <mergeCell ref="A29:B29"/>
    <mergeCell ref="D29:G29"/>
    <mergeCell ref="D30:G38"/>
    <mergeCell ref="D39:G39"/>
    <mergeCell ref="A41:B41"/>
    <mergeCell ref="A42:B50"/>
    <mergeCell ref="A30:B38"/>
    <mergeCell ref="A51:B51"/>
    <mergeCell ref="D41:G41"/>
    <mergeCell ref="D42:G50"/>
    <mergeCell ref="D51:G51"/>
    <mergeCell ref="A39:B39"/>
  </mergeCells>
  <printOptions horizontalCentered="1"/>
  <pageMargins left="0.39375000000000004" right="0.39375000000000004" top="0.5902777777777778" bottom="0.590277777777777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8"/>
  <sheetViews>
    <sheetView tabSelected="1" workbookViewId="0" topLeftCell="A259">
      <selection activeCell="C297" sqref="C297"/>
    </sheetView>
  </sheetViews>
  <sheetFormatPr defaultColWidth="9.140625" defaultRowHeight="12.75"/>
  <cols>
    <col min="1" max="1" width="4.28125" style="12" customWidth="1"/>
    <col min="2" max="2" width="14.421875" style="12" customWidth="1"/>
    <col min="3" max="3" width="78.00390625" style="12" customWidth="1"/>
    <col min="4" max="4" width="5.140625" style="12" customWidth="1"/>
    <col min="5" max="5" width="8.7109375" style="12" customWidth="1"/>
    <col min="6" max="6" width="14.57421875" style="12" customWidth="1"/>
    <col min="7" max="7" width="16.8515625" style="12" customWidth="1"/>
  </cols>
  <sheetData>
    <row r="1" spans="1:7" s="1" customFormat="1" ht="15">
      <c r="A1" s="12" t="s">
        <v>99</v>
      </c>
      <c r="B1" s="12"/>
      <c r="C1" s="12"/>
      <c r="D1" s="13" t="s">
        <v>89</v>
      </c>
      <c r="E1" s="13"/>
      <c r="F1" s="12"/>
      <c r="G1" s="13"/>
    </row>
    <row r="2" spans="1:7" s="1" customFormat="1" ht="15">
      <c r="A2" s="12" t="s">
        <v>100</v>
      </c>
      <c r="B2" s="12"/>
      <c r="C2" s="12"/>
      <c r="D2" s="12"/>
      <c r="E2" s="12"/>
      <c r="F2" s="12"/>
      <c r="G2" s="13"/>
    </row>
    <row r="3" spans="1:7" s="2" customFormat="1" ht="12.75">
      <c r="A3" s="80" t="s">
        <v>0</v>
      </c>
      <c r="B3" s="81"/>
      <c r="C3" s="81"/>
      <c r="D3" s="81"/>
      <c r="E3" s="81"/>
      <c r="F3" s="81"/>
      <c r="G3" s="81"/>
    </row>
    <row r="4" spans="1:7" s="1" customFormat="1" ht="12.75" thickBot="1">
      <c r="A4" s="12"/>
      <c r="B4" s="12"/>
      <c r="C4" s="12"/>
      <c r="D4" s="12"/>
      <c r="E4" s="12"/>
      <c r="F4" s="12"/>
      <c r="G4" s="12"/>
    </row>
    <row r="5" spans="1:7" s="85" customFormat="1" ht="12">
      <c r="A5" s="82" t="s">
        <v>1</v>
      </c>
      <c r="B5" s="83" t="s">
        <v>5</v>
      </c>
      <c r="C5" s="83" t="s">
        <v>7</v>
      </c>
      <c r="D5" s="83" t="s">
        <v>9</v>
      </c>
      <c r="E5" s="83" t="s">
        <v>11</v>
      </c>
      <c r="F5" s="84" t="s">
        <v>13</v>
      </c>
      <c r="G5" s="116"/>
    </row>
    <row r="6" spans="1:7" s="85" customFormat="1" ht="12">
      <c r="A6" s="86" t="s">
        <v>2</v>
      </c>
      <c r="B6" s="87"/>
      <c r="C6" s="87"/>
      <c r="D6" s="87"/>
      <c r="E6" s="87"/>
      <c r="F6" s="88"/>
      <c r="G6" s="117"/>
    </row>
    <row r="7" spans="1:7" s="85" customFormat="1" ht="12">
      <c r="A7" s="86" t="s">
        <v>3</v>
      </c>
      <c r="B7" s="87"/>
      <c r="C7" s="87"/>
      <c r="D7" s="87"/>
      <c r="E7" s="87"/>
      <c r="F7" s="89" t="s">
        <v>14</v>
      </c>
      <c r="G7" s="118" t="s">
        <v>16</v>
      </c>
    </row>
    <row r="8" spans="1:7" s="85" customFormat="1" ht="12.75" thickBot="1">
      <c r="A8" s="90" t="s">
        <v>4</v>
      </c>
      <c r="B8" s="91" t="s">
        <v>6</v>
      </c>
      <c r="C8" s="91" t="s">
        <v>8</v>
      </c>
      <c r="D8" s="91" t="s">
        <v>10</v>
      </c>
      <c r="E8" s="91" t="s">
        <v>12</v>
      </c>
      <c r="F8" s="92" t="s">
        <v>15</v>
      </c>
      <c r="G8" s="119" t="s">
        <v>17</v>
      </c>
    </row>
    <row r="9" spans="1:7" s="97" customFormat="1" ht="12">
      <c r="A9" s="93"/>
      <c r="B9" s="94"/>
      <c r="C9" s="95" t="s">
        <v>102</v>
      </c>
      <c r="D9" s="94"/>
      <c r="E9" s="94"/>
      <c r="F9" s="96"/>
      <c r="G9" s="120"/>
    </row>
    <row r="10" spans="1:7" s="97" customFormat="1" ht="12">
      <c r="A10" s="111"/>
      <c r="B10" s="112" t="s">
        <v>18</v>
      </c>
      <c r="C10" s="113" t="s">
        <v>20</v>
      </c>
      <c r="D10" s="114"/>
      <c r="E10" s="114"/>
      <c r="F10" s="115"/>
      <c r="G10" s="121">
        <f>SUM(G11:G15)</f>
        <v>0</v>
      </c>
    </row>
    <row r="11" spans="1:7" s="85" customFormat="1" ht="12">
      <c r="A11" s="98">
        <v>1</v>
      </c>
      <c r="B11" s="99" t="s">
        <v>103</v>
      </c>
      <c r="C11" s="100" t="s">
        <v>104</v>
      </c>
      <c r="D11" s="101" t="s">
        <v>21</v>
      </c>
      <c r="E11" s="102">
        <v>2.8</v>
      </c>
      <c r="F11" s="103">
        <v>0</v>
      </c>
      <c r="G11" s="122">
        <f>E11*F11</f>
        <v>0</v>
      </c>
    </row>
    <row r="12" spans="1:7" s="85" customFormat="1" ht="12">
      <c r="A12" s="98">
        <f>A11+1</f>
        <v>2</v>
      </c>
      <c r="B12" s="99" t="s">
        <v>105</v>
      </c>
      <c r="C12" s="100" t="s">
        <v>106</v>
      </c>
      <c r="D12" s="101" t="s">
        <v>21</v>
      </c>
      <c r="E12" s="102">
        <v>3.31</v>
      </c>
      <c r="F12" s="103">
        <v>0</v>
      </c>
      <c r="G12" s="122">
        <f>E12*F12</f>
        <v>0</v>
      </c>
    </row>
    <row r="13" spans="1:7" s="85" customFormat="1" ht="12">
      <c r="A13" s="98">
        <f>A12+1</f>
        <v>3</v>
      </c>
      <c r="B13" s="99" t="s">
        <v>107</v>
      </c>
      <c r="C13" s="100" t="s">
        <v>108</v>
      </c>
      <c r="D13" s="101" t="s">
        <v>21</v>
      </c>
      <c r="E13" s="102">
        <v>4</v>
      </c>
      <c r="F13" s="103">
        <v>0</v>
      </c>
      <c r="G13" s="122">
        <f>E13*F13</f>
        <v>0</v>
      </c>
    </row>
    <row r="14" spans="1:7" s="85" customFormat="1" ht="12">
      <c r="A14" s="98">
        <f>A13+1</f>
        <v>4</v>
      </c>
      <c r="B14" s="99" t="s">
        <v>109</v>
      </c>
      <c r="C14" s="100" t="s">
        <v>110</v>
      </c>
      <c r="D14" s="101" t="s">
        <v>21</v>
      </c>
      <c r="E14" s="102">
        <v>1.6</v>
      </c>
      <c r="F14" s="103">
        <v>0</v>
      </c>
      <c r="G14" s="122">
        <f>E14*F14</f>
        <v>0</v>
      </c>
    </row>
    <row r="15" spans="1:7" s="85" customFormat="1" ht="24">
      <c r="A15" s="98">
        <f>A14+1</f>
        <v>5</v>
      </c>
      <c r="B15" s="99" t="s">
        <v>111</v>
      </c>
      <c r="C15" s="100" t="s">
        <v>112</v>
      </c>
      <c r="D15" s="101" t="s">
        <v>21</v>
      </c>
      <c r="E15" s="102">
        <v>52.55</v>
      </c>
      <c r="F15" s="103">
        <v>0</v>
      </c>
      <c r="G15" s="122">
        <f>E15*F15</f>
        <v>0</v>
      </c>
    </row>
    <row r="16" spans="1:7" s="97" customFormat="1" ht="12">
      <c r="A16" s="111"/>
      <c r="B16" s="112" t="s">
        <v>113</v>
      </c>
      <c r="C16" s="113" t="s">
        <v>120</v>
      </c>
      <c r="D16" s="114"/>
      <c r="E16" s="114"/>
      <c r="F16" s="115"/>
      <c r="G16" s="121">
        <f>SUM(G17:G19)</f>
        <v>0</v>
      </c>
    </row>
    <row r="17" spans="1:7" s="85" customFormat="1" ht="12">
      <c r="A17" s="98">
        <f>A15+1</f>
        <v>6</v>
      </c>
      <c r="B17" s="99" t="s">
        <v>114</v>
      </c>
      <c r="C17" s="100" t="s">
        <v>115</v>
      </c>
      <c r="D17" s="101" t="s">
        <v>21</v>
      </c>
      <c r="E17" s="104">
        <v>8</v>
      </c>
      <c r="F17" s="103">
        <v>0</v>
      </c>
      <c r="G17" s="122">
        <f>E17*F17</f>
        <v>0</v>
      </c>
    </row>
    <row r="18" spans="1:7" s="85" customFormat="1" ht="12">
      <c r="A18" s="98">
        <f>A17+1</f>
        <v>7</v>
      </c>
      <c r="B18" s="99" t="s">
        <v>116</v>
      </c>
      <c r="C18" s="100" t="s">
        <v>117</v>
      </c>
      <c r="D18" s="101" t="s">
        <v>21</v>
      </c>
      <c r="E18" s="104">
        <v>24</v>
      </c>
      <c r="F18" s="103">
        <v>0</v>
      </c>
      <c r="G18" s="122">
        <f>E18*F18</f>
        <v>0</v>
      </c>
    </row>
    <row r="19" spans="1:7" s="85" customFormat="1" ht="12">
      <c r="A19" s="98">
        <f>A18+1</f>
        <v>8</v>
      </c>
      <c r="B19" s="99" t="s">
        <v>118</v>
      </c>
      <c r="C19" s="100" t="s">
        <v>119</v>
      </c>
      <c r="D19" s="101" t="s">
        <v>21</v>
      </c>
      <c r="E19" s="104">
        <v>16</v>
      </c>
      <c r="F19" s="103">
        <v>0</v>
      </c>
      <c r="G19" s="122">
        <f>E19*F19</f>
        <v>0</v>
      </c>
    </row>
    <row r="20" spans="1:7" s="97" customFormat="1" ht="12">
      <c r="A20" s="111"/>
      <c r="B20" s="112" t="s">
        <v>22</v>
      </c>
      <c r="C20" s="113" t="s">
        <v>23</v>
      </c>
      <c r="D20" s="114"/>
      <c r="E20" s="114"/>
      <c r="F20" s="115"/>
      <c r="G20" s="121">
        <f>SUM(G21)</f>
        <v>0</v>
      </c>
    </row>
    <row r="21" spans="1:7" s="85" customFormat="1" ht="12">
      <c r="A21" s="98">
        <f>A19+1</f>
        <v>9</v>
      </c>
      <c r="B21" s="99" t="s">
        <v>121</v>
      </c>
      <c r="C21" s="100" t="s">
        <v>122</v>
      </c>
      <c r="D21" s="101" t="s">
        <v>21</v>
      </c>
      <c r="E21" s="102">
        <v>3.6</v>
      </c>
      <c r="F21" s="103">
        <v>0</v>
      </c>
      <c r="G21" s="122">
        <f>E21*F21</f>
        <v>0</v>
      </c>
    </row>
    <row r="22" spans="1:7" s="97" customFormat="1" ht="12">
      <c r="A22" s="111"/>
      <c r="B22" s="112" t="s">
        <v>123</v>
      </c>
      <c r="C22" s="113" t="s">
        <v>134</v>
      </c>
      <c r="D22" s="114"/>
      <c r="E22" s="114"/>
      <c r="F22" s="115"/>
      <c r="G22" s="121">
        <f>SUM(G23:G27)</f>
        <v>0</v>
      </c>
    </row>
    <row r="23" spans="1:7" s="85" customFormat="1" ht="12">
      <c r="A23" s="98">
        <f>A21+1</f>
        <v>10</v>
      </c>
      <c r="B23" s="99" t="s">
        <v>124</v>
      </c>
      <c r="C23" s="100" t="s">
        <v>125</v>
      </c>
      <c r="D23" s="101" t="s">
        <v>27</v>
      </c>
      <c r="E23" s="102">
        <v>1</v>
      </c>
      <c r="F23" s="103">
        <v>0</v>
      </c>
      <c r="G23" s="122">
        <f>E23*F23</f>
        <v>0</v>
      </c>
    </row>
    <row r="24" spans="1:7" s="85" customFormat="1" ht="12">
      <c r="A24" s="98">
        <f>A23+1</f>
        <v>11</v>
      </c>
      <c r="B24" s="99" t="s">
        <v>126</v>
      </c>
      <c r="C24" s="100" t="s">
        <v>127</v>
      </c>
      <c r="D24" s="101" t="s">
        <v>19</v>
      </c>
      <c r="E24" s="102">
        <v>5</v>
      </c>
      <c r="F24" s="103">
        <v>0</v>
      </c>
      <c r="G24" s="122">
        <f>E24*F24</f>
        <v>0</v>
      </c>
    </row>
    <row r="25" spans="1:7" s="85" customFormat="1" ht="12">
      <c r="A25" s="98">
        <f>A24+1</f>
        <v>12</v>
      </c>
      <c r="B25" s="99" t="s">
        <v>128</v>
      </c>
      <c r="C25" s="100" t="s">
        <v>129</v>
      </c>
      <c r="D25" s="101" t="s">
        <v>27</v>
      </c>
      <c r="E25" s="102">
        <v>1</v>
      </c>
      <c r="F25" s="103">
        <v>0</v>
      </c>
      <c r="G25" s="122">
        <f>E25*F25</f>
        <v>0</v>
      </c>
    </row>
    <row r="26" spans="1:7" s="85" customFormat="1" ht="12">
      <c r="A26" s="98">
        <f>A25+1</f>
        <v>13</v>
      </c>
      <c r="B26" s="99" t="s">
        <v>130</v>
      </c>
      <c r="C26" s="100" t="s">
        <v>131</v>
      </c>
      <c r="D26" s="101" t="s">
        <v>27</v>
      </c>
      <c r="E26" s="102">
        <v>1</v>
      </c>
      <c r="F26" s="103">
        <v>0</v>
      </c>
      <c r="G26" s="122">
        <f>E26*F26</f>
        <v>0</v>
      </c>
    </row>
    <row r="27" spans="1:7" s="85" customFormat="1" ht="12">
      <c r="A27" s="98">
        <f>A26+1</f>
        <v>14</v>
      </c>
      <c r="B27" s="99" t="s">
        <v>132</v>
      </c>
      <c r="C27" s="100" t="s">
        <v>133</v>
      </c>
      <c r="D27" s="101" t="s">
        <v>27</v>
      </c>
      <c r="E27" s="102">
        <v>1</v>
      </c>
      <c r="F27" s="103">
        <v>0</v>
      </c>
      <c r="G27" s="122">
        <f>E27*F27</f>
        <v>0</v>
      </c>
    </row>
    <row r="28" spans="1:7" s="97" customFormat="1" ht="12">
      <c r="A28" s="111"/>
      <c r="B28" s="112" t="s">
        <v>24</v>
      </c>
      <c r="C28" s="113" t="s">
        <v>28</v>
      </c>
      <c r="D28" s="114"/>
      <c r="E28" s="114"/>
      <c r="F28" s="115"/>
      <c r="G28" s="121">
        <f>SUM(G29)</f>
        <v>0</v>
      </c>
    </row>
    <row r="29" spans="1:7" s="85" customFormat="1" ht="12">
      <c r="A29" s="98">
        <f>A27+1</f>
        <v>15</v>
      </c>
      <c r="B29" s="99" t="s">
        <v>25</v>
      </c>
      <c r="C29" s="100" t="s">
        <v>26</v>
      </c>
      <c r="D29" s="101" t="s">
        <v>21</v>
      </c>
      <c r="E29" s="102">
        <v>40</v>
      </c>
      <c r="F29" s="103">
        <v>0</v>
      </c>
      <c r="G29" s="122">
        <f>E29*F29</f>
        <v>0</v>
      </c>
    </row>
    <row r="30" spans="1:7" s="97" customFormat="1" ht="12">
      <c r="A30" s="111"/>
      <c r="B30" s="112" t="s">
        <v>29</v>
      </c>
      <c r="C30" s="113" t="s">
        <v>30</v>
      </c>
      <c r="D30" s="114"/>
      <c r="E30" s="114"/>
      <c r="F30" s="115"/>
      <c r="G30" s="121">
        <f>SUM(G31:G33)</f>
        <v>0</v>
      </c>
    </row>
    <row r="31" spans="1:7" s="85" customFormat="1" ht="12">
      <c r="A31" s="98">
        <f>A29+1</f>
        <v>16</v>
      </c>
      <c r="B31" s="99" t="s">
        <v>135</v>
      </c>
      <c r="C31" s="100" t="s">
        <v>136</v>
      </c>
      <c r="D31" s="101" t="s">
        <v>21</v>
      </c>
      <c r="E31" s="102">
        <v>25</v>
      </c>
      <c r="F31" s="103">
        <v>0</v>
      </c>
      <c r="G31" s="122">
        <f>E31*F31</f>
        <v>0</v>
      </c>
    </row>
    <row r="32" spans="1:7" s="85" customFormat="1" ht="12">
      <c r="A32" s="98">
        <f>A31+1</f>
        <v>17</v>
      </c>
      <c r="B32" s="99" t="s">
        <v>137</v>
      </c>
      <c r="C32" s="100" t="s">
        <v>138</v>
      </c>
      <c r="D32" s="101" t="s">
        <v>21</v>
      </c>
      <c r="E32" s="102">
        <v>50</v>
      </c>
      <c r="F32" s="103">
        <v>0</v>
      </c>
      <c r="G32" s="122">
        <f>E32*F32</f>
        <v>0</v>
      </c>
    </row>
    <row r="33" spans="1:7" s="85" customFormat="1" ht="12">
      <c r="A33" s="98">
        <f>A32+1</f>
        <v>18</v>
      </c>
      <c r="B33" s="99" t="s">
        <v>139</v>
      </c>
      <c r="C33" s="100" t="s">
        <v>140</v>
      </c>
      <c r="D33" s="101" t="s">
        <v>21</v>
      </c>
      <c r="E33" s="102">
        <v>25</v>
      </c>
      <c r="F33" s="103">
        <v>0</v>
      </c>
      <c r="G33" s="122">
        <f>E33*F33</f>
        <v>0</v>
      </c>
    </row>
    <row r="34" spans="1:7" s="97" customFormat="1" ht="12">
      <c r="A34" s="111"/>
      <c r="B34" s="112" t="s">
        <v>31</v>
      </c>
      <c r="C34" s="113" t="s">
        <v>44</v>
      </c>
      <c r="D34" s="114"/>
      <c r="E34" s="114"/>
      <c r="F34" s="115"/>
      <c r="G34" s="121">
        <f>SUM(G35:G54)</f>
        <v>0</v>
      </c>
    </row>
    <row r="35" spans="1:7" s="85" customFormat="1" ht="12">
      <c r="A35" s="98">
        <f>A33+1</f>
        <v>19</v>
      </c>
      <c r="B35" s="99" t="s">
        <v>141</v>
      </c>
      <c r="C35" s="100" t="s">
        <v>142</v>
      </c>
      <c r="D35" s="101" t="s">
        <v>21</v>
      </c>
      <c r="E35" s="102">
        <v>9.45</v>
      </c>
      <c r="F35" s="103">
        <v>0</v>
      </c>
      <c r="G35" s="122">
        <f>E35*F35</f>
        <v>0</v>
      </c>
    </row>
    <row r="36" spans="1:7" s="85" customFormat="1" ht="12">
      <c r="A36" s="98">
        <f>A35+1</f>
        <v>20</v>
      </c>
      <c r="B36" s="99" t="s">
        <v>143</v>
      </c>
      <c r="C36" s="100" t="s">
        <v>144</v>
      </c>
      <c r="D36" s="101" t="s">
        <v>41</v>
      </c>
      <c r="E36" s="102">
        <v>0.58</v>
      </c>
      <c r="F36" s="103">
        <v>0</v>
      </c>
      <c r="G36" s="122">
        <f>E36*F36</f>
        <v>0</v>
      </c>
    </row>
    <row r="37" spans="1:7" s="85" customFormat="1" ht="12">
      <c r="A37" s="98">
        <f>A36+1</f>
        <v>21</v>
      </c>
      <c r="B37" s="99" t="s">
        <v>145</v>
      </c>
      <c r="C37" s="100" t="s">
        <v>146</v>
      </c>
      <c r="D37" s="101" t="s">
        <v>41</v>
      </c>
      <c r="E37" s="102">
        <v>0.2</v>
      </c>
      <c r="F37" s="103">
        <v>0</v>
      </c>
      <c r="G37" s="122">
        <f>E37*F37</f>
        <v>0</v>
      </c>
    </row>
    <row r="38" spans="1:7" s="85" customFormat="1" ht="12">
      <c r="A38" s="98">
        <f>A37+1</f>
        <v>22</v>
      </c>
      <c r="B38" s="99" t="s">
        <v>147</v>
      </c>
      <c r="C38" s="100" t="s">
        <v>148</v>
      </c>
      <c r="D38" s="101" t="s">
        <v>21</v>
      </c>
      <c r="E38" s="102">
        <v>4</v>
      </c>
      <c r="F38" s="103">
        <v>0</v>
      </c>
      <c r="G38" s="122">
        <f>E38*F38</f>
        <v>0</v>
      </c>
    </row>
    <row r="39" spans="1:7" s="85" customFormat="1" ht="12">
      <c r="A39" s="98">
        <f>A38+1</f>
        <v>23</v>
      </c>
      <c r="B39" s="99" t="s">
        <v>149</v>
      </c>
      <c r="C39" s="100" t="s">
        <v>150</v>
      </c>
      <c r="D39" s="101" t="s">
        <v>21</v>
      </c>
      <c r="E39" s="102">
        <v>0.765</v>
      </c>
      <c r="F39" s="103">
        <v>0</v>
      </c>
      <c r="G39" s="122">
        <f>E39*F39</f>
        <v>0</v>
      </c>
    </row>
    <row r="40" spans="1:7" s="85" customFormat="1" ht="12">
      <c r="A40" s="98">
        <f>A39+1</f>
        <v>24</v>
      </c>
      <c r="B40" s="99" t="s">
        <v>151</v>
      </c>
      <c r="C40" s="100" t="s">
        <v>152</v>
      </c>
      <c r="D40" s="101" t="s">
        <v>21</v>
      </c>
      <c r="E40" s="102">
        <v>1.8</v>
      </c>
      <c r="F40" s="103">
        <v>0</v>
      </c>
      <c r="G40" s="122">
        <f>E40*F40</f>
        <v>0</v>
      </c>
    </row>
    <row r="41" spans="1:7" s="85" customFormat="1" ht="12">
      <c r="A41" s="98">
        <f>A40+1</f>
        <v>25</v>
      </c>
      <c r="B41" s="99" t="s">
        <v>153</v>
      </c>
      <c r="C41" s="100" t="s">
        <v>154</v>
      </c>
      <c r="D41" s="101" t="s">
        <v>27</v>
      </c>
      <c r="E41" s="102">
        <v>2</v>
      </c>
      <c r="F41" s="103">
        <v>0</v>
      </c>
      <c r="G41" s="122">
        <f>E41*F41</f>
        <v>0</v>
      </c>
    </row>
    <row r="42" spans="1:7" s="85" customFormat="1" ht="12">
      <c r="A42" s="98">
        <f>A41+1</f>
        <v>26</v>
      </c>
      <c r="B42" s="99" t="s">
        <v>155</v>
      </c>
      <c r="C42" s="100" t="s">
        <v>156</v>
      </c>
      <c r="D42" s="101" t="s">
        <v>19</v>
      </c>
      <c r="E42" s="102">
        <v>2</v>
      </c>
      <c r="F42" s="103">
        <v>0</v>
      </c>
      <c r="G42" s="122">
        <f>E42*F42</f>
        <v>0</v>
      </c>
    </row>
    <row r="43" spans="1:7" s="85" customFormat="1" ht="12">
      <c r="A43" s="98">
        <f>A42+1</f>
        <v>27</v>
      </c>
      <c r="B43" s="99" t="s">
        <v>157</v>
      </c>
      <c r="C43" s="100" t="s">
        <v>158</v>
      </c>
      <c r="D43" s="101" t="s">
        <v>21</v>
      </c>
      <c r="E43" s="102">
        <v>4</v>
      </c>
      <c r="F43" s="103">
        <v>0</v>
      </c>
      <c r="G43" s="122">
        <f>E43*F43</f>
        <v>0</v>
      </c>
    </row>
    <row r="44" spans="1:7" s="85" customFormat="1" ht="12">
      <c r="A44" s="98">
        <f>A43+1</f>
        <v>28</v>
      </c>
      <c r="B44" s="99" t="s">
        <v>159</v>
      </c>
      <c r="C44" s="100" t="s">
        <v>160</v>
      </c>
      <c r="D44" s="101" t="s">
        <v>19</v>
      </c>
      <c r="E44" s="102">
        <v>8</v>
      </c>
      <c r="F44" s="103">
        <v>0</v>
      </c>
      <c r="G44" s="122">
        <f>E44*F44</f>
        <v>0</v>
      </c>
    </row>
    <row r="45" spans="1:7" s="85" customFormat="1" ht="12">
      <c r="A45" s="98">
        <f>A44+1</f>
        <v>29</v>
      </c>
      <c r="B45" s="99" t="s">
        <v>161</v>
      </c>
      <c r="C45" s="100" t="s">
        <v>162</v>
      </c>
      <c r="D45" s="101" t="s">
        <v>19</v>
      </c>
      <c r="E45" s="102">
        <v>4</v>
      </c>
      <c r="F45" s="103">
        <v>0</v>
      </c>
      <c r="G45" s="122">
        <f>E45*F45</f>
        <v>0</v>
      </c>
    </row>
    <row r="46" spans="1:7" s="85" customFormat="1" ht="12">
      <c r="A46" s="98">
        <f>A45+1</f>
        <v>30</v>
      </c>
      <c r="B46" s="99" t="s">
        <v>32</v>
      </c>
      <c r="C46" s="100" t="s">
        <v>163</v>
      </c>
      <c r="D46" s="101" t="s">
        <v>21</v>
      </c>
      <c r="E46" s="102">
        <v>44</v>
      </c>
      <c r="F46" s="103">
        <v>0</v>
      </c>
      <c r="G46" s="122">
        <f>E46*F46</f>
        <v>0</v>
      </c>
    </row>
    <row r="47" spans="1:7" s="85" customFormat="1" ht="12">
      <c r="A47" s="98">
        <f>A46+1</f>
        <v>31</v>
      </c>
      <c r="B47" s="99" t="s">
        <v>164</v>
      </c>
      <c r="C47" s="100" t="s">
        <v>165</v>
      </c>
      <c r="D47" s="101" t="s">
        <v>21</v>
      </c>
      <c r="E47" s="102">
        <v>28.43</v>
      </c>
      <c r="F47" s="103">
        <v>0</v>
      </c>
      <c r="G47" s="122">
        <f>E47*F47</f>
        <v>0</v>
      </c>
    </row>
    <row r="48" spans="1:7" s="85" customFormat="1" ht="12">
      <c r="A48" s="98">
        <f>A47+1</f>
        <v>32</v>
      </c>
      <c r="B48" s="99" t="s">
        <v>37</v>
      </c>
      <c r="C48" s="100" t="s">
        <v>38</v>
      </c>
      <c r="D48" s="101" t="s">
        <v>35</v>
      </c>
      <c r="E48" s="105">
        <v>5</v>
      </c>
      <c r="F48" s="103">
        <v>0</v>
      </c>
      <c r="G48" s="122">
        <f>E48*F48</f>
        <v>0</v>
      </c>
    </row>
    <row r="49" spans="1:7" s="85" customFormat="1" ht="12">
      <c r="A49" s="98">
        <f>A48+1</f>
        <v>33</v>
      </c>
      <c r="B49" s="99" t="s">
        <v>33</v>
      </c>
      <c r="C49" s="100" t="s">
        <v>34</v>
      </c>
      <c r="D49" s="101" t="s">
        <v>35</v>
      </c>
      <c r="E49" s="105">
        <v>7.2</v>
      </c>
      <c r="F49" s="103">
        <v>0</v>
      </c>
      <c r="G49" s="122">
        <f>E49*F49</f>
        <v>0</v>
      </c>
    </row>
    <row r="50" spans="1:7" s="85" customFormat="1" ht="12">
      <c r="A50" s="98">
        <f>A49+1</f>
        <v>34</v>
      </c>
      <c r="B50" s="99" t="s">
        <v>36</v>
      </c>
      <c r="C50" s="100" t="s">
        <v>166</v>
      </c>
      <c r="D50" s="101" t="s">
        <v>35</v>
      </c>
      <c r="E50" s="105">
        <v>57.6</v>
      </c>
      <c r="F50" s="103">
        <v>0</v>
      </c>
      <c r="G50" s="122">
        <f>E50*F50</f>
        <v>0</v>
      </c>
    </row>
    <row r="51" spans="1:7" s="85" customFormat="1" ht="12">
      <c r="A51" s="98">
        <f>A50+1</f>
        <v>35</v>
      </c>
      <c r="B51" s="99" t="s">
        <v>39</v>
      </c>
      <c r="C51" s="100" t="s">
        <v>40</v>
      </c>
      <c r="D51" s="101" t="s">
        <v>35</v>
      </c>
      <c r="E51" s="105">
        <v>7.2</v>
      </c>
      <c r="F51" s="103">
        <v>0</v>
      </c>
      <c r="G51" s="122">
        <f>E51*F51</f>
        <v>0</v>
      </c>
    </row>
    <row r="52" spans="1:7" s="85" customFormat="1" ht="12">
      <c r="A52" s="98">
        <f>A51+1</f>
        <v>36</v>
      </c>
      <c r="B52" s="99" t="s">
        <v>167</v>
      </c>
      <c r="C52" s="100" t="s">
        <v>168</v>
      </c>
      <c r="D52" s="101" t="s">
        <v>35</v>
      </c>
      <c r="E52" s="105">
        <v>64.8</v>
      </c>
      <c r="F52" s="103">
        <v>0</v>
      </c>
      <c r="G52" s="122">
        <f>E52*F52</f>
        <v>0</v>
      </c>
    </row>
    <row r="53" spans="1:7" s="85" customFormat="1" ht="12">
      <c r="A53" s="98">
        <f>A52+1</f>
        <v>37</v>
      </c>
      <c r="B53" s="99" t="s">
        <v>42</v>
      </c>
      <c r="C53" s="100" t="s">
        <v>43</v>
      </c>
      <c r="D53" s="101" t="s">
        <v>35</v>
      </c>
      <c r="E53" s="105">
        <v>7.2</v>
      </c>
      <c r="F53" s="103">
        <v>0</v>
      </c>
      <c r="G53" s="122">
        <f>E53*F53</f>
        <v>0</v>
      </c>
    </row>
    <row r="54" spans="1:7" s="85" customFormat="1" ht="12">
      <c r="A54" s="98">
        <f>A53+1</f>
        <v>38</v>
      </c>
      <c r="B54" s="99" t="s">
        <v>169</v>
      </c>
      <c r="C54" s="100" t="s">
        <v>170</v>
      </c>
      <c r="D54" s="101" t="s">
        <v>35</v>
      </c>
      <c r="E54" s="105">
        <v>7.2</v>
      </c>
      <c r="F54" s="103">
        <v>0</v>
      </c>
      <c r="G54" s="122">
        <f>E54*F54</f>
        <v>0</v>
      </c>
    </row>
    <row r="55" spans="1:7" s="97" customFormat="1" ht="12">
      <c r="A55" s="111"/>
      <c r="B55" s="112" t="s">
        <v>45</v>
      </c>
      <c r="C55" s="113" t="s">
        <v>48</v>
      </c>
      <c r="D55" s="114"/>
      <c r="E55" s="114"/>
      <c r="F55" s="115"/>
      <c r="G55" s="121">
        <f>SUM(G56:G57)</f>
        <v>0</v>
      </c>
    </row>
    <row r="56" spans="1:7" s="85" customFormat="1" ht="12">
      <c r="A56" s="98">
        <f>A54+1</f>
        <v>39</v>
      </c>
      <c r="B56" s="99" t="s">
        <v>171</v>
      </c>
      <c r="C56" s="100" t="s">
        <v>172</v>
      </c>
      <c r="D56" s="101" t="s">
        <v>35</v>
      </c>
      <c r="E56" s="106">
        <v>0.031</v>
      </c>
      <c r="F56" s="103">
        <v>0</v>
      </c>
      <c r="G56" s="122">
        <f>E56*F56</f>
        <v>0</v>
      </c>
    </row>
    <row r="57" spans="1:7" s="85" customFormat="1" ht="12.75" thickBot="1">
      <c r="A57" s="123">
        <f>A56+1</f>
        <v>40</v>
      </c>
      <c r="B57" s="124" t="s">
        <v>46</v>
      </c>
      <c r="C57" s="125" t="s">
        <v>47</v>
      </c>
      <c r="D57" s="126" t="s">
        <v>35</v>
      </c>
      <c r="E57" s="127">
        <v>3.545</v>
      </c>
      <c r="F57" s="128">
        <v>0</v>
      </c>
      <c r="G57" s="129">
        <f>E57*F57</f>
        <v>0</v>
      </c>
    </row>
    <row r="58" spans="1:7" s="109" customFormat="1" ht="12.75" thickBot="1">
      <c r="A58" s="108"/>
      <c r="B58" s="108"/>
      <c r="C58" s="108"/>
      <c r="D58" s="108"/>
      <c r="E58" s="108"/>
      <c r="F58" s="108"/>
      <c r="G58" s="108"/>
    </row>
    <row r="59" spans="1:7" s="85" customFormat="1" ht="12">
      <c r="A59" s="82" t="s">
        <v>1</v>
      </c>
      <c r="B59" s="83" t="s">
        <v>5</v>
      </c>
      <c r="C59" s="83" t="s">
        <v>7</v>
      </c>
      <c r="D59" s="83" t="s">
        <v>9</v>
      </c>
      <c r="E59" s="83" t="s">
        <v>11</v>
      </c>
      <c r="F59" s="84" t="s">
        <v>13</v>
      </c>
      <c r="G59" s="116"/>
    </row>
    <row r="60" spans="1:7" s="85" customFormat="1" ht="12">
      <c r="A60" s="86" t="s">
        <v>2</v>
      </c>
      <c r="B60" s="87"/>
      <c r="C60" s="87"/>
      <c r="D60" s="87"/>
      <c r="E60" s="87"/>
      <c r="F60" s="88" t="s">
        <v>101</v>
      </c>
      <c r="G60" s="117"/>
    </row>
    <row r="61" spans="1:7" s="85" customFormat="1" ht="12">
      <c r="A61" s="86" t="s">
        <v>3</v>
      </c>
      <c r="B61" s="87"/>
      <c r="C61" s="87"/>
      <c r="D61" s="87"/>
      <c r="E61" s="87"/>
      <c r="F61" s="89" t="s">
        <v>14</v>
      </c>
      <c r="G61" s="118" t="s">
        <v>16</v>
      </c>
    </row>
    <row r="62" spans="1:7" s="85" customFormat="1" ht="12.75" thickBot="1">
      <c r="A62" s="90" t="s">
        <v>4</v>
      </c>
      <c r="B62" s="91" t="s">
        <v>6</v>
      </c>
      <c r="C62" s="91" t="s">
        <v>8</v>
      </c>
      <c r="D62" s="91" t="s">
        <v>10</v>
      </c>
      <c r="E62" s="91" t="s">
        <v>12</v>
      </c>
      <c r="F62" s="92" t="s">
        <v>15</v>
      </c>
      <c r="G62" s="119" t="s">
        <v>17</v>
      </c>
    </row>
    <row r="63" spans="1:7" s="97" customFormat="1" ht="12">
      <c r="A63" s="93"/>
      <c r="B63" s="94"/>
      <c r="C63" s="95" t="s">
        <v>173</v>
      </c>
      <c r="D63" s="94"/>
      <c r="E63" s="94"/>
      <c r="F63" s="96"/>
      <c r="G63" s="120"/>
    </row>
    <row r="64" spans="1:7" s="97" customFormat="1" ht="12">
      <c r="A64" s="111"/>
      <c r="B64" s="112" t="s">
        <v>174</v>
      </c>
      <c r="C64" s="113" t="s">
        <v>187</v>
      </c>
      <c r="D64" s="114"/>
      <c r="E64" s="114"/>
      <c r="F64" s="115"/>
      <c r="G64" s="121">
        <f>SUM(G65:G70)</f>
        <v>0</v>
      </c>
    </row>
    <row r="65" spans="1:7" s="85" customFormat="1" ht="12">
      <c r="A65" s="98">
        <f>A57+1</f>
        <v>41</v>
      </c>
      <c r="B65" s="99" t="s">
        <v>175</v>
      </c>
      <c r="C65" s="100" t="s">
        <v>176</v>
      </c>
      <c r="D65" s="101" t="s">
        <v>21</v>
      </c>
      <c r="E65" s="102">
        <v>36.57</v>
      </c>
      <c r="F65" s="103">
        <v>0</v>
      </c>
      <c r="G65" s="122">
        <f>E65*F65</f>
        <v>0</v>
      </c>
    </row>
    <row r="66" spans="1:7" s="85" customFormat="1" ht="12">
      <c r="A66" s="98">
        <f>A65+1</f>
        <v>42</v>
      </c>
      <c r="B66" s="99" t="s">
        <v>177</v>
      </c>
      <c r="C66" s="100" t="s">
        <v>178</v>
      </c>
      <c r="D66" s="101" t="s">
        <v>21</v>
      </c>
      <c r="E66" s="102">
        <v>12.05</v>
      </c>
      <c r="F66" s="103">
        <v>0</v>
      </c>
      <c r="G66" s="122">
        <f>E66*F66</f>
        <v>0</v>
      </c>
    </row>
    <row r="67" spans="1:7" s="85" customFormat="1" ht="12">
      <c r="A67" s="98">
        <f>A66+1</f>
        <v>43</v>
      </c>
      <c r="B67" s="99" t="s">
        <v>179</v>
      </c>
      <c r="C67" s="100" t="s">
        <v>180</v>
      </c>
      <c r="D67" s="101" t="s">
        <v>21</v>
      </c>
      <c r="E67" s="102">
        <v>12.4</v>
      </c>
      <c r="F67" s="103">
        <v>0</v>
      </c>
      <c r="G67" s="122">
        <f>E67*F67</f>
        <v>0</v>
      </c>
    </row>
    <row r="68" spans="1:7" s="85" customFormat="1" ht="12">
      <c r="A68" s="98">
        <f>A67+1</f>
        <v>44</v>
      </c>
      <c r="B68" s="99" t="s">
        <v>181</v>
      </c>
      <c r="C68" s="100" t="s">
        <v>182</v>
      </c>
      <c r="D68" s="101" t="s">
        <v>19</v>
      </c>
      <c r="E68" s="102">
        <v>7.9</v>
      </c>
      <c r="F68" s="103">
        <v>0</v>
      </c>
      <c r="G68" s="122">
        <f>E68*F68</f>
        <v>0</v>
      </c>
    </row>
    <row r="69" spans="1:7" s="85" customFormat="1" ht="12">
      <c r="A69" s="98">
        <f>A68+1</f>
        <v>45</v>
      </c>
      <c r="B69" s="99" t="s">
        <v>183</v>
      </c>
      <c r="C69" s="100" t="s">
        <v>184</v>
      </c>
      <c r="D69" s="101" t="s">
        <v>19</v>
      </c>
      <c r="E69" s="102">
        <v>8.7</v>
      </c>
      <c r="F69" s="103">
        <v>0</v>
      </c>
      <c r="G69" s="122">
        <f>E69*F69</f>
        <v>0</v>
      </c>
    </row>
    <row r="70" spans="1:7" s="85" customFormat="1" ht="12">
      <c r="A70" s="98">
        <f>A69+1</f>
        <v>46</v>
      </c>
      <c r="B70" s="99" t="s">
        <v>185</v>
      </c>
      <c r="C70" s="100" t="s">
        <v>186</v>
      </c>
      <c r="D70" s="101" t="s">
        <v>35</v>
      </c>
      <c r="E70" s="107">
        <v>0.122</v>
      </c>
      <c r="F70" s="103">
        <v>0</v>
      </c>
      <c r="G70" s="122">
        <f>E70*F70</f>
        <v>0</v>
      </c>
    </row>
    <row r="71" spans="1:7" s="97" customFormat="1" ht="12">
      <c r="A71" s="111"/>
      <c r="B71" s="112" t="s">
        <v>188</v>
      </c>
      <c r="C71" s="113" t="s">
        <v>201</v>
      </c>
      <c r="D71" s="114"/>
      <c r="E71" s="114"/>
      <c r="F71" s="115"/>
      <c r="G71" s="121">
        <f>SUM(G72:G77)</f>
        <v>0</v>
      </c>
    </row>
    <row r="72" spans="1:7" s="85" customFormat="1" ht="12">
      <c r="A72" s="98">
        <f>A70+1</f>
        <v>47</v>
      </c>
      <c r="B72" s="99" t="s">
        <v>189</v>
      </c>
      <c r="C72" s="100" t="s">
        <v>190</v>
      </c>
      <c r="D72" s="101" t="s">
        <v>19</v>
      </c>
      <c r="E72" s="102">
        <v>6</v>
      </c>
      <c r="F72" s="103">
        <v>0</v>
      </c>
      <c r="G72" s="122">
        <f>E72*F72</f>
        <v>0</v>
      </c>
    </row>
    <row r="73" spans="1:7" s="85" customFormat="1" ht="12">
      <c r="A73" s="98">
        <f>A72+1</f>
        <v>48</v>
      </c>
      <c r="B73" s="99" t="s">
        <v>191</v>
      </c>
      <c r="C73" s="100" t="s">
        <v>192</v>
      </c>
      <c r="D73" s="101" t="s">
        <v>19</v>
      </c>
      <c r="E73" s="102">
        <v>2</v>
      </c>
      <c r="F73" s="103">
        <v>0</v>
      </c>
      <c r="G73" s="122">
        <f>E73*F73</f>
        <v>0</v>
      </c>
    </row>
    <row r="74" spans="1:7" s="85" customFormat="1" ht="12">
      <c r="A74" s="98">
        <f>A73+1</f>
        <v>49</v>
      </c>
      <c r="B74" s="99" t="s">
        <v>193</v>
      </c>
      <c r="C74" s="100" t="s">
        <v>194</v>
      </c>
      <c r="D74" s="101" t="s">
        <v>19</v>
      </c>
      <c r="E74" s="102">
        <v>1</v>
      </c>
      <c r="F74" s="103">
        <v>0</v>
      </c>
      <c r="G74" s="122">
        <f>E74*F74</f>
        <v>0</v>
      </c>
    </row>
    <row r="75" spans="1:7" s="85" customFormat="1" ht="12">
      <c r="A75" s="98">
        <f>A74+1</f>
        <v>50</v>
      </c>
      <c r="B75" s="99" t="s">
        <v>195</v>
      </c>
      <c r="C75" s="100" t="s">
        <v>196</v>
      </c>
      <c r="D75" s="101" t="s">
        <v>19</v>
      </c>
      <c r="E75" s="102">
        <v>1</v>
      </c>
      <c r="F75" s="103">
        <v>0</v>
      </c>
      <c r="G75" s="122">
        <f>E75*F75</f>
        <v>0</v>
      </c>
    </row>
    <row r="76" spans="1:7" s="85" customFormat="1" ht="12">
      <c r="A76" s="98">
        <f>A75+1</f>
        <v>51</v>
      </c>
      <c r="B76" s="99" t="s">
        <v>197</v>
      </c>
      <c r="C76" s="100" t="s">
        <v>198</v>
      </c>
      <c r="D76" s="101" t="s">
        <v>19</v>
      </c>
      <c r="E76" s="102">
        <v>15</v>
      </c>
      <c r="F76" s="103">
        <v>0</v>
      </c>
      <c r="G76" s="122">
        <f>E76*F76</f>
        <v>0</v>
      </c>
    </row>
    <row r="77" spans="1:7" s="85" customFormat="1" ht="12">
      <c r="A77" s="98">
        <f>A76+1</f>
        <v>52</v>
      </c>
      <c r="B77" s="99" t="s">
        <v>199</v>
      </c>
      <c r="C77" s="100" t="s">
        <v>200</v>
      </c>
      <c r="D77" s="101" t="s">
        <v>35</v>
      </c>
      <c r="E77" s="106">
        <v>0.003</v>
      </c>
      <c r="F77" s="103">
        <v>0</v>
      </c>
      <c r="G77" s="122">
        <f>E77*F77</f>
        <v>0</v>
      </c>
    </row>
    <row r="78" spans="1:7" s="97" customFormat="1" ht="12">
      <c r="A78" s="111"/>
      <c r="B78" s="112" t="s">
        <v>202</v>
      </c>
      <c r="C78" s="113" t="s">
        <v>211</v>
      </c>
      <c r="D78" s="114"/>
      <c r="E78" s="114"/>
      <c r="F78" s="115"/>
      <c r="G78" s="121">
        <f>SUM(G79:G82)</f>
        <v>0</v>
      </c>
    </row>
    <row r="79" spans="1:7" s="85" customFormat="1" ht="12">
      <c r="A79" s="98">
        <f>A77+1</f>
        <v>53</v>
      </c>
      <c r="B79" s="99" t="s">
        <v>203</v>
      </c>
      <c r="C79" s="100" t="s">
        <v>204</v>
      </c>
      <c r="D79" s="101" t="s">
        <v>21</v>
      </c>
      <c r="E79" s="102">
        <v>5.8</v>
      </c>
      <c r="F79" s="103">
        <v>0</v>
      </c>
      <c r="G79" s="122">
        <f>E79*F79</f>
        <v>0</v>
      </c>
    </row>
    <row r="80" spans="1:7" s="85" customFormat="1" ht="12">
      <c r="A80" s="98">
        <f>A79+1</f>
        <v>54</v>
      </c>
      <c r="B80" s="99" t="s">
        <v>205</v>
      </c>
      <c r="C80" s="100" t="s">
        <v>206</v>
      </c>
      <c r="D80" s="101" t="s">
        <v>21</v>
      </c>
      <c r="E80" s="102">
        <v>10.9</v>
      </c>
      <c r="F80" s="103">
        <v>0</v>
      </c>
      <c r="G80" s="122">
        <f>E80*F80</f>
        <v>0</v>
      </c>
    </row>
    <row r="81" spans="1:7" s="85" customFormat="1" ht="12">
      <c r="A81" s="98">
        <f>A80+1</f>
        <v>55</v>
      </c>
      <c r="B81" s="99" t="s">
        <v>207</v>
      </c>
      <c r="C81" s="100" t="s">
        <v>208</v>
      </c>
      <c r="D81" s="101" t="s">
        <v>21</v>
      </c>
      <c r="E81" s="102">
        <v>6.4</v>
      </c>
      <c r="F81" s="103">
        <v>0</v>
      </c>
      <c r="G81" s="122">
        <f>E81*F81</f>
        <v>0</v>
      </c>
    </row>
    <row r="82" spans="1:7" s="85" customFormat="1" ht="12">
      <c r="A82" s="98">
        <f>A81+1</f>
        <v>56</v>
      </c>
      <c r="B82" s="99" t="s">
        <v>209</v>
      </c>
      <c r="C82" s="100" t="s">
        <v>210</v>
      </c>
      <c r="D82" s="101" t="s">
        <v>35</v>
      </c>
      <c r="E82" s="107">
        <v>0.373</v>
      </c>
      <c r="F82" s="103">
        <v>0</v>
      </c>
      <c r="G82" s="122">
        <f>E82*F82</f>
        <v>0</v>
      </c>
    </row>
    <row r="83" spans="1:7" s="97" customFormat="1" ht="12">
      <c r="A83" s="111"/>
      <c r="B83" s="112" t="s">
        <v>212</v>
      </c>
      <c r="C83" s="113" t="s">
        <v>236</v>
      </c>
      <c r="D83" s="114"/>
      <c r="E83" s="114"/>
      <c r="F83" s="115"/>
      <c r="G83" s="121">
        <f>SUM(G84:G94)</f>
        <v>0</v>
      </c>
    </row>
    <row r="84" spans="1:7" s="85" customFormat="1" ht="12">
      <c r="A84" s="98">
        <f>A82+1</f>
        <v>57</v>
      </c>
      <c r="B84" s="99" t="s">
        <v>213</v>
      </c>
      <c r="C84" s="100" t="s">
        <v>214</v>
      </c>
      <c r="D84" s="101" t="s">
        <v>215</v>
      </c>
      <c r="E84" s="102">
        <v>2</v>
      </c>
      <c r="F84" s="103">
        <v>0</v>
      </c>
      <c r="G84" s="122">
        <f>E84*F84</f>
        <v>0</v>
      </c>
    </row>
    <row r="85" spans="1:7" s="85" customFormat="1" ht="12">
      <c r="A85" s="98">
        <f>A84+1</f>
        <v>58</v>
      </c>
      <c r="B85" s="99" t="s">
        <v>216</v>
      </c>
      <c r="C85" s="100" t="s">
        <v>217</v>
      </c>
      <c r="D85" s="101" t="s">
        <v>27</v>
      </c>
      <c r="E85" s="102">
        <v>1</v>
      </c>
      <c r="F85" s="103">
        <v>0</v>
      </c>
      <c r="G85" s="122">
        <f>E85*F85</f>
        <v>0</v>
      </c>
    </row>
    <row r="86" spans="1:7" s="85" customFormat="1" ht="12">
      <c r="A86" s="98">
        <f>A85+1</f>
        <v>59</v>
      </c>
      <c r="B86" s="99" t="s">
        <v>218</v>
      </c>
      <c r="C86" s="100" t="s">
        <v>219</v>
      </c>
      <c r="D86" s="101" t="s">
        <v>27</v>
      </c>
      <c r="E86" s="102">
        <v>1</v>
      </c>
      <c r="F86" s="103">
        <v>0</v>
      </c>
      <c r="G86" s="122">
        <f>E86*F86</f>
        <v>0</v>
      </c>
    </row>
    <row r="87" spans="1:7" s="85" customFormat="1" ht="12">
      <c r="A87" s="98">
        <f>A86+1</f>
        <v>60</v>
      </c>
      <c r="B87" s="99" t="s">
        <v>220</v>
      </c>
      <c r="C87" s="100" t="s">
        <v>221</v>
      </c>
      <c r="D87" s="101" t="s">
        <v>27</v>
      </c>
      <c r="E87" s="102">
        <v>1</v>
      </c>
      <c r="F87" s="103">
        <v>0</v>
      </c>
      <c r="G87" s="122">
        <f>E87*F87</f>
        <v>0</v>
      </c>
    </row>
    <row r="88" spans="1:7" s="85" customFormat="1" ht="12">
      <c r="A88" s="98">
        <f>A87+1</f>
        <v>61</v>
      </c>
      <c r="B88" s="99" t="s">
        <v>222</v>
      </c>
      <c r="C88" s="100" t="s">
        <v>223</v>
      </c>
      <c r="D88" s="101" t="s">
        <v>27</v>
      </c>
      <c r="E88" s="102">
        <v>2</v>
      </c>
      <c r="F88" s="103">
        <v>0</v>
      </c>
      <c r="G88" s="122">
        <f>E88*F88</f>
        <v>0</v>
      </c>
    </row>
    <row r="89" spans="1:7" s="85" customFormat="1" ht="12">
      <c r="A89" s="98">
        <f>A88+1</f>
        <v>62</v>
      </c>
      <c r="B89" s="99" t="s">
        <v>224</v>
      </c>
      <c r="C89" s="100" t="s">
        <v>225</v>
      </c>
      <c r="D89" s="101" t="s">
        <v>27</v>
      </c>
      <c r="E89" s="102">
        <v>2</v>
      </c>
      <c r="F89" s="103">
        <v>0</v>
      </c>
      <c r="G89" s="122">
        <f>E89*F89</f>
        <v>0</v>
      </c>
    </row>
    <row r="90" spans="1:7" s="85" customFormat="1" ht="12">
      <c r="A90" s="98">
        <f>A89+1</f>
        <v>63</v>
      </c>
      <c r="B90" s="99" t="s">
        <v>226</v>
      </c>
      <c r="C90" s="100" t="s">
        <v>227</v>
      </c>
      <c r="D90" s="101" t="s">
        <v>19</v>
      </c>
      <c r="E90" s="102">
        <v>4.8</v>
      </c>
      <c r="F90" s="103">
        <v>0</v>
      </c>
      <c r="G90" s="122">
        <f>E90*F90</f>
        <v>0</v>
      </c>
    </row>
    <row r="91" spans="1:7" s="85" customFormat="1" ht="12">
      <c r="A91" s="98">
        <f>A90+1</f>
        <v>64</v>
      </c>
      <c r="B91" s="99" t="s">
        <v>228</v>
      </c>
      <c r="C91" s="100" t="s">
        <v>229</v>
      </c>
      <c r="D91" s="101" t="s">
        <v>19</v>
      </c>
      <c r="E91" s="102">
        <v>4.8</v>
      </c>
      <c r="F91" s="103">
        <v>0</v>
      </c>
      <c r="G91" s="122">
        <f>E91*F91</f>
        <v>0</v>
      </c>
    </row>
    <row r="92" spans="1:7" s="85" customFormat="1" ht="12">
      <c r="A92" s="98">
        <f>A91+1</f>
        <v>65</v>
      </c>
      <c r="B92" s="99" t="s">
        <v>230</v>
      </c>
      <c r="C92" s="100" t="s">
        <v>231</v>
      </c>
      <c r="D92" s="101" t="s">
        <v>27</v>
      </c>
      <c r="E92" s="102">
        <v>1</v>
      </c>
      <c r="F92" s="103">
        <v>0</v>
      </c>
      <c r="G92" s="122">
        <f>E92*F92</f>
        <v>0</v>
      </c>
    </row>
    <row r="93" spans="1:7" s="85" customFormat="1" ht="12">
      <c r="A93" s="98">
        <f>A92+1</f>
        <v>66</v>
      </c>
      <c r="B93" s="99" t="s">
        <v>232</v>
      </c>
      <c r="C93" s="100" t="s">
        <v>233</v>
      </c>
      <c r="D93" s="101" t="s">
        <v>27</v>
      </c>
      <c r="E93" s="102">
        <v>1</v>
      </c>
      <c r="F93" s="103">
        <v>0</v>
      </c>
      <c r="G93" s="122">
        <f>E93*F93</f>
        <v>0</v>
      </c>
    </row>
    <row r="94" spans="1:7" s="85" customFormat="1" ht="12">
      <c r="A94" s="98">
        <f>A93+1</f>
        <v>67</v>
      </c>
      <c r="B94" s="99" t="s">
        <v>234</v>
      </c>
      <c r="C94" s="100" t="s">
        <v>235</v>
      </c>
      <c r="D94" s="101" t="s">
        <v>35</v>
      </c>
      <c r="E94" s="107">
        <v>0.456</v>
      </c>
      <c r="F94" s="103">
        <v>0</v>
      </c>
      <c r="G94" s="122">
        <f>E94*F94</f>
        <v>0</v>
      </c>
    </row>
    <row r="95" spans="1:7" s="97" customFormat="1" ht="12">
      <c r="A95" s="111"/>
      <c r="B95" s="112" t="s">
        <v>50</v>
      </c>
      <c r="C95" s="113" t="s">
        <v>51</v>
      </c>
      <c r="D95" s="114"/>
      <c r="E95" s="114"/>
      <c r="F95" s="115"/>
      <c r="G95" s="121">
        <f>SUM(G96:G98)</f>
        <v>0</v>
      </c>
    </row>
    <row r="96" spans="1:7" s="85" customFormat="1" ht="12">
      <c r="A96" s="98">
        <f>A94+1</f>
        <v>68</v>
      </c>
      <c r="B96" s="99" t="s">
        <v>237</v>
      </c>
      <c r="C96" s="100" t="s">
        <v>238</v>
      </c>
      <c r="D96" s="101" t="s">
        <v>27</v>
      </c>
      <c r="E96" s="102">
        <v>2</v>
      </c>
      <c r="F96" s="103">
        <v>0</v>
      </c>
      <c r="G96" s="122">
        <f>E96*F96</f>
        <v>0</v>
      </c>
    </row>
    <row r="97" spans="1:7" s="85" customFormat="1" ht="12">
      <c r="A97" s="98">
        <v>69</v>
      </c>
      <c r="B97" s="99" t="s">
        <v>239</v>
      </c>
      <c r="C97" s="100" t="s">
        <v>240</v>
      </c>
      <c r="D97" s="110"/>
      <c r="E97" s="102">
        <v>1</v>
      </c>
      <c r="F97" s="103">
        <v>0</v>
      </c>
      <c r="G97" s="122">
        <f>E97*F97</f>
        <v>0</v>
      </c>
    </row>
    <row r="98" spans="1:7" s="85" customFormat="1" ht="12">
      <c r="A98" s="98">
        <v>70</v>
      </c>
      <c r="B98" s="99" t="s">
        <v>241</v>
      </c>
      <c r="C98" s="100" t="s">
        <v>242</v>
      </c>
      <c r="D98" s="101" t="s">
        <v>35</v>
      </c>
      <c r="E98" s="105">
        <v>0.01</v>
      </c>
      <c r="F98" s="103">
        <v>0</v>
      </c>
      <c r="G98" s="122">
        <f>E98*F98</f>
        <v>0</v>
      </c>
    </row>
    <row r="99" spans="1:7" s="97" customFormat="1" ht="12">
      <c r="A99" s="111"/>
      <c r="B99" s="112" t="s">
        <v>243</v>
      </c>
      <c r="C99" s="113" t="s">
        <v>256</v>
      </c>
      <c r="D99" s="114"/>
      <c r="E99" s="114"/>
      <c r="F99" s="115"/>
      <c r="G99" s="121">
        <f>SUM(G100:G105)</f>
        <v>0</v>
      </c>
    </row>
    <row r="100" spans="1:7" s="85" customFormat="1" ht="12">
      <c r="A100" s="98">
        <f>A98+1</f>
        <v>71</v>
      </c>
      <c r="B100" s="99" t="s">
        <v>244</v>
      </c>
      <c r="C100" s="100" t="s">
        <v>245</v>
      </c>
      <c r="D100" s="101" t="s">
        <v>21</v>
      </c>
      <c r="E100" s="102">
        <v>10.05</v>
      </c>
      <c r="F100" s="103">
        <v>0</v>
      </c>
      <c r="G100" s="122">
        <f>E100*F100</f>
        <v>0</v>
      </c>
    </row>
    <row r="101" spans="1:7" s="85" customFormat="1" ht="12">
      <c r="A101" s="98">
        <f>A100+1</f>
        <v>72</v>
      </c>
      <c r="B101" s="99" t="s">
        <v>246</v>
      </c>
      <c r="C101" s="100" t="s">
        <v>247</v>
      </c>
      <c r="D101" s="101" t="s">
        <v>19</v>
      </c>
      <c r="E101" s="102">
        <v>5.5</v>
      </c>
      <c r="F101" s="103">
        <v>0</v>
      </c>
      <c r="G101" s="122">
        <f>E101*F101</f>
        <v>0</v>
      </c>
    </row>
    <row r="102" spans="1:7" s="85" customFormat="1" ht="12">
      <c r="A102" s="98">
        <f>A101+1</f>
        <v>73</v>
      </c>
      <c r="B102" s="99" t="s">
        <v>248</v>
      </c>
      <c r="C102" s="100" t="s">
        <v>249</v>
      </c>
      <c r="D102" s="101" t="s">
        <v>21</v>
      </c>
      <c r="E102" s="102">
        <v>10.05</v>
      </c>
      <c r="F102" s="103">
        <v>0</v>
      </c>
      <c r="G102" s="122">
        <f>E102*F102</f>
        <v>0</v>
      </c>
    </row>
    <row r="103" spans="1:7" s="85" customFormat="1" ht="12">
      <c r="A103" s="98">
        <f>A102+1</f>
        <v>74</v>
      </c>
      <c r="B103" s="99" t="s">
        <v>250</v>
      </c>
      <c r="C103" s="100" t="s">
        <v>251</v>
      </c>
      <c r="D103" s="101" t="s">
        <v>19</v>
      </c>
      <c r="E103" s="102">
        <v>5</v>
      </c>
      <c r="F103" s="103">
        <v>0</v>
      </c>
      <c r="G103" s="122">
        <f>E103*F103</f>
        <v>0</v>
      </c>
    </row>
    <row r="104" spans="1:7" s="85" customFormat="1" ht="12">
      <c r="A104" s="98">
        <f>A103+1</f>
        <v>75</v>
      </c>
      <c r="B104" s="99" t="s">
        <v>252</v>
      </c>
      <c r="C104" s="100" t="s">
        <v>253</v>
      </c>
      <c r="D104" s="101" t="s">
        <v>19</v>
      </c>
      <c r="E104" s="102">
        <v>2</v>
      </c>
      <c r="F104" s="103">
        <v>0</v>
      </c>
      <c r="G104" s="122">
        <f>E104*F104</f>
        <v>0</v>
      </c>
    </row>
    <row r="105" spans="1:7" s="85" customFormat="1" ht="12">
      <c r="A105" s="98">
        <f>A104+1</f>
        <v>76</v>
      </c>
      <c r="B105" s="99" t="s">
        <v>254</v>
      </c>
      <c r="C105" s="100" t="s">
        <v>255</v>
      </c>
      <c r="D105" s="101" t="s">
        <v>35</v>
      </c>
      <c r="E105" s="107">
        <v>0.035</v>
      </c>
      <c r="F105" s="103">
        <v>0</v>
      </c>
      <c r="G105" s="122">
        <f>E105*F105</f>
        <v>0</v>
      </c>
    </row>
    <row r="106" spans="1:7" s="97" customFormat="1" ht="12">
      <c r="A106" s="111"/>
      <c r="B106" s="112" t="s">
        <v>257</v>
      </c>
      <c r="C106" s="113" t="s">
        <v>276</v>
      </c>
      <c r="D106" s="114"/>
      <c r="E106" s="114"/>
      <c r="F106" s="115"/>
      <c r="G106" s="121">
        <f>SUM(G107:G115)</f>
        <v>0</v>
      </c>
    </row>
    <row r="107" spans="1:7" s="85" customFormat="1" ht="12">
      <c r="A107" s="98">
        <f>A105+1</f>
        <v>77</v>
      </c>
      <c r="B107" s="99" t="s">
        <v>258</v>
      </c>
      <c r="C107" s="100" t="s">
        <v>259</v>
      </c>
      <c r="D107" s="101" t="s">
        <v>21</v>
      </c>
      <c r="E107" s="102">
        <v>26.52</v>
      </c>
      <c r="F107" s="103">
        <v>0</v>
      </c>
      <c r="G107" s="122">
        <f>E107*F107</f>
        <v>0</v>
      </c>
    </row>
    <row r="108" spans="1:7" s="85" customFormat="1" ht="12">
      <c r="A108" s="98">
        <f>A107+1</f>
        <v>78</v>
      </c>
      <c r="B108" s="99" t="s">
        <v>260</v>
      </c>
      <c r="C108" s="100" t="s">
        <v>261</v>
      </c>
      <c r="D108" s="101" t="s">
        <v>19</v>
      </c>
      <c r="E108" s="102">
        <v>10</v>
      </c>
      <c r="F108" s="103">
        <v>0</v>
      </c>
      <c r="G108" s="122">
        <f>E108*F108</f>
        <v>0</v>
      </c>
    </row>
    <row r="109" spans="1:7" s="85" customFormat="1" ht="12">
      <c r="A109" s="98">
        <f>A108+1</f>
        <v>79</v>
      </c>
      <c r="B109" s="99" t="s">
        <v>262</v>
      </c>
      <c r="C109" s="100" t="s">
        <v>263</v>
      </c>
      <c r="D109" s="101" t="s">
        <v>21</v>
      </c>
      <c r="E109" s="102">
        <v>26.52</v>
      </c>
      <c r="F109" s="103">
        <v>0</v>
      </c>
      <c r="G109" s="122">
        <f>E109*F109</f>
        <v>0</v>
      </c>
    </row>
    <row r="110" spans="1:7" s="85" customFormat="1" ht="12">
      <c r="A110" s="98">
        <v>80</v>
      </c>
      <c r="B110" s="99" t="s">
        <v>264</v>
      </c>
      <c r="C110" s="100" t="s">
        <v>265</v>
      </c>
      <c r="D110" s="101" t="s">
        <v>21</v>
      </c>
      <c r="E110" s="102">
        <v>29.18</v>
      </c>
      <c r="F110" s="103">
        <v>0</v>
      </c>
      <c r="G110" s="122">
        <f>E110*F110</f>
        <v>0</v>
      </c>
    </row>
    <row r="111" spans="1:7" s="85" customFormat="1" ht="12">
      <c r="A111" s="98">
        <v>81</v>
      </c>
      <c r="B111" s="99" t="s">
        <v>266</v>
      </c>
      <c r="C111" s="100" t="s">
        <v>267</v>
      </c>
      <c r="D111" s="101" t="s">
        <v>21</v>
      </c>
      <c r="E111" s="102">
        <v>9.8</v>
      </c>
      <c r="F111" s="103">
        <v>0</v>
      </c>
      <c r="G111" s="122">
        <f>E111*F111</f>
        <v>0</v>
      </c>
    </row>
    <row r="112" spans="1:7" s="85" customFormat="1" ht="12">
      <c r="A112" s="98">
        <f>A111+1</f>
        <v>82</v>
      </c>
      <c r="B112" s="99" t="s">
        <v>268</v>
      </c>
      <c r="C112" s="100" t="s">
        <v>269</v>
      </c>
      <c r="D112" s="101" t="s">
        <v>19</v>
      </c>
      <c r="E112" s="102">
        <v>20</v>
      </c>
      <c r="F112" s="103">
        <v>0</v>
      </c>
      <c r="G112" s="122">
        <f>E112*F112</f>
        <v>0</v>
      </c>
    </row>
    <row r="113" spans="1:7" s="85" customFormat="1" ht="12">
      <c r="A113" s="98">
        <f>A112+1</f>
        <v>83</v>
      </c>
      <c r="B113" s="99" t="s">
        <v>270</v>
      </c>
      <c r="C113" s="100" t="s">
        <v>271</v>
      </c>
      <c r="D113" s="101" t="s">
        <v>19</v>
      </c>
      <c r="E113" s="102">
        <v>10</v>
      </c>
      <c r="F113" s="103">
        <v>0</v>
      </c>
      <c r="G113" s="122">
        <f>E113*F113</f>
        <v>0</v>
      </c>
    </row>
    <row r="114" spans="1:7" s="85" customFormat="1" ht="12">
      <c r="A114" s="98">
        <f>A113+1</f>
        <v>84</v>
      </c>
      <c r="B114" s="99" t="s">
        <v>272</v>
      </c>
      <c r="C114" s="100" t="s">
        <v>273</v>
      </c>
      <c r="D114" s="101" t="s">
        <v>21</v>
      </c>
      <c r="E114" s="102">
        <v>26.5</v>
      </c>
      <c r="F114" s="103">
        <v>0</v>
      </c>
      <c r="G114" s="122">
        <f>E114*F114</f>
        <v>0</v>
      </c>
    </row>
    <row r="115" spans="1:7" s="85" customFormat="1" ht="12">
      <c r="A115" s="98">
        <f>A114+1</f>
        <v>85</v>
      </c>
      <c r="B115" s="99" t="s">
        <v>274</v>
      </c>
      <c r="C115" s="100" t="s">
        <v>275</v>
      </c>
      <c r="D115" s="101" t="s">
        <v>35</v>
      </c>
      <c r="E115" s="107">
        <v>0.593</v>
      </c>
      <c r="F115" s="103">
        <v>0</v>
      </c>
      <c r="G115" s="122">
        <f>E115*F115</f>
        <v>0</v>
      </c>
    </row>
    <row r="116" spans="1:7" s="97" customFormat="1" ht="12">
      <c r="A116" s="111"/>
      <c r="B116" s="112" t="s">
        <v>52</v>
      </c>
      <c r="C116" s="113" t="s">
        <v>54</v>
      </c>
      <c r="D116" s="114"/>
      <c r="E116" s="114"/>
      <c r="F116" s="115"/>
      <c r="G116" s="121">
        <f>SUM(G117)</f>
        <v>0</v>
      </c>
    </row>
    <row r="117" spans="1:7" s="85" customFormat="1" ht="12">
      <c r="A117" s="98">
        <f>A115+1</f>
        <v>86</v>
      </c>
      <c r="B117" s="99" t="s">
        <v>53</v>
      </c>
      <c r="C117" s="100" t="s">
        <v>277</v>
      </c>
      <c r="D117" s="101" t="s">
        <v>21</v>
      </c>
      <c r="E117" s="102">
        <v>5</v>
      </c>
      <c r="F117" s="103">
        <v>0</v>
      </c>
      <c r="G117" s="122">
        <f>E117*F117</f>
        <v>0</v>
      </c>
    </row>
    <row r="118" spans="1:7" s="97" customFormat="1" ht="12">
      <c r="A118" s="111"/>
      <c r="B118" s="112" t="s">
        <v>278</v>
      </c>
      <c r="C118" s="113" t="s">
        <v>295</v>
      </c>
      <c r="D118" s="114"/>
      <c r="E118" s="114"/>
      <c r="F118" s="115"/>
      <c r="G118" s="121">
        <f>SUM(G119:G126)</f>
        <v>0</v>
      </c>
    </row>
    <row r="119" spans="1:7" s="85" customFormat="1" ht="12">
      <c r="A119" s="98">
        <f>A117+1</f>
        <v>87</v>
      </c>
      <c r="B119" s="99" t="s">
        <v>279</v>
      </c>
      <c r="C119" s="100" t="s">
        <v>280</v>
      </c>
      <c r="D119" s="101" t="s">
        <v>21</v>
      </c>
      <c r="E119" s="102">
        <v>48</v>
      </c>
      <c r="F119" s="103">
        <v>0</v>
      </c>
      <c r="G119" s="122">
        <f>E119*F119</f>
        <v>0</v>
      </c>
    </row>
    <row r="120" spans="1:7" s="85" customFormat="1" ht="12">
      <c r="A120" s="98">
        <f>A119+1</f>
        <v>88</v>
      </c>
      <c r="B120" s="99" t="s">
        <v>281</v>
      </c>
      <c r="C120" s="100" t="s">
        <v>282</v>
      </c>
      <c r="D120" s="101" t="s">
        <v>21</v>
      </c>
      <c r="E120" s="102">
        <v>32.4</v>
      </c>
      <c r="F120" s="103">
        <v>0</v>
      </c>
      <c r="G120" s="122">
        <f>E120*F120</f>
        <v>0</v>
      </c>
    </row>
    <row r="121" spans="1:7" s="85" customFormat="1" ht="12">
      <c r="A121" s="98">
        <f>A120+1</f>
        <v>89</v>
      </c>
      <c r="B121" s="99" t="s">
        <v>283</v>
      </c>
      <c r="C121" s="100" t="s">
        <v>284</v>
      </c>
      <c r="D121" s="101" t="s">
        <v>21</v>
      </c>
      <c r="E121" s="102">
        <v>17.3</v>
      </c>
      <c r="F121" s="103">
        <v>0</v>
      </c>
      <c r="G121" s="122">
        <f>E121*F121</f>
        <v>0</v>
      </c>
    </row>
    <row r="122" spans="1:7" s="85" customFormat="1" ht="12">
      <c r="A122" s="98">
        <f>A121+1</f>
        <v>90</v>
      </c>
      <c r="B122" s="99" t="s">
        <v>285</v>
      </c>
      <c r="C122" s="100" t="s">
        <v>286</v>
      </c>
      <c r="D122" s="101" t="s">
        <v>21</v>
      </c>
      <c r="E122" s="102">
        <v>37.35</v>
      </c>
      <c r="F122" s="103">
        <v>0</v>
      </c>
      <c r="G122" s="122">
        <f>E122*F122</f>
        <v>0</v>
      </c>
    </row>
    <row r="123" spans="1:7" s="85" customFormat="1" ht="12">
      <c r="A123" s="98">
        <f>A122+1</f>
        <v>91</v>
      </c>
      <c r="B123" s="99" t="s">
        <v>287</v>
      </c>
      <c r="C123" s="100" t="s">
        <v>288</v>
      </c>
      <c r="D123" s="101" t="s">
        <v>21</v>
      </c>
      <c r="E123" s="102">
        <v>6.5</v>
      </c>
      <c r="F123" s="103">
        <v>0</v>
      </c>
      <c r="G123" s="122">
        <f>E123*F123</f>
        <v>0</v>
      </c>
    </row>
    <row r="124" spans="1:7" s="85" customFormat="1" ht="12">
      <c r="A124" s="98">
        <f>A123+1</f>
        <v>92</v>
      </c>
      <c r="B124" s="99" t="s">
        <v>289</v>
      </c>
      <c r="C124" s="100" t="s">
        <v>290</v>
      </c>
      <c r="D124" s="101" t="s">
        <v>21</v>
      </c>
      <c r="E124" s="102">
        <v>10</v>
      </c>
      <c r="F124" s="103">
        <v>0</v>
      </c>
      <c r="G124" s="122">
        <f>E124*F124</f>
        <v>0</v>
      </c>
    </row>
    <row r="125" spans="1:7" s="85" customFormat="1" ht="12">
      <c r="A125" s="98">
        <f>A124+1</f>
        <v>93</v>
      </c>
      <c r="B125" s="99" t="s">
        <v>291</v>
      </c>
      <c r="C125" s="100" t="s">
        <v>292</v>
      </c>
      <c r="D125" s="101" t="s">
        <v>19</v>
      </c>
      <c r="E125" s="102">
        <v>12</v>
      </c>
      <c r="F125" s="103">
        <v>0</v>
      </c>
      <c r="G125" s="122">
        <f>E125*F125</f>
        <v>0</v>
      </c>
    </row>
    <row r="126" spans="1:7" s="85" customFormat="1" ht="12.75" thickBot="1">
      <c r="A126" s="123">
        <f>A125+1</f>
        <v>94</v>
      </c>
      <c r="B126" s="124" t="s">
        <v>293</v>
      </c>
      <c r="C126" s="125" t="s">
        <v>294</v>
      </c>
      <c r="D126" s="126" t="s">
        <v>21</v>
      </c>
      <c r="E126" s="130">
        <v>30</v>
      </c>
      <c r="F126" s="128">
        <v>0</v>
      </c>
      <c r="G126" s="129">
        <f>E126*F126</f>
        <v>0</v>
      </c>
    </row>
    <row r="127" spans="1:7" s="109" customFormat="1" ht="12.75" thickBot="1">
      <c r="A127" s="108"/>
      <c r="B127" s="108"/>
      <c r="C127" s="108"/>
      <c r="D127" s="108"/>
      <c r="E127" s="108"/>
      <c r="F127" s="108"/>
      <c r="G127" s="108"/>
    </row>
    <row r="128" spans="1:7" s="85" customFormat="1" ht="12">
      <c r="A128" s="82" t="s">
        <v>1</v>
      </c>
      <c r="B128" s="83" t="s">
        <v>5</v>
      </c>
      <c r="C128" s="83" t="s">
        <v>7</v>
      </c>
      <c r="D128" s="83" t="s">
        <v>9</v>
      </c>
      <c r="E128" s="83" t="s">
        <v>11</v>
      </c>
      <c r="F128" s="84" t="s">
        <v>13</v>
      </c>
      <c r="G128" s="116"/>
    </row>
    <row r="129" spans="1:7" s="85" customFormat="1" ht="12">
      <c r="A129" s="86" t="s">
        <v>2</v>
      </c>
      <c r="B129" s="87"/>
      <c r="C129" s="87"/>
      <c r="D129" s="87"/>
      <c r="E129" s="87"/>
      <c r="F129" s="88" t="s">
        <v>101</v>
      </c>
      <c r="G129" s="117"/>
    </row>
    <row r="130" spans="1:7" s="85" customFormat="1" ht="12">
      <c r="A130" s="86" t="s">
        <v>3</v>
      </c>
      <c r="B130" s="87"/>
      <c r="C130" s="87"/>
      <c r="D130" s="87"/>
      <c r="E130" s="87"/>
      <c r="F130" s="89" t="s">
        <v>14</v>
      </c>
      <c r="G130" s="118" t="s">
        <v>16</v>
      </c>
    </row>
    <row r="131" spans="1:7" s="85" customFormat="1" ht="12.75" thickBot="1">
      <c r="A131" s="90" t="s">
        <v>4</v>
      </c>
      <c r="B131" s="91" t="s">
        <v>6</v>
      </c>
      <c r="C131" s="91" t="s">
        <v>8</v>
      </c>
      <c r="D131" s="91" t="s">
        <v>10</v>
      </c>
      <c r="E131" s="91" t="s">
        <v>12</v>
      </c>
      <c r="F131" s="92" t="s">
        <v>15</v>
      </c>
      <c r="G131" s="119" t="s">
        <v>17</v>
      </c>
    </row>
    <row r="132" spans="1:7" s="97" customFormat="1" ht="12">
      <c r="A132" s="93"/>
      <c r="B132" s="94"/>
      <c r="C132" s="95" t="s">
        <v>296</v>
      </c>
      <c r="D132" s="94"/>
      <c r="E132" s="94"/>
      <c r="F132" s="96"/>
      <c r="G132" s="120"/>
    </row>
    <row r="133" spans="1:7" s="97" customFormat="1" ht="12">
      <c r="A133" s="111"/>
      <c r="B133" s="112" t="s">
        <v>297</v>
      </c>
      <c r="C133" s="113" t="s">
        <v>318</v>
      </c>
      <c r="D133" s="114"/>
      <c r="E133" s="114"/>
      <c r="F133" s="115"/>
      <c r="G133" s="121">
        <f>SUM(G134:G143)</f>
        <v>0</v>
      </c>
    </row>
    <row r="134" spans="1:7" s="85" customFormat="1" ht="12">
      <c r="A134" s="98">
        <f>A126+1</f>
        <v>95</v>
      </c>
      <c r="B134" s="99" t="s">
        <v>298</v>
      </c>
      <c r="C134" s="100" t="s">
        <v>299</v>
      </c>
      <c r="D134" s="101" t="s">
        <v>27</v>
      </c>
      <c r="E134" s="102">
        <v>2</v>
      </c>
      <c r="F134" s="103">
        <v>0</v>
      </c>
      <c r="G134" s="122">
        <f>E134*F134</f>
        <v>0</v>
      </c>
    </row>
    <row r="135" spans="1:7" s="85" customFormat="1" ht="12">
      <c r="A135" s="98">
        <f>A134+1</f>
        <v>96</v>
      </c>
      <c r="B135" s="99" t="s">
        <v>300</v>
      </c>
      <c r="C135" s="100" t="s">
        <v>301</v>
      </c>
      <c r="D135" s="101" t="s">
        <v>19</v>
      </c>
      <c r="E135" s="102">
        <v>1</v>
      </c>
      <c r="F135" s="103">
        <v>0</v>
      </c>
      <c r="G135" s="122">
        <f>E135*F135</f>
        <v>0</v>
      </c>
    </row>
    <row r="136" spans="1:7" s="85" customFormat="1" ht="12">
      <c r="A136" s="98">
        <f>A135+1</f>
        <v>97</v>
      </c>
      <c r="B136" s="99" t="s">
        <v>302</v>
      </c>
      <c r="C136" s="100" t="s">
        <v>303</v>
      </c>
      <c r="D136" s="101" t="s">
        <v>27</v>
      </c>
      <c r="E136" s="102">
        <v>1</v>
      </c>
      <c r="F136" s="103">
        <v>0</v>
      </c>
      <c r="G136" s="122">
        <f>E136*F136</f>
        <v>0</v>
      </c>
    </row>
    <row r="137" spans="1:7" s="85" customFormat="1" ht="12">
      <c r="A137" s="98">
        <f>A136+1</f>
        <v>98</v>
      </c>
      <c r="B137" s="99" t="s">
        <v>304</v>
      </c>
      <c r="C137" s="100" t="s">
        <v>305</v>
      </c>
      <c r="D137" s="101" t="s">
        <v>27</v>
      </c>
      <c r="E137" s="102">
        <v>1</v>
      </c>
      <c r="F137" s="103">
        <v>0</v>
      </c>
      <c r="G137" s="122">
        <f>E137*F137</f>
        <v>0</v>
      </c>
    </row>
    <row r="138" spans="1:7" s="85" customFormat="1" ht="12">
      <c r="A138" s="98">
        <v>99</v>
      </c>
      <c r="B138" s="99" t="s">
        <v>306</v>
      </c>
      <c r="C138" s="100" t="s">
        <v>307</v>
      </c>
      <c r="D138" s="101" t="s">
        <v>19</v>
      </c>
      <c r="E138" s="102">
        <v>1</v>
      </c>
      <c r="F138" s="103">
        <v>0</v>
      </c>
      <c r="G138" s="122">
        <f>E138*F138</f>
        <v>0</v>
      </c>
    </row>
    <row r="139" spans="1:7" s="85" customFormat="1" ht="12">
      <c r="A139" s="98">
        <f>A138+1</f>
        <v>100</v>
      </c>
      <c r="B139" s="99" t="s">
        <v>308</v>
      </c>
      <c r="C139" s="100" t="s">
        <v>309</v>
      </c>
      <c r="D139" s="101" t="s">
        <v>27</v>
      </c>
      <c r="E139" s="102">
        <v>1</v>
      </c>
      <c r="F139" s="103">
        <v>0</v>
      </c>
      <c r="G139" s="122">
        <f>E139*F139</f>
        <v>0</v>
      </c>
    </row>
    <row r="140" spans="1:7" s="85" customFormat="1" ht="12">
      <c r="A140" s="98">
        <f>A139+1</f>
        <v>101</v>
      </c>
      <c r="B140" s="99" t="s">
        <v>310</v>
      </c>
      <c r="C140" s="100" t="s">
        <v>311</v>
      </c>
      <c r="D140" s="101" t="s">
        <v>19</v>
      </c>
      <c r="E140" s="102">
        <v>9</v>
      </c>
      <c r="F140" s="103">
        <v>0</v>
      </c>
      <c r="G140" s="122">
        <f>E140*F140</f>
        <v>0</v>
      </c>
    </row>
    <row r="141" spans="1:7" s="85" customFormat="1" ht="12">
      <c r="A141" s="98">
        <f>A140+1</f>
        <v>102</v>
      </c>
      <c r="B141" s="99" t="s">
        <v>312</v>
      </c>
      <c r="C141" s="100" t="s">
        <v>313</v>
      </c>
      <c r="D141" s="101" t="s">
        <v>19</v>
      </c>
      <c r="E141" s="102">
        <v>1</v>
      </c>
      <c r="F141" s="103">
        <v>0</v>
      </c>
      <c r="G141" s="122">
        <f>E141*F141</f>
        <v>0</v>
      </c>
    </row>
    <row r="142" spans="1:7" s="85" customFormat="1" ht="12">
      <c r="A142" s="98">
        <f>A141+1</f>
        <v>103</v>
      </c>
      <c r="B142" s="99" t="s">
        <v>314</v>
      </c>
      <c r="C142" s="100" t="s">
        <v>315</v>
      </c>
      <c r="D142" s="101" t="s">
        <v>19</v>
      </c>
      <c r="E142" s="102">
        <v>10</v>
      </c>
      <c r="F142" s="103">
        <v>0</v>
      </c>
      <c r="G142" s="122">
        <f>E142*F142</f>
        <v>0</v>
      </c>
    </row>
    <row r="143" spans="1:7" s="85" customFormat="1" ht="12">
      <c r="A143" s="98">
        <f>A142+1</f>
        <v>104</v>
      </c>
      <c r="B143" s="99" t="s">
        <v>316</v>
      </c>
      <c r="C143" s="100" t="s">
        <v>317</v>
      </c>
      <c r="D143" s="101" t="s">
        <v>35</v>
      </c>
      <c r="E143" s="107">
        <v>0.114</v>
      </c>
      <c r="F143" s="103">
        <v>0</v>
      </c>
      <c r="G143" s="122">
        <f>E143*F143</f>
        <v>0</v>
      </c>
    </row>
    <row r="144" spans="1:7" s="97" customFormat="1" ht="12">
      <c r="A144" s="111"/>
      <c r="B144" s="112" t="s">
        <v>319</v>
      </c>
      <c r="C144" s="113" t="s">
        <v>341</v>
      </c>
      <c r="D144" s="114"/>
      <c r="E144" s="114"/>
      <c r="F144" s="115"/>
      <c r="G144" s="121">
        <f>SUM(G145:G154)</f>
        <v>0</v>
      </c>
    </row>
    <row r="145" spans="1:7" s="85" customFormat="1" ht="12">
      <c r="A145" s="98">
        <v>105</v>
      </c>
      <c r="B145" s="99" t="s">
        <v>320</v>
      </c>
      <c r="C145" s="100" t="s">
        <v>321</v>
      </c>
      <c r="D145" s="101" t="s">
        <v>27</v>
      </c>
      <c r="E145" s="102">
        <v>2</v>
      </c>
      <c r="F145" s="103">
        <v>0</v>
      </c>
      <c r="G145" s="122">
        <f>E145*F145</f>
        <v>0</v>
      </c>
    </row>
    <row r="146" spans="1:7" s="85" customFormat="1" ht="12">
      <c r="A146" s="98">
        <f>A145+1</f>
        <v>106</v>
      </c>
      <c r="B146" s="99" t="s">
        <v>322</v>
      </c>
      <c r="C146" s="100" t="s">
        <v>323</v>
      </c>
      <c r="D146" s="101" t="s">
        <v>19</v>
      </c>
      <c r="E146" s="102">
        <v>10</v>
      </c>
      <c r="F146" s="103">
        <v>0</v>
      </c>
      <c r="G146" s="122">
        <f>E146*F146</f>
        <v>0</v>
      </c>
    </row>
    <row r="147" spans="1:7" s="85" customFormat="1" ht="12">
      <c r="A147" s="98">
        <f>A146+1</f>
        <v>107</v>
      </c>
      <c r="B147" s="99" t="s">
        <v>324</v>
      </c>
      <c r="C147" s="100" t="s">
        <v>325</v>
      </c>
      <c r="D147" s="101" t="s">
        <v>19</v>
      </c>
      <c r="E147" s="102">
        <v>10</v>
      </c>
      <c r="F147" s="103">
        <v>0</v>
      </c>
      <c r="G147" s="122">
        <f>E147*F147</f>
        <v>0</v>
      </c>
    </row>
    <row r="148" spans="1:7" s="85" customFormat="1" ht="12">
      <c r="A148" s="98">
        <f>A147+1</f>
        <v>108</v>
      </c>
      <c r="B148" s="99" t="s">
        <v>326</v>
      </c>
      <c r="C148" s="100" t="s">
        <v>327</v>
      </c>
      <c r="D148" s="101" t="s">
        <v>19</v>
      </c>
      <c r="E148" s="102">
        <v>10</v>
      </c>
      <c r="F148" s="103">
        <v>0</v>
      </c>
      <c r="G148" s="122">
        <f>E148*F148</f>
        <v>0</v>
      </c>
    </row>
    <row r="149" spans="1:7" s="85" customFormat="1" ht="12">
      <c r="A149" s="98">
        <f>A148+1</f>
        <v>109</v>
      </c>
      <c r="B149" s="99" t="s">
        <v>328</v>
      </c>
      <c r="C149" s="100" t="s">
        <v>329</v>
      </c>
      <c r="D149" s="101" t="s">
        <v>19</v>
      </c>
      <c r="E149" s="102">
        <v>10</v>
      </c>
      <c r="F149" s="103">
        <v>0</v>
      </c>
      <c r="G149" s="122">
        <f>E149*F149</f>
        <v>0</v>
      </c>
    </row>
    <row r="150" spans="1:7" s="85" customFormat="1" ht="12">
      <c r="A150" s="98">
        <f>A149+1</f>
        <v>110</v>
      </c>
      <c r="B150" s="99" t="s">
        <v>330</v>
      </c>
      <c r="C150" s="100" t="s">
        <v>331</v>
      </c>
      <c r="D150" s="101" t="s">
        <v>332</v>
      </c>
      <c r="E150" s="102">
        <v>3</v>
      </c>
      <c r="F150" s="103">
        <v>0</v>
      </c>
      <c r="G150" s="122">
        <f>E150*F150</f>
        <v>0</v>
      </c>
    </row>
    <row r="151" spans="1:7" s="85" customFormat="1" ht="12">
      <c r="A151" s="98">
        <f>A150+1</f>
        <v>111</v>
      </c>
      <c r="B151" s="99" t="s">
        <v>333</v>
      </c>
      <c r="C151" s="100" t="s">
        <v>334</v>
      </c>
      <c r="D151" s="101" t="s">
        <v>27</v>
      </c>
      <c r="E151" s="102">
        <v>2</v>
      </c>
      <c r="F151" s="103">
        <v>0</v>
      </c>
      <c r="G151" s="122">
        <f>E151*F151</f>
        <v>0</v>
      </c>
    </row>
    <row r="152" spans="1:7" s="85" customFormat="1" ht="12">
      <c r="A152" s="98">
        <f>A151+1</f>
        <v>112</v>
      </c>
      <c r="B152" s="99" t="s">
        <v>335</v>
      </c>
      <c r="C152" s="100" t="s">
        <v>336</v>
      </c>
      <c r="D152" s="101" t="s">
        <v>19</v>
      </c>
      <c r="E152" s="102">
        <v>20</v>
      </c>
      <c r="F152" s="103">
        <v>0</v>
      </c>
      <c r="G152" s="122">
        <f>E152*F152</f>
        <v>0</v>
      </c>
    </row>
    <row r="153" spans="1:7" s="85" customFormat="1" ht="12">
      <c r="A153" s="98">
        <f>A152+1</f>
        <v>113</v>
      </c>
      <c r="B153" s="99" t="s">
        <v>337</v>
      </c>
      <c r="C153" s="100" t="s">
        <v>338</v>
      </c>
      <c r="D153" s="101" t="s">
        <v>19</v>
      </c>
      <c r="E153" s="102">
        <v>20</v>
      </c>
      <c r="F153" s="103">
        <v>0</v>
      </c>
      <c r="G153" s="122">
        <f>E153*F153</f>
        <v>0</v>
      </c>
    </row>
    <row r="154" spans="1:7" s="85" customFormat="1" ht="12">
      <c r="A154" s="98">
        <f>A153+1</f>
        <v>114</v>
      </c>
      <c r="B154" s="99" t="s">
        <v>339</v>
      </c>
      <c r="C154" s="100" t="s">
        <v>340</v>
      </c>
      <c r="D154" s="101" t="s">
        <v>35</v>
      </c>
      <c r="E154" s="107">
        <v>0.021</v>
      </c>
      <c r="F154" s="103">
        <v>0</v>
      </c>
      <c r="G154" s="122">
        <f>E154*F154</f>
        <v>0</v>
      </c>
    </row>
    <row r="155" spans="1:7" s="97" customFormat="1" ht="12">
      <c r="A155" s="111"/>
      <c r="B155" s="112" t="s">
        <v>342</v>
      </c>
      <c r="C155" s="113" t="s">
        <v>396</v>
      </c>
      <c r="D155" s="114"/>
      <c r="E155" s="114"/>
      <c r="F155" s="115"/>
      <c r="G155" s="121">
        <f>SUM(G156:G181)</f>
        <v>0</v>
      </c>
    </row>
    <row r="156" spans="1:7" s="85" customFormat="1" ht="12">
      <c r="A156" s="98">
        <f>A154+1</f>
        <v>115</v>
      </c>
      <c r="B156" s="99" t="s">
        <v>343</v>
      </c>
      <c r="C156" s="100" t="s">
        <v>344</v>
      </c>
      <c r="D156" s="101" t="s">
        <v>49</v>
      </c>
      <c r="E156" s="102">
        <v>1</v>
      </c>
      <c r="F156" s="103">
        <v>0</v>
      </c>
      <c r="G156" s="122">
        <f>E156*F156</f>
        <v>0</v>
      </c>
    </row>
    <row r="157" spans="1:7" s="85" customFormat="1" ht="12">
      <c r="A157" s="98">
        <f>A156+1</f>
        <v>116</v>
      </c>
      <c r="B157" s="99" t="s">
        <v>345</v>
      </c>
      <c r="C157" s="100" t="s">
        <v>346</v>
      </c>
      <c r="D157" s="101" t="s">
        <v>49</v>
      </c>
      <c r="E157" s="102">
        <v>1</v>
      </c>
      <c r="F157" s="103">
        <v>0</v>
      </c>
      <c r="G157" s="122">
        <f>E157*F157</f>
        <v>0</v>
      </c>
    </row>
    <row r="158" spans="1:7" s="85" customFormat="1" ht="12">
      <c r="A158" s="98">
        <f>A157+1</f>
        <v>117</v>
      </c>
      <c r="B158" s="99" t="s">
        <v>347</v>
      </c>
      <c r="C158" s="100" t="s">
        <v>348</v>
      </c>
      <c r="D158" s="101" t="s">
        <v>27</v>
      </c>
      <c r="E158" s="102">
        <v>1</v>
      </c>
      <c r="F158" s="103">
        <v>0</v>
      </c>
      <c r="G158" s="122">
        <f>E158*F158</f>
        <v>0</v>
      </c>
    </row>
    <row r="159" spans="1:7" s="85" customFormat="1" ht="12">
      <c r="A159" s="98">
        <f>A158+1</f>
        <v>118</v>
      </c>
      <c r="B159" s="99" t="s">
        <v>349</v>
      </c>
      <c r="C159" s="100" t="s">
        <v>350</v>
      </c>
      <c r="D159" s="101" t="s">
        <v>49</v>
      </c>
      <c r="E159" s="102">
        <v>1</v>
      </c>
      <c r="F159" s="103">
        <v>0</v>
      </c>
      <c r="G159" s="122">
        <f>E159*F159</f>
        <v>0</v>
      </c>
    </row>
    <row r="160" spans="1:7" s="85" customFormat="1" ht="12">
      <c r="A160" s="98">
        <f>A159+1</f>
        <v>119</v>
      </c>
      <c r="B160" s="99" t="s">
        <v>351</v>
      </c>
      <c r="C160" s="100" t="s">
        <v>352</v>
      </c>
      <c r="D160" s="101" t="s">
        <v>27</v>
      </c>
      <c r="E160" s="102">
        <v>1</v>
      </c>
      <c r="F160" s="103">
        <v>0</v>
      </c>
      <c r="G160" s="122">
        <f>E160*F160</f>
        <v>0</v>
      </c>
    </row>
    <row r="161" spans="1:7" s="85" customFormat="1" ht="12">
      <c r="A161" s="98">
        <f>A160+1</f>
        <v>120</v>
      </c>
      <c r="B161" s="99" t="s">
        <v>353</v>
      </c>
      <c r="C161" s="100" t="s">
        <v>354</v>
      </c>
      <c r="D161" s="101" t="s">
        <v>49</v>
      </c>
      <c r="E161" s="102">
        <v>2</v>
      </c>
      <c r="F161" s="103">
        <v>0</v>
      </c>
      <c r="G161" s="122">
        <f>E161*F161</f>
        <v>0</v>
      </c>
    </row>
    <row r="162" spans="1:7" s="85" customFormat="1" ht="12">
      <c r="A162" s="98">
        <f>A161+1</f>
        <v>121</v>
      </c>
      <c r="B162" s="99" t="s">
        <v>355</v>
      </c>
      <c r="C162" s="100" t="s">
        <v>356</v>
      </c>
      <c r="D162" s="101" t="s">
        <v>27</v>
      </c>
      <c r="E162" s="102">
        <v>4</v>
      </c>
      <c r="F162" s="103">
        <v>0</v>
      </c>
      <c r="G162" s="122">
        <f>E162*F162</f>
        <v>0</v>
      </c>
    </row>
    <row r="163" spans="1:7" s="85" customFormat="1" ht="12">
      <c r="A163" s="98">
        <f>A162+1</f>
        <v>122</v>
      </c>
      <c r="B163" s="99" t="s">
        <v>357</v>
      </c>
      <c r="C163" s="100" t="s">
        <v>358</v>
      </c>
      <c r="D163" s="101" t="s">
        <v>49</v>
      </c>
      <c r="E163" s="102">
        <v>1</v>
      </c>
      <c r="F163" s="103">
        <v>0</v>
      </c>
      <c r="G163" s="122">
        <f>E163*F163</f>
        <v>0</v>
      </c>
    </row>
    <row r="164" spans="1:7" s="85" customFormat="1" ht="12">
      <c r="A164" s="98">
        <f>A163+1</f>
        <v>123</v>
      </c>
      <c r="B164" s="99" t="s">
        <v>359</v>
      </c>
      <c r="C164" s="100" t="s">
        <v>360</v>
      </c>
      <c r="D164" s="101" t="s">
        <v>27</v>
      </c>
      <c r="E164" s="102">
        <v>1</v>
      </c>
      <c r="F164" s="103">
        <v>0</v>
      </c>
      <c r="G164" s="122">
        <f>E164*F164</f>
        <v>0</v>
      </c>
    </row>
    <row r="165" spans="1:7" s="85" customFormat="1" ht="12">
      <c r="A165" s="98">
        <f>A164+1</f>
        <v>124</v>
      </c>
      <c r="B165" s="99" t="s">
        <v>361</v>
      </c>
      <c r="C165" s="100" t="s">
        <v>362</v>
      </c>
      <c r="D165" s="101" t="s">
        <v>27</v>
      </c>
      <c r="E165" s="102">
        <v>1</v>
      </c>
      <c r="F165" s="103">
        <v>0</v>
      </c>
      <c r="G165" s="122">
        <f>E165*F165</f>
        <v>0</v>
      </c>
    </row>
    <row r="166" spans="1:7" s="85" customFormat="1" ht="12">
      <c r="A166" s="98">
        <f>A165+1</f>
        <v>125</v>
      </c>
      <c r="B166" s="99" t="s">
        <v>363</v>
      </c>
      <c r="C166" s="100" t="s">
        <v>364</v>
      </c>
      <c r="D166" s="101" t="s">
        <v>49</v>
      </c>
      <c r="E166" s="102">
        <v>1</v>
      </c>
      <c r="F166" s="103">
        <v>0</v>
      </c>
      <c r="G166" s="122">
        <f>E166*F166</f>
        <v>0</v>
      </c>
    </row>
    <row r="167" spans="1:7" s="85" customFormat="1" ht="12">
      <c r="A167" s="98">
        <f>A166+1</f>
        <v>126</v>
      </c>
      <c r="B167" s="99" t="s">
        <v>365</v>
      </c>
      <c r="C167" s="100" t="s">
        <v>366</v>
      </c>
      <c r="D167" s="101" t="s">
        <v>367</v>
      </c>
      <c r="E167" s="102">
        <v>1</v>
      </c>
      <c r="F167" s="103">
        <v>0</v>
      </c>
      <c r="G167" s="122">
        <f>E167*F167</f>
        <v>0</v>
      </c>
    </row>
    <row r="168" spans="1:7" s="85" customFormat="1" ht="12">
      <c r="A168" s="98">
        <f>A167+1</f>
        <v>127</v>
      </c>
      <c r="B168" s="99" t="s">
        <v>368</v>
      </c>
      <c r="C168" s="100" t="s">
        <v>369</v>
      </c>
      <c r="D168" s="101" t="s">
        <v>49</v>
      </c>
      <c r="E168" s="102">
        <v>1</v>
      </c>
      <c r="F168" s="103">
        <v>0</v>
      </c>
      <c r="G168" s="122">
        <f>E168*F168</f>
        <v>0</v>
      </c>
    </row>
    <row r="169" spans="1:7" s="85" customFormat="1" ht="12">
      <c r="A169" s="98">
        <f>A168+1</f>
        <v>128</v>
      </c>
      <c r="B169" s="99" t="s">
        <v>370</v>
      </c>
      <c r="C169" s="100" t="s">
        <v>371</v>
      </c>
      <c r="D169" s="101" t="s">
        <v>27</v>
      </c>
      <c r="E169" s="102">
        <v>1</v>
      </c>
      <c r="F169" s="103">
        <v>0</v>
      </c>
      <c r="G169" s="122">
        <f>E169*F169</f>
        <v>0</v>
      </c>
    </row>
    <row r="170" spans="1:7" s="85" customFormat="1" ht="12">
      <c r="A170" s="98">
        <f>A169+1</f>
        <v>129</v>
      </c>
      <c r="B170" s="99" t="s">
        <v>372</v>
      </c>
      <c r="C170" s="100" t="s">
        <v>373</v>
      </c>
      <c r="D170" s="101" t="s">
        <v>27</v>
      </c>
      <c r="E170" s="102">
        <v>1</v>
      </c>
      <c r="F170" s="103">
        <v>0</v>
      </c>
      <c r="G170" s="122">
        <f>E170*F170</f>
        <v>0</v>
      </c>
    </row>
    <row r="171" spans="1:7" s="85" customFormat="1" ht="12">
      <c r="A171" s="98">
        <f>A170+1</f>
        <v>130</v>
      </c>
      <c r="B171" s="99" t="s">
        <v>374</v>
      </c>
      <c r="C171" s="100" t="s">
        <v>375</v>
      </c>
      <c r="D171" s="101" t="s">
        <v>27</v>
      </c>
      <c r="E171" s="102">
        <v>1</v>
      </c>
      <c r="F171" s="103">
        <v>0</v>
      </c>
      <c r="G171" s="122">
        <f>E171*F171</f>
        <v>0</v>
      </c>
    </row>
    <row r="172" spans="1:7" s="85" customFormat="1" ht="12">
      <c r="A172" s="98">
        <f>A171+1</f>
        <v>131</v>
      </c>
      <c r="B172" s="99" t="s">
        <v>376</v>
      </c>
      <c r="C172" s="100" t="s">
        <v>377</v>
      </c>
      <c r="D172" s="101" t="s">
        <v>27</v>
      </c>
      <c r="E172" s="102">
        <v>1</v>
      </c>
      <c r="F172" s="103">
        <v>0</v>
      </c>
      <c r="G172" s="122">
        <f>E172*F172</f>
        <v>0</v>
      </c>
    </row>
    <row r="173" spans="1:7" s="85" customFormat="1" ht="12">
      <c r="A173" s="98">
        <f>A172+1</f>
        <v>132</v>
      </c>
      <c r="B173" s="99" t="s">
        <v>378</v>
      </c>
      <c r="C173" s="100" t="s">
        <v>379</v>
      </c>
      <c r="D173" s="101" t="s">
        <v>27</v>
      </c>
      <c r="E173" s="102">
        <v>1</v>
      </c>
      <c r="F173" s="103">
        <v>0</v>
      </c>
      <c r="G173" s="122">
        <f>E173*F173</f>
        <v>0</v>
      </c>
    </row>
    <row r="174" spans="1:7" s="85" customFormat="1" ht="12">
      <c r="A174" s="98">
        <f>A173+1</f>
        <v>133</v>
      </c>
      <c r="B174" s="99" t="s">
        <v>380</v>
      </c>
      <c r="C174" s="100" t="s">
        <v>381</v>
      </c>
      <c r="D174" s="101" t="s">
        <v>27</v>
      </c>
      <c r="E174" s="102">
        <v>1</v>
      </c>
      <c r="F174" s="103">
        <v>0</v>
      </c>
      <c r="G174" s="122">
        <f>E174*F174</f>
        <v>0</v>
      </c>
    </row>
    <row r="175" spans="1:7" s="85" customFormat="1" ht="12">
      <c r="A175" s="98">
        <f>A174+1</f>
        <v>134</v>
      </c>
      <c r="B175" s="99" t="s">
        <v>382</v>
      </c>
      <c r="C175" s="100" t="s">
        <v>383</v>
      </c>
      <c r="D175" s="101" t="s">
        <v>49</v>
      </c>
      <c r="E175" s="102">
        <v>1</v>
      </c>
      <c r="F175" s="103">
        <v>0</v>
      </c>
      <c r="G175" s="122">
        <f>E175*F175</f>
        <v>0</v>
      </c>
    </row>
    <row r="176" spans="1:7" s="85" customFormat="1" ht="12">
      <c r="A176" s="98">
        <f>A175+1</f>
        <v>135</v>
      </c>
      <c r="B176" s="99" t="s">
        <v>384</v>
      </c>
      <c r="C176" s="100" t="s">
        <v>385</v>
      </c>
      <c r="D176" s="101" t="s">
        <v>27</v>
      </c>
      <c r="E176" s="102">
        <v>1</v>
      </c>
      <c r="F176" s="103">
        <v>0</v>
      </c>
      <c r="G176" s="122">
        <f>E176*F176</f>
        <v>0</v>
      </c>
    </row>
    <row r="177" spans="1:7" s="85" customFormat="1" ht="12">
      <c r="A177" s="98">
        <f>A176+1</f>
        <v>136</v>
      </c>
      <c r="B177" s="99" t="s">
        <v>386</v>
      </c>
      <c r="C177" s="100" t="s">
        <v>387</v>
      </c>
      <c r="D177" s="101" t="s">
        <v>49</v>
      </c>
      <c r="E177" s="102">
        <v>1</v>
      </c>
      <c r="F177" s="103">
        <v>0</v>
      </c>
      <c r="G177" s="122">
        <f>E177*F177</f>
        <v>0</v>
      </c>
    </row>
    <row r="178" spans="1:7" s="85" customFormat="1" ht="12">
      <c r="A178" s="98">
        <f>A177+1</f>
        <v>137</v>
      </c>
      <c r="B178" s="99" t="s">
        <v>388</v>
      </c>
      <c r="C178" s="100" t="s">
        <v>389</v>
      </c>
      <c r="D178" s="101" t="s">
        <v>49</v>
      </c>
      <c r="E178" s="102">
        <v>1</v>
      </c>
      <c r="F178" s="103">
        <v>0</v>
      </c>
      <c r="G178" s="122">
        <f>E178*F178</f>
        <v>0</v>
      </c>
    </row>
    <row r="179" spans="1:7" s="85" customFormat="1" ht="12">
      <c r="A179" s="98">
        <f>A178+1</f>
        <v>138</v>
      </c>
      <c r="B179" s="99" t="s">
        <v>390</v>
      </c>
      <c r="C179" s="100" t="s">
        <v>391</v>
      </c>
      <c r="D179" s="101" t="s">
        <v>49</v>
      </c>
      <c r="E179" s="102">
        <v>1</v>
      </c>
      <c r="F179" s="103">
        <v>0</v>
      </c>
      <c r="G179" s="122">
        <f>E179*F179</f>
        <v>0</v>
      </c>
    </row>
    <row r="180" spans="1:7" s="85" customFormat="1" ht="12">
      <c r="A180" s="98">
        <f>A179+1</f>
        <v>139</v>
      </c>
      <c r="B180" s="99" t="s">
        <v>392</v>
      </c>
      <c r="C180" s="100" t="s">
        <v>393</v>
      </c>
      <c r="D180" s="101" t="s">
        <v>27</v>
      </c>
      <c r="E180" s="102">
        <v>1</v>
      </c>
      <c r="F180" s="103">
        <v>0</v>
      </c>
      <c r="G180" s="122">
        <f>E180*F180</f>
        <v>0</v>
      </c>
    </row>
    <row r="181" spans="1:7" s="85" customFormat="1" ht="12.75" thickBot="1">
      <c r="A181" s="98">
        <f>A180+1</f>
        <v>140</v>
      </c>
      <c r="B181" s="99" t="s">
        <v>394</v>
      </c>
      <c r="C181" s="100" t="s">
        <v>395</v>
      </c>
      <c r="D181" s="101" t="s">
        <v>35</v>
      </c>
      <c r="E181" s="107">
        <v>0.266</v>
      </c>
      <c r="F181" s="128">
        <v>0</v>
      </c>
      <c r="G181" s="129">
        <f>E181*F181</f>
        <v>0</v>
      </c>
    </row>
    <row r="182" spans="1:7" s="109" customFormat="1" ht="12.75" thickBot="1">
      <c r="A182" s="108"/>
      <c r="B182" s="108"/>
      <c r="C182" s="108"/>
      <c r="D182" s="108"/>
      <c r="E182" s="108"/>
      <c r="F182" s="108"/>
      <c r="G182" s="108"/>
    </row>
    <row r="183" spans="1:7" s="85" customFormat="1" ht="12">
      <c r="A183" s="82" t="s">
        <v>1</v>
      </c>
      <c r="B183" s="83" t="s">
        <v>5</v>
      </c>
      <c r="C183" s="83" t="s">
        <v>7</v>
      </c>
      <c r="D183" s="83" t="s">
        <v>9</v>
      </c>
      <c r="E183" s="83" t="s">
        <v>11</v>
      </c>
      <c r="F183" s="84" t="s">
        <v>13</v>
      </c>
      <c r="G183" s="116"/>
    </row>
    <row r="184" spans="1:7" s="85" customFormat="1" ht="12">
      <c r="A184" s="86" t="s">
        <v>2</v>
      </c>
      <c r="B184" s="87"/>
      <c r="C184" s="87"/>
      <c r="D184" s="87"/>
      <c r="E184" s="87"/>
      <c r="F184" s="88" t="s">
        <v>101</v>
      </c>
      <c r="G184" s="117"/>
    </row>
    <row r="185" spans="1:7" s="85" customFormat="1" ht="12">
      <c r="A185" s="86" t="s">
        <v>3</v>
      </c>
      <c r="B185" s="87"/>
      <c r="C185" s="87"/>
      <c r="D185" s="87"/>
      <c r="E185" s="87"/>
      <c r="F185" s="89" t="s">
        <v>14</v>
      </c>
      <c r="G185" s="118" t="s">
        <v>16</v>
      </c>
    </row>
    <row r="186" spans="1:7" s="85" customFormat="1" ht="12.75" thickBot="1">
      <c r="A186" s="90" t="s">
        <v>4</v>
      </c>
      <c r="B186" s="91" t="s">
        <v>6</v>
      </c>
      <c r="C186" s="91" t="s">
        <v>8</v>
      </c>
      <c r="D186" s="91" t="s">
        <v>10</v>
      </c>
      <c r="E186" s="91" t="s">
        <v>12</v>
      </c>
      <c r="F186" s="92" t="s">
        <v>15</v>
      </c>
      <c r="G186" s="119" t="s">
        <v>17</v>
      </c>
    </row>
    <row r="187" spans="1:7" s="97" customFormat="1" ht="12.75" thickBot="1">
      <c r="A187" s="93"/>
      <c r="B187" s="94"/>
      <c r="C187" s="95" t="s">
        <v>397</v>
      </c>
      <c r="D187" s="94"/>
      <c r="E187" s="94"/>
      <c r="F187" s="96"/>
      <c r="G187" s="120"/>
    </row>
    <row r="188" spans="1:7" s="97" customFormat="1" ht="12">
      <c r="A188" s="132"/>
      <c r="B188" s="140" t="s">
        <v>398</v>
      </c>
      <c r="C188" s="141" t="s">
        <v>399</v>
      </c>
      <c r="D188" s="142"/>
      <c r="E188" s="133"/>
      <c r="F188" s="132"/>
      <c r="G188" s="148">
        <f>SUM(G190:G266)</f>
        <v>0</v>
      </c>
    </row>
    <row r="189" spans="1:7" s="109" customFormat="1" ht="12">
      <c r="A189" s="134"/>
      <c r="B189" s="138"/>
      <c r="C189" s="139" t="s">
        <v>400</v>
      </c>
      <c r="D189" s="137"/>
      <c r="E189" s="131"/>
      <c r="F189" s="134"/>
      <c r="G189" s="144"/>
    </row>
    <row r="190" spans="1:7" s="109" customFormat="1" ht="12">
      <c r="A190" s="134">
        <v>141</v>
      </c>
      <c r="B190" s="138" t="s">
        <v>401</v>
      </c>
      <c r="C190" s="137" t="s">
        <v>402</v>
      </c>
      <c r="D190" s="137"/>
      <c r="E190" s="131">
        <v>1</v>
      </c>
      <c r="F190" s="103">
        <v>0</v>
      </c>
      <c r="G190" s="146">
        <f>E190*F190</f>
        <v>0</v>
      </c>
    </row>
    <row r="191" spans="1:7" s="109" customFormat="1" ht="12">
      <c r="A191" s="134">
        <v>142</v>
      </c>
      <c r="B191" s="138">
        <v>358118350</v>
      </c>
      <c r="C191" s="137" t="s">
        <v>403</v>
      </c>
      <c r="D191" s="137"/>
      <c r="E191" s="131">
        <v>1</v>
      </c>
      <c r="F191" s="103">
        <v>0</v>
      </c>
      <c r="G191" s="146">
        <f>E191*F191</f>
        <v>0</v>
      </c>
    </row>
    <row r="192" spans="1:7" s="109" customFormat="1" ht="12">
      <c r="A192" s="134">
        <v>143</v>
      </c>
      <c r="B192" s="138">
        <v>358890560</v>
      </c>
      <c r="C192" s="137" t="s">
        <v>404</v>
      </c>
      <c r="D192" s="137"/>
      <c r="E192" s="131">
        <v>1</v>
      </c>
      <c r="F192" s="103">
        <v>0</v>
      </c>
      <c r="G192" s="146">
        <f>E192*F192</f>
        <v>0</v>
      </c>
    </row>
    <row r="193" spans="1:7" s="109" customFormat="1" ht="12">
      <c r="A193" s="134">
        <v>144</v>
      </c>
      <c r="B193" s="138">
        <v>358892120</v>
      </c>
      <c r="C193" s="137" t="s">
        <v>405</v>
      </c>
      <c r="D193" s="137"/>
      <c r="E193" s="131">
        <v>1</v>
      </c>
      <c r="F193" s="103">
        <v>0</v>
      </c>
      <c r="G193" s="146">
        <f>E193*F193</f>
        <v>0</v>
      </c>
    </row>
    <row r="194" spans="1:7" s="109" customFormat="1" ht="12">
      <c r="A194" s="134">
        <v>145</v>
      </c>
      <c r="B194" s="138">
        <v>358221110</v>
      </c>
      <c r="C194" s="137" t="s">
        <v>406</v>
      </c>
      <c r="D194" s="137"/>
      <c r="E194" s="131">
        <v>7</v>
      </c>
      <c r="F194" s="103">
        <v>0</v>
      </c>
      <c r="G194" s="146">
        <f>E194*F194</f>
        <v>0</v>
      </c>
    </row>
    <row r="195" spans="1:7" s="109" customFormat="1" ht="12">
      <c r="A195" s="134">
        <v>146</v>
      </c>
      <c r="B195" s="138" t="s">
        <v>401</v>
      </c>
      <c r="C195" s="137" t="s">
        <v>407</v>
      </c>
      <c r="D195" s="137"/>
      <c r="E195" s="131">
        <v>1</v>
      </c>
      <c r="F195" s="103">
        <v>0</v>
      </c>
      <c r="G195" s="146">
        <f>E195*F195</f>
        <v>0</v>
      </c>
    </row>
    <row r="196" spans="1:7" s="109" customFormat="1" ht="12">
      <c r="A196" s="134">
        <v>147</v>
      </c>
      <c r="B196" s="138" t="s">
        <v>408</v>
      </c>
      <c r="C196" s="137" t="s">
        <v>409</v>
      </c>
      <c r="D196" s="137"/>
      <c r="E196" s="131">
        <v>1</v>
      </c>
      <c r="F196" s="103">
        <v>0</v>
      </c>
      <c r="G196" s="146">
        <f>E196*F196</f>
        <v>0</v>
      </c>
    </row>
    <row r="197" spans="1:7" s="109" customFormat="1" ht="12">
      <c r="A197" s="134"/>
      <c r="B197" s="138"/>
      <c r="C197" s="139" t="s">
        <v>410</v>
      </c>
      <c r="D197" s="137"/>
      <c r="E197" s="131"/>
      <c r="F197" s="134"/>
      <c r="G197" s="144"/>
    </row>
    <row r="198" spans="1:7" s="109" customFormat="1" ht="12">
      <c r="A198" s="134">
        <v>148</v>
      </c>
      <c r="B198" s="138" t="s">
        <v>411</v>
      </c>
      <c r="C198" s="137" t="s">
        <v>412</v>
      </c>
      <c r="D198" s="137"/>
      <c r="E198" s="131">
        <v>1</v>
      </c>
      <c r="F198" s="103">
        <v>0</v>
      </c>
      <c r="G198" s="146">
        <f>E198*F198</f>
        <v>0</v>
      </c>
    </row>
    <row r="199" spans="1:7" s="109" customFormat="1" ht="12">
      <c r="A199" s="134">
        <v>149</v>
      </c>
      <c r="B199" s="138" t="s">
        <v>413</v>
      </c>
      <c r="C199" s="137" t="s">
        <v>414</v>
      </c>
      <c r="D199" s="137"/>
      <c r="E199" s="131">
        <v>7</v>
      </c>
      <c r="F199" s="103">
        <v>0</v>
      </c>
      <c r="G199" s="146">
        <f>E199*F199</f>
        <v>0</v>
      </c>
    </row>
    <row r="200" spans="1:7" s="109" customFormat="1" ht="12">
      <c r="A200" s="134">
        <v>150</v>
      </c>
      <c r="B200" s="138" t="s">
        <v>415</v>
      </c>
      <c r="C200" s="137" t="s">
        <v>416</v>
      </c>
      <c r="D200" s="137"/>
      <c r="E200" s="131">
        <v>4</v>
      </c>
      <c r="F200" s="103">
        <v>0</v>
      </c>
      <c r="G200" s="146">
        <f>E200*F200</f>
        <v>0</v>
      </c>
    </row>
    <row r="201" spans="1:7" s="109" customFormat="1" ht="12">
      <c r="A201" s="134">
        <v>151</v>
      </c>
      <c r="B201" s="138" t="s">
        <v>417</v>
      </c>
      <c r="C201" s="137" t="s">
        <v>418</v>
      </c>
      <c r="D201" s="137"/>
      <c r="E201" s="131">
        <v>1</v>
      </c>
      <c r="F201" s="103">
        <v>0</v>
      </c>
      <c r="G201" s="146">
        <f>E201*F201</f>
        <v>0</v>
      </c>
    </row>
    <row r="202" spans="1:7" s="109" customFormat="1" ht="12">
      <c r="A202" s="134">
        <v>152</v>
      </c>
      <c r="B202" s="138" t="s">
        <v>419</v>
      </c>
      <c r="C202" s="137" t="s">
        <v>420</v>
      </c>
      <c r="D202" s="137"/>
      <c r="E202" s="131">
        <v>1</v>
      </c>
      <c r="F202" s="103">
        <v>0</v>
      </c>
      <c r="G202" s="146">
        <f>E202*F202</f>
        <v>0</v>
      </c>
    </row>
    <row r="203" spans="1:7" s="109" customFormat="1" ht="12">
      <c r="A203" s="134">
        <v>153</v>
      </c>
      <c r="B203" s="138" t="s">
        <v>421</v>
      </c>
      <c r="C203" s="137" t="s">
        <v>422</v>
      </c>
      <c r="D203" s="137"/>
      <c r="E203" s="131">
        <v>1</v>
      </c>
      <c r="F203" s="103">
        <v>0</v>
      </c>
      <c r="G203" s="146">
        <f>E203*F203</f>
        <v>0</v>
      </c>
    </row>
    <row r="204" spans="1:7" s="109" customFormat="1" ht="12">
      <c r="A204" s="134">
        <v>154</v>
      </c>
      <c r="B204" s="138" t="s">
        <v>408</v>
      </c>
      <c r="C204" s="137" t="s">
        <v>423</v>
      </c>
      <c r="D204" s="137"/>
      <c r="E204" s="131">
        <v>1</v>
      </c>
      <c r="F204" s="103">
        <v>0</v>
      </c>
      <c r="G204" s="146">
        <f>E204*F204</f>
        <v>0</v>
      </c>
    </row>
    <row r="205" spans="1:7" s="109" customFormat="1" ht="12">
      <c r="A205" s="134"/>
      <c r="B205" s="138"/>
      <c r="C205" s="139" t="s">
        <v>424</v>
      </c>
      <c r="D205" s="137"/>
      <c r="E205" s="131"/>
      <c r="F205" s="134"/>
      <c r="G205" s="144"/>
    </row>
    <row r="206" spans="1:7" s="109" customFormat="1" ht="12">
      <c r="A206" s="134">
        <v>155</v>
      </c>
      <c r="B206" s="138">
        <v>341110300</v>
      </c>
      <c r="C206" s="137" t="s">
        <v>425</v>
      </c>
      <c r="D206" s="137"/>
      <c r="E206" s="131">
        <v>55</v>
      </c>
      <c r="F206" s="103">
        <v>0</v>
      </c>
      <c r="G206" s="146">
        <f>E206*F206</f>
        <v>0</v>
      </c>
    </row>
    <row r="207" spans="1:7" s="109" customFormat="1" ht="12">
      <c r="A207" s="134">
        <v>156</v>
      </c>
      <c r="B207" s="138">
        <v>341110300</v>
      </c>
      <c r="C207" s="137" t="s">
        <v>426</v>
      </c>
      <c r="D207" s="137"/>
      <c r="E207" s="131">
        <v>24</v>
      </c>
      <c r="F207" s="103">
        <v>0</v>
      </c>
      <c r="G207" s="146">
        <f>E207*F207</f>
        <v>0</v>
      </c>
    </row>
    <row r="208" spans="1:7" s="109" customFormat="1" ht="12">
      <c r="A208" s="134">
        <v>157</v>
      </c>
      <c r="B208" s="138">
        <v>341110360</v>
      </c>
      <c r="C208" s="137" t="s">
        <v>427</v>
      </c>
      <c r="D208" s="137"/>
      <c r="E208" s="131">
        <v>73</v>
      </c>
      <c r="F208" s="103">
        <v>0</v>
      </c>
      <c r="G208" s="146">
        <f>E208*F208</f>
        <v>0</v>
      </c>
    </row>
    <row r="209" spans="1:7" s="109" customFormat="1" ht="12">
      <c r="A209" s="134">
        <v>158</v>
      </c>
      <c r="B209" s="138">
        <v>341110900</v>
      </c>
      <c r="C209" s="137" t="s">
        <v>428</v>
      </c>
      <c r="D209" s="137"/>
      <c r="E209" s="131">
        <v>5</v>
      </c>
      <c r="F209" s="103">
        <v>0</v>
      </c>
      <c r="G209" s="146">
        <f>E209*F209</f>
        <v>0</v>
      </c>
    </row>
    <row r="210" spans="1:7" s="109" customFormat="1" ht="12">
      <c r="A210" s="134">
        <v>159</v>
      </c>
      <c r="B210" s="138">
        <v>341111000</v>
      </c>
      <c r="C210" s="137" t="s">
        <v>429</v>
      </c>
      <c r="D210" s="137"/>
      <c r="E210" s="131">
        <v>2</v>
      </c>
      <c r="F210" s="103">
        <v>0</v>
      </c>
      <c r="G210" s="146">
        <f>E210*F210</f>
        <v>0</v>
      </c>
    </row>
    <row r="211" spans="1:7" s="109" customFormat="1" ht="12">
      <c r="A211" s="134">
        <v>160</v>
      </c>
      <c r="B211" s="138">
        <v>341408240</v>
      </c>
      <c r="C211" s="137" t="s">
        <v>430</v>
      </c>
      <c r="D211" s="137"/>
      <c r="E211" s="131">
        <v>10</v>
      </c>
      <c r="F211" s="103">
        <v>0</v>
      </c>
      <c r="G211" s="146">
        <f>E211*F211</f>
        <v>0</v>
      </c>
    </row>
    <row r="212" spans="1:7" s="109" customFormat="1" ht="12">
      <c r="A212" s="134">
        <v>161</v>
      </c>
      <c r="B212" s="138">
        <v>341408250</v>
      </c>
      <c r="C212" s="137" t="s">
        <v>431</v>
      </c>
      <c r="D212" s="137"/>
      <c r="E212" s="131">
        <v>10</v>
      </c>
      <c r="F212" s="103">
        <v>0</v>
      </c>
      <c r="G212" s="146">
        <f>E212*F212</f>
        <v>0</v>
      </c>
    </row>
    <row r="213" spans="1:7" s="109" customFormat="1" ht="12">
      <c r="A213" s="134">
        <v>162</v>
      </c>
      <c r="B213" s="138"/>
      <c r="C213" s="137" t="s">
        <v>432</v>
      </c>
      <c r="D213" s="137"/>
      <c r="E213" s="131">
        <v>4</v>
      </c>
      <c r="F213" s="103">
        <v>0</v>
      </c>
      <c r="G213" s="146">
        <f>E213*F213</f>
        <v>0</v>
      </c>
    </row>
    <row r="214" spans="1:7" s="109" customFormat="1" ht="12">
      <c r="A214" s="134">
        <v>163</v>
      </c>
      <c r="B214" s="138"/>
      <c r="C214" s="137" t="s">
        <v>433</v>
      </c>
      <c r="D214" s="137"/>
      <c r="E214" s="131">
        <v>1</v>
      </c>
      <c r="F214" s="103">
        <v>0</v>
      </c>
      <c r="G214" s="146">
        <f>E214*F214</f>
        <v>0</v>
      </c>
    </row>
    <row r="215" spans="1:7" s="109" customFormat="1" ht="12">
      <c r="A215" s="134">
        <v>164</v>
      </c>
      <c r="B215" s="138">
        <v>345715190</v>
      </c>
      <c r="C215" s="137" t="s">
        <v>434</v>
      </c>
      <c r="D215" s="137"/>
      <c r="E215" s="131">
        <v>2</v>
      </c>
      <c r="F215" s="103">
        <v>0</v>
      </c>
      <c r="G215" s="146">
        <f>E215*F215</f>
        <v>0</v>
      </c>
    </row>
    <row r="216" spans="1:7" s="109" customFormat="1" ht="12">
      <c r="A216" s="134">
        <v>165</v>
      </c>
      <c r="B216" s="138">
        <v>345715220</v>
      </c>
      <c r="C216" s="137" t="s">
        <v>435</v>
      </c>
      <c r="D216" s="137"/>
      <c r="E216" s="131">
        <v>23</v>
      </c>
      <c r="F216" s="103">
        <v>0</v>
      </c>
      <c r="G216" s="146">
        <f>E216*F216</f>
        <v>0</v>
      </c>
    </row>
    <row r="217" spans="1:7" s="109" customFormat="1" ht="12">
      <c r="A217" s="134">
        <v>166</v>
      </c>
      <c r="B217" s="138">
        <v>345715110</v>
      </c>
      <c r="C217" s="137" t="s">
        <v>436</v>
      </c>
      <c r="D217" s="137"/>
      <c r="E217" s="131">
        <v>2</v>
      </c>
      <c r="F217" s="103">
        <v>0</v>
      </c>
      <c r="G217" s="146">
        <f>E217*F217</f>
        <v>0</v>
      </c>
    </row>
    <row r="218" spans="1:7" s="109" customFormat="1" ht="12">
      <c r="A218" s="134">
        <v>167</v>
      </c>
      <c r="B218" s="138">
        <v>345715190</v>
      </c>
      <c r="C218" s="137" t="s">
        <v>437</v>
      </c>
      <c r="D218" s="137"/>
      <c r="E218" s="131">
        <v>3</v>
      </c>
      <c r="F218" s="103">
        <v>0</v>
      </c>
      <c r="G218" s="146">
        <f>E218*F218</f>
        <v>0</v>
      </c>
    </row>
    <row r="219" spans="1:7" s="109" customFormat="1" ht="12">
      <c r="A219" s="134">
        <v>168</v>
      </c>
      <c r="B219" s="138">
        <v>345354001</v>
      </c>
      <c r="C219" s="137" t="s">
        <v>438</v>
      </c>
      <c r="D219" s="137"/>
      <c r="E219" s="131">
        <v>5</v>
      </c>
      <c r="F219" s="103">
        <v>0</v>
      </c>
      <c r="G219" s="146">
        <f>E219*F219</f>
        <v>0</v>
      </c>
    </row>
    <row r="220" spans="1:7" s="109" customFormat="1" ht="12">
      <c r="A220" s="134">
        <v>169</v>
      </c>
      <c r="B220" s="138">
        <v>345354250</v>
      </c>
      <c r="C220" s="137" t="s">
        <v>439</v>
      </c>
      <c r="D220" s="137"/>
      <c r="E220" s="131">
        <v>2</v>
      </c>
      <c r="F220" s="103">
        <v>0</v>
      </c>
      <c r="G220" s="146">
        <f>E220*F220</f>
        <v>0</v>
      </c>
    </row>
    <row r="221" spans="1:7" s="109" customFormat="1" ht="12">
      <c r="A221" s="134">
        <v>170</v>
      </c>
      <c r="B221" s="138">
        <v>345354061</v>
      </c>
      <c r="C221" s="137" t="s">
        <v>440</v>
      </c>
      <c r="D221" s="137"/>
      <c r="E221" s="131">
        <v>3</v>
      </c>
      <c r="F221" s="103">
        <v>0</v>
      </c>
      <c r="G221" s="146">
        <f>E221*F221</f>
        <v>0</v>
      </c>
    </row>
    <row r="222" spans="1:7" s="109" customFormat="1" ht="12">
      <c r="A222" s="134">
        <v>171</v>
      </c>
      <c r="B222" s="138">
        <v>345354071</v>
      </c>
      <c r="C222" s="137" t="s">
        <v>441</v>
      </c>
      <c r="D222" s="137"/>
      <c r="E222" s="131">
        <v>1</v>
      </c>
      <c r="F222" s="103">
        <v>0</v>
      </c>
      <c r="G222" s="146">
        <f>E222*F222</f>
        <v>0</v>
      </c>
    </row>
    <row r="223" spans="1:7" s="109" customFormat="1" ht="12">
      <c r="A223" s="134">
        <v>172</v>
      </c>
      <c r="B223" s="138">
        <v>345364900</v>
      </c>
      <c r="C223" s="137" t="s">
        <v>442</v>
      </c>
      <c r="D223" s="137"/>
      <c r="E223" s="131">
        <v>9</v>
      </c>
      <c r="F223" s="103">
        <v>0</v>
      </c>
      <c r="G223" s="146">
        <f>E223*F223</f>
        <v>0</v>
      </c>
    </row>
    <row r="224" spans="1:7" s="109" customFormat="1" ht="12">
      <c r="A224" s="134">
        <v>173</v>
      </c>
      <c r="B224" s="138">
        <v>345364940</v>
      </c>
      <c r="C224" s="137" t="s">
        <v>443</v>
      </c>
      <c r="D224" s="137"/>
      <c r="E224" s="131">
        <v>2</v>
      </c>
      <c r="F224" s="103">
        <v>0</v>
      </c>
      <c r="G224" s="146">
        <f>E224*F224</f>
        <v>0</v>
      </c>
    </row>
    <row r="225" spans="1:7" s="109" customFormat="1" ht="12">
      <c r="A225" s="134">
        <v>174</v>
      </c>
      <c r="B225" s="138">
        <v>345367000</v>
      </c>
      <c r="C225" s="137" t="s">
        <v>444</v>
      </c>
      <c r="D225" s="137"/>
      <c r="E225" s="131">
        <v>15</v>
      </c>
      <c r="F225" s="103">
        <v>0</v>
      </c>
      <c r="G225" s="146">
        <f>E225*F225</f>
        <v>0</v>
      </c>
    </row>
    <row r="226" spans="1:7" s="109" customFormat="1" ht="12">
      <c r="A226" s="134">
        <v>175</v>
      </c>
      <c r="B226" s="138">
        <v>345367050</v>
      </c>
      <c r="C226" s="137" t="s">
        <v>445</v>
      </c>
      <c r="D226" s="137"/>
      <c r="E226" s="131">
        <v>1</v>
      </c>
      <c r="F226" s="103">
        <v>0</v>
      </c>
      <c r="G226" s="146">
        <f>E226*F226</f>
        <v>0</v>
      </c>
    </row>
    <row r="227" spans="1:7" s="109" customFormat="1" ht="12">
      <c r="A227" s="134">
        <v>176</v>
      </c>
      <c r="B227" s="138"/>
      <c r="C227" s="137" t="s">
        <v>446</v>
      </c>
      <c r="D227" s="137"/>
      <c r="E227" s="131">
        <v>1</v>
      </c>
      <c r="F227" s="103">
        <v>0</v>
      </c>
      <c r="G227" s="146">
        <f>E227*F227</f>
        <v>0</v>
      </c>
    </row>
    <row r="228" spans="1:7" s="109" customFormat="1" ht="12">
      <c r="A228" s="134">
        <v>177</v>
      </c>
      <c r="B228" s="138">
        <v>345511020</v>
      </c>
      <c r="C228" s="137" t="s">
        <v>447</v>
      </c>
      <c r="D228" s="137"/>
      <c r="E228" s="131">
        <v>6</v>
      </c>
      <c r="F228" s="103">
        <v>0</v>
      </c>
      <c r="G228" s="146">
        <f>E228*F228</f>
        <v>0</v>
      </c>
    </row>
    <row r="229" spans="1:7" s="109" customFormat="1" ht="12">
      <c r="A229" s="134">
        <v>178</v>
      </c>
      <c r="B229" s="138">
        <v>345511100</v>
      </c>
      <c r="C229" s="137" t="s">
        <v>448</v>
      </c>
      <c r="D229" s="137"/>
      <c r="E229" s="131">
        <v>7</v>
      </c>
      <c r="F229" s="103">
        <v>0</v>
      </c>
      <c r="G229" s="146">
        <f>E229*F229</f>
        <v>0</v>
      </c>
    </row>
    <row r="230" spans="1:7" s="109" customFormat="1" ht="12">
      <c r="A230" s="134">
        <v>179</v>
      </c>
      <c r="B230" s="138"/>
      <c r="C230" s="137" t="s">
        <v>449</v>
      </c>
      <c r="D230" s="137"/>
      <c r="E230" s="131">
        <v>2</v>
      </c>
      <c r="F230" s="103">
        <v>0</v>
      </c>
      <c r="G230" s="146">
        <f>E230*F230</f>
        <v>0</v>
      </c>
    </row>
    <row r="231" spans="1:7" s="109" customFormat="1" ht="12">
      <c r="A231" s="134">
        <v>180</v>
      </c>
      <c r="B231" s="138" t="s">
        <v>408</v>
      </c>
      <c r="C231" s="137" t="s">
        <v>450</v>
      </c>
      <c r="D231" s="137"/>
      <c r="E231" s="131">
        <v>1</v>
      </c>
      <c r="F231" s="103">
        <v>0</v>
      </c>
      <c r="G231" s="146">
        <f>E231*F231</f>
        <v>0</v>
      </c>
    </row>
    <row r="232" spans="1:7" s="109" customFormat="1" ht="12">
      <c r="A232" s="134"/>
      <c r="B232" s="138"/>
      <c r="C232" s="139" t="s">
        <v>451</v>
      </c>
      <c r="D232" s="137"/>
      <c r="E232" s="131"/>
      <c r="F232" s="134"/>
      <c r="G232" s="144"/>
    </row>
    <row r="233" spans="1:7" s="109" customFormat="1" ht="12">
      <c r="A233" s="134">
        <v>181</v>
      </c>
      <c r="B233" s="138">
        <v>429115710</v>
      </c>
      <c r="C233" s="137" t="s">
        <v>452</v>
      </c>
      <c r="D233" s="137"/>
      <c r="E233" s="131">
        <v>1</v>
      </c>
      <c r="F233" s="103">
        <v>0</v>
      </c>
      <c r="G233" s="146">
        <f>E233*F233</f>
        <v>0</v>
      </c>
    </row>
    <row r="234" spans="1:7" s="109" customFormat="1" ht="12">
      <c r="A234" s="134"/>
      <c r="B234" s="138"/>
      <c r="C234" s="139" t="s">
        <v>453</v>
      </c>
      <c r="D234" s="137"/>
      <c r="E234" s="131"/>
      <c r="F234" s="134"/>
      <c r="G234" s="144"/>
    </row>
    <row r="235" spans="1:7" s="109" customFormat="1" ht="12">
      <c r="A235" s="134">
        <v>182</v>
      </c>
      <c r="B235" s="138"/>
      <c r="C235" s="137" t="s">
        <v>454</v>
      </c>
      <c r="D235" s="137"/>
      <c r="E235" s="131">
        <v>1</v>
      </c>
      <c r="F235" s="103">
        <v>0</v>
      </c>
      <c r="G235" s="146">
        <f>E235*F235</f>
        <v>0</v>
      </c>
    </row>
    <row r="236" spans="1:7" s="109" customFormat="1" ht="12">
      <c r="A236" s="134"/>
      <c r="B236" s="138"/>
      <c r="C236" s="139" t="s">
        <v>455</v>
      </c>
      <c r="D236" s="137"/>
      <c r="E236" s="131"/>
      <c r="F236" s="134"/>
      <c r="G236" s="144"/>
    </row>
    <row r="237" spans="1:7" s="109" customFormat="1" ht="12">
      <c r="A237" s="134">
        <v>183</v>
      </c>
      <c r="B237" s="138" t="s">
        <v>456</v>
      </c>
      <c r="C237" s="137" t="s">
        <v>457</v>
      </c>
      <c r="D237" s="137"/>
      <c r="E237" s="131">
        <v>1</v>
      </c>
      <c r="F237" s="103">
        <v>0</v>
      </c>
      <c r="G237" s="146">
        <f>E237*F237</f>
        <v>0</v>
      </c>
    </row>
    <row r="238" spans="1:7" s="109" customFormat="1" ht="12">
      <c r="A238" s="134">
        <v>184</v>
      </c>
      <c r="B238" s="138" t="s">
        <v>458</v>
      </c>
      <c r="C238" s="137" t="s">
        <v>459</v>
      </c>
      <c r="D238" s="137"/>
      <c r="E238" s="131">
        <v>5</v>
      </c>
      <c r="F238" s="103">
        <v>0</v>
      </c>
      <c r="G238" s="146">
        <f>E238*F238</f>
        <v>0</v>
      </c>
    </row>
    <row r="239" spans="1:7" s="109" customFormat="1" ht="12">
      <c r="A239" s="134">
        <v>185</v>
      </c>
      <c r="B239" s="138" t="s">
        <v>460</v>
      </c>
      <c r="C239" s="137" t="s">
        <v>461</v>
      </c>
      <c r="D239" s="137"/>
      <c r="E239" s="131">
        <v>3</v>
      </c>
      <c r="F239" s="103">
        <v>0</v>
      </c>
      <c r="G239" s="146">
        <f>E239*F239</f>
        <v>0</v>
      </c>
    </row>
    <row r="240" spans="1:7" s="109" customFormat="1" ht="12">
      <c r="A240" s="134">
        <v>186</v>
      </c>
      <c r="B240" s="138" t="s">
        <v>462</v>
      </c>
      <c r="C240" s="137" t="s">
        <v>463</v>
      </c>
      <c r="D240" s="137"/>
      <c r="E240" s="131">
        <v>2</v>
      </c>
      <c r="F240" s="103">
        <v>0</v>
      </c>
      <c r="G240" s="146">
        <f>E240*F240</f>
        <v>0</v>
      </c>
    </row>
    <row r="241" spans="1:7" s="109" customFormat="1" ht="12">
      <c r="A241" s="134">
        <v>187</v>
      </c>
      <c r="B241" s="138" t="s">
        <v>464</v>
      </c>
      <c r="C241" s="137" t="s">
        <v>465</v>
      </c>
      <c r="D241" s="137"/>
      <c r="E241" s="131">
        <v>1</v>
      </c>
      <c r="F241" s="103">
        <v>0</v>
      </c>
      <c r="G241" s="146">
        <f>E241*F241</f>
        <v>0</v>
      </c>
    </row>
    <row r="242" spans="1:7" s="109" customFormat="1" ht="12">
      <c r="A242" s="134">
        <v>188</v>
      </c>
      <c r="B242" s="138" t="s">
        <v>466</v>
      </c>
      <c r="C242" s="137" t="s">
        <v>467</v>
      </c>
      <c r="D242" s="137"/>
      <c r="E242" s="131">
        <v>17</v>
      </c>
      <c r="F242" s="103">
        <v>0</v>
      </c>
      <c r="G242" s="146">
        <f>E242*F242</f>
        <v>0</v>
      </c>
    </row>
    <row r="243" spans="1:7" s="109" customFormat="1" ht="12">
      <c r="A243" s="134">
        <v>189</v>
      </c>
      <c r="B243" s="138" t="s">
        <v>468</v>
      </c>
      <c r="C243" s="137" t="s">
        <v>469</v>
      </c>
      <c r="D243" s="137"/>
      <c r="E243" s="131">
        <v>3</v>
      </c>
      <c r="F243" s="103">
        <v>0</v>
      </c>
      <c r="G243" s="146">
        <f>E243*F243</f>
        <v>0</v>
      </c>
    </row>
    <row r="244" spans="1:7" s="109" customFormat="1" ht="12">
      <c r="A244" s="134">
        <v>190</v>
      </c>
      <c r="B244" s="138" t="s">
        <v>470</v>
      </c>
      <c r="C244" s="137" t="s">
        <v>471</v>
      </c>
      <c r="D244" s="137"/>
      <c r="E244" s="131">
        <v>30</v>
      </c>
      <c r="F244" s="103">
        <v>0</v>
      </c>
      <c r="G244" s="146">
        <f>E244*F244</f>
        <v>0</v>
      </c>
    </row>
    <row r="245" spans="1:7" s="109" customFormat="1" ht="12">
      <c r="A245" s="134">
        <v>191</v>
      </c>
      <c r="B245" s="138" t="s">
        <v>472</v>
      </c>
      <c r="C245" s="137" t="s">
        <v>473</v>
      </c>
      <c r="D245" s="137"/>
      <c r="E245" s="131">
        <v>79</v>
      </c>
      <c r="F245" s="103">
        <v>0</v>
      </c>
      <c r="G245" s="146">
        <f>E245*F245</f>
        <v>0</v>
      </c>
    </row>
    <row r="246" spans="1:7" s="109" customFormat="1" ht="12">
      <c r="A246" s="134">
        <v>192</v>
      </c>
      <c r="B246" s="138" t="s">
        <v>474</v>
      </c>
      <c r="C246" s="137" t="s">
        <v>475</v>
      </c>
      <c r="D246" s="137"/>
      <c r="E246" s="131">
        <v>78</v>
      </c>
      <c r="F246" s="103">
        <v>0</v>
      </c>
      <c r="G246" s="146">
        <f>E246*F246</f>
        <v>0</v>
      </c>
    </row>
    <row r="247" spans="1:7" s="109" customFormat="1" ht="12">
      <c r="A247" s="134">
        <v>193</v>
      </c>
      <c r="B247" s="138" t="s">
        <v>476</v>
      </c>
      <c r="C247" s="137" t="s">
        <v>477</v>
      </c>
      <c r="D247" s="137"/>
      <c r="E247" s="131">
        <v>2</v>
      </c>
      <c r="F247" s="103">
        <v>0</v>
      </c>
      <c r="G247" s="146">
        <f>E247*F247</f>
        <v>0</v>
      </c>
    </row>
    <row r="248" spans="1:7" s="109" customFormat="1" ht="12">
      <c r="A248" s="134">
        <v>194</v>
      </c>
      <c r="B248" s="138" t="s">
        <v>478</v>
      </c>
      <c r="C248" s="137" t="s">
        <v>479</v>
      </c>
      <c r="D248" s="137"/>
      <c r="E248" s="131">
        <v>91</v>
      </c>
      <c r="F248" s="103">
        <v>0</v>
      </c>
      <c r="G248" s="146">
        <f>E248*F248</f>
        <v>0</v>
      </c>
    </row>
    <row r="249" spans="1:7" s="109" customFormat="1" ht="12">
      <c r="A249" s="134">
        <v>195</v>
      </c>
      <c r="B249" s="138" t="s">
        <v>480</v>
      </c>
      <c r="C249" s="137" t="s">
        <v>481</v>
      </c>
      <c r="D249" s="137"/>
      <c r="E249" s="131">
        <v>24</v>
      </c>
      <c r="F249" s="103">
        <v>0</v>
      </c>
      <c r="G249" s="146">
        <f>E249*F249</f>
        <v>0</v>
      </c>
    </row>
    <row r="250" spans="1:7" s="109" customFormat="1" ht="12">
      <c r="A250" s="134">
        <v>196</v>
      </c>
      <c r="B250" s="138" t="s">
        <v>482</v>
      </c>
      <c r="C250" s="137" t="s">
        <v>483</v>
      </c>
      <c r="D250" s="137"/>
      <c r="E250" s="131">
        <v>1</v>
      </c>
      <c r="F250" s="103">
        <v>0</v>
      </c>
      <c r="G250" s="146">
        <f>E250*F250</f>
        <v>0</v>
      </c>
    </row>
    <row r="251" spans="1:7" s="109" customFormat="1" ht="12">
      <c r="A251" s="134">
        <v>197</v>
      </c>
      <c r="B251" s="138" t="s">
        <v>484</v>
      </c>
      <c r="C251" s="137" t="s">
        <v>485</v>
      </c>
      <c r="D251" s="137"/>
      <c r="E251" s="131">
        <v>5</v>
      </c>
      <c r="F251" s="103">
        <v>0</v>
      </c>
      <c r="G251" s="146">
        <f>E251*F251</f>
        <v>0</v>
      </c>
    </row>
    <row r="252" spans="1:7" s="109" customFormat="1" ht="12">
      <c r="A252" s="134">
        <v>198</v>
      </c>
      <c r="B252" s="138" t="s">
        <v>486</v>
      </c>
      <c r="C252" s="137" t="s">
        <v>487</v>
      </c>
      <c r="D252" s="137"/>
      <c r="E252" s="131">
        <v>4</v>
      </c>
      <c r="F252" s="103">
        <v>0</v>
      </c>
      <c r="G252" s="146">
        <f>E252*F252</f>
        <v>0</v>
      </c>
    </row>
    <row r="253" spans="1:7" s="109" customFormat="1" ht="12">
      <c r="A253" s="134"/>
      <c r="B253" s="138"/>
      <c r="C253" s="139" t="s">
        <v>488</v>
      </c>
      <c r="D253" s="137"/>
      <c r="E253" s="131"/>
      <c r="F253" s="134"/>
      <c r="G253" s="144"/>
    </row>
    <row r="254" spans="1:7" s="109" customFormat="1" ht="12">
      <c r="A254" s="134">
        <v>199</v>
      </c>
      <c r="B254" s="138"/>
      <c r="C254" s="137" t="s">
        <v>489</v>
      </c>
      <c r="D254" s="137"/>
      <c r="E254" s="131">
        <v>4</v>
      </c>
      <c r="F254" s="103">
        <v>0</v>
      </c>
      <c r="G254" s="146">
        <f>E254*F254</f>
        <v>0</v>
      </c>
    </row>
    <row r="255" spans="1:7" s="109" customFormat="1" ht="12">
      <c r="A255" s="134">
        <v>200</v>
      </c>
      <c r="B255" s="138"/>
      <c r="C255" s="137" t="s">
        <v>490</v>
      </c>
      <c r="D255" s="137"/>
      <c r="E255" s="131">
        <v>1</v>
      </c>
      <c r="F255" s="103">
        <v>0</v>
      </c>
      <c r="G255" s="146">
        <f>E255*F255</f>
        <v>0</v>
      </c>
    </row>
    <row r="256" spans="1:7" s="109" customFormat="1" ht="12">
      <c r="A256" s="134">
        <v>201</v>
      </c>
      <c r="B256" s="138"/>
      <c r="C256" s="137" t="s">
        <v>491</v>
      </c>
      <c r="D256" s="137"/>
      <c r="E256" s="131">
        <v>2</v>
      </c>
      <c r="F256" s="103">
        <v>0</v>
      </c>
      <c r="G256" s="146">
        <f>E256*F256</f>
        <v>0</v>
      </c>
    </row>
    <row r="257" spans="1:7" s="109" customFormat="1" ht="12">
      <c r="A257" s="134">
        <v>202</v>
      </c>
      <c r="B257" s="138"/>
      <c r="C257" s="137" t="s">
        <v>492</v>
      </c>
      <c r="D257" s="137"/>
      <c r="E257" s="131">
        <v>1</v>
      </c>
      <c r="F257" s="103">
        <v>0</v>
      </c>
      <c r="G257" s="146">
        <f>E257*F257</f>
        <v>0</v>
      </c>
    </row>
    <row r="258" spans="1:7" s="109" customFormat="1" ht="12">
      <c r="A258" s="134"/>
      <c r="B258" s="138"/>
      <c r="C258" s="139" t="s">
        <v>493</v>
      </c>
      <c r="D258" s="137"/>
      <c r="E258" s="131"/>
      <c r="F258" s="134"/>
      <c r="G258" s="144"/>
    </row>
    <row r="259" spans="1:7" s="109" customFormat="1" ht="12">
      <c r="A259" s="134">
        <v>203</v>
      </c>
      <c r="B259" s="138" t="s">
        <v>494</v>
      </c>
      <c r="C259" s="137" t="s">
        <v>495</v>
      </c>
      <c r="D259" s="137"/>
      <c r="E259" s="131">
        <v>5</v>
      </c>
      <c r="F259" s="103">
        <v>0</v>
      </c>
      <c r="G259" s="146">
        <f>E259*F259</f>
        <v>0</v>
      </c>
    </row>
    <row r="260" spans="1:7" s="109" customFormat="1" ht="12">
      <c r="A260" s="134">
        <v>204</v>
      </c>
      <c r="B260" s="138" t="s">
        <v>496</v>
      </c>
      <c r="C260" s="137" t="s">
        <v>497</v>
      </c>
      <c r="D260" s="137"/>
      <c r="E260" s="131">
        <v>2</v>
      </c>
      <c r="F260" s="103">
        <v>0</v>
      </c>
      <c r="G260" s="146">
        <f>E260*F260</f>
        <v>0</v>
      </c>
    </row>
    <row r="261" spans="1:7" s="109" customFormat="1" ht="12">
      <c r="A261" s="134"/>
      <c r="B261" s="138"/>
      <c r="C261" s="139" t="s">
        <v>498</v>
      </c>
      <c r="D261" s="137"/>
      <c r="E261" s="131"/>
      <c r="F261" s="134"/>
      <c r="G261" s="144"/>
    </row>
    <row r="262" spans="1:7" s="109" customFormat="1" ht="12">
      <c r="A262" s="134">
        <v>205</v>
      </c>
      <c r="B262" s="138"/>
      <c r="C262" s="137" t="s">
        <v>499</v>
      </c>
      <c r="D262" s="137"/>
      <c r="E262" s="131">
        <v>1</v>
      </c>
      <c r="F262" s="103">
        <v>0</v>
      </c>
      <c r="G262" s="146">
        <f>E262*F262</f>
        <v>0</v>
      </c>
    </row>
    <row r="263" spans="1:7" s="109" customFormat="1" ht="12">
      <c r="A263" s="134">
        <v>206</v>
      </c>
      <c r="B263" s="138"/>
      <c r="C263" s="137" t="s">
        <v>500</v>
      </c>
      <c r="D263" s="137"/>
      <c r="E263" s="131">
        <v>1</v>
      </c>
      <c r="F263" s="103">
        <v>0</v>
      </c>
      <c r="G263" s="146">
        <f>E263*F263</f>
        <v>0</v>
      </c>
    </row>
    <row r="264" spans="1:7" s="109" customFormat="1" ht="12">
      <c r="A264" s="134">
        <v>207</v>
      </c>
      <c r="B264" s="138"/>
      <c r="C264" s="137" t="s">
        <v>501</v>
      </c>
      <c r="D264" s="137"/>
      <c r="E264" s="131">
        <v>1</v>
      </c>
      <c r="F264" s="103">
        <v>0</v>
      </c>
      <c r="G264" s="146">
        <f>E264*F264</f>
        <v>0</v>
      </c>
    </row>
    <row r="265" spans="1:7" s="109" customFormat="1" ht="12">
      <c r="A265" s="134"/>
      <c r="B265" s="138"/>
      <c r="C265" s="139" t="s">
        <v>502</v>
      </c>
      <c r="D265" s="137"/>
      <c r="E265" s="131"/>
      <c r="F265" s="134"/>
      <c r="G265" s="144"/>
    </row>
    <row r="266" spans="1:7" s="109" customFormat="1" ht="12.75" thickBot="1">
      <c r="A266" s="135">
        <v>208</v>
      </c>
      <c r="B266" s="145" t="s">
        <v>504</v>
      </c>
      <c r="C266" s="143" t="s">
        <v>503</v>
      </c>
      <c r="D266" s="149" t="s">
        <v>27</v>
      </c>
      <c r="E266" s="136">
        <v>1</v>
      </c>
      <c r="F266" s="128">
        <v>0</v>
      </c>
      <c r="G266" s="147">
        <f>E266*F266</f>
        <v>0</v>
      </c>
    </row>
    <row r="267" spans="1:7" s="109" customFormat="1" ht="12">
      <c r="A267" s="12"/>
      <c r="B267" s="12"/>
      <c r="C267" s="12"/>
      <c r="D267" s="12"/>
      <c r="E267" s="12"/>
      <c r="F267" s="12"/>
      <c r="G267" s="12"/>
    </row>
    <row r="268" spans="1:7" s="109" customFormat="1" ht="12">
      <c r="A268" s="12"/>
      <c r="B268" s="12"/>
      <c r="C268" s="12"/>
      <c r="D268" s="12"/>
      <c r="E268" s="12"/>
      <c r="F268" s="12"/>
      <c r="G268" s="12"/>
    </row>
    <row r="269" spans="1:7" ht="13.5" thickBot="1">
      <c r="A269"/>
      <c r="B269"/>
      <c r="C269"/>
      <c r="D269"/>
      <c r="E269"/>
      <c r="F269"/>
      <c r="G269" s="16"/>
    </row>
    <row r="270" spans="1:7" ht="15">
      <c r="A270" s="14"/>
      <c r="B270" s="77" t="s">
        <v>90</v>
      </c>
      <c r="C270" s="77"/>
      <c r="D270" s="77"/>
      <c r="E270" s="77"/>
      <c r="F270" s="3"/>
      <c r="G270" s="23">
        <f>SUM(G10,G16,G20,G22,G28,G30,G34,G55,G64,G71,G78,G83,G95,G99,G106,G116,G118,G133,G144,G155,G188)</f>
        <v>0</v>
      </c>
    </row>
    <row r="271" spans="1:7" ht="15">
      <c r="A271" s="15"/>
      <c r="B271" s="78" t="s">
        <v>91</v>
      </c>
      <c r="C271" s="78"/>
      <c r="D271" s="78"/>
      <c r="E271" s="78"/>
      <c r="F271" s="16"/>
      <c r="G271" s="24">
        <f>PRODUCT(G270,0.15)</f>
        <v>0</v>
      </c>
    </row>
    <row r="272" spans="1:7" ht="15.75" thickBot="1">
      <c r="A272" s="17"/>
      <c r="B272" s="79" t="s">
        <v>92</v>
      </c>
      <c r="C272" s="79"/>
      <c r="D272" s="79"/>
      <c r="E272" s="79"/>
      <c r="F272" s="18"/>
      <c r="G272" s="25">
        <f>SUM(G270:G271)</f>
        <v>0</v>
      </c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 s="19" t="s">
        <v>93</v>
      </c>
      <c r="C277" s="19"/>
      <c r="D277" s="19"/>
      <c r="E277" s="19" t="s">
        <v>93</v>
      </c>
      <c r="F277" s="19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 s="16"/>
      <c r="B281"/>
      <c r="C281"/>
      <c r="D281"/>
      <c r="E281"/>
      <c r="F281"/>
      <c r="G281"/>
    </row>
    <row r="282" spans="1:7" ht="12.75">
      <c r="A282" s="20"/>
      <c r="B282" s="21" t="s">
        <v>94</v>
      </c>
      <c r="C282" s="21"/>
      <c r="D282" s="22"/>
      <c r="E282" s="21" t="s">
        <v>95</v>
      </c>
      <c r="F282" s="21"/>
      <c r="G282" s="22"/>
    </row>
    <row r="283" spans="1:7" ht="12.75">
      <c r="A283" s="16"/>
      <c r="B283" s="19" t="s">
        <v>96</v>
      </c>
      <c r="C283" s="19"/>
      <c r="D283"/>
      <c r="E283"/>
      <c r="F283"/>
      <c r="G283"/>
    </row>
    <row r="284" spans="1:7" ht="12.75">
      <c r="A284" s="16"/>
      <c r="B284" s="19" t="s">
        <v>97</v>
      </c>
      <c r="C284" s="19"/>
      <c r="D284"/>
      <c r="E284"/>
      <c r="F284"/>
      <c r="G284"/>
    </row>
    <row r="285" spans="1:7" ht="12.75">
      <c r="A285" s="16"/>
      <c r="B285" s="19" t="s">
        <v>98</v>
      </c>
      <c r="C285" s="19"/>
      <c r="D285"/>
      <c r="E285"/>
      <c r="F285"/>
      <c r="G285"/>
    </row>
    <row r="286" spans="1:7" ht="12.75">
      <c r="A286" s="1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</sheetData>
  <mergeCells count="31">
    <mergeCell ref="F129:G129"/>
    <mergeCell ref="B183:B185"/>
    <mergeCell ref="C183:C185"/>
    <mergeCell ref="D183:D185"/>
    <mergeCell ref="E183:E185"/>
    <mergeCell ref="F183:G183"/>
    <mergeCell ref="F184:G184"/>
    <mergeCell ref="B272:C272"/>
    <mergeCell ref="D272:E272"/>
    <mergeCell ref="F5:G5"/>
    <mergeCell ref="B59:B61"/>
    <mergeCell ref="C59:C61"/>
    <mergeCell ref="D59:D61"/>
    <mergeCell ref="E59:E61"/>
    <mergeCell ref="F59:G59"/>
    <mergeCell ref="F60:G60"/>
    <mergeCell ref="B128:B130"/>
    <mergeCell ref="C128:C130"/>
    <mergeCell ref="D128:D130"/>
    <mergeCell ref="B270:C270"/>
    <mergeCell ref="D270:E270"/>
    <mergeCell ref="B271:C271"/>
    <mergeCell ref="D271:E271"/>
    <mergeCell ref="A3:G3"/>
    <mergeCell ref="E128:E130"/>
    <mergeCell ref="F128:G128"/>
    <mergeCell ref="F6:G6"/>
    <mergeCell ref="B5:B7"/>
    <mergeCell ref="C5:C7"/>
    <mergeCell ref="D5:D7"/>
    <mergeCell ref="E5:E7"/>
  </mergeCells>
  <printOptions horizontalCentered="1"/>
  <pageMargins left="0.39375000000000004" right="0.39375000000000004" top="0.5902777777777778" bottom="0.5902777777777778" header="0.3" footer="0.3"/>
  <pageSetup horizontalDpi="600" verticalDpi="600" orientation="landscape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Vokoun</dc:creator>
  <cp:keywords/>
  <dc:description/>
  <cp:lastModifiedBy>Šustr Jiří</cp:lastModifiedBy>
  <cp:lastPrinted>2023-01-16T14:00:01Z</cp:lastPrinted>
  <dcterms:created xsi:type="dcterms:W3CDTF">2021-01-22T15:04:44Z</dcterms:created>
  <dcterms:modified xsi:type="dcterms:W3CDTF">2023-01-16T14:00:34Z</dcterms:modified>
  <cp:category/>
  <cp:version/>
  <cp:contentType/>
  <cp:contentStatus/>
</cp:coreProperties>
</file>