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5" yWindow="120" windowWidth="14925" windowHeight="11880" firstSheet="1" activeTab="1"/>
  </bookViews>
  <sheets>
    <sheet name="SOUHRNNÝ LIST STAVBY" sheetId="2" r:id="rId1"/>
    <sheet name="ROZPOČET" sheetId="6" r:id="rId2"/>
  </sheets>
  <definedNames/>
  <calcPr calcId="162913"/>
</workbook>
</file>

<file path=xl/sharedStrings.xml><?xml version="1.0" encoding="utf-8"?>
<sst xmlns="http://schemas.openxmlformats.org/spreadsheetml/2006/main" count="592" uniqueCount="412">
  <si>
    <t>POLOŽKOVÝ ROZPOČET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</si>
  <si>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</si>
  <si>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</si>
  <si>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</si>
  <si>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</si>
  <si>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</si>
  <si>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</si>
  <si>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</si>
  <si>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</si>
  <si>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</si>
  <si>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</si>
  <si>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</si>
  <si>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</si>
  <si>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</si>
  <si>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jednotková</t>
  </si>
  <si>
    <t>6.</t>
  </si>
  <si>
    <t>celková</t>
  </si>
  <si>
    <t>7.</t>
  </si>
  <si>
    <t>oddíl 3</t>
  </si>
  <si>
    <t>C-348941111-0</t>
  </si>
  <si>
    <t>M</t>
  </si>
  <si>
    <t>SVISLÉ KONSTRUKCE CELKEM</t>
  </si>
  <si>
    <t>oddíl 4</t>
  </si>
  <si>
    <t>C-457971111-0</t>
  </si>
  <si>
    <t>ZRIZENI GEOTEXTILIE DO 1:5 S DO 3M</t>
  </si>
  <si>
    <t>M2</t>
  </si>
  <si>
    <t>VODOROVNÉ KONSTRUKCE CELKEM</t>
  </si>
  <si>
    <t>oddíl 62</t>
  </si>
  <si>
    <t>C-622423621-0</t>
  </si>
  <si>
    <t>OPRAVA FASADY MVC CLEN 3 STUK -65%</t>
  </si>
  <si>
    <t>C-622428896-0</t>
  </si>
  <si>
    <t>PRIPL ZKD 10MM JADRA OPR CIS VAP 65%</t>
  </si>
  <si>
    <t>C-622424621-0</t>
  </si>
  <si>
    <t>OPRAVA FASADY MVC CLEN 4 STUK -65%</t>
  </si>
  <si>
    <t>C-620453112-0</t>
  </si>
  <si>
    <t>C-620471812-0</t>
  </si>
  <si>
    <t>NATER PENETRACNI VNE OMIT SLOZ 1-4 2x</t>
  </si>
  <si>
    <t>C-620991121-0</t>
  </si>
  <si>
    <t>ZAKRYVANI OKENNICH OTVORU Z LESENI</t>
  </si>
  <si>
    <t>C-622421252-0</t>
  </si>
  <si>
    <t>OMIT VNE STEN SMS VPC STR STUK 15MM</t>
  </si>
  <si>
    <t>C-622471116-0</t>
  </si>
  <si>
    <t>ÚPRAVY POVRCHŮ VNĚJŠÍ CELKEM</t>
  </si>
  <si>
    <t>oddíl 9</t>
  </si>
  <si>
    <t>C-952901100-0</t>
  </si>
  <si>
    <t>VYCIST PLOCH OKEN A DVERI MYTIM 2STR</t>
  </si>
  <si>
    <t>C-952902020-0</t>
  </si>
  <si>
    <t>ZAMETENI USAZENEHO PRACHU Z TRAMU</t>
  </si>
  <si>
    <t>C-952903005-0</t>
  </si>
  <si>
    <t>ZAMETENI PTACIHO TRUSU Z TRAMU</t>
  </si>
  <si>
    <t>C-952903001-0</t>
  </si>
  <si>
    <t>ZAMETENI PTACIHO TRUSU Z VODOR PLOCH</t>
  </si>
  <si>
    <t>C-953271121-0</t>
  </si>
  <si>
    <t>ZAKLAD NADSTRESNI PRO ANTENU</t>
  </si>
  <si>
    <t>KS</t>
  </si>
  <si>
    <t>C-955741111-0</t>
  </si>
  <si>
    <t>PRODLOUZENI KOMINU KAMENIN TROUBAMI</t>
  </si>
  <si>
    <t>C-956901411-0</t>
  </si>
  <si>
    <t>OSAZ ZABRADLI STRESNI DO OTVORU NA MC</t>
  </si>
  <si>
    <t>C-900913014-0</t>
  </si>
  <si>
    <t>HZS PRACE KOMINARSKE</t>
  </si>
  <si>
    <t>HOD</t>
  </si>
  <si>
    <t>C-953831113-0</t>
  </si>
  <si>
    <t>MTZ KOMIN VLOZKY KOVOVE DN 200MM</t>
  </si>
  <si>
    <t>C-959991310-0</t>
  </si>
  <si>
    <t>OSTATNÍ KONSTRUKCE A PRÁCE CELKEM</t>
  </si>
  <si>
    <t>oddíl 94</t>
  </si>
  <si>
    <t>C-941941051-0</t>
  </si>
  <si>
    <t>MTZ LESENI LEH RAD PRIME S 1,5M H 10M</t>
  </si>
  <si>
    <t>C-941941391-0</t>
  </si>
  <si>
    <t>PRIPL ZK MESIC POUZ LESENI K POL 1051</t>
  </si>
  <si>
    <t>C-941941851-0</t>
  </si>
  <si>
    <t>DMTZ LESENI L RAD PRIME S 1,5M H 10M</t>
  </si>
  <si>
    <t>C-942941021-0</t>
  </si>
  <si>
    <t>MTZ LES TEZKE RAD S PODL S 2,5 H 10M</t>
  </si>
  <si>
    <t>C-942941191-0</t>
  </si>
  <si>
    <t>PRIPL ZK MESIC POUZ LESENI K POL 1021</t>
  </si>
  <si>
    <t>C-942941821-0</t>
  </si>
  <si>
    <t>DMTZ LES TEZKE RAD S PODL S 2,5 H 10M</t>
  </si>
  <si>
    <t>C-944941103-0</t>
  </si>
  <si>
    <t>OCHRANNE ZABRADLI NA LESENI 2-TYCOVE</t>
  </si>
  <si>
    <t>C-944942101-0</t>
  </si>
  <si>
    <t>ZACHYTNE OHRAZENI NA OBJ NA KONZOLACH</t>
  </si>
  <si>
    <t>C-944943101-0</t>
  </si>
  <si>
    <t>ZACHYTNE LESENI NA OBJ PODLAHY NA KCI</t>
  </si>
  <si>
    <t>C-944944101-0</t>
  </si>
  <si>
    <t>ZACHYTNA SIT UMELE VLAKNO OCEL DRAT</t>
  </si>
  <si>
    <t>C-944945013-0</t>
  </si>
  <si>
    <t>MTZ ZACHYTNE STRISKY H 4,5M S NAD 2M</t>
  </si>
  <si>
    <t>C-944945813-0</t>
  </si>
  <si>
    <t>DMTZ ZACHYTNE STRISKY H 4,5M S NAD 2M</t>
  </si>
  <si>
    <t>LEŠENÍ A STAVEBNÍ VÝTAHY CELKEM</t>
  </si>
  <si>
    <t>oddíl 96</t>
  </si>
  <si>
    <t>C-964061321-0</t>
  </si>
  <si>
    <t>UVOLN ZHLAVI TRAMU ZE ZDI CIH 0,03M2</t>
  </si>
  <si>
    <t>C-978013161-0</t>
  </si>
  <si>
    <t>C-978013191-0</t>
  </si>
  <si>
    <t>OTLUC OMITKY MV VC VNIT STEN 100%</t>
  </si>
  <si>
    <t>C-979082111-0</t>
  </si>
  <si>
    <t>VNITROSTAV DOPRAVA SUTI A HMOT DO 10M</t>
  </si>
  <si>
    <t>T</t>
  </si>
  <si>
    <t>C-979082121-0</t>
  </si>
  <si>
    <t>PRIPL ZKD 5M VNITROSTAV DOPRAVY SUTI</t>
  </si>
  <si>
    <t>C-979011111-0</t>
  </si>
  <si>
    <t>SVISLA DOPR SUTI+HMOT SHOZ ZA 1.PODL</t>
  </si>
  <si>
    <t>C-979011212-0</t>
  </si>
  <si>
    <t>SVISLA DOPR NOSENIM VYB HM ZA 1.PODL</t>
  </si>
  <si>
    <t>C-979081001-0</t>
  </si>
  <si>
    <t>NAKLADKA STAVEB SUTI DO PLAST PYTLU</t>
  </si>
  <si>
    <t>C-979087213-0</t>
  </si>
  <si>
    <t>NAKLADANI NA DOPR PROSTR VYBOUR HMOT</t>
  </si>
  <si>
    <t>C-979081111-0</t>
  </si>
  <si>
    <t>ODVOZ STAVEB SUTI NA SKLADKU DO 1KM</t>
  </si>
  <si>
    <t>C-979081121-0</t>
  </si>
  <si>
    <t>PRIPL ZKD 1KM ODVOZU SUTI NA SKLADKU</t>
  </si>
  <si>
    <t>C-979092119-0</t>
  </si>
  <si>
    <t>PRIPL ZA VYKLIZ ULEHLE SUTI Z HL 10M-</t>
  </si>
  <si>
    <t>M3</t>
  </si>
  <si>
    <t>C-979093111-0</t>
  </si>
  <si>
    <t>ULOZENI SUTI BEZ ZHUTNENI</t>
  </si>
  <si>
    <t>C-979081131-0</t>
  </si>
  <si>
    <t>SKLADKOVNE TRIDENA SUT [BET-CI-KERAM]</t>
  </si>
  <si>
    <t>BOURÁNÍ KONSTRUKCÍ CELKEM</t>
  </si>
  <si>
    <t>oddíl 99</t>
  </si>
  <si>
    <t>C-998011002-0</t>
  </si>
  <si>
    <t>PRESUN HMOT BUDOVY ZDENE VYSKY -12M</t>
  </si>
  <si>
    <t>C-999281110-0</t>
  </si>
  <si>
    <t>PŘESUN HMOT CELKEM</t>
  </si>
  <si>
    <t>oddíl 712</t>
  </si>
  <si>
    <t>C-712191111-0</t>
  </si>
  <si>
    <t>PROVIZ ZAKRYTI STRECH FOLII,PLACHTOU</t>
  </si>
  <si>
    <t>C-712351702-0</t>
  </si>
  <si>
    <t>IZOL POVL STRECH PL FOLIE LEP BOD</t>
  </si>
  <si>
    <t>H-28321355-1</t>
  </si>
  <si>
    <t>C-712391172-0</t>
  </si>
  <si>
    <t>C-712451511-0</t>
  </si>
  <si>
    <t>C-712651703-0</t>
  </si>
  <si>
    <t>IZOL POVL STRECH 30S- FOLIE LEP ZPLNA</t>
  </si>
  <si>
    <t>C-712942963-0</t>
  </si>
  <si>
    <t>UDRZBA BLESKOSV NOSIC PASY PRIT NAIP</t>
  </si>
  <si>
    <t>C-712962901-0</t>
  </si>
  <si>
    <t>UDRZBA BLESKOSV NOSIC FOLIE</t>
  </si>
  <si>
    <t>C-712999991-0</t>
  </si>
  <si>
    <t>POVLAKOVÉ KRYTINY CELKEM</t>
  </si>
  <si>
    <t>oddíl 762</t>
  </si>
  <si>
    <t>C-762342811-0</t>
  </si>
  <si>
    <t>DMTZ LATOVANI STRECH ROZTEC -22cm</t>
  </si>
  <si>
    <t>C-762351812-0</t>
  </si>
  <si>
    <t>DMTZ NADSTRES KONSTR REZIVO F -224cm2</t>
  </si>
  <si>
    <t>C-762341913-0</t>
  </si>
  <si>
    <t>VYREZ OTV V LATOVANI STRECH PL -4m2</t>
  </si>
  <si>
    <t>C-762342915-0</t>
  </si>
  <si>
    <t>ZALATOVANI OTVORU ROZT -22cm PL 8m2-</t>
  </si>
  <si>
    <t>C-762342211-0</t>
  </si>
  <si>
    <t>TESAR LATOVANI STRECH SLOZ ROZT -15cm</t>
  </si>
  <si>
    <t>C-762342451-0</t>
  </si>
  <si>
    <t>TESAR LATOVANI STRECH KONTRALATE</t>
  </si>
  <si>
    <t>C-762511242-0</t>
  </si>
  <si>
    <t>PODLAHY Z DESEK OSB NA SRAZ TL 12mm</t>
  </si>
  <si>
    <t>H-60725024-1</t>
  </si>
  <si>
    <t>DESKY OSB-3 4 PD NEBROUSENE TL 12MM</t>
  </si>
  <si>
    <t>C-762522812-0</t>
  </si>
  <si>
    <t>DMTZ TESAR PODLAH +POLST PRK TL -50mm</t>
  </si>
  <si>
    <t>C-762511266-0</t>
  </si>
  <si>
    <t>PODLAHY Z DESEK OSB NA PD TL 22mm</t>
  </si>
  <si>
    <t>H-60725037-1</t>
  </si>
  <si>
    <t>DESKY OSB-3 4 PD BROUSENE TL 22MM</t>
  </si>
  <si>
    <t>C-762526110-0</t>
  </si>
  <si>
    <t>TESAR MTZ PODLAH POLSTARE ROZT -65cm</t>
  </si>
  <si>
    <t>C-762081410-0</t>
  </si>
  <si>
    <t>TESAR HOBLOVANI NA STAVBE VICESTRANNE</t>
  </si>
  <si>
    <t>C-762096000-0</t>
  </si>
  <si>
    <t>C-762321213-0</t>
  </si>
  <si>
    <t>PODPER KONSTR DR VAZNIKU -10kPa ZRIZ</t>
  </si>
  <si>
    <t>C-762321214-0</t>
  </si>
  <si>
    <t>PODPER KONSTR DR VAZNIKU -10kPa ODSTR</t>
  </si>
  <si>
    <t>C-762321911-0</t>
  </si>
  <si>
    <t>ZAVETROVANI A ZTUZENI KROVU PRKNY</t>
  </si>
  <si>
    <t>C-762322911-0</t>
  </si>
  <si>
    <t>ZAVETROVANI A ZTUZENI KROVU FOSNAMI</t>
  </si>
  <si>
    <t>C-762322912-0</t>
  </si>
  <si>
    <t>ZAVETROVANI A ZTUZENI KROVU HRANOLY</t>
  </si>
  <si>
    <t>C-762395000-0</t>
  </si>
  <si>
    <t>TESAR STRECHY SPOJOVACI PROSTREDKY</t>
  </si>
  <si>
    <t>C-762512235-0</t>
  </si>
  <si>
    <t>TESAR MTZ PODLAH POD POVLAKY PRIBIJ</t>
  </si>
  <si>
    <t>C-762137812-0</t>
  </si>
  <si>
    <t>C-762333130-0</t>
  </si>
  <si>
    <t>TESAR KROV VAZANY PROM TVAR HRAN -288</t>
  </si>
  <si>
    <t>C-762333140-0</t>
  </si>
  <si>
    <t>TESAR KROV VAZANY PROM TVAR HRAN -450</t>
  </si>
  <si>
    <t>C-762341210-0</t>
  </si>
  <si>
    <t>C-762341650-0</t>
  </si>
  <si>
    <t>TESAR BEDNENI STITU,RIMS PRKNA HOBL</t>
  </si>
  <si>
    <t>C-762351912-0</t>
  </si>
  <si>
    <t>C-762083130-0</t>
  </si>
  <si>
    <t>TESAR PROFILOVANI ZHLAVI TRAMU 320cm2</t>
  </si>
  <si>
    <t>C-762331932-0</t>
  </si>
  <si>
    <t>VYREZ STRES VAZBY F -288cm2 DELKY -5m</t>
  </si>
  <si>
    <t>H-60515222-1</t>
  </si>
  <si>
    <t>H-60515234-1</t>
  </si>
  <si>
    <t>H-60515256-1</t>
  </si>
  <si>
    <t>H-60515282-1</t>
  </si>
  <si>
    <t>H-60513762-1</t>
  </si>
  <si>
    <t>PRKNA BO OMIT A 13-15MM 60-130CM</t>
  </si>
  <si>
    <t>H-60517133-1</t>
  </si>
  <si>
    <t>LATE BO 1 DO 25CM2 L 400-650CM</t>
  </si>
  <si>
    <t>KONSTRUKCE TESAŘSKÉ CELKEM</t>
  </si>
  <si>
    <t>oddíl 764</t>
  </si>
  <si>
    <t>C-764322842-0</t>
  </si>
  <si>
    <t>DMTZ KLEMP OKAPU TVR KRYT RS 500 45S-</t>
  </si>
  <si>
    <t>C-764352821-0</t>
  </si>
  <si>
    <t>DMTZ KLEMP ZLAB PULKR RS 500 45S</t>
  </si>
  <si>
    <t>C-764456852-0</t>
  </si>
  <si>
    <t>DMTZ KLEMP KOLENE VYTOK KRUHOVY D 100</t>
  </si>
  <si>
    <t>C-764392852-0</t>
  </si>
  <si>
    <t>DMTZ KLEMP STRES UZLABI RS 660 45S-</t>
  </si>
  <si>
    <t>C-764322851-0</t>
  </si>
  <si>
    <t>DMTZ KLEMP OKAPU TVR KRYT RS 660 45S</t>
  </si>
  <si>
    <t>C-764339842-0</t>
  </si>
  <si>
    <t>DMTZ KLEMP LEMU KOMIN HLAD HREBEN 45-</t>
  </si>
  <si>
    <t>C-764365273-0</t>
  </si>
  <si>
    <t>KLEMP PZ-B POKLOP 600x800 HLAD KRYT</t>
  </si>
  <si>
    <t>C-764395832-0</t>
  </si>
  <si>
    <t>DMTZ KLEMP STRES DILATACE RS 400 45S-</t>
  </si>
  <si>
    <t>C-764234560-0</t>
  </si>
  <si>
    <t>KLEMP TIZN LEM ZDI MK+KR PLECH RS 660</t>
  </si>
  <si>
    <t>C-764445220-0</t>
  </si>
  <si>
    <t>KLEMP PZ8 DILATACE RS 500</t>
  </si>
  <si>
    <t>C-764322250-0</t>
  </si>
  <si>
    <t>KLEMP PZ OKAP TVRDA KRYTINA RS 660</t>
  </si>
  <si>
    <t>C-764392296-0</t>
  </si>
  <si>
    <t>KLEMP PZ-B STRESNI UZLABI RS 750</t>
  </si>
  <si>
    <t>C-764339240-0</t>
  </si>
  <si>
    <t>KLEMP PZ LEM KOMIN HLAD KRYT HREBEN</t>
  </si>
  <si>
    <t>C-764454503-0</t>
  </si>
  <si>
    <t>KLEMP PZ-B ODPADNI TROUBY KRUH D 120</t>
  </si>
  <si>
    <t>KLEMP ODVETR PLYN NEREZ TROUBA D 120</t>
  </si>
  <si>
    <t>C-764999991-0</t>
  </si>
  <si>
    <t>HZS PRACE KLEMPIRSKE</t>
  </si>
  <si>
    <t>KONSTRUKCE KLEMPÍŘSKÉ CELKEM</t>
  </si>
  <si>
    <t>oddíl 765</t>
  </si>
  <si>
    <t>C-765331632-0</t>
  </si>
  <si>
    <t>SOUB</t>
  </si>
  <si>
    <t>C-765311860-0</t>
  </si>
  <si>
    <t>DMTZ PAL BOBR MALTA ZVETRALA DO SUTI</t>
  </si>
  <si>
    <t>C-765331322-0</t>
  </si>
  <si>
    <t>ZASTR BOBROVKA NA SUCHO SLOZ KORUN</t>
  </si>
  <si>
    <t>C-765331333-0</t>
  </si>
  <si>
    <t>H-56238365-1</t>
  </si>
  <si>
    <t>H-55344066-1</t>
  </si>
  <si>
    <t>C-765399935-0</t>
  </si>
  <si>
    <t>OMAZANI KOMINU SLOZITE</t>
  </si>
  <si>
    <t>C-765999991-0</t>
  </si>
  <si>
    <t>HZS PRACE POKRYVACSKE TVRDYCH KRYTIN</t>
  </si>
  <si>
    <t>TVRDÉ KRYTINY CELKEM</t>
  </si>
  <si>
    <t>oddíl 767</t>
  </si>
  <si>
    <t>C-767851101-0</t>
  </si>
  <si>
    <t>MTZ KOMIN LAVEK RAMU A ROSTU</t>
  </si>
  <si>
    <t>C-767851103-0</t>
  </si>
  <si>
    <t>MTZ KOMIN LAVEK KOMPLETNICH+ZABRADLI</t>
  </si>
  <si>
    <t>C-767851803-0</t>
  </si>
  <si>
    <t>DMTZ KOMIN LAVEK CELYCH KOMPLETU+ZABR</t>
  </si>
  <si>
    <t>C-767999991-0</t>
  </si>
  <si>
    <t>HZS PRACE ZAMECNICKE</t>
  </si>
  <si>
    <t>KOVOVÉ DOPLŇKOVÉ KONSTRUKCE CELKEM</t>
  </si>
  <si>
    <t>oddíl 783</t>
  </si>
  <si>
    <t>C-783893221-0</t>
  </si>
  <si>
    <t>NATER OMIT STROPU HYDROFOB IMPREGNACI</t>
  </si>
  <si>
    <t>C-783201821-0</t>
  </si>
  <si>
    <t>ODSTRANENI NATERU KDK OPALENIM</t>
  </si>
  <si>
    <t>C-783726200-0</t>
  </si>
  <si>
    <t>NATER TESAR KCE LAZUR 2xLAKOVANI</t>
  </si>
  <si>
    <t>C-783784503-0</t>
  </si>
  <si>
    <t>NATER TESAR KCE BOCHEMIT 3x</t>
  </si>
  <si>
    <t>C-783786112-0</t>
  </si>
  <si>
    <t>C-783122510-0</t>
  </si>
  <si>
    <t>NATER OCEL KCE SYNTET A 2x+1xEMAIL</t>
  </si>
  <si>
    <t>C-783141201-0</t>
  </si>
  <si>
    <t>NATER OCEL KCE REAKTIVNI C 1x</t>
  </si>
  <si>
    <t>C-783522000-0</t>
  </si>
  <si>
    <t>C-783126250-0</t>
  </si>
  <si>
    <t>C-783124520-0</t>
  </si>
  <si>
    <t>NATER OCEL KCE SYNTET B 2x+1xEMAIL</t>
  </si>
  <si>
    <t>NÁTĚRY CELKEM</t>
  </si>
  <si>
    <t>oddíl M22</t>
  </si>
  <si>
    <t/>
  </si>
  <si>
    <t>Projektant:</t>
  </si>
  <si>
    <t>Objednatel:</t>
  </si>
  <si>
    <t>Zpracovatel:</t>
  </si>
  <si>
    <t>Zhotovitel:</t>
  </si>
  <si>
    <t>ROZPOČTOVÉ NÁKLADY</t>
  </si>
  <si>
    <t>Základní rozpočtové náklady (ZRN)</t>
  </si>
  <si>
    <t>Vedlejší rozpočtové náklady (VRN)</t>
  </si>
  <si>
    <t>Ostatní rozpočtové náklady (ORN)</t>
  </si>
  <si>
    <t>Doplňkové rozpočtové náklady (DRN)</t>
  </si>
  <si>
    <t>Základ pro DPH</t>
  </si>
  <si>
    <t>Kč</t>
  </si>
  <si>
    <t>DPH</t>
  </si>
  <si>
    <t xml:space="preserve">Kód stavby : </t>
  </si>
  <si>
    <t xml:space="preserve">Název stavby : </t>
  </si>
  <si>
    <t xml:space="preserve">Datum: 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</si>
  <si>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</si>
  <si>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</si>
  <si>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</si>
  <si>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</si>
  <si>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</si>
  <si>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</si>
  <si>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</si>
  <si>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</si>
  <si>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</si>
  <si>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</si>
  <si>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</si>
  <si>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</si>
  <si>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</si>
  <si>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Datum, razítko, podpis</t>
  </si>
  <si>
    <t xml:space="preserve">Stavba :  - Kolín, Kouřimská čp.9 </t>
  </si>
  <si>
    <t>22.1.2021</t>
  </si>
  <si>
    <t>SO - 01</t>
  </si>
  <si>
    <t xml:space="preserve">Kolín, Kouřimská ul. čp.9, Kolín </t>
  </si>
  <si>
    <t xml:space="preserve">Oprava střechy Kouřimská 9 </t>
  </si>
  <si>
    <t>R-348941222-R</t>
  </si>
  <si>
    <t xml:space="preserve">OPLOCENÍ DO VÝŠKY 2,0M ZÁBOR CHODNÍKU PRO PRÁCE </t>
  </si>
  <si>
    <t>OSAZ PLOTU RAMOVE OPLOCENI PODSTAVA V 180CM</t>
  </si>
  <si>
    <t>PRESUN HMOT LEŠENÍ BUDOV DO VYSKY 12M</t>
  </si>
  <si>
    <t>IMPREGNOVANI NOVÉHO REZIVA TESAR KONSTRUKCI</t>
  </si>
  <si>
    <t xml:space="preserve">TESAR BEDNENI PODLAH DESKY ROV PD HLADKA </t>
  </si>
  <si>
    <t>VYMENA A ZAJIŠTĚNÍ NADSTŘEŠN KOMIN LAVEK Z PRKEN/FOS L -20m</t>
  </si>
  <si>
    <t>HRANOLY SM 1 120x160MM L 625-900CM</t>
  </si>
  <si>
    <t>HRANOLY SM 1 150x150MM L 625-900CM</t>
  </si>
  <si>
    <t>HRANOLY SM 1 220x260MM L 625-700CM</t>
  </si>
  <si>
    <t>HRANOLY SM 1 130x180MM L 450-600CM</t>
  </si>
  <si>
    <t>HRANOLY SM 1 150x170MM L 625-700CM</t>
  </si>
  <si>
    <t>H-60515285-1</t>
  </si>
  <si>
    <t>HRANOLY SM 1 130x130MM L 350-450CM</t>
  </si>
  <si>
    <t>H-60515288-1</t>
  </si>
  <si>
    <t>HRANOLY SM 1 180x210MM L 350-450CM</t>
  </si>
  <si>
    <t>R-762999993-0</t>
  </si>
  <si>
    <t>R-762595099-R</t>
  </si>
  <si>
    <t xml:space="preserve">TESAR ČEPOVANÝ SPOJ VAZNICE A SLOUPU HISTORICKÉ PROVEDENÍ </t>
  </si>
  <si>
    <t>C-998762099-0</t>
  </si>
  <si>
    <t xml:space="preserve">PŘESUN HMOT KLEMPÍŘ KONSTRUKCE VÝŠKY DO 12M </t>
  </si>
  <si>
    <t>C-97802122-0</t>
  </si>
  <si>
    <t>OTLUC OMITKY MV VC VNIT STEN 60%</t>
  </si>
  <si>
    <t>ODSTR A OČIŠTĚNÍ STÁVACÍCÍCH NATERU TESAŘ KCE C OŠKRABANÍM</t>
  </si>
  <si>
    <t>C-7831038355-0</t>
  </si>
  <si>
    <t xml:space="preserve">HLOUBKOVÁ IMPREGNACE HLOUBKOVÁ BEZBARV NOVÝCH PRVKŮ PROTI HOUBÁM A DŘEVOKAZN HMYZU, REFERENČNÍ MAT LIGNOFIX </t>
  </si>
  <si>
    <t>NATER TESAR HMYZ+PLIS PREVENT NAPŘ. LIGNOFIX FORTE VNĚJ 2x</t>
  </si>
  <si>
    <t>R-349452311-R</t>
  </si>
  <si>
    <t xml:space="preserve">BETONÁŽ DROBN KONSTRUKCE BETON HLAVA KOMÍNU PROSTÝ BETON C20/25 DO BEDNĚNÍ PRKNA </t>
  </si>
  <si>
    <t>IZOL STRECH PL PRIPEV TEXTILIE PLAST OKAPNICE POLOŽENÍ NA FOLII</t>
  </si>
  <si>
    <t>MEMBRANA DIFUZNI REFERENČNÍ MAT  JUTADACH 160 MASTER</t>
  </si>
  <si>
    <t xml:space="preserve">ÚPRAVA PROSTUPU PLOSNYCH DRAZK TAŠKOU </t>
  </si>
  <si>
    <t xml:space="preserve">VÝMĚNA STŘEŠN POKLOPÚ 600/600MM PROSKLENÉ OCEL POZIN PLECH S LEMOVÁNÍ SYSTÉM NAPŘ. VELUX </t>
  </si>
  <si>
    <t>R-765399982-0</t>
  </si>
  <si>
    <t xml:space="preserve">SOUB </t>
  </si>
  <si>
    <t>ODVETRAVACI SET PÁS HŘEBEN BOBROVKA UNIV D 150</t>
  </si>
  <si>
    <t>OCHRANNÝ HAK PROTISNEHOVY STŘEŠNÍ D NAPŘ. MAT STEINBRUCK</t>
  </si>
  <si>
    <t>UMÍSTĚNÍ ZEMNIC S BLESKOSV DEL LANA 10 M</t>
  </si>
  <si>
    <t xml:space="preserve">DEMONTÁŽ JÍMACÍ SÍTĚ BELSKOSVODU </t>
  </si>
  <si>
    <t xml:space="preserve">NÁSLEDNÁ MONTÁŽ JÍMACÍ SÍTĚ BELSKOSVODU </t>
  </si>
  <si>
    <t xml:space="preserve">KONCOVKA SPOJKY OZNAČENÍ OTK 120 PRO NETEZ TYČ EL </t>
  </si>
  <si>
    <t>REVIZE ZEMNIC S BLESKOSV DEL LANA 15 M</t>
  </si>
  <si>
    <t xml:space="preserve">VÝMĚNA TYC UZEMNOVACI NETREZ </t>
  </si>
  <si>
    <t xml:space="preserve">UZEMNENI STRESNIKU A STŘEDN POKLOPU </t>
  </si>
  <si>
    <t xml:space="preserve">DEMONTAZ EL NÁSTŘEŠN PRVKŮ NAVEST. RAMEN. KOTEV SKOB </t>
  </si>
  <si>
    <t>VÝCHOZÍ REVIZE BLESKOSVODU DO KOORD.SKUPINY</t>
  </si>
  <si>
    <t>NATER KLEMPIR KCE SYNTET ZAKLADNI 1x</t>
  </si>
  <si>
    <t>NATER OCEL KCE SYNTET D 2xEMAIL</t>
  </si>
  <si>
    <t xml:space="preserve">OMIT ZDI VÁPEN ZATR HLADKA KOMÍN ZDIVO HLAV </t>
  </si>
  <si>
    <t>R-78312452-R</t>
  </si>
  <si>
    <t>NATER OCEL KCE SYNTET B 2x+1xEMAIL OCEL NOSNÍKY I</t>
  </si>
  <si>
    <t>KLEMP PZ-B STŘEŠNÍ POKLOP 600x800 HLAD KRYT</t>
  </si>
  <si>
    <t>R-764841112-R</t>
  </si>
  <si>
    <t>HZS PRACE TESARSKE OPRAV A UDRZBY - OČIŠTĚNÍ POVRCHU DŘEVA OD TRUSU, PRACHU 32,35M2</t>
  </si>
  <si>
    <t xml:space="preserve">MTZ VENTIL HLAVICE PRO ODVOD VZT A ZTI </t>
  </si>
  <si>
    <t>MTZ PODKL PAS ASF 30 PRIBITIM</t>
  </si>
  <si>
    <t xml:space="preserve">UPR VNE STEN AKTIV STUKEM S PRISAD NAPOJENÍ NA OPRAVY A PLOCHY FAS KOMÍN ATIKA </t>
  </si>
  <si>
    <t>HZS PRACE STRES POVLAKOVÉ KCE</t>
  </si>
  <si>
    <t>H-56238399-1</t>
  </si>
  <si>
    <t xml:space="preserve">VĚTRACÍ TAŠKA SYSTÉM POČET 40KS/100M2 PLOVH STŘECHY BOBROVKA KERAM STŘEP </t>
  </si>
  <si>
    <t xml:space="preserve">MTŽ TASKA PLAST PROSTUP KOMPL DRAZK PROSTUPOVÁ </t>
  </si>
  <si>
    <t xml:space="preserve">HREBEN BOBROVKA NA SUCHO SYSTÉM VERZE </t>
  </si>
  <si>
    <t>M-210111711-0</t>
  </si>
  <si>
    <t>M-210110021-0</t>
  </si>
  <si>
    <t>M-210110322-0</t>
  </si>
  <si>
    <t>M-210111712-0</t>
  </si>
  <si>
    <t>M-210111721-0</t>
  </si>
  <si>
    <t>M-210111791-0</t>
  </si>
  <si>
    <t>M-210990002-0</t>
  </si>
  <si>
    <t>M-210960443-0</t>
  </si>
  <si>
    <t>MONTÁŽE SILNOPROUD BLESKOSVOD CELKEM</t>
  </si>
  <si>
    <t xml:space="preserve">UBOURÁNÍ BETON HLAV KOMÍNU BET PROSTY DO 0,25M3 </t>
  </si>
  <si>
    <t>DMTZ TESAR OPLOCENI Z DILCU V RÁMCI ZÁBORU VIZ POL.Č. 1-2</t>
  </si>
  <si>
    <t>Objekt : SO-01 - Oprava střechy Kouřimská 9, Kolín</t>
  </si>
  <si>
    <t>Příloha č. 1 k SOD ze dne …………………</t>
  </si>
  <si>
    <t>Náklady stavby celkem</t>
  </si>
  <si>
    <t>Práce a dodávky HSV</t>
  </si>
  <si>
    <t>Práce a dodávky PSV</t>
  </si>
  <si>
    <t>Cena celkem bez DPH</t>
  </si>
  <si>
    <t>DPH 15 %</t>
  </si>
  <si>
    <t>Cena celkem vč. DPH 15 %</t>
  </si>
  <si>
    <t>V Kolíně dne ………………………</t>
  </si>
  <si>
    <t>Objednatel</t>
  </si>
  <si>
    <t>Zhotovitel</t>
  </si>
  <si>
    <t>město Kolín</t>
  </si>
  <si>
    <t>zast. Michalem Najbrtem,</t>
  </si>
  <si>
    <t>místostarostou města Kolín</t>
  </si>
  <si>
    <t>HSV CELKEM:</t>
  </si>
  <si>
    <t>PSV CELKEM:</t>
  </si>
  <si>
    <t>MONTÁŽNÍ PRÁCE CELKEM:</t>
  </si>
  <si>
    <t>Montážní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</si>
</sst>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"/>
    <numFmt numFmtId="167" formatCode="0.000"/>
  </numFmts>
  <fonts count="15"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 CE"/>
      <family val="2"/>
    </font>
    <font>
      <b/>
      <sz val="9"/>
      <color theme="1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2"/>
      <color rgb="FF960000"/>
      <name val="Arial CE"/>
      <family val="2"/>
    </font>
    <font>
      <b/>
      <sz val="10"/>
      <color rgb="FF46464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hair"/>
      <top style="thin"/>
      <bottom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thin"/>
    </border>
    <border>
      <left/>
      <right style="medium"/>
      <top style="medium"/>
      <bottom style="thin"/>
    </border>
    <border>
      <left style="hair"/>
      <right style="medium"/>
      <top/>
      <bottom/>
    </border>
    <border>
      <left style="hair"/>
      <right style="medium"/>
      <top/>
      <bottom style="thin"/>
    </border>
    <border>
      <left/>
      <right style="medium"/>
      <top/>
      <bottom/>
    </border>
    <border>
      <left/>
      <right/>
      <top style="hair">
        <color rgb="FF000000"/>
      </top>
      <bottom/>
    </border>
    <border>
      <left style="hair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/>
    </xf>
    <xf numFmtId="49" fontId="0" fillId="2" borderId="8" xfId="0" applyNumberForma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5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49" fontId="0" fillId="2" borderId="13" xfId="0" applyNumberForma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3" xfId="0" applyNumberFormat="1" applyBorder="1" applyAlignment="1">
      <alignment vertical="center"/>
    </xf>
    <xf numFmtId="0" fontId="0" fillId="0" borderId="16" xfId="0" applyBorder="1" applyAlignment="1">
      <alignment/>
    </xf>
    <xf numFmtId="49" fontId="0" fillId="0" borderId="17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Font="1" applyBorder="1" applyAlignment="1">
      <alignment horizontal="right" vertical="center"/>
    </xf>
    <xf numFmtId="49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/>
    </xf>
    <xf numFmtId="49" fontId="0" fillId="0" borderId="10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 vertical="center"/>
    </xf>
    <xf numFmtId="0" fontId="0" fillId="0" borderId="30" xfId="0" applyBorder="1" applyAlignment="1">
      <alignment/>
    </xf>
    <xf numFmtId="3" fontId="0" fillId="0" borderId="31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 horizontal="right" vertical="center"/>
    </xf>
    <xf numFmtId="0" fontId="7" fillId="2" borderId="25" xfId="0" applyFont="1" applyFill="1" applyBorder="1" applyAlignment="1">
      <alignment horizontal="left" vertical="center"/>
    </xf>
    <xf numFmtId="3" fontId="7" fillId="2" borderId="26" xfId="0" applyNumberFormat="1" applyFont="1" applyFill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0" fontId="0" fillId="0" borderId="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3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9" fillId="0" borderId="38" xfId="0" applyFont="1" applyBorder="1"/>
    <xf numFmtId="0" fontId="9" fillId="0" borderId="11" xfId="0" applyFont="1" applyBorder="1"/>
    <xf numFmtId="0" fontId="9" fillId="0" borderId="11" xfId="0" applyFont="1" applyBorder="1" applyAlignment="1">
      <alignment vertical="center"/>
    </xf>
    <xf numFmtId="0" fontId="9" fillId="0" borderId="43" xfId="0" applyFont="1" applyBorder="1"/>
    <xf numFmtId="0" fontId="8" fillId="0" borderId="39" xfId="0" applyFont="1" applyBorder="1" applyAlignment="1">
      <alignment horizontal="right" vertical="center"/>
    </xf>
    <xf numFmtId="0" fontId="8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4" fontId="8" fillId="0" borderId="36" xfId="0" applyNumberFormat="1" applyFont="1" applyBorder="1" applyAlignment="1">
      <alignment vertical="center"/>
    </xf>
    <xf numFmtId="165" fontId="8" fillId="0" borderId="39" xfId="0" applyNumberFormat="1" applyFont="1" applyBorder="1" applyAlignment="1">
      <alignment vertical="center"/>
    </xf>
    <xf numFmtId="164" fontId="8" fillId="0" borderId="36" xfId="0" applyNumberFormat="1" applyFont="1" applyBorder="1" applyAlignment="1">
      <alignment vertical="center"/>
    </xf>
    <xf numFmtId="0" fontId="9" fillId="2" borderId="17" xfId="0" applyFont="1" applyFill="1" applyBorder="1"/>
    <xf numFmtId="0" fontId="9" fillId="2" borderId="13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3" xfId="0" applyFont="1" applyFill="1" applyBorder="1"/>
    <xf numFmtId="0" fontId="9" fillId="2" borderId="44" xfId="0" applyFont="1" applyFill="1" applyBorder="1"/>
    <xf numFmtId="4" fontId="9" fillId="2" borderId="13" xfId="0" applyNumberFormat="1" applyFont="1" applyFill="1" applyBorder="1"/>
    <xf numFmtId="0" fontId="8" fillId="0" borderId="1" xfId="0" applyFont="1" applyBorder="1"/>
    <xf numFmtId="2" fontId="8" fillId="0" borderId="36" xfId="0" applyNumberFormat="1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3" borderId="39" xfId="0" applyFont="1" applyFill="1" applyBorder="1" applyAlignment="1">
      <alignment horizontal="right" vertical="center"/>
    </xf>
    <xf numFmtId="0" fontId="8" fillId="3" borderId="36" xfId="0" applyFont="1" applyFill="1" applyBorder="1" applyAlignment="1">
      <alignment horizontal="left" vertical="center"/>
    </xf>
    <xf numFmtId="167" fontId="8" fillId="0" borderId="36" xfId="0" applyNumberFormat="1" applyFont="1" applyBorder="1" applyAlignment="1">
      <alignment vertical="center"/>
    </xf>
    <xf numFmtId="0" fontId="11" fillId="0" borderId="36" xfId="0" applyFont="1" applyBorder="1" applyAlignment="1">
      <alignment horizontal="left" vertical="center" wrapText="1"/>
    </xf>
    <xf numFmtId="0" fontId="12" fillId="0" borderId="0" xfId="0" applyFont="1" applyProtection="1">
      <protection locked="0"/>
    </xf>
    <xf numFmtId="0" fontId="8" fillId="0" borderId="18" xfId="0" applyFont="1" applyBorder="1" applyAlignment="1">
      <alignment horizontal="center" vertical="center"/>
    </xf>
    <xf numFmtId="0" fontId="8" fillId="0" borderId="45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165" fontId="8" fillId="0" borderId="46" xfId="0" applyNumberFormat="1" applyFont="1" applyBorder="1" applyAlignment="1">
      <alignment vertical="center"/>
    </xf>
    <xf numFmtId="165" fontId="9" fillId="2" borderId="47" xfId="0" applyNumberFormat="1" applyFont="1" applyFill="1" applyBorder="1" applyAlignment="1">
      <alignment vertical="center"/>
    </xf>
    <xf numFmtId="0" fontId="0" fillId="0" borderId="38" xfId="0" applyBorder="1"/>
    <xf numFmtId="0" fontId="0" fillId="0" borderId="4" xfId="0" applyBorder="1"/>
    <xf numFmtId="0" fontId="0" fillId="0" borderId="39" xfId="0" applyBorder="1"/>
    <xf numFmtId="0" fontId="1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48" xfId="0" applyBorder="1"/>
    <xf numFmtId="0" fontId="12" fillId="0" borderId="0" xfId="0" applyFont="1" applyBorder="1" applyAlignment="1">
      <alignment horizontal="left" vertical="center" wrapText="1"/>
    </xf>
    <xf numFmtId="0" fontId="0" fillId="0" borderId="22" xfId="0" applyBorder="1"/>
    <xf numFmtId="0" fontId="0" fillId="0" borderId="10" xfId="0" applyBorder="1"/>
    <xf numFmtId="0" fontId="0" fillId="0" borderId="24" xfId="0" applyBorder="1"/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49" xfId="0" applyFont="1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13" fillId="0" borderId="48" xfId="0" applyFont="1" applyBorder="1" applyAlignment="1">
      <alignment horizontal="left" vertical="center"/>
    </xf>
    <xf numFmtId="4" fontId="12" fillId="0" borderId="48" xfId="0" applyNumberFormat="1" applyFont="1" applyBorder="1" applyAlignment="1">
      <alignment horizontal="left" vertical="center" wrapText="1"/>
    </xf>
    <xf numFmtId="4" fontId="12" fillId="0" borderId="4" xfId="0" applyNumberFormat="1" applyFont="1" applyBorder="1"/>
    <xf numFmtId="4" fontId="12" fillId="0" borderId="48" xfId="0" applyNumberFormat="1" applyFont="1" applyBorder="1"/>
    <xf numFmtId="4" fontId="12" fillId="0" borderId="24" xfId="0" applyNumberFormat="1" applyFont="1" applyBorder="1"/>
    <xf numFmtId="165" fontId="9" fillId="0" borderId="5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 topLeftCell="A10">
      <selection activeCell="A10" sqref="A10:D10"/>
    </sheetView>
  </sheetViews>
  <sheetFormatPr defaultColWidth="9.140625" defaultRowHeight="12.75"/>
  <cols>
    <col min="1" max="1" width="17.14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7109375" style="0" customWidth="1"/>
  </cols>
  <sheetData>
    <row r="1" spans="1:7" s="2" customFormat="1" ht="28.5" customHeight="1" thickBot="1">
      <c r="A1" s="18" t="s">
        <v>302</v>
      </c>
      <c r="B1" s="19"/>
      <c r="C1" s="19"/>
      <c r="D1" s="19"/>
      <c r="E1" s="19"/>
      <c r="F1" s="19"/>
      <c r="G1" s="19"/>
    </row>
    <row r="2" spans="1:7" s="2" customFormat="1" ht="13.15" customHeight="1">
      <c r="A2" s="6" t="s">
        <v>299</v>
      </c>
      <c r="B2" s="20" t="s">
        <v>300</v>
      </c>
      <c r="C2" s="21"/>
      <c r="D2" s="22"/>
      <c r="E2" s="20" t="s">
        <v>301</v>
      </c>
      <c r="F2" s="21"/>
      <c r="G2" s="23"/>
    </row>
    <row r="3" spans="1:7" s="2" customFormat="1" ht="13.15" customHeight="1">
      <c r="A3" s="12" t="s">
        <v>318</v>
      </c>
      <c r="B3" s="24" t="s">
        <v>320</v>
      </c>
      <c r="C3" s="25"/>
      <c r="D3" s="26"/>
      <c r="E3" s="27" t="s">
        <v>317</v>
      </c>
      <c r="F3" s="25"/>
      <c r="G3" s="28"/>
    </row>
    <row r="4" spans="1:7" s="2" customFormat="1" ht="13.15" customHeight="1">
      <c r="A4" s="13" t="s">
        <v>303</v>
      </c>
      <c r="B4" s="14"/>
      <c r="C4" s="14"/>
      <c r="D4" s="14"/>
      <c r="E4" s="14"/>
      <c r="F4" s="14"/>
      <c r="G4" s="17"/>
    </row>
    <row r="5" spans="1:7" s="2" customFormat="1" ht="13.15" customHeight="1">
      <c r="A5" s="29" t="s">
        <v>319</v>
      </c>
      <c r="B5" s="25"/>
      <c r="C5" s="25"/>
      <c r="D5" s="25"/>
      <c r="E5" s="25"/>
      <c r="F5" s="25"/>
      <c r="G5" s="28"/>
    </row>
    <row r="6" spans="1:7" s="2" customFormat="1" ht="13.15" customHeight="1">
      <c r="A6" s="13" t="s">
        <v>304</v>
      </c>
      <c r="B6" s="14"/>
      <c r="C6" s="14"/>
      <c r="D6" s="15"/>
      <c r="E6" s="7" t="s">
        <v>305</v>
      </c>
      <c r="F6" s="16"/>
      <c r="G6" s="17"/>
    </row>
    <row r="7" spans="1:7" s="2" customFormat="1" ht="13.15" customHeight="1">
      <c r="A7" s="29" t="s">
        <v>286</v>
      </c>
      <c r="B7" s="25"/>
      <c r="C7" s="25"/>
      <c r="D7" s="26"/>
      <c r="E7" s="5" t="s">
        <v>306</v>
      </c>
      <c r="F7" s="30"/>
      <c r="G7" s="28"/>
    </row>
    <row r="8" spans="1:7" s="2" customFormat="1" ht="13.15" customHeight="1">
      <c r="A8" s="13" t="s">
        <v>307</v>
      </c>
      <c r="B8" s="14"/>
      <c r="C8" s="14"/>
      <c r="D8" s="15"/>
      <c r="E8" s="7" t="s">
        <v>305</v>
      </c>
      <c r="F8" s="16"/>
      <c r="G8" s="17"/>
    </row>
    <row r="9" spans="1:7" s="2" customFormat="1" ht="13.15" customHeight="1">
      <c r="A9" s="29" t="s">
        <v>286</v>
      </c>
      <c r="B9" s="25"/>
      <c r="C9" s="25"/>
      <c r="D9" s="26"/>
      <c r="E9" s="5" t="s">
        <v>306</v>
      </c>
      <c r="F9" s="30"/>
      <c r="G9" s="28"/>
    </row>
    <row r="10" spans="1:7" s="2" customFormat="1" ht="13.15" customHeight="1">
      <c r="A10" s="13" t="s">
        <v>308</v>
      </c>
      <c r="B10" s="14"/>
      <c r="C10" s="14"/>
      <c r="D10" s="15"/>
      <c r="E10" s="7" t="s">
        <v>305</v>
      </c>
      <c r="F10" s="16"/>
      <c r="G10" s="17"/>
    </row>
    <row r="11" spans="1:7" s="2" customFormat="1" ht="13.15" customHeight="1">
      <c r="A11" s="29" t="s">
        <v>286</v>
      </c>
      <c r="B11" s="25"/>
      <c r="C11" s="25"/>
      <c r="D11" s="26"/>
      <c r="E11" s="5" t="s">
        <v>306</v>
      </c>
      <c r="F11" s="30"/>
      <c r="G11" s="28"/>
    </row>
    <row r="12" spans="1:7" s="2" customFormat="1" ht="13.15" customHeight="1">
      <c r="A12" s="13" t="s">
        <v>309</v>
      </c>
      <c r="B12" s="14"/>
      <c r="C12" s="14"/>
      <c r="D12" s="15"/>
      <c r="E12" s="7" t="s">
        <v>305</v>
      </c>
      <c r="F12" s="16"/>
      <c r="G12" s="17"/>
    </row>
    <row r="13" spans="1:7" s="2" customFormat="1" ht="13.15" customHeight="1" thickBot="1">
      <c r="A13" s="35" t="s">
        <v>286</v>
      </c>
      <c r="B13" s="19"/>
      <c r="C13" s="19"/>
      <c r="D13" s="36"/>
      <c r="E13" s="5" t="s">
        <v>306</v>
      </c>
      <c r="F13" s="37"/>
      <c r="G13" s="38"/>
    </row>
    <row r="14" spans="1:7" s="2" customFormat="1" ht="28.5" customHeight="1" thickBot="1">
      <c r="A14" s="39" t="s">
        <v>291</v>
      </c>
      <c r="B14" s="40"/>
      <c r="C14" s="40"/>
      <c r="D14" s="40"/>
      <c r="E14" s="40"/>
      <c r="F14" s="40"/>
      <c r="G14" s="41"/>
    </row>
    <row r="15" spans="1:7" s="2" customFormat="1" ht="13.15" customHeight="1">
      <c r="A15" s="31" t="s">
        <v>292</v>
      </c>
      <c r="B15" s="32"/>
      <c r="C15" s="32"/>
      <c r="D15" s="33"/>
      <c r="E15" s="34" t="e">
        <f>#REF!</f>
        <v>#REF!</v>
      </c>
      <c r="F15" s="32"/>
      <c r="G15" s="8" t="s">
        <v>297</v>
      </c>
    </row>
    <row r="16" spans="1:7" s="2" customFormat="1" ht="13.15" customHeight="1">
      <c r="A16" s="45" t="s">
        <v>310</v>
      </c>
      <c r="B16" s="43"/>
      <c r="C16" s="43"/>
      <c r="D16" s="46"/>
      <c r="E16" s="47" t="e">
        <f>SUM(#REF!:#REF!)</f>
        <v>#REF!</v>
      </c>
      <c r="F16" s="43"/>
      <c r="G16" s="9" t="s">
        <v>297</v>
      </c>
    </row>
    <row r="17" spans="1:7" s="2" customFormat="1" ht="13.15" customHeight="1">
      <c r="A17" s="45" t="s">
        <v>293</v>
      </c>
      <c r="B17" s="43"/>
      <c r="C17" s="43"/>
      <c r="D17" s="46"/>
      <c r="E17" s="47" t="e">
        <f>#REF!</f>
        <v>#REF!</v>
      </c>
      <c r="F17" s="43"/>
      <c r="G17" s="9" t="s">
        <v>297</v>
      </c>
    </row>
    <row r="18" spans="1:7" s="2" customFormat="1" ht="13.15" customHeight="1">
      <c r="A18" s="45" t="s">
        <v>294</v>
      </c>
      <c r="B18" s="43"/>
      <c r="C18" s="43"/>
      <c r="D18" s="46"/>
      <c r="E18" s="47" t="e">
        <f>#REF!</f>
        <v>#REF!</v>
      </c>
      <c r="F18" s="43"/>
      <c r="G18" s="9" t="s">
        <v>297</v>
      </c>
    </row>
    <row r="19" spans="1:7" s="2" customFormat="1" ht="13.15" customHeight="1">
      <c r="A19" s="45" t="s">
        <v>295</v>
      </c>
      <c r="B19" s="43"/>
      <c r="C19" s="43"/>
      <c r="D19" s="46"/>
      <c r="E19" s="47" t="e">
        <f>#REF!</f>
        <v>#REF!</v>
      </c>
      <c r="F19" s="43"/>
      <c r="G19" s="9" t="s">
        <v>297</v>
      </c>
    </row>
    <row r="20" spans="1:7" s="2" customFormat="1" ht="13.15" customHeight="1">
      <c r="A20" s="42"/>
      <c r="B20" s="43"/>
      <c r="C20" s="43"/>
      <c r="D20" s="43"/>
      <c r="E20" s="43"/>
      <c r="F20" s="43"/>
      <c r="G20" s="44"/>
    </row>
    <row r="21" spans="1:7" s="2" customFormat="1" ht="13.15" customHeight="1">
      <c r="A21" s="48" t="s">
        <v>311</v>
      </c>
      <c r="B21" s="43"/>
      <c r="C21" s="43"/>
      <c r="D21" s="46"/>
      <c r="E21" s="49" t="e">
        <f>#REF!</f>
        <v>#REF!</v>
      </c>
      <c r="F21" s="50"/>
      <c r="G21" s="9" t="s">
        <v>297</v>
      </c>
    </row>
    <row r="22" spans="1:7" s="2" customFormat="1" ht="13.15" customHeight="1">
      <c r="A22" s="42"/>
      <c r="B22" s="43"/>
      <c r="C22" s="43"/>
      <c r="D22" s="43"/>
      <c r="E22" s="43"/>
      <c r="F22" s="43"/>
      <c r="G22" s="44"/>
    </row>
    <row r="23" spans="1:7" s="2" customFormat="1" ht="13.15" customHeight="1">
      <c r="A23" s="45" t="s">
        <v>296</v>
      </c>
      <c r="B23" s="43"/>
      <c r="C23" s="43"/>
      <c r="D23" s="10" t="s">
        <v>312</v>
      </c>
      <c r="E23" s="47" t="e">
        <f>#REF!</f>
        <v>#REF!</v>
      </c>
      <c r="F23" s="43"/>
      <c r="G23" s="9" t="s">
        <v>297</v>
      </c>
    </row>
    <row r="24" spans="1:7" s="2" customFormat="1" ht="13.15" customHeight="1">
      <c r="A24" s="45" t="s">
        <v>298</v>
      </c>
      <c r="B24" s="43"/>
      <c r="C24" s="43"/>
      <c r="D24" s="10" t="s">
        <v>312</v>
      </c>
      <c r="E24" s="47" t="e">
        <f>#REF!</f>
        <v>#REF!</v>
      </c>
      <c r="F24" s="43"/>
      <c r="G24" s="9" t="s">
        <v>297</v>
      </c>
    </row>
    <row r="25" spans="1:7" s="2" customFormat="1" ht="13.15" customHeight="1">
      <c r="A25" s="45" t="s">
        <v>296</v>
      </c>
      <c r="B25" s="43"/>
      <c r="C25" s="43"/>
      <c r="D25" s="10" t="s">
        <v>313</v>
      </c>
      <c r="E25" s="47" t="e">
        <f>#REF!</f>
        <v>#REF!</v>
      </c>
      <c r="F25" s="43"/>
      <c r="G25" s="9" t="s">
        <v>297</v>
      </c>
    </row>
    <row r="26" spans="1:7" s="2" customFormat="1" ht="13.15" customHeight="1" thickBot="1">
      <c r="A26" s="51" t="s">
        <v>298</v>
      </c>
      <c r="B26" s="52"/>
      <c r="C26" s="52"/>
      <c r="D26" s="10" t="s">
        <v>313</v>
      </c>
      <c r="E26" s="53" t="e">
        <f>#REF!</f>
        <v>#REF!</v>
      </c>
      <c r="F26" s="52"/>
      <c r="G26" s="9" t="s">
        <v>297</v>
      </c>
    </row>
    <row r="27" spans="1:7" s="2" customFormat="1" ht="19.5" customHeight="1" thickBot="1">
      <c r="A27" s="54" t="s">
        <v>314</v>
      </c>
      <c r="B27" s="40"/>
      <c r="C27" s="40"/>
      <c r="D27" s="40"/>
      <c r="E27" s="55" t="e">
        <f>SUM(E23:E26)</f>
        <v>#REF!</v>
      </c>
      <c r="F27" s="40"/>
      <c r="G27" s="11" t="s">
        <v>297</v>
      </c>
    </row>
    <row r="29" spans="1:7" s="2" customFormat="1" ht="12.75">
      <c r="A29" s="56" t="s">
        <v>287</v>
      </c>
      <c r="B29" s="57"/>
      <c r="D29" s="56" t="s">
        <v>289</v>
      </c>
      <c r="E29" s="14"/>
      <c r="F29" s="14"/>
      <c r="G29" s="15"/>
    </row>
    <row r="30" spans="1:7" s="2" customFormat="1" ht="12.75">
      <c r="A30" s="58"/>
      <c r="B30" s="60"/>
      <c r="D30" s="58"/>
      <c r="E30" s="59"/>
      <c r="F30" s="59"/>
      <c r="G30" s="60"/>
    </row>
    <row r="31" spans="1:7" ht="12.75">
      <c r="A31" s="61"/>
      <c r="B31" s="60"/>
      <c r="D31" s="61"/>
      <c r="E31" s="59"/>
      <c r="F31" s="59"/>
      <c r="G31" s="60"/>
    </row>
    <row r="32" spans="1:7" ht="12.75">
      <c r="A32" s="61"/>
      <c r="B32" s="60"/>
      <c r="D32" s="61"/>
      <c r="E32" s="59"/>
      <c r="F32" s="59"/>
      <c r="G32" s="60"/>
    </row>
    <row r="33" spans="1:7" ht="12.75">
      <c r="A33" s="61"/>
      <c r="B33" s="60"/>
      <c r="D33" s="61"/>
      <c r="E33" s="59"/>
      <c r="F33" s="59"/>
      <c r="G33" s="60"/>
    </row>
    <row r="34" spans="1:7" ht="12.75">
      <c r="A34" s="61"/>
      <c r="B34" s="60"/>
      <c r="D34" s="61"/>
      <c r="E34" s="59"/>
      <c r="F34" s="59"/>
      <c r="G34" s="60"/>
    </row>
    <row r="35" spans="1:7" ht="12.75">
      <c r="A35" s="61"/>
      <c r="B35" s="60"/>
      <c r="D35" s="61"/>
      <c r="E35" s="59"/>
      <c r="F35" s="59"/>
      <c r="G35" s="60"/>
    </row>
    <row r="36" spans="1:7" ht="12.75">
      <c r="A36" s="61"/>
      <c r="B36" s="60"/>
      <c r="D36" s="61"/>
      <c r="E36" s="59"/>
      <c r="F36" s="59"/>
      <c r="G36" s="60"/>
    </row>
    <row r="37" spans="1:7" ht="12.75">
      <c r="A37" s="61"/>
      <c r="B37" s="60"/>
      <c r="D37" s="61"/>
      <c r="E37" s="59"/>
      <c r="F37" s="59"/>
      <c r="G37" s="60"/>
    </row>
    <row r="38" spans="1:7" ht="12.75">
      <c r="A38" s="61"/>
      <c r="B38" s="60"/>
      <c r="D38" s="61"/>
      <c r="E38" s="59"/>
      <c r="F38" s="59"/>
      <c r="G38" s="60"/>
    </row>
    <row r="39" spans="1:7" s="2" customFormat="1" ht="12.75">
      <c r="A39" s="62" t="s">
        <v>315</v>
      </c>
      <c r="B39" s="63"/>
      <c r="D39" s="62" t="s">
        <v>315</v>
      </c>
      <c r="E39" s="25"/>
      <c r="F39" s="25"/>
      <c r="G39" s="26"/>
    </row>
    <row r="41" spans="1:7" s="2" customFormat="1" ht="12.75">
      <c r="A41" s="56" t="s">
        <v>288</v>
      </c>
      <c r="B41" s="57"/>
      <c r="D41" s="56" t="s">
        <v>290</v>
      </c>
      <c r="E41" s="14"/>
      <c r="F41" s="14"/>
      <c r="G41" s="15"/>
    </row>
    <row r="42" spans="1:7" s="2" customFormat="1" ht="12.75">
      <c r="A42" s="58"/>
      <c r="B42" s="60"/>
      <c r="D42" s="58"/>
      <c r="E42" s="59"/>
      <c r="F42" s="59"/>
      <c r="G42" s="60"/>
    </row>
    <row r="43" spans="1:7" ht="12.75">
      <c r="A43" s="61"/>
      <c r="B43" s="60"/>
      <c r="D43" s="61"/>
      <c r="E43" s="59"/>
      <c r="F43" s="59"/>
      <c r="G43" s="60"/>
    </row>
    <row r="44" spans="1:7" ht="12.75">
      <c r="A44" s="61"/>
      <c r="B44" s="60"/>
      <c r="D44" s="61"/>
      <c r="E44" s="59"/>
      <c r="F44" s="59"/>
      <c r="G44" s="60"/>
    </row>
    <row r="45" spans="1:7" ht="12.75">
      <c r="A45" s="61"/>
      <c r="B45" s="60"/>
      <c r="D45" s="61"/>
      <c r="E45" s="59"/>
      <c r="F45" s="59"/>
      <c r="G45" s="60"/>
    </row>
    <row r="46" spans="1:7" ht="12.75">
      <c r="A46" s="61"/>
      <c r="B46" s="60"/>
      <c r="D46" s="61"/>
      <c r="E46" s="59"/>
      <c r="F46" s="59"/>
      <c r="G46" s="60"/>
    </row>
    <row r="47" spans="1:7" ht="12.75">
      <c r="A47" s="61"/>
      <c r="B47" s="60"/>
      <c r="D47" s="61"/>
      <c r="E47" s="59"/>
      <c r="F47" s="59"/>
      <c r="G47" s="60"/>
    </row>
    <row r="48" spans="1:7" ht="12.75">
      <c r="A48" s="61"/>
      <c r="B48" s="60"/>
      <c r="D48" s="61"/>
      <c r="E48" s="59"/>
      <c r="F48" s="59"/>
      <c r="G48" s="60"/>
    </row>
    <row r="49" spans="1:7" ht="12.75">
      <c r="A49" s="61"/>
      <c r="B49" s="60"/>
      <c r="D49" s="61"/>
      <c r="E49" s="59"/>
      <c r="F49" s="59"/>
      <c r="G49" s="60"/>
    </row>
    <row r="50" spans="1:7" ht="12.75">
      <c r="A50" s="61"/>
      <c r="B50" s="60"/>
      <c r="D50" s="61"/>
      <c r="E50" s="59"/>
      <c r="F50" s="59"/>
      <c r="G50" s="60"/>
    </row>
    <row r="51" spans="1:7" s="2" customFormat="1" ht="12.75">
      <c r="A51" s="62" t="s">
        <v>315</v>
      </c>
      <c r="B51" s="63"/>
      <c r="D51" s="62" t="s">
        <v>315</v>
      </c>
      <c r="E51" s="25"/>
      <c r="F51" s="25"/>
      <c r="G51" s="26"/>
    </row>
  </sheetData>
  <mergeCells count="60">
    <mergeCell ref="A51:B51"/>
    <mergeCell ref="D41:G41"/>
    <mergeCell ref="D42:G50"/>
    <mergeCell ref="D51:G51"/>
    <mergeCell ref="A39:B39"/>
    <mergeCell ref="D30:G38"/>
    <mergeCell ref="D39:G39"/>
    <mergeCell ref="A41:B41"/>
    <mergeCell ref="A42:B50"/>
    <mergeCell ref="A30:B38"/>
    <mergeCell ref="A26:C26"/>
    <mergeCell ref="E26:F26"/>
    <mergeCell ref="A27:D27"/>
    <mergeCell ref="E27:F27"/>
    <mergeCell ref="A29:B29"/>
    <mergeCell ref="D29:G29"/>
    <mergeCell ref="A23:C23"/>
    <mergeCell ref="E23:F23"/>
    <mergeCell ref="A24:C24"/>
    <mergeCell ref="E24:F24"/>
    <mergeCell ref="A25:C25"/>
    <mergeCell ref="E25:F25"/>
    <mergeCell ref="A22:G22"/>
    <mergeCell ref="A16:D16"/>
    <mergeCell ref="E16:F16"/>
    <mergeCell ref="A17:D17"/>
    <mergeCell ref="E17:F17"/>
    <mergeCell ref="A18:D18"/>
    <mergeCell ref="E18:F18"/>
    <mergeCell ref="A19:D19"/>
    <mergeCell ref="E19:F19"/>
    <mergeCell ref="A20:G20"/>
    <mergeCell ref="A21:D21"/>
    <mergeCell ref="E21:F21"/>
    <mergeCell ref="A15:D15"/>
    <mergeCell ref="E15:F15"/>
    <mergeCell ref="A9:D9"/>
    <mergeCell ref="F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G14"/>
    <mergeCell ref="A8:D8"/>
    <mergeCell ref="F8:G8"/>
    <mergeCell ref="A1:G1"/>
    <mergeCell ref="B2:D2"/>
    <mergeCell ref="E2:G2"/>
    <mergeCell ref="B3:D3"/>
    <mergeCell ref="E3:G3"/>
    <mergeCell ref="A4:G4"/>
    <mergeCell ref="A5:G5"/>
    <mergeCell ref="A6:D6"/>
    <mergeCell ref="F6:G6"/>
    <mergeCell ref="A7:D7"/>
    <mergeCell ref="F7:G7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tabSelected="1" workbookViewId="0" topLeftCell="A168">
      <selection activeCell="J198" sqref="J198"/>
    </sheetView>
  </sheetViews>
  <sheetFormatPr defaultColWidth="9.140625" defaultRowHeight="12.75"/>
  <cols>
    <col min="1" max="1" width="4.28125" style="64" customWidth="1"/>
    <col min="2" max="2" width="14.421875" style="64" customWidth="1"/>
    <col min="3" max="3" width="78.00390625" style="64" customWidth="1"/>
    <col min="4" max="4" width="5.140625" style="64" customWidth="1"/>
    <col min="5" max="5" width="8.7109375" style="64" customWidth="1"/>
    <col min="6" max="6" width="14.57421875" style="64" customWidth="1"/>
    <col min="7" max="7" width="16.8515625" style="64" customWidth="1"/>
  </cols>
  <sheetData>
    <row r="1" spans="1:7" s="1" customFormat="1" ht="15">
      <c r="A1" s="64" t="s">
        <v>316</v>
      </c>
      <c r="B1" s="64"/>
      <c r="C1" s="64"/>
      <c r="D1" s="101" t="s">
        <v>395</v>
      </c>
      <c r="E1" s="101"/>
      <c r="F1" s="64"/>
      <c r="G1" s="101"/>
    </row>
    <row r="2" spans="1:7" s="1" customFormat="1" ht="15">
      <c r="A2" s="64" t="s">
        <v>394</v>
      </c>
      <c r="B2" s="64"/>
      <c r="C2" s="64"/>
      <c r="D2" s="64"/>
      <c r="E2" s="64"/>
      <c r="F2" s="64"/>
      <c r="G2" s="101"/>
    </row>
    <row r="3" spans="1:7" s="2" customFormat="1" ht="12.75">
      <c r="A3" s="65" t="s">
        <v>0</v>
      </c>
      <c r="B3" s="66"/>
      <c r="C3" s="66"/>
      <c r="D3" s="66"/>
      <c r="E3" s="66"/>
      <c r="F3" s="66"/>
      <c r="G3" s="66"/>
    </row>
    <row r="4" spans="1:7" s="1" customFormat="1" ht="12.75" thickBot="1">
      <c r="A4" s="64"/>
      <c r="B4" s="64"/>
      <c r="C4" s="64"/>
      <c r="D4" s="64"/>
      <c r="E4" s="64"/>
      <c r="F4" s="64"/>
      <c r="G4" s="64"/>
    </row>
    <row r="5" spans="1:7" s="1" customFormat="1" ht="12">
      <c r="A5" s="67" t="s">
        <v>1</v>
      </c>
      <c r="B5" s="68" t="s">
        <v>5</v>
      </c>
      <c r="C5" s="68" t="s">
        <v>7</v>
      </c>
      <c r="D5" s="68" t="s">
        <v>9</v>
      </c>
      <c r="E5" s="68" t="s">
        <v>11</v>
      </c>
      <c r="F5" s="102" t="s">
        <v>13</v>
      </c>
      <c r="G5" s="103"/>
    </row>
    <row r="6" spans="1:7" s="1" customFormat="1" ht="12">
      <c r="A6" s="69" t="s">
        <v>2</v>
      </c>
      <c r="B6" s="70"/>
      <c r="C6" s="70"/>
      <c r="D6" s="70"/>
      <c r="E6" s="70"/>
      <c r="F6" s="71"/>
      <c r="G6" s="104"/>
    </row>
    <row r="7" spans="1:7" s="1" customFormat="1" ht="12">
      <c r="A7" s="69" t="s">
        <v>3</v>
      </c>
      <c r="B7" s="70"/>
      <c r="C7" s="70"/>
      <c r="D7" s="70"/>
      <c r="E7" s="70"/>
      <c r="F7" s="72" t="s">
        <v>14</v>
      </c>
      <c r="G7" s="105" t="s">
        <v>16</v>
      </c>
    </row>
    <row r="8" spans="1:7" s="1" customFormat="1" ht="12.75" thickBot="1">
      <c r="A8" s="73" t="s">
        <v>4</v>
      </c>
      <c r="B8" s="74" t="s">
        <v>6</v>
      </c>
      <c r="C8" s="74" t="s">
        <v>8</v>
      </c>
      <c r="D8" s="74" t="s">
        <v>10</v>
      </c>
      <c r="E8" s="74" t="s">
        <v>12</v>
      </c>
      <c r="F8" s="75" t="s">
        <v>15</v>
      </c>
      <c r="G8" s="76" t="s">
        <v>17</v>
      </c>
    </row>
    <row r="9" spans="1:7" s="3" customFormat="1" ht="12">
      <c r="A9" s="77"/>
      <c r="B9" s="78"/>
      <c r="C9" s="79" t="s">
        <v>408</v>
      </c>
      <c r="D9" s="78"/>
      <c r="E9" s="78"/>
      <c r="F9" s="80"/>
      <c r="G9" s="129">
        <f>SUM(G10,G14,G16,G25,G36,G49,G65)</f>
        <v>0</v>
      </c>
    </row>
    <row r="10" spans="1:7" s="3" customFormat="1" ht="12">
      <c r="A10" s="88"/>
      <c r="B10" s="89" t="s">
        <v>18</v>
      </c>
      <c r="C10" s="90" t="s">
        <v>21</v>
      </c>
      <c r="D10" s="91"/>
      <c r="E10" s="91"/>
      <c r="F10" s="92"/>
      <c r="G10" s="107">
        <f>SUM(G11:G13)</f>
        <v>0</v>
      </c>
    </row>
    <row r="11" spans="1:7" s="1" customFormat="1" ht="12">
      <c r="A11" s="81">
        <v>1</v>
      </c>
      <c r="B11" s="82" t="s">
        <v>19</v>
      </c>
      <c r="C11" s="83" t="s">
        <v>323</v>
      </c>
      <c r="D11" s="84" t="s">
        <v>20</v>
      </c>
      <c r="E11" s="85">
        <v>28</v>
      </c>
      <c r="F11" s="86">
        <v>0</v>
      </c>
      <c r="G11" s="106">
        <f>E11*F11</f>
        <v>0</v>
      </c>
    </row>
    <row r="12" spans="1:7" s="1" customFormat="1" ht="12">
      <c r="A12" s="81">
        <v>2</v>
      </c>
      <c r="B12" s="82" t="s">
        <v>321</v>
      </c>
      <c r="C12" s="83" t="s">
        <v>322</v>
      </c>
      <c r="D12" s="84" t="s">
        <v>25</v>
      </c>
      <c r="E12" s="85">
        <v>56</v>
      </c>
      <c r="F12" s="86">
        <v>0</v>
      </c>
      <c r="G12" s="106">
        <f>E12*F12</f>
        <v>0</v>
      </c>
    </row>
    <row r="13" spans="1:7" s="1" customFormat="1" ht="24">
      <c r="A13" s="81">
        <v>3</v>
      </c>
      <c r="B13" s="82" t="s">
        <v>348</v>
      </c>
      <c r="C13" s="83" t="s">
        <v>349</v>
      </c>
      <c r="D13" s="84" t="s">
        <v>117</v>
      </c>
      <c r="E13" s="85">
        <v>1.55</v>
      </c>
      <c r="F13" s="86">
        <v>0</v>
      </c>
      <c r="G13" s="106">
        <f>E13*F13</f>
        <v>0</v>
      </c>
    </row>
    <row r="14" spans="1:7" s="3" customFormat="1" ht="12">
      <c r="A14" s="88"/>
      <c r="B14" s="89" t="s">
        <v>22</v>
      </c>
      <c r="C14" s="90" t="s">
        <v>26</v>
      </c>
      <c r="D14" s="91"/>
      <c r="E14" s="91"/>
      <c r="F14" s="92"/>
      <c r="G14" s="107">
        <f>SUM(G15:G15)</f>
        <v>0</v>
      </c>
    </row>
    <row r="15" spans="1:7" s="1" customFormat="1" ht="12">
      <c r="A15" s="81">
        <v>4</v>
      </c>
      <c r="B15" s="82" t="s">
        <v>23</v>
      </c>
      <c r="C15" s="83" t="s">
        <v>24</v>
      </c>
      <c r="D15" s="84" t="s">
        <v>25</v>
      </c>
      <c r="E15" s="85">
        <v>47</v>
      </c>
      <c r="F15" s="86">
        <v>0</v>
      </c>
      <c r="G15" s="106">
        <f>E15*F15</f>
        <v>0</v>
      </c>
    </row>
    <row r="16" spans="1:7" s="3" customFormat="1" ht="12">
      <c r="A16" s="88"/>
      <c r="B16" s="89" t="s">
        <v>27</v>
      </c>
      <c r="C16" s="90" t="s">
        <v>42</v>
      </c>
      <c r="D16" s="91"/>
      <c r="E16" s="91"/>
      <c r="F16" s="92"/>
      <c r="G16" s="107">
        <f>SUM(G17:G24)</f>
        <v>0</v>
      </c>
    </row>
    <row r="17" spans="1:7" s="1" customFormat="1" ht="12">
      <c r="A17" s="81">
        <f>A15+1</f>
        <v>5</v>
      </c>
      <c r="B17" s="82" t="s">
        <v>28</v>
      </c>
      <c r="C17" s="83" t="s">
        <v>29</v>
      </c>
      <c r="D17" s="84" t="s">
        <v>25</v>
      </c>
      <c r="E17" s="85">
        <v>29.6</v>
      </c>
      <c r="F17" s="86">
        <v>0</v>
      </c>
      <c r="G17" s="106">
        <f aca="true" t="shared" si="0" ref="G17:G24">E17*F17</f>
        <v>0</v>
      </c>
    </row>
    <row r="18" spans="1:7" s="1" customFormat="1" ht="12">
      <c r="A18" s="81">
        <f>A17+1</f>
        <v>6</v>
      </c>
      <c r="B18" s="82" t="s">
        <v>30</v>
      </c>
      <c r="C18" s="83" t="s">
        <v>31</v>
      </c>
      <c r="D18" s="84" t="s">
        <v>25</v>
      </c>
      <c r="E18" s="85">
        <v>29.6</v>
      </c>
      <c r="F18" s="86">
        <v>0</v>
      </c>
      <c r="G18" s="106">
        <f t="shared" si="0"/>
        <v>0</v>
      </c>
    </row>
    <row r="19" spans="1:7" s="1" customFormat="1" ht="12">
      <c r="A19" s="81">
        <f>A18+1</f>
        <v>7</v>
      </c>
      <c r="B19" s="82" t="s">
        <v>32</v>
      </c>
      <c r="C19" s="83" t="s">
        <v>33</v>
      </c>
      <c r="D19" s="84" t="s">
        <v>25</v>
      </c>
      <c r="E19" s="85">
        <v>35</v>
      </c>
      <c r="F19" s="86">
        <v>0</v>
      </c>
      <c r="G19" s="106">
        <f t="shared" si="0"/>
        <v>0</v>
      </c>
    </row>
    <row r="20" spans="1:7" s="1" customFormat="1" ht="12">
      <c r="A20" s="81">
        <f>A19+1</f>
        <v>8</v>
      </c>
      <c r="B20" s="82" t="s">
        <v>34</v>
      </c>
      <c r="C20" s="83" t="s">
        <v>369</v>
      </c>
      <c r="D20" s="84" t="s">
        <v>25</v>
      </c>
      <c r="E20" s="85">
        <v>4</v>
      </c>
      <c r="F20" s="86">
        <v>0</v>
      </c>
      <c r="G20" s="106">
        <f t="shared" si="0"/>
        <v>0</v>
      </c>
    </row>
    <row r="21" spans="1:7" s="1" customFormat="1" ht="12">
      <c r="A21" s="81">
        <f>A20+1</f>
        <v>9</v>
      </c>
      <c r="B21" s="82" t="s">
        <v>35</v>
      </c>
      <c r="C21" s="83" t="s">
        <v>36</v>
      </c>
      <c r="D21" s="84" t="s">
        <v>25</v>
      </c>
      <c r="E21" s="85">
        <v>68.6</v>
      </c>
      <c r="F21" s="86">
        <v>0</v>
      </c>
      <c r="G21" s="106">
        <f t="shared" si="0"/>
        <v>0</v>
      </c>
    </row>
    <row r="22" spans="1:7" s="1" customFormat="1" ht="12">
      <c r="A22" s="81">
        <f>A21+1</f>
        <v>10</v>
      </c>
      <c r="B22" s="82" t="s">
        <v>37</v>
      </c>
      <c r="C22" s="83" t="s">
        <v>38</v>
      </c>
      <c r="D22" s="84" t="s">
        <v>25</v>
      </c>
      <c r="E22" s="85">
        <v>50</v>
      </c>
      <c r="F22" s="86">
        <v>0</v>
      </c>
      <c r="G22" s="106">
        <f t="shared" si="0"/>
        <v>0</v>
      </c>
    </row>
    <row r="23" spans="1:7" s="1" customFormat="1" ht="12">
      <c r="A23" s="81">
        <f>A22+1</f>
        <v>11</v>
      </c>
      <c r="B23" s="82" t="s">
        <v>39</v>
      </c>
      <c r="C23" s="83" t="s">
        <v>40</v>
      </c>
      <c r="D23" s="84" t="s">
        <v>25</v>
      </c>
      <c r="E23" s="85">
        <v>68.6</v>
      </c>
      <c r="F23" s="86">
        <v>0</v>
      </c>
      <c r="G23" s="106">
        <f t="shared" si="0"/>
        <v>0</v>
      </c>
    </row>
    <row r="24" spans="1:7" s="1" customFormat="1" ht="12" customHeight="1">
      <c r="A24" s="81">
        <f>A23+1</f>
        <v>12</v>
      </c>
      <c r="B24" s="82" t="s">
        <v>41</v>
      </c>
      <c r="C24" s="83" t="s">
        <v>377</v>
      </c>
      <c r="D24" s="84" t="s">
        <v>25</v>
      </c>
      <c r="E24" s="85">
        <v>20</v>
      </c>
      <c r="F24" s="86">
        <v>0</v>
      </c>
      <c r="G24" s="106">
        <f t="shared" si="0"/>
        <v>0</v>
      </c>
    </row>
    <row r="25" spans="1:7" s="3" customFormat="1" ht="12">
      <c r="A25" s="88"/>
      <c r="B25" s="89" t="s">
        <v>43</v>
      </c>
      <c r="C25" s="90" t="s">
        <v>65</v>
      </c>
      <c r="D25" s="91"/>
      <c r="E25" s="91"/>
      <c r="F25" s="92"/>
      <c r="G25" s="107">
        <f>SUM(G26:G35)</f>
        <v>0</v>
      </c>
    </row>
    <row r="26" spans="1:7" s="1" customFormat="1" ht="12">
      <c r="A26" s="81">
        <f>A24+1</f>
        <v>13</v>
      </c>
      <c r="B26" s="82" t="s">
        <v>44</v>
      </c>
      <c r="C26" s="83" t="s">
        <v>45</v>
      </c>
      <c r="D26" s="84" t="s">
        <v>25</v>
      </c>
      <c r="E26" s="85">
        <v>30</v>
      </c>
      <c r="F26" s="86">
        <v>0</v>
      </c>
      <c r="G26" s="106">
        <f aca="true" t="shared" si="1" ref="G26:G35">E26*F26</f>
        <v>0</v>
      </c>
    </row>
    <row r="27" spans="1:7" s="1" customFormat="1" ht="12">
      <c r="A27" s="81">
        <f>A26+1</f>
        <v>14</v>
      </c>
      <c r="B27" s="82" t="s">
        <v>46</v>
      </c>
      <c r="C27" s="83" t="s">
        <v>47</v>
      </c>
      <c r="D27" s="84" t="s">
        <v>20</v>
      </c>
      <c r="E27" s="85">
        <v>450</v>
      </c>
      <c r="F27" s="86">
        <v>0</v>
      </c>
      <c r="G27" s="106">
        <f t="shared" si="1"/>
        <v>0</v>
      </c>
    </row>
    <row r="28" spans="1:7" s="1" customFormat="1" ht="12">
      <c r="A28" s="81">
        <f>A27+1</f>
        <v>15</v>
      </c>
      <c r="B28" s="82" t="s">
        <v>48</v>
      </c>
      <c r="C28" s="83" t="s">
        <v>49</v>
      </c>
      <c r="D28" s="84" t="s">
        <v>20</v>
      </c>
      <c r="E28" s="85">
        <v>320</v>
      </c>
      <c r="F28" s="86">
        <v>0</v>
      </c>
      <c r="G28" s="106">
        <f t="shared" si="1"/>
        <v>0</v>
      </c>
    </row>
    <row r="29" spans="1:7" s="1" customFormat="1" ht="12">
      <c r="A29" s="81">
        <f>A28+1</f>
        <v>16</v>
      </c>
      <c r="B29" s="82" t="s">
        <v>50</v>
      </c>
      <c r="C29" s="83" t="s">
        <v>51</v>
      </c>
      <c r="D29" s="84" t="s">
        <v>25</v>
      </c>
      <c r="E29" s="85">
        <v>44</v>
      </c>
      <c r="F29" s="86">
        <v>0</v>
      </c>
      <c r="G29" s="106">
        <f t="shared" si="1"/>
        <v>0</v>
      </c>
    </row>
    <row r="30" spans="1:7" s="1" customFormat="1" ht="12">
      <c r="A30" s="81">
        <f>A29+1</f>
        <v>17</v>
      </c>
      <c r="B30" s="82" t="s">
        <v>52</v>
      </c>
      <c r="C30" s="83" t="s">
        <v>53</v>
      </c>
      <c r="D30" s="84" t="s">
        <v>54</v>
      </c>
      <c r="E30" s="85">
        <v>1</v>
      </c>
      <c r="F30" s="86">
        <v>0</v>
      </c>
      <c r="G30" s="106">
        <f t="shared" si="1"/>
        <v>0</v>
      </c>
    </row>
    <row r="31" spans="1:7" s="1" customFormat="1" ht="12">
      <c r="A31" s="81">
        <f>A30+1</f>
        <v>18</v>
      </c>
      <c r="B31" s="82" t="s">
        <v>55</v>
      </c>
      <c r="C31" s="83" t="s">
        <v>56</v>
      </c>
      <c r="D31" s="84" t="s">
        <v>20</v>
      </c>
      <c r="E31" s="85">
        <v>1.5</v>
      </c>
      <c r="F31" s="86">
        <v>0</v>
      </c>
      <c r="G31" s="106">
        <f t="shared" si="1"/>
        <v>0</v>
      </c>
    </row>
    <row r="32" spans="1:7" s="1" customFormat="1" ht="12">
      <c r="A32" s="81">
        <f>A31+1</f>
        <v>19</v>
      </c>
      <c r="B32" s="82" t="s">
        <v>57</v>
      </c>
      <c r="C32" s="83" t="s">
        <v>58</v>
      </c>
      <c r="D32" s="84" t="s">
        <v>54</v>
      </c>
      <c r="E32" s="85">
        <v>3</v>
      </c>
      <c r="F32" s="86">
        <v>0</v>
      </c>
      <c r="G32" s="106">
        <f t="shared" si="1"/>
        <v>0</v>
      </c>
    </row>
    <row r="33" spans="1:7" s="1" customFormat="1" ht="12">
      <c r="A33" s="81">
        <f>A32+1</f>
        <v>20</v>
      </c>
      <c r="B33" s="82" t="s">
        <v>59</v>
      </c>
      <c r="C33" s="83" t="s">
        <v>60</v>
      </c>
      <c r="D33" s="84" t="s">
        <v>61</v>
      </c>
      <c r="E33" s="85">
        <v>20</v>
      </c>
      <c r="F33" s="86">
        <v>0</v>
      </c>
      <c r="G33" s="106">
        <f t="shared" si="1"/>
        <v>0</v>
      </c>
    </row>
    <row r="34" spans="1:7" s="1" customFormat="1" ht="12">
      <c r="A34" s="81">
        <f>A33+1</f>
        <v>21</v>
      </c>
      <c r="B34" s="82" t="s">
        <v>62</v>
      </c>
      <c r="C34" s="83" t="s">
        <v>63</v>
      </c>
      <c r="D34" s="84" t="s">
        <v>20</v>
      </c>
      <c r="E34" s="85">
        <v>1.5</v>
      </c>
      <c r="F34" s="86">
        <v>0</v>
      </c>
      <c r="G34" s="106">
        <f t="shared" si="1"/>
        <v>0</v>
      </c>
    </row>
    <row r="35" spans="1:7" s="1" customFormat="1" ht="12">
      <c r="A35" s="81">
        <f>A34+1</f>
        <v>22</v>
      </c>
      <c r="B35" s="82" t="s">
        <v>64</v>
      </c>
      <c r="C35" s="83" t="s">
        <v>375</v>
      </c>
      <c r="D35" s="84" t="s">
        <v>54</v>
      </c>
      <c r="E35" s="85">
        <v>6</v>
      </c>
      <c r="F35" s="86">
        <v>0</v>
      </c>
      <c r="G35" s="106">
        <f t="shared" si="1"/>
        <v>0</v>
      </c>
    </row>
    <row r="36" spans="1:7" s="3" customFormat="1" ht="12">
      <c r="A36" s="88"/>
      <c r="B36" s="89" t="s">
        <v>66</v>
      </c>
      <c r="C36" s="90" t="s">
        <v>91</v>
      </c>
      <c r="D36" s="91"/>
      <c r="E36" s="91"/>
      <c r="F36" s="92"/>
      <c r="G36" s="107">
        <f>SUM(G37:G48)</f>
        <v>0</v>
      </c>
    </row>
    <row r="37" spans="1:7" s="1" customFormat="1" ht="12">
      <c r="A37" s="81">
        <f>A35+1</f>
        <v>23</v>
      </c>
      <c r="B37" s="82" t="s">
        <v>67</v>
      </c>
      <c r="C37" s="83" t="s">
        <v>68</v>
      </c>
      <c r="D37" s="84" t="s">
        <v>25</v>
      </c>
      <c r="E37" s="85">
        <v>230</v>
      </c>
      <c r="F37" s="86">
        <v>0</v>
      </c>
      <c r="G37" s="106">
        <f aca="true" t="shared" si="2" ref="G37:G48">E37*F37</f>
        <v>0</v>
      </c>
    </row>
    <row r="38" spans="1:7" s="1" customFormat="1" ht="12">
      <c r="A38" s="81">
        <f>A37+1</f>
        <v>24</v>
      </c>
      <c r="B38" s="82" t="s">
        <v>69</v>
      </c>
      <c r="C38" s="83" t="s">
        <v>70</v>
      </c>
      <c r="D38" s="84" t="s">
        <v>25</v>
      </c>
      <c r="E38" s="85">
        <v>460</v>
      </c>
      <c r="F38" s="86">
        <v>0</v>
      </c>
      <c r="G38" s="106">
        <f t="shared" si="2"/>
        <v>0</v>
      </c>
    </row>
    <row r="39" spans="1:7" s="1" customFormat="1" ht="12">
      <c r="A39" s="81">
        <f>A38+1</f>
        <v>25</v>
      </c>
      <c r="B39" s="82" t="s">
        <v>71</v>
      </c>
      <c r="C39" s="83" t="s">
        <v>72</v>
      </c>
      <c r="D39" s="84" t="s">
        <v>25</v>
      </c>
      <c r="E39" s="85">
        <v>230</v>
      </c>
      <c r="F39" s="86">
        <v>0</v>
      </c>
      <c r="G39" s="106">
        <f t="shared" si="2"/>
        <v>0</v>
      </c>
    </row>
    <row r="40" spans="1:7" s="1" customFormat="1" ht="12">
      <c r="A40" s="81">
        <f>A39+1</f>
        <v>26</v>
      </c>
      <c r="B40" s="82" t="s">
        <v>73</v>
      </c>
      <c r="C40" s="83" t="s">
        <v>74</v>
      </c>
      <c r="D40" s="84" t="s">
        <v>25</v>
      </c>
      <c r="E40" s="85">
        <v>70</v>
      </c>
      <c r="F40" s="86">
        <v>0</v>
      </c>
      <c r="G40" s="106">
        <f t="shared" si="2"/>
        <v>0</v>
      </c>
    </row>
    <row r="41" spans="1:7" s="1" customFormat="1" ht="12">
      <c r="A41" s="81">
        <f>A40+1</f>
        <v>27</v>
      </c>
      <c r="B41" s="82" t="s">
        <v>75</v>
      </c>
      <c r="C41" s="83" t="s">
        <v>76</v>
      </c>
      <c r="D41" s="84" t="s">
        <v>25</v>
      </c>
      <c r="E41" s="85">
        <v>140</v>
      </c>
      <c r="F41" s="86">
        <v>0</v>
      </c>
      <c r="G41" s="106">
        <f t="shared" si="2"/>
        <v>0</v>
      </c>
    </row>
    <row r="42" spans="1:7" s="1" customFormat="1" ht="12">
      <c r="A42" s="81">
        <f>A41+1</f>
        <v>28</v>
      </c>
      <c r="B42" s="82" t="s">
        <v>77</v>
      </c>
      <c r="C42" s="83" t="s">
        <v>78</v>
      </c>
      <c r="D42" s="84" t="s">
        <v>25</v>
      </c>
      <c r="E42" s="85">
        <v>140</v>
      </c>
      <c r="F42" s="86">
        <v>0</v>
      </c>
      <c r="G42" s="106">
        <f t="shared" si="2"/>
        <v>0</v>
      </c>
    </row>
    <row r="43" spans="1:7" s="1" customFormat="1" ht="12">
      <c r="A43" s="81">
        <f>A42+1</f>
        <v>29</v>
      </c>
      <c r="B43" s="82" t="s">
        <v>79</v>
      </c>
      <c r="C43" s="83" t="s">
        <v>80</v>
      </c>
      <c r="D43" s="84" t="s">
        <v>20</v>
      </c>
      <c r="E43" s="85">
        <v>23</v>
      </c>
      <c r="F43" s="86">
        <v>0</v>
      </c>
      <c r="G43" s="106">
        <f t="shared" si="2"/>
        <v>0</v>
      </c>
    </row>
    <row r="44" spans="1:7" s="1" customFormat="1" ht="12">
      <c r="A44" s="81">
        <f>A43+1</f>
        <v>30</v>
      </c>
      <c r="B44" s="82" t="s">
        <v>81</v>
      </c>
      <c r="C44" s="83" t="s">
        <v>82</v>
      </c>
      <c r="D44" s="84" t="s">
        <v>20</v>
      </c>
      <c r="E44" s="85">
        <v>23</v>
      </c>
      <c r="F44" s="86">
        <v>0</v>
      </c>
      <c r="G44" s="106">
        <f t="shared" si="2"/>
        <v>0</v>
      </c>
    </row>
    <row r="45" spans="1:7" s="1" customFormat="1" ht="12">
      <c r="A45" s="81">
        <f>A44+1</f>
        <v>31</v>
      </c>
      <c r="B45" s="82" t="s">
        <v>83</v>
      </c>
      <c r="C45" s="83" t="s">
        <v>84</v>
      </c>
      <c r="D45" s="84" t="s">
        <v>20</v>
      </c>
      <c r="E45" s="85"/>
      <c r="F45" s="86">
        <v>0</v>
      </c>
      <c r="G45" s="106">
        <f t="shared" si="2"/>
        <v>0</v>
      </c>
    </row>
    <row r="46" spans="1:7" s="1" customFormat="1" ht="12">
      <c r="A46" s="81">
        <f>A45+1</f>
        <v>32</v>
      </c>
      <c r="B46" s="82" t="s">
        <v>85</v>
      </c>
      <c r="C46" s="83" t="s">
        <v>86</v>
      </c>
      <c r="D46" s="84" t="s">
        <v>25</v>
      </c>
      <c r="E46" s="85">
        <v>250</v>
      </c>
      <c r="F46" s="86">
        <v>0</v>
      </c>
      <c r="G46" s="106">
        <f t="shared" si="2"/>
        <v>0</v>
      </c>
    </row>
    <row r="47" spans="1:7" s="1" customFormat="1" ht="12">
      <c r="A47" s="81">
        <f>A46+1</f>
        <v>33</v>
      </c>
      <c r="B47" s="82" t="s">
        <v>87</v>
      </c>
      <c r="C47" s="83" t="s">
        <v>88</v>
      </c>
      <c r="D47" s="84" t="s">
        <v>20</v>
      </c>
      <c r="E47" s="85">
        <v>20</v>
      </c>
      <c r="F47" s="86">
        <v>0</v>
      </c>
      <c r="G47" s="106">
        <f t="shared" si="2"/>
        <v>0</v>
      </c>
    </row>
    <row r="48" spans="1:7" s="1" customFormat="1" ht="12">
      <c r="A48" s="81">
        <f>A47+1</f>
        <v>34</v>
      </c>
      <c r="B48" s="82" t="s">
        <v>89</v>
      </c>
      <c r="C48" s="83" t="s">
        <v>90</v>
      </c>
      <c r="D48" s="84" t="s">
        <v>20</v>
      </c>
      <c r="E48" s="85">
        <v>20</v>
      </c>
      <c r="F48" s="86">
        <v>0</v>
      </c>
      <c r="G48" s="106">
        <f t="shared" si="2"/>
        <v>0</v>
      </c>
    </row>
    <row r="49" spans="1:7" s="3" customFormat="1" ht="12">
      <c r="A49" s="88"/>
      <c r="B49" s="89" t="s">
        <v>92</v>
      </c>
      <c r="C49" s="90" t="s">
        <v>122</v>
      </c>
      <c r="D49" s="91"/>
      <c r="E49" s="93"/>
      <c r="F49" s="92"/>
      <c r="G49" s="107">
        <f>SUM(G50:G64)</f>
        <v>0</v>
      </c>
    </row>
    <row r="50" spans="1:7" s="1" customFormat="1" ht="12">
      <c r="A50" s="81">
        <f>A48+1</f>
        <v>35</v>
      </c>
      <c r="B50" s="82" t="s">
        <v>93</v>
      </c>
      <c r="C50" s="83" t="s">
        <v>94</v>
      </c>
      <c r="D50" s="84" t="s">
        <v>54</v>
      </c>
      <c r="E50" s="85">
        <v>11</v>
      </c>
      <c r="F50" s="86">
        <v>0</v>
      </c>
      <c r="G50" s="106">
        <f aca="true" t="shared" si="3" ref="G50:G64">E50*F50</f>
        <v>0</v>
      </c>
    </row>
    <row r="51" spans="1:7" s="1" customFormat="1" ht="12">
      <c r="A51" s="81">
        <f>A50+1</f>
        <v>36</v>
      </c>
      <c r="B51" s="82" t="s">
        <v>342</v>
      </c>
      <c r="C51" s="83" t="s">
        <v>392</v>
      </c>
      <c r="D51" s="84" t="s">
        <v>117</v>
      </c>
      <c r="E51" s="85">
        <v>1.55</v>
      </c>
      <c r="F51" s="86">
        <v>0</v>
      </c>
      <c r="G51" s="106">
        <f t="shared" si="3"/>
        <v>0</v>
      </c>
    </row>
    <row r="52" spans="1:7" s="1" customFormat="1" ht="12">
      <c r="A52" s="81">
        <f>A51+1</f>
        <v>37</v>
      </c>
      <c r="B52" s="82" t="s">
        <v>95</v>
      </c>
      <c r="C52" s="83" t="s">
        <v>343</v>
      </c>
      <c r="D52" s="84" t="s">
        <v>25</v>
      </c>
      <c r="E52" s="85">
        <v>29.6</v>
      </c>
      <c r="F52" s="86">
        <v>0</v>
      </c>
      <c r="G52" s="106">
        <f t="shared" si="3"/>
        <v>0</v>
      </c>
    </row>
    <row r="53" spans="1:7" s="1" customFormat="1" ht="12">
      <c r="A53" s="81">
        <f>A52+1</f>
        <v>38</v>
      </c>
      <c r="B53" s="82" t="s">
        <v>96</v>
      </c>
      <c r="C53" s="83" t="s">
        <v>97</v>
      </c>
      <c r="D53" s="84" t="s">
        <v>25</v>
      </c>
      <c r="E53" s="85">
        <v>8</v>
      </c>
      <c r="F53" s="86">
        <v>0</v>
      </c>
      <c r="G53" s="106">
        <f t="shared" si="3"/>
        <v>0</v>
      </c>
    </row>
    <row r="54" spans="1:7" s="1" customFormat="1" ht="12">
      <c r="A54" s="81">
        <f>A53+1</f>
        <v>39</v>
      </c>
      <c r="B54" s="82" t="s">
        <v>98</v>
      </c>
      <c r="C54" s="83" t="s">
        <v>99</v>
      </c>
      <c r="D54" s="84" t="s">
        <v>100</v>
      </c>
      <c r="E54" s="87">
        <v>31.413</v>
      </c>
      <c r="F54" s="86">
        <v>0</v>
      </c>
      <c r="G54" s="106">
        <f t="shared" si="3"/>
        <v>0</v>
      </c>
    </row>
    <row r="55" spans="1:7" s="1" customFormat="1" ht="12">
      <c r="A55" s="81">
        <f>A54+1</f>
        <v>40</v>
      </c>
      <c r="B55" s="82" t="s">
        <v>101</v>
      </c>
      <c r="C55" s="83" t="s">
        <v>102</v>
      </c>
      <c r="D55" s="84" t="s">
        <v>100</v>
      </c>
      <c r="E55" s="87">
        <v>126.85</v>
      </c>
      <c r="F55" s="86">
        <v>0</v>
      </c>
      <c r="G55" s="106">
        <f t="shared" si="3"/>
        <v>0</v>
      </c>
    </row>
    <row r="56" spans="1:7" s="1" customFormat="1" ht="12">
      <c r="A56" s="81">
        <f>A55+1</f>
        <v>41</v>
      </c>
      <c r="B56" s="82" t="s">
        <v>103</v>
      </c>
      <c r="C56" s="83" t="s">
        <v>104</v>
      </c>
      <c r="D56" s="84" t="s">
        <v>100</v>
      </c>
      <c r="E56" s="87">
        <v>31.713</v>
      </c>
      <c r="F56" s="86">
        <v>0</v>
      </c>
      <c r="G56" s="106">
        <f t="shared" si="3"/>
        <v>0</v>
      </c>
    </row>
    <row r="57" spans="1:7" s="1" customFormat="1" ht="12">
      <c r="A57" s="81">
        <f>A56+1</f>
        <v>42</v>
      </c>
      <c r="B57" s="82" t="s">
        <v>105</v>
      </c>
      <c r="C57" s="83" t="s">
        <v>106</v>
      </c>
      <c r="D57" s="84" t="s">
        <v>100</v>
      </c>
      <c r="E57" s="87">
        <v>31.713</v>
      </c>
      <c r="F57" s="86">
        <v>0</v>
      </c>
      <c r="G57" s="106">
        <f t="shared" si="3"/>
        <v>0</v>
      </c>
    </row>
    <row r="58" spans="1:7" s="1" customFormat="1" ht="12">
      <c r="A58" s="81">
        <f>A57+1</f>
        <v>43</v>
      </c>
      <c r="B58" s="82" t="s">
        <v>107</v>
      </c>
      <c r="C58" s="83" t="s">
        <v>108</v>
      </c>
      <c r="D58" s="84" t="s">
        <v>100</v>
      </c>
      <c r="E58" s="87">
        <v>1.668</v>
      </c>
      <c r="F58" s="86">
        <v>0</v>
      </c>
      <c r="G58" s="106">
        <f t="shared" si="3"/>
        <v>0</v>
      </c>
    </row>
    <row r="59" spans="1:7" s="1" customFormat="1" ht="12">
      <c r="A59" s="81">
        <v>44</v>
      </c>
      <c r="B59" s="82" t="s">
        <v>109</v>
      </c>
      <c r="C59" s="83" t="s">
        <v>110</v>
      </c>
      <c r="D59" s="84" t="s">
        <v>100</v>
      </c>
      <c r="E59" s="87">
        <v>31.713</v>
      </c>
      <c r="F59" s="86">
        <v>0</v>
      </c>
      <c r="G59" s="106">
        <f t="shared" si="3"/>
        <v>0</v>
      </c>
    </row>
    <row r="60" spans="1:7" s="1" customFormat="1" ht="12">
      <c r="A60" s="81">
        <f>A59+1</f>
        <v>45</v>
      </c>
      <c r="B60" s="82" t="s">
        <v>111</v>
      </c>
      <c r="C60" s="83" t="s">
        <v>112</v>
      </c>
      <c r="D60" s="84" t="s">
        <v>100</v>
      </c>
      <c r="E60" s="87">
        <v>31.713</v>
      </c>
      <c r="F60" s="86">
        <v>0</v>
      </c>
      <c r="G60" s="106">
        <f t="shared" si="3"/>
        <v>0</v>
      </c>
    </row>
    <row r="61" spans="1:7" s="1" customFormat="1" ht="12">
      <c r="A61" s="81">
        <f>A60+1</f>
        <v>46</v>
      </c>
      <c r="B61" s="82" t="s">
        <v>113</v>
      </c>
      <c r="C61" s="83" t="s">
        <v>114</v>
      </c>
      <c r="D61" s="84" t="s">
        <v>100</v>
      </c>
      <c r="E61" s="87">
        <v>180.288</v>
      </c>
      <c r="F61" s="86">
        <v>0</v>
      </c>
      <c r="G61" s="106">
        <f t="shared" si="3"/>
        <v>0</v>
      </c>
    </row>
    <row r="62" spans="1:7" s="1" customFormat="1" ht="12">
      <c r="A62" s="81">
        <f>A61+1</f>
        <v>47</v>
      </c>
      <c r="B62" s="82" t="s">
        <v>115</v>
      </c>
      <c r="C62" s="83" t="s">
        <v>116</v>
      </c>
      <c r="D62" s="84" t="s">
        <v>117</v>
      </c>
      <c r="E62" s="87">
        <v>1.668</v>
      </c>
      <c r="F62" s="86">
        <v>0</v>
      </c>
      <c r="G62" s="106">
        <f t="shared" si="3"/>
        <v>0</v>
      </c>
    </row>
    <row r="63" spans="1:7" s="1" customFormat="1" ht="12">
      <c r="A63" s="81">
        <f>A62+1</f>
        <v>48</v>
      </c>
      <c r="B63" s="82" t="s">
        <v>118</v>
      </c>
      <c r="C63" s="83" t="s">
        <v>119</v>
      </c>
      <c r="D63" s="84" t="s">
        <v>100</v>
      </c>
      <c r="E63" s="87">
        <v>31.713</v>
      </c>
      <c r="F63" s="86">
        <v>0</v>
      </c>
      <c r="G63" s="106">
        <f t="shared" si="3"/>
        <v>0</v>
      </c>
    </row>
    <row r="64" spans="1:7" s="1" customFormat="1" ht="12">
      <c r="A64" s="81">
        <f>A63+1</f>
        <v>49</v>
      </c>
      <c r="B64" s="82" t="s">
        <v>120</v>
      </c>
      <c r="C64" s="83" t="s">
        <v>121</v>
      </c>
      <c r="D64" s="84" t="s">
        <v>100</v>
      </c>
      <c r="E64" s="87">
        <v>31.713</v>
      </c>
      <c r="F64" s="86">
        <v>0</v>
      </c>
      <c r="G64" s="106">
        <f t="shared" si="3"/>
        <v>0</v>
      </c>
    </row>
    <row r="65" spans="1:7" s="3" customFormat="1" ht="12">
      <c r="A65" s="88"/>
      <c r="B65" s="89" t="s">
        <v>123</v>
      </c>
      <c r="C65" s="90" t="s">
        <v>127</v>
      </c>
      <c r="D65" s="91"/>
      <c r="E65" s="93"/>
      <c r="F65" s="92"/>
      <c r="G65" s="107">
        <f>SUM(G66:G67)</f>
        <v>0</v>
      </c>
    </row>
    <row r="66" spans="1:7" s="1" customFormat="1" ht="12">
      <c r="A66" s="81">
        <v>50</v>
      </c>
      <c r="B66" s="82" t="s">
        <v>124</v>
      </c>
      <c r="C66" s="83" t="s">
        <v>125</v>
      </c>
      <c r="D66" s="84" t="s">
        <v>100</v>
      </c>
      <c r="E66" s="87">
        <v>9.896</v>
      </c>
      <c r="F66" s="86">
        <v>0</v>
      </c>
      <c r="G66" s="106">
        <f>E66*F66</f>
        <v>0</v>
      </c>
    </row>
    <row r="67" spans="1:7" s="1" customFormat="1" ht="12.75" thickBot="1">
      <c r="A67" s="81">
        <f>A66+1</f>
        <v>51</v>
      </c>
      <c r="B67" s="82" t="s">
        <v>126</v>
      </c>
      <c r="C67" s="83" t="s">
        <v>324</v>
      </c>
      <c r="D67" s="84" t="s">
        <v>100</v>
      </c>
      <c r="E67" s="87">
        <v>1.702</v>
      </c>
      <c r="F67" s="86">
        <v>0</v>
      </c>
      <c r="G67" s="106">
        <f>E67*F67</f>
        <v>0</v>
      </c>
    </row>
    <row r="68" spans="1:7" ht="13.5" thickBot="1">
      <c r="A68" s="94"/>
      <c r="B68" s="94"/>
      <c r="C68" s="94"/>
      <c r="D68" s="94"/>
      <c r="E68" s="94"/>
      <c r="F68" s="94"/>
      <c r="G68" s="94"/>
    </row>
    <row r="69" spans="1:7" s="3" customFormat="1" ht="12">
      <c r="A69" s="77"/>
      <c r="B69" s="78"/>
      <c r="C69" s="79" t="s">
        <v>409</v>
      </c>
      <c r="D69" s="78"/>
      <c r="E69" s="78"/>
      <c r="F69" s="80"/>
      <c r="G69" s="129">
        <f>SUM(G70,G80,G122,G140,G152,G157)</f>
        <v>0</v>
      </c>
    </row>
    <row r="70" spans="1:7" s="3" customFormat="1" ht="12">
      <c r="A70" s="88"/>
      <c r="B70" s="89" t="s">
        <v>128</v>
      </c>
      <c r="C70" s="90" t="s">
        <v>143</v>
      </c>
      <c r="D70" s="91"/>
      <c r="E70" s="91"/>
      <c r="F70" s="92"/>
      <c r="G70" s="107">
        <f>SUM(G71:G79)</f>
        <v>0</v>
      </c>
    </row>
    <row r="71" spans="1:7" s="1" customFormat="1" ht="12">
      <c r="A71" s="81">
        <f>A67+1</f>
        <v>52</v>
      </c>
      <c r="B71" s="82" t="s">
        <v>129</v>
      </c>
      <c r="C71" s="83" t="s">
        <v>130</v>
      </c>
      <c r="D71" s="84" t="s">
        <v>25</v>
      </c>
      <c r="E71" s="85">
        <v>448.48</v>
      </c>
      <c r="F71" s="86">
        <v>0</v>
      </c>
      <c r="G71" s="106">
        <f aca="true" t="shared" si="4" ref="G71:G79">E71*F71</f>
        <v>0</v>
      </c>
    </row>
    <row r="72" spans="1:7" s="1" customFormat="1" ht="12">
      <c r="A72" s="81">
        <f>A71+1</f>
        <v>53</v>
      </c>
      <c r="B72" s="82" t="s">
        <v>131</v>
      </c>
      <c r="C72" s="83" t="s">
        <v>132</v>
      </c>
      <c r="D72" s="84" t="s">
        <v>25</v>
      </c>
      <c r="E72" s="85">
        <v>448.48</v>
      </c>
      <c r="F72" s="86">
        <v>0</v>
      </c>
      <c r="G72" s="106">
        <f t="shared" si="4"/>
        <v>0</v>
      </c>
    </row>
    <row r="73" spans="1:7" s="1" customFormat="1" ht="12">
      <c r="A73" s="81">
        <f>A72+1</f>
        <v>54</v>
      </c>
      <c r="B73" s="82" t="s">
        <v>133</v>
      </c>
      <c r="C73" s="83" t="s">
        <v>351</v>
      </c>
      <c r="D73" s="84" t="s">
        <v>25</v>
      </c>
      <c r="E73" s="85">
        <v>493.33</v>
      </c>
      <c r="F73" s="86">
        <v>0</v>
      </c>
      <c r="G73" s="106">
        <f t="shared" si="4"/>
        <v>0</v>
      </c>
    </row>
    <row r="74" spans="1:7" s="1" customFormat="1" ht="12">
      <c r="A74" s="81">
        <f>A73+1</f>
        <v>55</v>
      </c>
      <c r="B74" s="82" t="s">
        <v>134</v>
      </c>
      <c r="C74" s="83" t="s">
        <v>350</v>
      </c>
      <c r="D74" s="84" t="s">
        <v>25</v>
      </c>
      <c r="E74" s="85">
        <v>49.44</v>
      </c>
      <c r="F74" s="86">
        <v>0</v>
      </c>
      <c r="G74" s="106">
        <f t="shared" si="4"/>
        <v>0</v>
      </c>
    </row>
    <row r="75" spans="1:7" s="1" customFormat="1" ht="12">
      <c r="A75" s="81">
        <f>A74+1</f>
        <v>56</v>
      </c>
      <c r="B75" s="82" t="s">
        <v>135</v>
      </c>
      <c r="C75" s="83" t="s">
        <v>376</v>
      </c>
      <c r="D75" s="84" t="s">
        <v>25</v>
      </c>
      <c r="E75" s="85">
        <v>44</v>
      </c>
      <c r="F75" s="86">
        <v>0</v>
      </c>
      <c r="G75" s="106">
        <f t="shared" si="4"/>
        <v>0</v>
      </c>
    </row>
    <row r="76" spans="1:7" s="1" customFormat="1" ht="12">
      <c r="A76" s="81">
        <f>A75+1</f>
        <v>57</v>
      </c>
      <c r="B76" s="82" t="s">
        <v>136</v>
      </c>
      <c r="C76" s="83" t="s">
        <v>137</v>
      </c>
      <c r="D76" s="84" t="s">
        <v>25</v>
      </c>
      <c r="E76" s="85">
        <v>8</v>
      </c>
      <c r="F76" s="86">
        <v>0</v>
      </c>
      <c r="G76" s="106">
        <f t="shared" si="4"/>
        <v>0</v>
      </c>
    </row>
    <row r="77" spans="1:7" s="1" customFormat="1" ht="12">
      <c r="A77" s="81">
        <f>A76+1</f>
        <v>58</v>
      </c>
      <c r="B77" s="82" t="s">
        <v>138</v>
      </c>
      <c r="C77" s="83" t="s">
        <v>139</v>
      </c>
      <c r="D77" s="84" t="s">
        <v>54</v>
      </c>
      <c r="E77" s="85">
        <v>6</v>
      </c>
      <c r="F77" s="86">
        <v>0</v>
      </c>
      <c r="G77" s="106">
        <f t="shared" si="4"/>
        <v>0</v>
      </c>
    </row>
    <row r="78" spans="1:7" s="1" customFormat="1" ht="12">
      <c r="A78" s="81">
        <f>A77+1</f>
        <v>59</v>
      </c>
      <c r="B78" s="82" t="s">
        <v>140</v>
      </c>
      <c r="C78" s="83" t="s">
        <v>141</v>
      </c>
      <c r="D78" s="84" t="s">
        <v>54</v>
      </c>
      <c r="E78" s="85">
        <v>1</v>
      </c>
      <c r="F78" s="86">
        <v>0</v>
      </c>
      <c r="G78" s="106">
        <f t="shared" si="4"/>
        <v>0</v>
      </c>
    </row>
    <row r="79" spans="1:7" s="1" customFormat="1" ht="12">
      <c r="A79" s="81">
        <f>A78+1</f>
        <v>60</v>
      </c>
      <c r="B79" s="82" t="s">
        <v>142</v>
      </c>
      <c r="C79" s="83" t="s">
        <v>378</v>
      </c>
      <c r="D79" s="84" t="s">
        <v>61</v>
      </c>
      <c r="E79" s="85">
        <v>20</v>
      </c>
      <c r="F79" s="86">
        <v>0</v>
      </c>
      <c r="G79" s="106">
        <f t="shared" si="4"/>
        <v>0</v>
      </c>
    </row>
    <row r="80" spans="1:7" s="3" customFormat="1" ht="12">
      <c r="A80" s="88"/>
      <c r="B80" s="89" t="s">
        <v>144</v>
      </c>
      <c r="C80" s="90" t="s">
        <v>207</v>
      </c>
      <c r="D80" s="91"/>
      <c r="E80" s="91"/>
      <c r="F80" s="92"/>
      <c r="G80" s="107">
        <f>SUM(G81:G121)</f>
        <v>0</v>
      </c>
    </row>
    <row r="81" spans="1:7" s="1" customFormat="1" ht="12">
      <c r="A81" s="81">
        <f>A79+1</f>
        <v>61</v>
      </c>
      <c r="B81" s="82" t="s">
        <v>145</v>
      </c>
      <c r="C81" s="83" t="s">
        <v>146</v>
      </c>
      <c r="D81" s="84" t="s">
        <v>25</v>
      </c>
      <c r="E81" s="85">
        <v>448.48</v>
      </c>
      <c r="F81" s="86">
        <v>0</v>
      </c>
      <c r="G81" s="106">
        <f>E81*F81</f>
        <v>0</v>
      </c>
    </row>
    <row r="82" spans="1:7" s="1" customFormat="1" ht="12">
      <c r="A82" s="81">
        <f>A81+1</f>
        <v>62</v>
      </c>
      <c r="B82" s="82" t="s">
        <v>147</v>
      </c>
      <c r="C82" s="83" t="s">
        <v>148</v>
      </c>
      <c r="D82" s="84" t="s">
        <v>20</v>
      </c>
      <c r="E82" s="95">
        <v>50</v>
      </c>
      <c r="F82" s="86">
        <v>0</v>
      </c>
      <c r="G82" s="106">
        <f>E82*F82</f>
        <v>0</v>
      </c>
    </row>
    <row r="83" spans="1:7" s="1" customFormat="1" ht="12">
      <c r="A83" s="81">
        <f>A82+1</f>
        <v>63</v>
      </c>
      <c r="B83" s="82" t="s">
        <v>149</v>
      </c>
      <c r="C83" s="83" t="s">
        <v>150</v>
      </c>
      <c r="D83" s="84" t="s">
        <v>25</v>
      </c>
      <c r="E83" s="95">
        <v>35</v>
      </c>
      <c r="F83" s="86">
        <v>0</v>
      </c>
      <c r="G83" s="106">
        <f>E83*F83</f>
        <v>0</v>
      </c>
    </row>
    <row r="84" spans="1:7" s="1" customFormat="1" ht="12">
      <c r="A84" s="81">
        <f>A83+1</f>
        <v>64</v>
      </c>
      <c r="B84" s="82" t="s">
        <v>151</v>
      </c>
      <c r="C84" s="83" t="s">
        <v>152</v>
      </c>
      <c r="D84" s="84" t="s">
        <v>25</v>
      </c>
      <c r="E84" s="95">
        <v>35</v>
      </c>
      <c r="F84" s="86">
        <v>0</v>
      </c>
      <c r="G84" s="106">
        <f>E84*F84</f>
        <v>0</v>
      </c>
    </row>
    <row r="85" spans="1:7" s="1" customFormat="1" ht="12">
      <c r="A85" s="81">
        <f>A84+1</f>
        <v>65</v>
      </c>
      <c r="B85" s="82" t="s">
        <v>153</v>
      </c>
      <c r="C85" s="83" t="s">
        <v>154</v>
      </c>
      <c r="D85" s="84" t="s">
        <v>25</v>
      </c>
      <c r="E85" s="96">
        <v>448.48</v>
      </c>
      <c r="F85" s="86">
        <v>0</v>
      </c>
      <c r="G85" s="106">
        <f>E85*F85</f>
        <v>0</v>
      </c>
    </row>
    <row r="86" spans="1:7" s="1" customFormat="1" ht="12">
      <c r="A86" s="81">
        <f>A85+1</f>
        <v>66</v>
      </c>
      <c r="B86" s="82" t="s">
        <v>155</v>
      </c>
      <c r="C86" s="83" t="s">
        <v>156</v>
      </c>
      <c r="D86" s="84" t="s">
        <v>20</v>
      </c>
      <c r="E86" s="96">
        <v>346.86</v>
      </c>
      <c r="F86" s="86">
        <v>0</v>
      </c>
      <c r="G86" s="106">
        <f>E86*F86</f>
        <v>0</v>
      </c>
    </row>
    <row r="87" spans="1:7" s="1" customFormat="1" ht="12">
      <c r="A87" s="81">
        <f>A86+1</f>
        <v>67</v>
      </c>
      <c r="B87" s="82" t="s">
        <v>157</v>
      </c>
      <c r="C87" s="83" t="s">
        <v>158</v>
      </c>
      <c r="D87" s="84" t="s">
        <v>25</v>
      </c>
      <c r="E87" s="95">
        <v>47</v>
      </c>
      <c r="F87" s="86">
        <v>0</v>
      </c>
      <c r="G87" s="106">
        <f>E87*F87</f>
        <v>0</v>
      </c>
    </row>
    <row r="88" spans="1:7" s="1" customFormat="1" ht="12">
      <c r="A88" s="81">
        <f>A87+1</f>
        <v>68</v>
      </c>
      <c r="B88" s="82" t="s">
        <v>159</v>
      </c>
      <c r="C88" s="83" t="s">
        <v>160</v>
      </c>
      <c r="D88" s="84" t="s">
        <v>25</v>
      </c>
      <c r="E88" s="95">
        <v>52</v>
      </c>
      <c r="F88" s="86">
        <v>0</v>
      </c>
      <c r="G88" s="106">
        <f>E88*F88</f>
        <v>0</v>
      </c>
    </row>
    <row r="89" spans="1:7" s="1" customFormat="1" ht="12">
      <c r="A89" s="81">
        <f>A88+1</f>
        <v>69</v>
      </c>
      <c r="B89" s="82" t="s">
        <v>161</v>
      </c>
      <c r="C89" s="83" t="s">
        <v>162</v>
      </c>
      <c r="D89" s="84" t="s">
        <v>25</v>
      </c>
      <c r="E89" s="85">
        <v>22</v>
      </c>
      <c r="F89" s="86">
        <v>0</v>
      </c>
      <c r="G89" s="106">
        <f>E89*F89</f>
        <v>0</v>
      </c>
    </row>
    <row r="90" spans="1:7" s="1" customFormat="1" ht="12">
      <c r="A90" s="81">
        <f>A89+1</f>
        <v>70</v>
      </c>
      <c r="B90" s="82" t="s">
        <v>163</v>
      </c>
      <c r="C90" s="83" t="s">
        <v>164</v>
      </c>
      <c r="D90" s="84" t="s">
        <v>25</v>
      </c>
      <c r="E90" s="95">
        <v>44</v>
      </c>
      <c r="F90" s="86">
        <v>0</v>
      </c>
      <c r="G90" s="106">
        <f>E90*F90</f>
        <v>0</v>
      </c>
    </row>
    <row r="91" spans="1:7" s="1" customFormat="1" ht="12">
      <c r="A91" s="81">
        <f>A90+1</f>
        <v>71</v>
      </c>
      <c r="B91" s="82" t="s">
        <v>165</v>
      </c>
      <c r="C91" s="83" t="s">
        <v>166</v>
      </c>
      <c r="D91" s="84" t="s">
        <v>25</v>
      </c>
      <c r="E91" s="95">
        <v>48.4</v>
      </c>
      <c r="F91" s="86">
        <v>0</v>
      </c>
      <c r="G91" s="106">
        <f>E91*F91</f>
        <v>0</v>
      </c>
    </row>
    <row r="92" spans="1:7" s="1" customFormat="1" ht="12">
      <c r="A92" s="81">
        <f>A91+1</f>
        <v>72</v>
      </c>
      <c r="B92" s="82" t="s">
        <v>167</v>
      </c>
      <c r="C92" s="83" t="s">
        <v>168</v>
      </c>
      <c r="D92" s="84" t="s">
        <v>25</v>
      </c>
      <c r="E92" s="95">
        <v>22</v>
      </c>
      <c r="F92" s="86">
        <v>0</v>
      </c>
      <c r="G92" s="106">
        <f>E92*F92</f>
        <v>0</v>
      </c>
    </row>
    <row r="93" spans="1:7" s="1" customFormat="1" ht="12">
      <c r="A93" s="81">
        <f>A92+1</f>
        <v>73</v>
      </c>
      <c r="B93" s="82" t="s">
        <v>169</v>
      </c>
      <c r="C93" s="83" t="s">
        <v>170</v>
      </c>
      <c r="D93" s="84" t="s">
        <v>25</v>
      </c>
      <c r="E93" s="85">
        <v>64.51</v>
      </c>
      <c r="F93" s="86">
        <v>0</v>
      </c>
      <c r="G93" s="106">
        <f>E93*F93</f>
        <v>0</v>
      </c>
    </row>
    <row r="94" spans="1:7" s="1" customFormat="1" ht="12">
      <c r="A94" s="81">
        <f>A93+1</f>
        <v>74</v>
      </c>
      <c r="B94" s="82" t="s">
        <v>171</v>
      </c>
      <c r="C94" s="83" t="s">
        <v>325</v>
      </c>
      <c r="D94" s="84" t="s">
        <v>117</v>
      </c>
      <c r="E94" s="96">
        <v>5.09</v>
      </c>
      <c r="F94" s="86">
        <v>0</v>
      </c>
      <c r="G94" s="106">
        <f>E94*F94</f>
        <v>0</v>
      </c>
    </row>
    <row r="95" spans="1:7" s="1" customFormat="1" ht="12">
      <c r="A95" s="81">
        <f>A94+1</f>
        <v>75</v>
      </c>
      <c r="B95" s="82" t="s">
        <v>172</v>
      </c>
      <c r="C95" s="83" t="s">
        <v>173</v>
      </c>
      <c r="D95" s="84" t="s">
        <v>20</v>
      </c>
      <c r="E95" s="95">
        <v>60</v>
      </c>
      <c r="F95" s="86">
        <v>0</v>
      </c>
      <c r="G95" s="106">
        <f>E95*F95</f>
        <v>0</v>
      </c>
    </row>
    <row r="96" spans="1:7" s="1" customFormat="1" ht="12">
      <c r="A96" s="81">
        <f>A95+1</f>
        <v>76</v>
      </c>
      <c r="B96" s="82" t="s">
        <v>174</v>
      </c>
      <c r="C96" s="83" t="s">
        <v>175</v>
      </c>
      <c r="D96" s="84" t="s">
        <v>20</v>
      </c>
      <c r="E96" s="95">
        <v>60</v>
      </c>
      <c r="F96" s="86">
        <v>0</v>
      </c>
      <c r="G96" s="106">
        <f>E96*F96</f>
        <v>0</v>
      </c>
    </row>
    <row r="97" spans="1:7" s="1" customFormat="1" ht="12">
      <c r="A97" s="81">
        <f>A96+1</f>
        <v>77</v>
      </c>
      <c r="B97" s="82" t="s">
        <v>176</v>
      </c>
      <c r="C97" s="83" t="s">
        <v>177</v>
      </c>
      <c r="D97" s="84" t="s">
        <v>20</v>
      </c>
      <c r="E97" s="95">
        <v>30</v>
      </c>
      <c r="F97" s="86">
        <v>0</v>
      </c>
      <c r="G97" s="106">
        <f>E97*F97</f>
        <v>0</v>
      </c>
    </row>
    <row r="98" spans="1:7" s="1" customFormat="1" ht="12">
      <c r="A98" s="81">
        <f>A97+1</f>
        <v>78</v>
      </c>
      <c r="B98" s="82" t="s">
        <v>178</v>
      </c>
      <c r="C98" s="83" t="s">
        <v>179</v>
      </c>
      <c r="D98" s="84" t="s">
        <v>20</v>
      </c>
      <c r="E98" s="95">
        <v>20</v>
      </c>
      <c r="F98" s="86">
        <v>0</v>
      </c>
      <c r="G98" s="106">
        <f>E98*F98</f>
        <v>0</v>
      </c>
    </row>
    <row r="99" spans="1:7" s="1" customFormat="1" ht="12">
      <c r="A99" s="81">
        <f>A98+1</f>
        <v>79</v>
      </c>
      <c r="B99" s="82" t="s">
        <v>180</v>
      </c>
      <c r="C99" s="83" t="s">
        <v>181</v>
      </c>
      <c r="D99" s="84" t="s">
        <v>20</v>
      </c>
      <c r="E99" s="95">
        <v>10</v>
      </c>
      <c r="F99" s="86">
        <v>0</v>
      </c>
      <c r="G99" s="106">
        <f>E99*F99</f>
        <v>0</v>
      </c>
    </row>
    <row r="100" spans="1:7" s="1" customFormat="1" ht="12">
      <c r="A100" s="81">
        <v>81</v>
      </c>
      <c r="B100" s="82" t="s">
        <v>184</v>
      </c>
      <c r="C100" s="83" t="s">
        <v>185</v>
      </c>
      <c r="D100" s="84" t="s">
        <v>25</v>
      </c>
      <c r="E100" s="95">
        <v>44</v>
      </c>
      <c r="F100" s="86">
        <v>0</v>
      </c>
      <c r="G100" s="106">
        <f>E100*F100</f>
        <v>0</v>
      </c>
    </row>
    <row r="101" spans="1:7" s="1" customFormat="1" ht="12">
      <c r="A101" s="81">
        <f>A100+1</f>
        <v>82</v>
      </c>
      <c r="B101" s="82" t="s">
        <v>186</v>
      </c>
      <c r="C101" s="83" t="s">
        <v>393</v>
      </c>
      <c r="D101" s="84" t="s">
        <v>25</v>
      </c>
      <c r="E101" s="95">
        <v>56</v>
      </c>
      <c r="F101" s="86">
        <v>0</v>
      </c>
      <c r="G101" s="106">
        <f>E101*F101</f>
        <v>0</v>
      </c>
    </row>
    <row r="102" spans="1:7" s="1" customFormat="1" ht="12">
      <c r="A102" s="81">
        <f>A101+1</f>
        <v>83</v>
      </c>
      <c r="B102" s="82" t="s">
        <v>187</v>
      </c>
      <c r="C102" s="83" t="s">
        <v>188</v>
      </c>
      <c r="D102" s="84" t="s">
        <v>20</v>
      </c>
      <c r="E102" s="95">
        <v>11</v>
      </c>
      <c r="F102" s="86">
        <v>0</v>
      </c>
      <c r="G102" s="106">
        <f>E102*F102</f>
        <v>0</v>
      </c>
    </row>
    <row r="103" spans="1:7" s="1" customFormat="1" ht="12">
      <c r="A103" s="81">
        <f>A102+1</f>
        <v>84</v>
      </c>
      <c r="B103" s="82" t="s">
        <v>189</v>
      </c>
      <c r="C103" s="83" t="s">
        <v>190</v>
      </c>
      <c r="D103" s="84" t="s">
        <v>20</v>
      </c>
      <c r="E103" s="95">
        <v>10.5</v>
      </c>
      <c r="F103" s="86">
        <v>0</v>
      </c>
      <c r="G103" s="106">
        <f>E103*F103</f>
        <v>0</v>
      </c>
    </row>
    <row r="104" spans="1:7" s="1" customFormat="1" ht="12">
      <c r="A104" s="81">
        <f>A103+1</f>
        <v>85</v>
      </c>
      <c r="B104" s="82" t="s">
        <v>191</v>
      </c>
      <c r="C104" s="83" t="s">
        <v>326</v>
      </c>
      <c r="D104" s="84" t="s">
        <v>25</v>
      </c>
      <c r="E104" s="95">
        <v>44</v>
      </c>
      <c r="F104" s="86">
        <v>0</v>
      </c>
      <c r="G104" s="106">
        <f>E104*F104</f>
        <v>0</v>
      </c>
    </row>
    <row r="105" spans="1:7" s="1" customFormat="1" ht="12">
      <c r="A105" s="81">
        <f>A104+1</f>
        <v>86</v>
      </c>
      <c r="B105" s="82" t="s">
        <v>192</v>
      </c>
      <c r="C105" s="83" t="s">
        <v>193</v>
      </c>
      <c r="D105" s="84" t="s">
        <v>25</v>
      </c>
      <c r="E105" s="95">
        <v>25.25</v>
      </c>
      <c r="F105" s="86">
        <v>0</v>
      </c>
      <c r="G105" s="106">
        <f>E105*F105</f>
        <v>0</v>
      </c>
    </row>
    <row r="106" spans="1:7" s="1" customFormat="1" ht="12">
      <c r="A106" s="81">
        <f>A105+1</f>
        <v>87</v>
      </c>
      <c r="B106" s="82" t="s">
        <v>194</v>
      </c>
      <c r="C106" s="83" t="s">
        <v>327</v>
      </c>
      <c r="D106" s="84" t="s">
        <v>20</v>
      </c>
      <c r="E106" s="95">
        <v>30</v>
      </c>
      <c r="F106" s="86">
        <v>0</v>
      </c>
      <c r="G106" s="106">
        <f>E106*F106</f>
        <v>0</v>
      </c>
    </row>
    <row r="107" spans="1:7" s="1" customFormat="1" ht="12">
      <c r="A107" s="81">
        <v>89</v>
      </c>
      <c r="B107" s="82" t="s">
        <v>195</v>
      </c>
      <c r="C107" s="83" t="s">
        <v>196</v>
      </c>
      <c r="D107" s="84" t="s">
        <v>54</v>
      </c>
      <c r="E107" s="95">
        <v>11</v>
      </c>
      <c r="F107" s="86">
        <v>0</v>
      </c>
      <c r="G107" s="106">
        <f>E107*F107</f>
        <v>0</v>
      </c>
    </row>
    <row r="108" spans="1:7" s="1" customFormat="1" ht="12">
      <c r="A108" s="81">
        <f>A107+1</f>
        <v>90</v>
      </c>
      <c r="B108" s="82" t="s">
        <v>197</v>
      </c>
      <c r="C108" s="83" t="s">
        <v>198</v>
      </c>
      <c r="D108" s="84" t="s">
        <v>20</v>
      </c>
      <c r="E108" s="95">
        <v>16.5</v>
      </c>
      <c r="F108" s="86">
        <v>0</v>
      </c>
      <c r="G108" s="106">
        <f>E108*F108</f>
        <v>0</v>
      </c>
    </row>
    <row r="109" spans="1:7" s="1" customFormat="1" ht="12">
      <c r="A109" s="81">
        <f>A108+1</f>
        <v>91</v>
      </c>
      <c r="B109" s="82" t="s">
        <v>199</v>
      </c>
      <c r="C109" s="83" t="s">
        <v>328</v>
      </c>
      <c r="D109" s="84" t="s">
        <v>117</v>
      </c>
      <c r="E109" s="95">
        <v>0.57</v>
      </c>
      <c r="F109" s="86">
        <v>0</v>
      </c>
      <c r="G109" s="106">
        <f>E109*F109</f>
        <v>0</v>
      </c>
    </row>
    <row r="110" spans="1:7" s="1" customFormat="1" ht="12">
      <c r="A110" s="81">
        <f>A109+1</f>
        <v>92</v>
      </c>
      <c r="B110" s="82" t="s">
        <v>200</v>
      </c>
      <c r="C110" s="83" t="s">
        <v>329</v>
      </c>
      <c r="D110" s="84" t="s">
        <v>117</v>
      </c>
      <c r="E110" s="95">
        <v>0.43</v>
      </c>
      <c r="F110" s="86">
        <v>0</v>
      </c>
      <c r="G110" s="106">
        <f>E110*F110</f>
        <v>0</v>
      </c>
    </row>
    <row r="111" spans="1:7" s="1" customFormat="1" ht="12">
      <c r="A111" s="81">
        <f>A110+1</f>
        <v>93</v>
      </c>
      <c r="B111" s="82" t="s">
        <v>201</v>
      </c>
      <c r="C111" s="83" t="s">
        <v>331</v>
      </c>
      <c r="D111" s="84" t="s">
        <v>117</v>
      </c>
      <c r="E111" s="95">
        <v>0.26</v>
      </c>
      <c r="F111" s="86">
        <v>0</v>
      </c>
      <c r="G111" s="106">
        <f>E111*F111</f>
        <v>0</v>
      </c>
    </row>
    <row r="112" spans="1:7" s="1" customFormat="1" ht="12">
      <c r="A112" s="81">
        <f>A111+1</f>
        <v>94</v>
      </c>
      <c r="B112" s="82" t="s">
        <v>202</v>
      </c>
      <c r="C112" s="83" t="s">
        <v>330</v>
      </c>
      <c r="D112" s="84" t="s">
        <v>117</v>
      </c>
      <c r="E112" s="95">
        <v>0.73</v>
      </c>
      <c r="F112" s="86">
        <v>0</v>
      </c>
      <c r="G112" s="106">
        <f>E112*F112</f>
        <v>0</v>
      </c>
    </row>
    <row r="113" spans="1:7" s="1" customFormat="1" ht="12">
      <c r="A113" s="81">
        <v>95</v>
      </c>
      <c r="B113" s="82" t="s">
        <v>202</v>
      </c>
      <c r="C113" s="83" t="s">
        <v>332</v>
      </c>
      <c r="D113" s="84" t="s">
        <v>117</v>
      </c>
      <c r="E113" s="95">
        <v>0.27</v>
      </c>
      <c r="F113" s="86">
        <v>0</v>
      </c>
      <c r="G113" s="106">
        <f>E113*F113</f>
        <v>0</v>
      </c>
    </row>
    <row r="114" spans="1:7" s="1" customFormat="1" ht="12">
      <c r="A114" s="81">
        <v>96</v>
      </c>
      <c r="B114" s="82" t="s">
        <v>333</v>
      </c>
      <c r="C114" s="83" t="s">
        <v>334</v>
      </c>
      <c r="D114" s="84" t="s">
        <v>117</v>
      </c>
      <c r="E114" s="95">
        <v>0.15</v>
      </c>
      <c r="F114" s="86">
        <v>0</v>
      </c>
      <c r="G114" s="106">
        <f>E114*F114</f>
        <v>0</v>
      </c>
    </row>
    <row r="115" spans="1:7" s="1" customFormat="1" ht="12">
      <c r="A115" s="81">
        <v>97</v>
      </c>
      <c r="B115" s="82" t="s">
        <v>335</v>
      </c>
      <c r="C115" s="83" t="s">
        <v>336</v>
      </c>
      <c r="D115" s="84" t="s">
        <v>117</v>
      </c>
      <c r="E115" s="95">
        <v>0.08</v>
      </c>
      <c r="F115" s="86">
        <v>0</v>
      </c>
      <c r="G115" s="106">
        <f>E115*F115</f>
        <v>0</v>
      </c>
    </row>
    <row r="116" spans="1:7" s="1" customFormat="1" ht="12">
      <c r="A116" s="97">
        <v>97</v>
      </c>
      <c r="B116" s="82" t="s">
        <v>203</v>
      </c>
      <c r="C116" s="83" t="s">
        <v>204</v>
      </c>
      <c r="D116" s="84" t="s">
        <v>117</v>
      </c>
      <c r="E116" s="95">
        <v>1.11</v>
      </c>
      <c r="F116" s="86">
        <v>0</v>
      </c>
      <c r="G116" s="106">
        <f>E116*F116</f>
        <v>0</v>
      </c>
    </row>
    <row r="117" spans="1:7" s="1" customFormat="1" ht="12">
      <c r="A117" s="81">
        <f>A116+1</f>
        <v>98</v>
      </c>
      <c r="B117" s="82" t="s">
        <v>205</v>
      </c>
      <c r="C117" s="83" t="s">
        <v>206</v>
      </c>
      <c r="D117" s="84" t="s">
        <v>117</v>
      </c>
      <c r="E117" s="85">
        <v>4.55</v>
      </c>
      <c r="F117" s="86">
        <v>0</v>
      </c>
      <c r="G117" s="106">
        <f>E117*F117</f>
        <v>0</v>
      </c>
    </row>
    <row r="118" spans="1:7" s="1" customFormat="1" ht="12">
      <c r="A118" s="81">
        <f>A117+1</f>
        <v>99</v>
      </c>
      <c r="B118" s="82" t="s">
        <v>182</v>
      </c>
      <c r="C118" s="83" t="s">
        <v>183</v>
      </c>
      <c r="D118" s="84" t="s">
        <v>117</v>
      </c>
      <c r="E118" s="96">
        <v>8.32</v>
      </c>
      <c r="F118" s="86">
        <v>0</v>
      </c>
      <c r="G118" s="106">
        <f>E118*F118</f>
        <v>0</v>
      </c>
    </row>
    <row r="119" spans="1:7" s="1" customFormat="1" ht="12">
      <c r="A119" s="81">
        <f>A118+1</f>
        <v>100</v>
      </c>
      <c r="B119" s="98" t="s">
        <v>338</v>
      </c>
      <c r="C119" s="83" t="s">
        <v>339</v>
      </c>
      <c r="D119" s="84" t="s">
        <v>54</v>
      </c>
      <c r="E119" s="95">
        <v>1</v>
      </c>
      <c r="F119" s="86">
        <v>0</v>
      </c>
      <c r="G119" s="106">
        <f>E119*F119</f>
        <v>0</v>
      </c>
    </row>
    <row r="120" spans="1:7" s="1" customFormat="1" ht="24">
      <c r="A120" s="81">
        <f>A119+1</f>
        <v>101</v>
      </c>
      <c r="B120" s="82" t="s">
        <v>337</v>
      </c>
      <c r="C120" s="83" t="s">
        <v>374</v>
      </c>
      <c r="D120" s="84" t="s">
        <v>61</v>
      </c>
      <c r="E120" s="95">
        <v>60</v>
      </c>
      <c r="F120" s="86">
        <v>0</v>
      </c>
      <c r="G120" s="106">
        <f>E120*F120</f>
        <v>0</v>
      </c>
    </row>
    <row r="121" spans="1:7" s="1" customFormat="1" ht="12">
      <c r="A121" s="81">
        <f>A120+1</f>
        <v>102</v>
      </c>
      <c r="B121" s="82" t="s">
        <v>340</v>
      </c>
      <c r="C121" s="83" t="s">
        <v>341</v>
      </c>
      <c r="D121" s="84" t="s">
        <v>100</v>
      </c>
      <c r="E121" s="99">
        <v>13.07</v>
      </c>
      <c r="F121" s="86">
        <v>0</v>
      </c>
      <c r="G121" s="106">
        <f>E121*F121</f>
        <v>0</v>
      </c>
    </row>
    <row r="122" spans="1:7" s="3" customFormat="1" ht="12">
      <c r="A122" s="88"/>
      <c r="B122" s="89" t="s">
        <v>208</v>
      </c>
      <c r="C122" s="90" t="s">
        <v>240</v>
      </c>
      <c r="D122" s="91"/>
      <c r="E122" s="91"/>
      <c r="F122" s="92"/>
      <c r="G122" s="107">
        <f>SUM(G123:G139)</f>
        <v>0</v>
      </c>
    </row>
    <row r="123" spans="1:7" s="1" customFormat="1" ht="12">
      <c r="A123" s="81">
        <f>A121+1</f>
        <v>103</v>
      </c>
      <c r="B123" s="82" t="s">
        <v>209</v>
      </c>
      <c r="C123" s="83" t="s">
        <v>210</v>
      </c>
      <c r="D123" s="84" t="s">
        <v>20</v>
      </c>
      <c r="E123" s="85">
        <v>26.51</v>
      </c>
      <c r="F123" s="86">
        <v>0</v>
      </c>
      <c r="G123" s="106">
        <f aca="true" t="shared" si="5" ref="G123:G139">E123*F123</f>
        <v>0</v>
      </c>
    </row>
    <row r="124" spans="1:7" s="1" customFormat="1" ht="12">
      <c r="A124" s="81">
        <f>A123+1</f>
        <v>104</v>
      </c>
      <c r="B124" s="82" t="s">
        <v>211</v>
      </c>
      <c r="C124" s="83" t="s">
        <v>212</v>
      </c>
      <c r="D124" s="84" t="s">
        <v>20</v>
      </c>
      <c r="E124" s="85">
        <v>49.44</v>
      </c>
      <c r="F124" s="86">
        <v>0</v>
      </c>
      <c r="G124" s="106">
        <f t="shared" si="5"/>
        <v>0</v>
      </c>
    </row>
    <row r="125" spans="1:7" s="1" customFormat="1" ht="12">
      <c r="A125" s="81">
        <f>A124+1</f>
        <v>105</v>
      </c>
      <c r="B125" s="82" t="s">
        <v>213</v>
      </c>
      <c r="C125" s="83" t="s">
        <v>214</v>
      </c>
      <c r="D125" s="84" t="s">
        <v>54</v>
      </c>
      <c r="E125" s="85">
        <v>6</v>
      </c>
      <c r="F125" s="86">
        <v>0</v>
      </c>
      <c r="G125" s="106">
        <f t="shared" si="5"/>
        <v>0</v>
      </c>
    </row>
    <row r="126" spans="1:7" s="1" customFormat="1" ht="12">
      <c r="A126" s="81">
        <f>A125+1</f>
        <v>106</v>
      </c>
      <c r="B126" s="82" t="s">
        <v>215</v>
      </c>
      <c r="C126" s="83" t="s">
        <v>216</v>
      </c>
      <c r="D126" s="84" t="s">
        <v>20</v>
      </c>
      <c r="E126" s="85">
        <v>18</v>
      </c>
      <c r="F126" s="86">
        <v>0</v>
      </c>
      <c r="G126" s="106">
        <f t="shared" si="5"/>
        <v>0</v>
      </c>
    </row>
    <row r="127" spans="1:7" s="1" customFormat="1" ht="12">
      <c r="A127" s="81">
        <f>A126+1</f>
        <v>107</v>
      </c>
      <c r="B127" s="82" t="s">
        <v>217</v>
      </c>
      <c r="C127" s="83" t="s">
        <v>218</v>
      </c>
      <c r="D127" s="84" t="s">
        <v>20</v>
      </c>
      <c r="E127" s="85">
        <v>50.5</v>
      </c>
      <c r="F127" s="86">
        <v>0</v>
      </c>
      <c r="G127" s="106">
        <f t="shared" si="5"/>
        <v>0</v>
      </c>
    </row>
    <row r="128" spans="1:7" s="1" customFormat="1" ht="12">
      <c r="A128" s="81">
        <f>A127+1</f>
        <v>108</v>
      </c>
      <c r="B128" s="82" t="s">
        <v>219</v>
      </c>
      <c r="C128" s="83" t="s">
        <v>220</v>
      </c>
      <c r="D128" s="84" t="s">
        <v>25</v>
      </c>
      <c r="E128" s="85">
        <v>15.62</v>
      </c>
      <c r="F128" s="86">
        <v>0</v>
      </c>
      <c r="G128" s="106">
        <f t="shared" si="5"/>
        <v>0</v>
      </c>
    </row>
    <row r="129" spans="1:7" s="1" customFormat="1" ht="12">
      <c r="A129" s="81">
        <f>A128+1</f>
        <v>109</v>
      </c>
      <c r="B129" s="82" t="s">
        <v>221</v>
      </c>
      <c r="C129" s="83" t="s">
        <v>372</v>
      </c>
      <c r="D129" s="84" t="s">
        <v>54</v>
      </c>
      <c r="E129" s="85">
        <v>3</v>
      </c>
      <c r="F129" s="86">
        <v>0</v>
      </c>
      <c r="G129" s="106">
        <f t="shared" si="5"/>
        <v>0</v>
      </c>
    </row>
    <row r="130" spans="1:7" s="1" customFormat="1" ht="12">
      <c r="A130" s="81">
        <f>A129+1</f>
        <v>110</v>
      </c>
      <c r="B130" s="82" t="s">
        <v>223</v>
      </c>
      <c r="C130" s="83" t="s">
        <v>224</v>
      </c>
      <c r="D130" s="84" t="s">
        <v>20</v>
      </c>
      <c r="E130" s="85">
        <v>50.5</v>
      </c>
      <c r="F130" s="86">
        <v>0</v>
      </c>
      <c r="G130" s="106">
        <f t="shared" si="5"/>
        <v>0</v>
      </c>
    </row>
    <row r="131" spans="1:7" s="1" customFormat="1" ht="12">
      <c r="A131" s="81">
        <v>111</v>
      </c>
      <c r="B131" s="82" t="s">
        <v>225</v>
      </c>
      <c r="C131" s="83" t="s">
        <v>226</v>
      </c>
      <c r="D131" s="84" t="s">
        <v>20</v>
      </c>
      <c r="E131" s="85">
        <v>26.51</v>
      </c>
      <c r="F131" s="86">
        <v>0</v>
      </c>
      <c r="G131" s="106">
        <f t="shared" si="5"/>
        <v>0</v>
      </c>
    </row>
    <row r="132" spans="1:7" s="1" customFormat="1" ht="12">
      <c r="A132" s="81">
        <f>A131+1</f>
        <v>112</v>
      </c>
      <c r="B132" s="82" t="s">
        <v>227</v>
      </c>
      <c r="C132" s="83" t="s">
        <v>228</v>
      </c>
      <c r="D132" s="84" t="s">
        <v>20</v>
      </c>
      <c r="E132" s="85">
        <v>50.5</v>
      </c>
      <c r="F132" s="86">
        <v>0</v>
      </c>
      <c r="G132" s="106">
        <f t="shared" si="5"/>
        <v>0</v>
      </c>
    </row>
    <row r="133" spans="1:7" s="1" customFormat="1" ht="12">
      <c r="A133" s="81">
        <f>A132+1</f>
        <v>113</v>
      </c>
      <c r="B133" s="82" t="s">
        <v>229</v>
      </c>
      <c r="C133" s="83" t="s">
        <v>230</v>
      </c>
      <c r="D133" s="84" t="s">
        <v>20</v>
      </c>
      <c r="E133" s="85">
        <v>49.44</v>
      </c>
      <c r="F133" s="86">
        <v>0</v>
      </c>
      <c r="G133" s="106">
        <f t="shared" si="5"/>
        <v>0</v>
      </c>
    </row>
    <row r="134" spans="1:7" s="1" customFormat="1" ht="12">
      <c r="A134" s="81">
        <f>A133+1</f>
        <v>114</v>
      </c>
      <c r="B134" s="82" t="s">
        <v>231</v>
      </c>
      <c r="C134" s="83" t="s">
        <v>232</v>
      </c>
      <c r="D134" s="84" t="s">
        <v>20</v>
      </c>
      <c r="E134" s="85">
        <v>18</v>
      </c>
      <c r="F134" s="86">
        <v>0</v>
      </c>
      <c r="G134" s="106">
        <f t="shared" si="5"/>
        <v>0</v>
      </c>
    </row>
    <row r="135" spans="1:7" s="1" customFormat="1" ht="12">
      <c r="A135" s="81">
        <f>A134+1</f>
        <v>115</v>
      </c>
      <c r="B135" s="82" t="s">
        <v>233</v>
      </c>
      <c r="C135" s="83" t="s">
        <v>234</v>
      </c>
      <c r="D135" s="84" t="s">
        <v>25</v>
      </c>
      <c r="E135" s="85">
        <v>15.62</v>
      </c>
      <c r="F135" s="86">
        <v>0</v>
      </c>
      <c r="G135" s="106">
        <f t="shared" si="5"/>
        <v>0</v>
      </c>
    </row>
    <row r="136" spans="1:7" s="1" customFormat="1" ht="12">
      <c r="A136" s="81">
        <f>A135+1</f>
        <v>116</v>
      </c>
      <c r="B136" s="82" t="s">
        <v>221</v>
      </c>
      <c r="C136" s="83" t="s">
        <v>222</v>
      </c>
      <c r="D136" s="84" t="s">
        <v>54</v>
      </c>
      <c r="E136" s="85">
        <v>3</v>
      </c>
      <c r="F136" s="86">
        <v>0</v>
      </c>
      <c r="G136" s="106">
        <f t="shared" si="5"/>
        <v>0</v>
      </c>
    </row>
    <row r="137" spans="1:7" s="1" customFormat="1" ht="12">
      <c r="A137" s="81">
        <f>A136+1</f>
        <v>117</v>
      </c>
      <c r="B137" s="82" t="s">
        <v>235</v>
      </c>
      <c r="C137" s="83" t="s">
        <v>236</v>
      </c>
      <c r="D137" s="84" t="s">
        <v>20</v>
      </c>
      <c r="E137" s="85">
        <v>15</v>
      </c>
      <c r="F137" s="86">
        <v>0</v>
      </c>
      <c r="G137" s="106">
        <f t="shared" si="5"/>
        <v>0</v>
      </c>
    </row>
    <row r="138" spans="1:7" s="1" customFormat="1" ht="12">
      <c r="A138" s="81">
        <f>A137+1</f>
        <v>118</v>
      </c>
      <c r="B138" s="82" t="s">
        <v>373</v>
      </c>
      <c r="C138" s="83" t="s">
        <v>237</v>
      </c>
      <c r="D138" s="84" t="s">
        <v>355</v>
      </c>
      <c r="E138" s="85">
        <v>8</v>
      </c>
      <c r="F138" s="86">
        <v>0</v>
      </c>
      <c r="G138" s="106">
        <f t="shared" si="5"/>
        <v>0</v>
      </c>
    </row>
    <row r="139" spans="1:7" s="1" customFormat="1" ht="12">
      <c r="A139" s="81">
        <v>119</v>
      </c>
      <c r="B139" s="82" t="s">
        <v>238</v>
      </c>
      <c r="C139" s="83" t="s">
        <v>239</v>
      </c>
      <c r="D139" s="84" t="s">
        <v>61</v>
      </c>
      <c r="E139" s="95">
        <v>30</v>
      </c>
      <c r="F139" s="86">
        <v>0</v>
      </c>
      <c r="G139" s="106">
        <f t="shared" si="5"/>
        <v>0</v>
      </c>
    </row>
    <row r="140" spans="1:7" s="3" customFormat="1" ht="12">
      <c r="A140" s="88"/>
      <c r="B140" s="89" t="s">
        <v>241</v>
      </c>
      <c r="C140" s="90" t="s">
        <v>255</v>
      </c>
      <c r="D140" s="91"/>
      <c r="E140" s="91"/>
      <c r="F140" s="92"/>
      <c r="G140" s="107">
        <f>SUM(G141:G151)</f>
        <v>0</v>
      </c>
    </row>
    <row r="141" spans="1:7" s="1" customFormat="1" ht="12">
      <c r="A141" s="81">
        <f>A139+1</f>
        <v>120</v>
      </c>
      <c r="B141" s="82" t="s">
        <v>354</v>
      </c>
      <c r="C141" s="83" t="s">
        <v>352</v>
      </c>
      <c r="D141" s="84" t="s">
        <v>355</v>
      </c>
      <c r="E141" s="85">
        <v>8</v>
      </c>
      <c r="F141" s="86">
        <v>0</v>
      </c>
      <c r="G141" s="106">
        <f aca="true" t="shared" si="6" ref="G141:G151">E141*F141</f>
        <v>0</v>
      </c>
    </row>
    <row r="142" spans="1:7" s="1" customFormat="1" ht="12">
      <c r="A142" s="81">
        <f>A141+1</f>
        <v>121</v>
      </c>
      <c r="B142" s="82" t="s">
        <v>242</v>
      </c>
      <c r="C142" s="83" t="s">
        <v>381</v>
      </c>
      <c r="D142" s="84" t="s">
        <v>243</v>
      </c>
      <c r="E142" s="85">
        <v>8</v>
      </c>
      <c r="F142" s="86">
        <v>0</v>
      </c>
      <c r="G142" s="106">
        <f t="shared" si="6"/>
        <v>0</v>
      </c>
    </row>
    <row r="143" spans="1:7" s="1" customFormat="1" ht="12">
      <c r="A143" s="81">
        <f>A142+1</f>
        <v>122</v>
      </c>
      <c r="B143" s="82" t="s">
        <v>244</v>
      </c>
      <c r="C143" s="83" t="s">
        <v>245</v>
      </c>
      <c r="D143" s="84" t="s">
        <v>25</v>
      </c>
      <c r="E143" s="85">
        <v>448.48</v>
      </c>
      <c r="F143" s="86">
        <v>0</v>
      </c>
      <c r="G143" s="106">
        <f t="shared" si="6"/>
        <v>0</v>
      </c>
    </row>
    <row r="144" spans="1:7" s="1" customFormat="1" ht="12">
      <c r="A144" s="81">
        <f>A143+1</f>
        <v>123</v>
      </c>
      <c r="B144" s="82" t="s">
        <v>246</v>
      </c>
      <c r="C144" s="83" t="s">
        <v>247</v>
      </c>
      <c r="D144" s="84" t="s">
        <v>25</v>
      </c>
      <c r="E144" s="85">
        <v>448.48</v>
      </c>
      <c r="F144" s="86">
        <v>0</v>
      </c>
      <c r="G144" s="106">
        <f t="shared" si="6"/>
        <v>0</v>
      </c>
    </row>
    <row r="145" spans="1:7" s="1" customFormat="1" ht="12">
      <c r="A145" s="81">
        <f>A144+1</f>
        <v>124</v>
      </c>
      <c r="B145" s="82" t="s">
        <v>248</v>
      </c>
      <c r="C145" s="83" t="s">
        <v>382</v>
      </c>
      <c r="D145" s="84" t="s">
        <v>20</v>
      </c>
      <c r="E145" s="85">
        <v>35.59</v>
      </c>
      <c r="F145" s="86">
        <v>0</v>
      </c>
      <c r="G145" s="106">
        <f t="shared" si="6"/>
        <v>0</v>
      </c>
    </row>
    <row r="146" spans="1:7" s="1" customFormat="1" ht="12">
      <c r="A146" s="81">
        <f>A145+1</f>
        <v>125</v>
      </c>
      <c r="B146" s="82" t="s">
        <v>249</v>
      </c>
      <c r="C146" s="83" t="s">
        <v>356</v>
      </c>
      <c r="D146" s="84" t="s">
        <v>243</v>
      </c>
      <c r="E146" s="85">
        <v>6</v>
      </c>
      <c r="F146" s="86">
        <v>0</v>
      </c>
      <c r="G146" s="106">
        <f t="shared" si="6"/>
        <v>0</v>
      </c>
    </row>
    <row r="147" spans="1:7" s="1" customFormat="1" ht="12">
      <c r="A147" s="81">
        <v>126</v>
      </c>
      <c r="B147" s="82" t="s">
        <v>379</v>
      </c>
      <c r="C147" s="83" t="s">
        <v>380</v>
      </c>
      <c r="D147" s="84" t="s">
        <v>54</v>
      </c>
      <c r="E147" s="85">
        <v>198</v>
      </c>
      <c r="F147" s="86">
        <v>0</v>
      </c>
      <c r="G147" s="106">
        <f aca="true" t="shared" si="7" ref="G147">E147*F147</f>
        <v>0</v>
      </c>
    </row>
    <row r="148" spans="1:7" s="1" customFormat="1" ht="24">
      <c r="A148" s="81">
        <v>127</v>
      </c>
      <c r="B148" s="82" t="s">
        <v>249</v>
      </c>
      <c r="C148" s="83" t="s">
        <v>353</v>
      </c>
      <c r="D148" s="84" t="s">
        <v>243</v>
      </c>
      <c r="E148" s="85">
        <v>6</v>
      </c>
      <c r="F148" s="86">
        <v>0</v>
      </c>
      <c r="G148" s="106">
        <f aca="true" t="shared" si="8" ref="G148">E148*F148</f>
        <v>0</v>
      </c>
    </row>
    <row r="149" spans="1:7" s="1" customFormat="1" ht="12">
      <c r="A149" s="81">
        <v>128</v>
      </c>
      <c r="B149" s="82" t="s">
        <v>250</v>
      </c>
      <c r="C149" s="83" t="s">
        <v>357</v>
      </c>
      <c r="D149" s="84" t="s">
        <v>54</v>
      </c>
      <c r="E149" s="85">
        <v>897</v>
      </c>
      <c r="F149" s="86">
        <v>0</v>
      </c>
      <c r="G149" s="106">
        <f t="shared" si="6"/>
        <v>0</v>
      </c>
    </row>
    <row r="150" spans="1:7" s="1" customFormat="1" ht="12">
      <c r="A150" s="81">
        <f>A149+1</f>
        <v>129</v>
      </c>
      <c r="B150" s="82" t="s">
        <v>251</v>
      </c>
      <c r="C150" s="83" t="s">
        <v>252</v>
      </c>
      <c r="D150" s="84" t="s">
        <v>20</v>
      </c>
      <c r="E150" s="85">
        <v>4</v>
      </c>
      <c r="F150" s="86">
        <v>0</v>
      </c>
      <c r="G150" s="106">
        <f t="shared" si="6"/>
        <v>0</v>
      </c>
    </row>
    <row r="151" spans="1:7" s="1" customFormat="1" ht="12">
      <c r="A151" s="81">
        <f>A150+1</f>
        <v>130</v>
      </c>
      <c r="B151" s="82" t="s">
        <v>253</v>
      </c>
      <c r="C151" s="83" t="s">
        <v>254</v>
      </c>
      <c r="D151" s="84" t="s">
        <v>61</v>
      </c>
      <c r="E151" s="95">
        <v>30</v>
      </c>
      <c r="F151" s="86">
        <v>0</v>
      </c>
      <c r="G151" s="106">
        <f t="shared" si="6"/>
        <v>0</v>
      </c>
    </row>
    <row r="152" spans="1:7" s="3" customFormat="1" ht="12">
      <c r="A152" s="88"/>
      <c r="B152" s="89" t="s">
        <v>256</v>
      </c>
      <c r="C152" s="90" t="s">
        <v>265</v>
      </c>
      <c r="D152" s="91"/>
      <c r="E152" s="91"/>
      <c r="F152" s="92"/>
      <c r="G152" s="107">
        <f>SUM(G153:G156)</f>
        <v>0</v>
      </c>
    </row>
    <row r="153" spans="1:7" s="1" customFormat="1" ht="12">
      <c r="A153" s="81">
        <f>A151+1</f>
        <v>131</v>
      </c>
      <c r="B153" s="82" t="s">
        <v>257</v>
      </c>
      <c r="C153" s="83" t="s">
        <v>258</v>
      </c>
      <c r="D153" s="84" t="s">
        <v>20</v>
      </c>
      <c r="E153" s="85">
        <v>3</v>
      </c>
      <c r="F153" s="86">
        <v>0</v>
      </c>
      <c r="G153" s="106">
        <f>E153*F153</f>
        <v>0</v>
      </c>
    </row>
    <row r="154" spans="1:7" s="1" customFormat="1" ht="12">
      <c r="A154" s="81">
        <f>A153+1</f>
        <v>132</v>
      </c>
      <c r="B154" s="82" t="s">
        <v>259</v>
      </c>
      <c r="C154" s="83" t="s">
        <v>260</v>
      </c>
      <c r="D154" s="84" t="s">
        <v>20</v>
      </c>
      <c r="E154" s="85">
        <v>3</v>
      </c>
      <c r="F154" s="86">
        <v>0</v>
      </c>
      <c r="G154" s="106">
        <f>E154*F154</f>
        <v>0</v>
      </c>
    </row>
    <row r="155" spans="1:7" s="1" customFormat="1" ht="12">
      <c r="A155" s="81">
        <f>A154+1</f>
        <v>133</v>
      </c>
      <c r="B155" s="82" t="s">
        <v>261</v>
      </c>
      <c r="C155" s="83" t="s">
        <v>262</v>
      </c>
      <c r="D155" s="84" t="s">
        <v>20</v>
      </c>
      <c r="E155" s="85">
        <v>3</v>
      </c>
      <c r="F155" s="86">
        <v>0</v>
      </c>
      <c r="G155" s="106">
        <f>E155*F155</f>
        <v>0</v>
      </c>
    </row>
    <row r="156" spans="1:7" s="1" customFormat="1" ht="12">
      <c r="A156" s="81">
        <f>A155+1</f>
        <v>134</v>
      </c>
      <c r="B156" s="82" t="s">
        <v>263</v>
      </c>
      <c r="C156" s="83" t="s">
        <v>264</v>
      </c>
      <c r="D156" s="84" t="s">
        <v>61</v>
      </c>
      <c r="E156" s="85">
        <v>10</v>
      </c>
      <c r="F156" s="86">
        <v>0</v>
      </c>
      <c r="G156" s="106">
        <f>E156*F156</f>
        <v>0</v>
      </c>
    </row>
    <row r="157" spans="1:7" s="3" customFormat="1" ht="12">
      <c r="A157" s="88"/>
      <c r="B157" s="89" t="s">
        <v>266</v>
      </c>
      <c r="C157" s="90" t="s">
        <v>284</v>
      </c>
      <c r="D157" s="91"/>
      <c r="E157" s="91"/>
      <c r="F157" s="92"/>
      <c r="G157" s="107">
        <f>SUM(G158:G170)</f>
        <v>0</v>
      </c>
    </row>
    <row r="158" spans="1:7" s="1" customFormat="1" ht="12">
      <c r="A158" s="81">
        <v>136</v>
      </c>
      <c r="B158" s="82" t="s">
        <v>267</v>
      </c>
      <c r="C158" s="83" t="s">
        <v>268</v>
      </c>
      <c r="D158" s="84" t="s">
        <v>25</v>
      </c>
      <c r="E158" s="95">
        <v>44</v>
      </c>
      <c r="F158" s="86">
        <v>0</v>
      </c>
      <c r="G158" s="106">
        <f aca="true" t="shared" si="9" ref="G158:G169">E158*F158</f>
        <v>0</v>
      </c>
    </row>
    <row r="159" spans="1:7" s="1" customFormat="1" ht="12">
      <c r="A159" s="81">
        <f>A158+1</f>
        <v>137</v>
      </c>
      <c r="B159" s="82" t="s">
        <v>269</v>
      </c>
      <c r="C159" s="83" t="s">
        <v>270</v>
      </c>
      <c r="D159" s="84" t="s">
        <v>25</v>
      </c>
      <c r="E159" s="96">
        <v>95.86</v>
      </c>
      <c r="F159" s="86">
        <v>0</v>
      </c>
      <c r="G159" s="106">
        <f t="shared" si="9"/>
        <v>0</v>
      </c>
    </row>
    <row r="160" spans="1:7" s="1" customFormat="1" ht="12">
      <c r="A160" s="81">
        <f>A159+1</f>
        <v>138</v>
      </c>
      <c r="B160" s="82" t="s">
        <v>271</v>
      </c>
      <c r="C160" s="83" t="s">
        <v>272</v>
      </c>
      <c r="D160" s="84" t="s">
        <v>25</v>
      </c>
      <c r="E160" s="95">
        <v>95</v>
      </c>
      <c r="F160" s="86">
        <v>0</v>
      </c>
      <c r="G160" s="106">
        <f t="shared" si="9"/>
        <v>0</v>
      </c>
    </row>
    <row r="161" spans="1:7" s="1" customFormat="1" ht="12">
      <c r="A161" s="81">
        <f>A160+1</f>
        <v>139</v>
      </c>
      <c r="B161" s="82" t="s">
        <v>273</v>
      </c>
      <c r="C161" s="83" t="s">
        <v>274</v>
      </c>
      <c r="D161" s="84" t="s">
        <v>25</v>
      </c>
      <c r="E161" s="85">
        <v>466.97</v>
      </c>
      <c r="F161" s="86">
        <v>0</v>
      </c>
      <c r="G161" s="106">
        <f t="shared" si="9"/>
        <v>0</v>
      </c>
    </row>
    <row r="162" spans="1:7" s="1" customFormat="1" ht="12">
      <c r="A162" s="81">
        <f>A161+1</f>
        <v>140</v>
      </c>
      <c r="B162" s="82" t="s">
        <v>275</v>
      </c>
      <c r="C162" s="83" t="s">
        <v>347</v>
      </c>
      <c r="D162" s="84" t="s">
        <v>25</v>
      </c>
      <c r="E162" s="85">
        <v>466.97</v>
      </c>
      <c r="F162" s="86">
        <v>0</v>
      </c>
      <c r="G162" s="106">
        <f t="shared" si="9"/>
        <v>0</v>
      </c>
    </row>
    <row r="163" spans="1:7" s="1" customFormat="1" ht="12">
      <c r="A163" s="81">
        <v>141</v>
      </c>
      <c r="B163" s="82" t="s">
        <v>345</v>
      </c>
      <c r="C163" s="83" t="s">
        <v>344</v>
      </c>
      <c r="D163" s="84" t="s">
        <v>25</v>
      </c>
      <c r="E163" s="96">
        <v>379.28</v>
      </c>
      <c r="F163" s="86">
        <v>0</v>
      </c>
      <c r="G163" s="106">
        <f t="shared" si="9"/>
        <v>0</v>
      </c>
    </row>
    <row r="164" spans="1:7" s="1" customFormat="1" ht="24">
      <c r="A164" s="81">
        <v>142</v>
      </c>
      <c r="B164" s="82" t="s">
        <v>345</v>
      </c>
      <c r="C164" s="100" t="s">
        <v>346</v>
      </c>
      <c r="D164" s="84" t="s">
        <v>25</v>
      </c>
      <c r="E164" s="96">
        <v>618.55</v>
      </c>
      <c r="F164" s="86">
        <v>0</v>
      </c>
      <c r="G164" s="106">
        <f aca="true" t="shared" si="10" ref="G164">E164*F164</f>
        <v>0</v>
      </c>
    </row>
    <row r="165" spans="1:7" s="1" customFormat="1" ht="12">
      <c r="A165" s="81">
        <v>143</v>
      </c>
      <c r="B165" s="82" t="s">
        <v>276</v>
      </c>
      <c r="C165" s="83" t="s">
        <v>277</v>
      </c>
      <c r="D165" s="84" t="s">
        <v>25</v>
      </c>
      <c r="E165" s="95">
        <v>15</v>
      </c>
      <c r="F165" s="86">
        <v>0</v>
      </c>
      <c r="G165" s="106">
        <f t="shared" si="9"/>
        <v>0</v>
      </c>
    </row>
    <row r="166" spans="1:7" s="1" customFormat="1" ht="12">
      <c r="A166" s="81">
        <f>A165+1</f>
        <v>144</v>
      </c>
      <c r="B166" s="82" t="s">
        <v>278</v>
      </c>
      <c r="C166" s="83" t="s">
        <v>279</v>
      </c>
      <c r="D166" s="84" t="s">
        <v>25</v>
      </c>
      <c r="E166" s="95">
        <v>37.3</v>
      </c>
      <c r="F166" s="86">
        <v>0</v>
      </c>
      <c r="G166" s="106">
        <f t="shared" si="9"/>
        <v>0</v>
      </c>
    </row>
    <row r="167" spans="1:7" s="1" customFormat="1" ht="12">
      <c r="A167" s="81">
        <f>A166+1</f>
        <v>145</v>
      </c>
      <c r="B167" s="82" t="s">
        <v>280</v>
      </c>
      <c r="C167" s="83" t="s">
        <v>367</v>
      </c>
      <c r="D167" s="84" t="s">
        <v>25</v>
      </c>
      <c r="E167" s="96">
        <v>6.25</v>
      </c>
      <c r="F167" s="86">
        <v>0</v>
      </c>
      <c r="G167" s="106">
        <f t="shared" si="9"/>
        <v>0</v>
      </c>
    </row>
    <row r="168" spans="1:7" s="1" customFormat="1" ht="12">
      <c r="A168" s="81">
        <f>A167+1</f>
        <v>146</v>
      </c>
      <c r="B168" s="82" t="s">
        <v>281</v>
      </c>
      <c r="C168" s="83" t="s">
        <v>368</v>
      </c>
      <c r="D168" s="84" t="s">
        <v>25</v>
      </c>
      <c r="E168" s="96">
        <v>6.25</v>
      </c>
      <c r="F168" s="86">
        <v>0</v>
      </c>
      <c r="G168" s="106">
        <f t="shared" si="9"/>
        <v>0</v>
      </c>
    </row>
    <row r="169" spans="1:7" s="1" customFormat="1" ht="12">
      <c r="A169" s="81">
        <f>A168+1</f>
        <v>147</v>
      </c>
      <c r="B169" s="82" t="s">
        <v>282</v>
      </c>
      <c r="C169" s="83" t="s">
        <v>283</v>
      </c>
      <c r="D169" s="84" t="s">
        <v>25</v>
      </c>
      <c r="E169" s="85">
        <v>95.86</v>
      </c>
      <c r="F169" s="86">
        <v>0</v>
      </c>
      <c r="G169" s="106">
        <f t="shared" si="9"/>
        <v>0</v>
      </c>
    </row>
    <row r="170" spans="1:7" s="1" customFormat="1" ht="12.75" thickBot="1">
      <c r="A170" s="81">
        <v>148</v>
      </c>
      <c r="B170" s="82" t="s">
        <v>370</v>
      </c>
      <c r="C170" s="83" t="s">
        <v>371</v>
      </c>
      <c r="D170" s="84" t="s">
        <v>20</v>
      </c>
      <c r="E170" s="85">
        <v>7.5</v>
      </c>
      <c r="F170" s="86">
        <v>0</v>
      </c>
      <c r="G170" s="106">
        <f aca="true" t="shared" si="11" ref="G170">E170*F170</f>
        <v>0</v>
      </c>
    </row>
    <row r="171" spans="1:7" s="1" customFormat="1" ht="12.75" thickBot="1">
      <c r="A171" s="94"/>
      <c r="B171" s="94"/>
      <c r="C171" s="94"/>
      <c r="D171" s="94"/>
      <c r="E171" s="94"/>
      <c r="F171" s="94"/>
      <c r="G171" s="94"/>
    </row>
    <row r="172" spans="1:7" s="1" customFormat="1" ht="12">
      <c r="A172" s="77"/>
      <c r="B172" s="78"/>
      <c r="C172" s="79" t="s">
        <v>410</v>
      </c>
      <c r="D172" s="78"/>
      <c r="E172" s="78"/>
      <c r="F172" s="80"/>
      <c r="G172" s="129">
        <f>SUM(G173)</f>
        <v>0</v>
      </c>
    </row>
    <row r="173" spans="1:7" s="3" customFormat="1" ht="12">
      <c r="A173" s="88"/>
      <c r="B173" s="89" t="s">
        <v>285</v>
      </c>
      <c r="C173" s="90" t="s">
        <v>391</v>
      </c>
      <c r="D173" s="91"/>
      <c r="E173" s="91"/>
      <c r="F173" s="92"/>
      <c r="G173" s="107">
        <f>SUM(G174:G182)</f>
        <v>0</v>
      </c>
    </row>
    <row r="174" spans="1:7" s="1" customFormat="1" ht="12">
      <c r="A174" s="81">
        <v>149</v>
      </c>
      <c r="B174" s="82" t="s">
        <v>383</v>
      </c>
      <c r="C174" s="83" t="s">
        <v>358</v>
      </c>
      <c r="D174" s="84" t="s">
        <v>54</v>
      </c>
      <c r="E174" s="85">
        <v>1</v>
      </c>
      <c r="F174" s="86">
        <v>0</v>
      </c>
      <c r="G174" s="106">
        <f aca="true" t="shared" si="12" ref="G174:G182">E174*F174</f>
        <v>0</v>
      </c>
    </row>
    <row r="175" spans="1:7" ht="12.75">
      <c r="A175" s="81">
        <f>A174+1</f>
        <v>150</v>
      </c>
      <c r="B175" s="82" t="s">
        <v>384</v>
      </c>
      <c r="C175" s="83" t="s">
        <v>359</v>
      </c>
      <c r="D175" s="84" t="s">
        <v>20</v>
      </c>
      <c r="E175" s="95">
        <v>30</v>
      </c>
      <c r="F175" s="86">
        <v>0</v>
      </c>
      <c r="G175" s="106">
        <f t="shared" si="12"/>
        <v>0</v>
      </c>
    </row>
    <row r="176" spans="1:7" s="1" customFormat="1" ht="9.75" customHeight="1">
      <c r="A176" s="81">
        <f>A175+1</f>
        <v>151</v>
      </c>
      <c r="B176" s="82" t="s">
        <v>384</v>
      </c>
      <c r="C176" s="83" t="s">
        <v>360</v>
      </c>
      <c r="D176" s="84" t="s">
        <v>20</v>
      </c>
      <c r="E176" s="95">
        <v>30</v>
      </c>
      <c r="F176" s="86">
        <v>0</v>
      </c>
      <c r="G176" s="106">
        <f t="shared" si="12"/>
        <v>0</v>
      </c>
    </row>
    <row r="177" spans="1:7" s="1" customFormat="1" ht="9.75" customHeight="1">
      <c r="A177" s="81">
        <f>A176+1</f>
        <v>152</v>
      </c>
      <c r="B177" s="82" t="s">
        <v>385</v>
      </c>
      <c r="C177" s="83" t="s">
        <v>361</v>
      </c>
      <c r="D177" s="84" t="s">
        <v>54</v>
      </c>
      <c r="E177" s="95">
        <v>4</v>
      </c>
      <c r="F177" s="86">
        <v>0</v>
      </c>
      <c r="G177" s="106">
        <f t="shared" si="12"/>
        <v>0</v>
      </c>
    </row>
    <row r="178" spans="1:7" s="1" customFormat="1" ht="12">
      <c r="A178" s="81">
        <v>153</v>
      </c>
      <c r="B178" s="82" t="s">
        <v>386</v>
      </c>
      <c r="C178" s="83" t="s">
        <v>362</v>
      </c>
      <c r="D178" s="84" t="s">
        <v>54</v>
      </c>
      <c r="E178" s="95">
        <v>1</v>
      </c>
      <c r="F178" s="86">
        <v>0</v>
      </c>
      <c r="G178" s="106">
        <f t="shared" si="12"/>
        <v>0</v>
      </c>
    </row>
    <row r="179" spans="1:7" s="1" customFormat="1" ht="12">
      <c r="A179" s="81">
        <f>A178+1</f>
        <v>154</v>
      </c>
      <c r="B179" s="82" t="s">
        <v>387</v>
      </c>
      <c r="C179" s="83" t="s">
        <v>363</v>
      </c>
      <c r="D179" s="84" t="s">
        <v>54</v>
      </c>
      <c r="E179" s="95">
        <v>2</v>
      </c>
      <c r="F179" s="86">
        <v>0</v>
      </c>
      <c r="G179" s="106">
        <f t="shared" si="12"/>
        <v>0</v>
      </c>
    </row>
    <row r="180" spans="1:7" s="1" customFormat="1" ht="12">
      <c r="A180" s="81">
        <f>A179+1</f>
        <v>155</v>
      </c>
      <c r="B180" s="82" t="s">
        <v>388</v>
      </c>
      <c r="C180" s="83" t="s">
        <v>364</v>
      </c>
      <c r="D180" s="84" t="s">
        <v>54</v>
      </c>
      <c r="E180" s="95">
        <v>4</v>
      </c>
      <c r="F180" s="86">
        <v>0</v>
      </c>
      <c r="G180" s="106">
        <f t="shared" si="12"/>
        <v>0</v>
      </c>
    </row>
    <row r="181" spans="1:7" s="1" customFormat="1" ht="12">
      <c r="A181" s="81">
        <f>A180+1</f>
        <v>156</v>
      </c>
      <c r="B181" s="82" t="s">
        <v>389</v>
      </c>
      <c r="C181" s="83" t="s">
        <v>365</v>
      </c>
      <c r="D181" s="84" t="s">
        <v>54</v>
      </c>
      <c r="E181" s="95">
        <v>10</v>
      </c>
      <c r="F181" s="86">
        <v>0</v>
      </c>
      <c r="G181" s="106">
        <f t="shared" si="12"/>
        <v>0</v>
      </c>
    </row>
    <row r="182" spans="1:7" s="1" customFormat="1" ht="12.75" thickBot="1">
      <c r="A182" s="81">
        <f>A181+1</f>
        <v>157</v>
      </c>
      <c r="B182" s="82" t="s">
        <v>390</v>
      </c>
      <c r="C182" s="83" t="s">
        <v>366</v>
      </c>
      <c r="D182" s="84" t="s">
        <v>355</v>
      </c>
      <c r="E182" s="95">
        <v>1</v>
      </c>
      <c r="F182" s="86">
        <v>0</v>
      </c>
      <c r="G182" s="106">
        <f t="shared" si="12"/>
        <v>0</v>
      </c>
    </row>
    <row r="183" spans="1:7" s="1" customFormat="1" ht="12">
      <c r="A183" s="94"/>
      <c r="B183" s="94"/>
      <c r="C183" s="94"/>
      <c r="D183" s="94"/>
      <c r="E183" s="94"/>
      <c r="F183" s="94"/>
      <c r="G183" s="94"/>
    </row>
    <row r="184" spans="1:7" s="1" customFormat="1" ht="12.75" thickBot="1">
      <c r="A184" s="64"/>
      <c r="B184" s="64"/>
      <c r="C184" s="64"/>
      <c r="D184" s="64"/>
      <c r="E184" s="64"/>
      <c r="F184" s="64"/>
      <c r="G184" s="64"/>
    </row>
    <row r="185" spans="1:7" ht="7.5" customHeight="1">
      <c r="A185" s="108"/>
      <c r="B185" s="4"/>
      <c r="C185" s="4"/>
      <c r="D185" s="4"/>
      <c r="E185" s="4"/>
      <c r="F185" s="4"/>
      <c r="G185" s="109"/>
    </row>
    <row r="186" spans="1:7" ht="15.75">
      <c r="A186" s="110"/>
      <c r="B186" s="111" t="s">
        <v>396</v>
      </c>
      <c r="C186" s="112"/>
      <c r="D186" s="112"/>
      <c r="E186" s="112"/>
      <c r="F186" s="112"/>
      <c r="G186" s="124" t="s">
        <v>311</v>
      </c>
    </row>
    <row r="187" spans="1:7" ht="7.5" customHeight="1">
      <c r="A187" s="110"/>
      <c r="B187" s="112"/>
      <c r="C187" s="112"/>
      <c r="D187" s="112"/>
      <c r="E187" s="112"/>
      <c r="F187" s="112"/>
      <c r="G187" s="113"/>
    </row>
    <row r="188" spans="1:7" ht="18" customHeight="1">
      <c r="A188" s="110"/>
      <c r="B188" s="114" t="s">
        <v>397</v>
      </c>
      <c r="C188" s="114"/>
      <c r="D188" s="114"/>
      <c r="E188" s="114"/>
      <c r="F188" s="112"/>
      <c r="G188" s="125">
        <f>SUM(G9)</f>
        <v>0</v>
      </c>
    </row>
    <row r="189" spans="1:7" ht="18" customHeight="1">
      <c r="A189" s="110"/>
      <c r="B189" s="114" t="s">
        <v>398</v>
      </c>
      <c r="C189" s="114"/>
      <c r="D189" s="114"/>
      <c r="E189" s="114"/>
      <c r="F189" s="112"/>
      <c r="G189" s="125">
        <f>SUM(G69)</f>
        <v>0</v>
      </c>
    </row>
    <row r="190" spans="1:7" ht="17.25" customHeight="1">
      <c r="A190" s="110"/>
      <c r="B190" s="114" t="s">
        <v>411</v>
      </c>
      <c r="C190" s="114"/>
      <c r="D190" s="114"/>
      <c r="E190" s="114"/>
      <c r="F190" s="112"/>
      <c r="G190" s="125">
        <f>SUM(G172)</f>
        <v>0</v>
      </c>
    </row>
    <row r="191" spans="1:7" ht="13.5" thickBot="1">
      <c r="A191" s="115"/>
      <c r="B191" s="116"/>
      <c r="C191" s="116"/>
      <c r="D191" s="116"/>
      <c r="E191" s="116"/>
      <c r="F191" s="116"/>
      <c r="G191" s="117"/>
    </row>
    <row r="192" spans="1:7" ht="6" customHeight="1" thickBot="1">
      <c r="A192"/>
      <c r="B192"/>
      <c r="C192"/>
      <c r="D192"/>
      <c r="E192"/>
      <c r="F192"/>
      <c r="G192" s="112"/>
    </row>
    <row r="193" spans="1:7" ht="18.75" customHeight="1">
      <c r="A193" s="108"/>
      <c r="B193" s="118" t="s">
        <v>399</v>
      </c>
      <c r="C193" s="118"/>
      <c r="D193" s="118"/>
      <c r="E193" s="118"/>
      <c r="F193" s="4"/>
      <c r="G193" s="126">
        <f>SUM(G188:G190)</f>
        <v>0</v>
      </c>
    </row>
    <row r="194" spans="1:7" ht="18.75" customHeight="1">
      <c r="A194" s="110"/>
      <c r="B194" s="114" t="s">
        <v>400</v>
      </c>
      <c r="C194" s="114"/>
      <c r="D194" s="114"/>
      <c r="E194" s="114"/>
      <c r="F194" s="112"/>
      <c r="G194" s="127">
        <f>PRODUCT(G193,0.15)</f>
        <v>0</v>
      </c>
    </row>
    <row r="195" spans="1:7" ht="18.75" customHeight="1" thickBot="1">
      <c r="A195" s="115"/>
      <c r="B195" s="119" t="s">
        <v>401</v>
      </c>
      <c r="C195" s="119"/>
      <c r="D195" s="119"/>
      <c r="E195" s="119"/>
      <c r="F195" s="116"/>
      <c r="G195" s="128">
        <f>SUM(G193:G194)</f>
        <v>0</v>
      </c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 s="120" t="s">
        <v>402</v>
      </c>
      <c r="C198" s="120"/>
      <c r="D198" s="120"/>
      <c r="E198" s="120" t="s">
        <v>402</v>
      </c>
      <c r="F198" s="120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 s="112"/>
      <c r="B202"/>
      <c r="C202"/>
      <c r="D202"/>
      <c r="E202"/>
      <c r="F202"/>
      <c r="G202"/>
    </row>
    <row r="203" spans="1:7" ht="12.75">
      <c r="A203" s="121"/>
      <c r="B203" s="122" t="s">
        <v>403</v>
      </c>
      <c r="C203" s="122"/>
      <c r="D203" s="123"/>
      <c r="E203" s="122" t="s">
        <v>404</v>
      </c>
      <c r="F203" s="122"/>
      <c r="G203" s="123"/>
    </row>
    <row r="204" spans="1:7" ht="12.75">
      <c r="A204" s="112"/>
      <c r="B204" s="120" t="s">
        <v>405</v>
      </c>
      <c r="C204" s="120"/>
      <c r="D204"/>
      <c r="E204"/>
      <c r="F204"/>
      <c r="G204"/>
    </row>
    <row r="205" spans="1:7" ht="12.75">
      <c r="A205" s="112"/>
      <c r="B205" s="120" t="s">
        <v>406</v>
      </c>
      <c r="C205" s="120"/>
      <c r="D205"/>
      <c r="E205"/>
      <c r="F205"/>
      <c r="G205"/>
    </row>
    <row r="206" spans="1:7" ht="12.75">
      <c r="A206" s="112"/>
      <c r="B206" s="120" t="s">
        <v>407</v>
      </c>
      <c r="C206" s="120"/>
      <c r="D206"/>
      <c r="E206"/>
      <c r="F206"/>
      <c r="G206"/>
    </row>
    <row r="207" spans="1:7" ht="12.75">
      <c r="A207" s="112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</sheetData>
  <mergeCells count="19">
    <mergeCell ref="D193:E193"/>
    <mergeCell ref="D194:E194"/>
    <mergeCell ref="D195:E195"/>
    <mergeCell ref="B188:C188"/>
    <mergeCell ref="B189:C189"/>
    <mergeCell ref="B190:C190"/>
    <mergeCell ref="B193:C193"/>
    <mergeCell ref="B194:C194"/>
    <mergeCell ref="B195:C195"/>
    <mergeCell ref="D188:E188"/>
    <mergeCell ref="D189:E189"/>
    <mergeCell ref="D190:E190"/>
    <mergeCell ref="F6:G6"/>
    <mergeCell ref="B5:B7"/>
    <mergeCell ref="C5:C7"/>
    <mergeCell ref="D5:D7"/>
    <mergeCell ref="E5:E7"/>
    <mergeCell ref="F5:G5"/>
    <mergeCell ref="A3:G3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Vokoun</dc:creator>
  <cp:keywords/>
  <dc:description/>
  <cp:lastModifiedBy>Šustr Jiří</cp:lastModifiedBy>
  <cp:lastPrinted>2022-07-19T11:51:28Z</cp:lastPrinted>
  <dcterms:created xsi:type="dcterms:W3CDTF">2021-01-22T15:04:44Z</dcterms:created>
  <dcterms:modified xsi:type="dcterms:W3CDTF">2022-07-19T11:59:15Z</dcterms:modified>
  <cp:category/>
  <cp:version/>
  <cp:contentType/>
  <cp:contentStatus/>
</cp:coreProperties>
</file>