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855" windowHeight="5850" activeTab="0"/>
  </bookViews>
  <sheets>
    <sheet name="PD Zateplení budovy" sheetId="2" r:id="rId1"/>
  </sheets>
  <definedNames>
    <definedName name="_xlnm._FilterDatabase" localSheetId="0" hidden="1">'PD Zateplení budovy'!$B$9:$J$214</definedName>
    <definedName name="_xlnm.Print_Titles" localSheetId="0">'PD Zateplení budovy'!$9:$9</definedName>
  </definedNames>
  <calcPr calcId="162913"/>
</workbook>
</file>

<file path=xl/sharedStrings.xml><?xml version="1.0" encoding="utf-8"?>
<sst xmlns="http://schemas.openxmlformats.org/spreadsheetml/2006/main" count="1129" uniqueCount="556">
  <si>
    <t>21</t>
  </si>
  <si>
    <t>Stavba:</t>
  </si>
  <si>
    <t>1</t>
  </si>
  <si>
    <t>Cena bez DPH</t>
  </si>
  <si>
    <t>Kód</t>
  </si>
  <si>
    <t>Popis</t>
  </si>
  <si>
    <t>Typ</t>
  </si>
  <si>
    <t>D</t>
  </si>
  <si>
    <t>Objekt:</t>
  </si>
  <si>
    <t>Cena celkem [CZK]</t>
  </si>
  <si>
    <t>SOUPIS PRACÍ</t>
  </si>
  <si>
    <t>PČ</t>
  </si>
  <si>
    <t>MJ</t>
  </si>
  <si>
    <t>Množství</t>
  </si>
  <si>
    <t>J.cena [CZK]</t>
  </si>
  <si>
    <t>Cenová soustava</t>
  </si>
  <si>
    <t>Náklady soupisu celkem</t>
  </si>
  <si>
    <t>PSV</t>
  </si>
  <si>
    <t>Práce a dodávky PSV</t>
  </si>
  <si>
    <t>K</t>
  </si>
  <si>
    <t>m</t>
  </si>
  <si>
    <t>kpl</t>
  </si>
  <si>
    <t>M</t>
  </si>
  <si>
    <t>kus</t>
  </si>
  <si>
    <t>t</t>
  </si>
  <si>
    <t>17</t>
  </si>
  <si>
    <t>19</t>
  </si>
  <si>
    <t>27</t>
  </si>
  <si>
    <t>město Kolín</t>
  </si>
  <si>
    <t>zast. Michalem Najbrtem,</t>
  </si>
  <si>
    <t>místostarostou města Kolín</t>
  </si>
  <si>
    <t>Zhotovitel</t>
  </si>
  <si>
    <t>Objednatel</t>
  </si>
  <si>
    <t>HSV</t>
  </si>
  <si>
    <t>Práce a dodávky HSV</t>
  </si>
  <si>
    <t>Zemní práce</t>
  </si>
  <si>
    <t>m3</t>
  </si>
  <si>
    <t>174111101</t>
  </si>
  <si>
    <t>sada</t>
  </si>
  <si>
    <t>ks</t>
  </si>
  <si>
    <t>Náklady stavby celkem</t>
  </si>
  <si>
    <t>Cena celkem bez DPH</t>
  </si>
  <si>
    <t>DPH 21 %</t>
  </si>
  <si>
    <t>Cena celkem vč. DPH 21</t>
  </si>
  <si>
    <t>Příloha č. 1 k SOD ze dne ……………………………</t>
  </si>
  <si>
    <t>V Kolíně dne ………………………</t>
  </si>
  <si>
    <t>Rimavské Soboty 923 - dokončení zateplení fasády STP, statické práce a prováděcí PD</t>
  </si>
  <si>
    <t>280 02 Kolín, Rimavské Soboty č.p. 923</t>
  </si>
  <si>
    <t>1 - Rimavské Soboty 923 - dokončení zateplení fasády STP, statické práce a prováděcí PD</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</si>
  <si>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</si>
  <si>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</si>
  <si>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</si>
  <si>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2022 01</t>
  </si>
  <si>
    <t>2</t>
  </si>
  <si>
    <t>132212121</t>
  </si>
  <si>
    <t>Hloubení zapažených rýh šířky do 800 mm ručně s urovnáním dna do předepsaného profilu a spádu v hornině třídy těžitelnosti I skupiny 3 soudržných</t>
  </si>
  <si>
    <t>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</si>
  <si>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</si>
  <si>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</si>
  <si>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4</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</si>
  <si>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</si>
  <si>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</si>
  <si>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5</t>
  </si>
  <si>
    <t>167111101</t>
  </si>
  <si>
    <t>Nakládání, skládání a překládání neulehlého výkopku nebo sypaniny ručně nakládání, z hornin třídy těžitelnosti I, skupiny 1 až 3</t>
  </si>
  <si>
    <t>6</t>
  </si>
  <si>
    <t>171251201</t>
  </si>
  <si>
    <t>Uložení sypaniny na skládky nebo meziskládky bez hutnění s upravením uložené sypaniny do předepsaného tvaru</t>
  </si>
  <si>
    <t>7</t>
  </si>
  <si>
    <t>171201231</t>
  </si>
  <si>
    <t>Poplatek za uložení stavebního odpadu na recyklační skládce (skládkovné) zeminy a kamení zatříděného do Katalogu odpadů pod kódem 17 05 04</t>
  </si>
  <si>
    <t>8</t>
  </si>
  <si>
    <t>Zásyp sypaninou z jakékoliv horniny ručně s uložením výkopku ve vrstvách se zhutněním jam, šachet, rýh nebo kolem objektů v těchto vykopávkách</t>
  </si>
  <si>
    <t>Svislé a kompletní konstrukce</t>
  </si>
  <si>
    <t>9</t>
  </si>
  <si>
    <t>311272211</t>
  </si>
  <si>
    <t>Zdivo z pórobetonových tvárnic na tenké maltové lože, tl. zdiva 300 mm pevnost tvárnic do P2, objemová hmotnost do 450 kg/m3 hladkých</t>
  </si>
  <si>
    <t>10</t>
  </si>
  <si>
    <t>342291121</t>
  </si>
  <si>
    <t>Ukotvení příček plochými kotvami, do konstrukce cihelné</t>
  </si>
  <si>
    <t>11</t>
  </si>
  <si>
    <t>K008</t>
  </si>
  <si>
    <t>Stavební úpravy niky pro skříň elektro- dozdění a stavební zapravení</t>
  </si>
  <si>
    <t/>
  </si>
  <si>
    <t>Vodorovné konstrukce</t>
  </si>
  <si>
    <t>12</t>
  </si>
  <si>
    <t>413232211</t>
  </si>
  <si>
    <t>Zazdívka zhlaví stropních trámů nebo válcovaných nosníků pálenými cihlami válcovaných nosníků, výšky do 150 mm</t>
  </si>
  <si>
    <t>13</t>
  </si>
  <si>
    <t>413941121</t>
  </si>
  <si>
    <t>Osazování ocelových válcovaných nosníků ve stropech I nebo IE nebo U nebo UE nebo L do č.12 nebo výšky do 120 mm</t>
  </si>
  <si>
    <t>14</t>
  </si>
  <si>
    <t>14550437</t>
  </si>
  <si>
    <t>profil ocelový svařovaný jakost S355 průřez obdelníkový 120x80x5mm</t>
  </si>
  <si>
    <t>Úpravy povrchů, podlahy a osazování výplní</t>
  </si>
  <si>
    <t>61</t>
  </si>
  <si>
    <t>Úprava povrchů vnitřních</t>
  </si>
  <si>
    <t>15</t>
  </si>
  <si>
    <t>612325302</t>
  </si>
  <si>
    <t>Vápenocementová omítka ostění nebo nadpraží štuková</t>
  </si>
  <si>
    <t>16</t>
  </si>
  <si>
    <t>622143003</t>
  </si>
  <si>
    <t>Montáž omítkových profilů plastových, pozinkovaných nebo dřevěných upevněných vtlačením do podkladní vrstvy nebo přibitím rohových s tkaninou</t>
  </si>
  <si>
    <t>63127466</t>
  </si>
  <si>
    <t>profil rohový Al 23x23mm s výztužnou tkaninou š 100mm pro ETICS</t>
  </si>
  <si>
    <t>18</t>
  </si>
  <si>
    <t>622143004</t>
  </si>
  <si>
    <t>Montáž omítkových profilů plastových, pozinkovaných nebo dřevěných upevněných vtlačením do podkladní vrstvy nebo přibitím začišťovacích samolepících pro vytvoření dilatujícího spoje s okenním rámem</t>
  </si>
  <si>
    <t>59051476</t>
  </si>
  <si>
    <t>profil začišťovací PVC 9mm s výztužnou tkaninou pro ostění ETICS</t>
  </si>
  <si>
    <t>20</t>
  </si>
  <si>
    <t>629991011</t>
  </si>
  <si>
    <t>Zakrytí vnějších ploch před znečištěním včetně pozdějšího odkrytí výplní otvorů a svislých ploch fólií přilepenou lepící páskou</t>
  </si>
  <si>
    <t>62</t>
  </si>
  <si>
    <t>Úprava povrchů vnějších</t>
  </si>
  <si>
    <t>629995101</t>
  </si>
  <si>
    <t>Očištění vnějších ploch tlakovou vodou omytím</t>
  </si>
  <si>
    <t>22</t>
  </si>
  <si>
    <t>622325102</t>
  </si>
  <si>
    <t>Oprava vápenocementové omítky vnějších ploch stupně členitosti 1 hladké stěn, v rozsahu opravované plochy přes 10 do 30%</t>
  </si>
  <si>
    <t>23</t>
  </si>
  <si>
    <t>6223x</t>
  </si>
  <si>
    <t>Potažení zdiva cementovým lepidlem vč. zahlazení</t>
  </si>
  <si>
    <t>24</t>
  </si>
  <si>
    <t>622131121</t>
  </si>
  <si>
    <t>Podkladní a spojovací vrstva vnějších omítaných ploch penetrace nanášená ručně stěn</t>
  </si>
  <si>
    <t>25</t>
  </si>
  <si>
    <t>622211021</t>
  </si>
  <si>
    <t>Montáž kontaktního zateplení lepením a mechanickým kotvením z polystyrenových desek na vnější stěny, na podklad betonový nebo z lehčeného betonu, z tvárnic keramických nebo vápenopískových, tloušťky desek přes 80 do 120 mm</t>
  </si>
  <si>
    <t>26</t>
  </si>
  <si>
    <t>28375937-1</t>
  </si>
  <si>
    <t>deska EPS 70 fasádní λ=0,036 tl 90mm</t>
  </si>
  <si>
    <t>622211031</t>
  </si>
  <si>
    <t>Montáž kontaktního zateplení lepením a mechanickým kotvením z polystyrenových desek na vnější stěny, na podklad betonový nebo z lehčeného betonu, z tvárnic keramických nebo vápenopískových, tloušťky desek přes 120 do 160 mm</t>
  </si>
  <si>
    <t>28</t>
  </si>
  <si>
    <t>28375951-1</t>
  </si>
  <si>
    <t>deska EPS 70 fasádní λ=0,036 tl 140mm</t>
  </si>
  <si>
    <t>29</t>
  </si>
  <si>
    <t>622211041</t>
  </si>
  <si>
    <t>Montáž kontaktního zateplení lepením a mechanickým kotvením z polystyrenových desek na vnější stěny, na podklad betonový nebo z lehčeného betonu, z tvárnic keramických nebo vápenopískových, tloušťky desek přes 160 do 200 mm</t>
  </si>
  <si>
    <t>30</t>
  </si>
  <si>
    <t>28375953-1</t>
  </si>
  <si>
    <t>deska EPS 70 fasádní  λ=0,036  tl 170mm</t>
  </si>
  <si>
    <t>31</t>
  </si>
  <si>
    <t>622251101</t>
  </si>
  <si>
    <t>Montáž kontaktního zateplení lepením a mechanickým kotvením Příplatek k cenám za zápustnou montáž kotev s použitím tepelněizolačních zátek na vnější stěny z polystyrenu</t>
  </si>
  <si>
    <t>32</t>
  </si>
  <si>
    <t>622212051</t>
  </si>
  <si>
    <t>Montáž kontaktního zateplení vnějšího ostění, nadpraží nebo parapetu lepením z polystyrenových desek hloubky špalet přes 200 do 400 mm, tloušťky desek do 40 mm</t>
  </si>
  <si>
    <t>33</t>
  </si>
  <si>
    <t>28375945-1</t>
  </si>
  <si>
    <t>deska EPS 100 fasádní tl 40mm</t>
  </si>
  <si>
    <t>34</t>
  </si>
  <si>
    <t>35</t>
  </si>
  <si>
    <t>28376416</t>
  </si>
  <si>
    <t>deska z polystyrénu XPS, hrana polodrážková a hladký povrch 300kPA tl 40mm</t>
  </si>
  <si>
    <t>36</t>
  </si>
  <si>
    <t>622151001</t>
  </si>
  <si>
    <t>Penetrační nátěr vnějších pastovitých tenkovrstvých omítek akrylátový univerzální stěn</t>
  </si>
  <si>
    <t>37</t>
  </si>
  <si>
    <t>622531032</t>
  </si>
  <si>
    <t>Omítka tenkovrstvá silikonová vnějších ploch probarvená bez penetrace zatíraná (škrábaná), zrnitost 3,0 mm stěn</t>
  </si>
  <si>
    <t>38</t>
  </si>
  <si>
    <t>K041</t>
  </si>
  <si>
    <t>Příplatek za vícebarevnou fasádu- viz. barevné řešení</t>
  </si>
  <si>
    <t>39</t>
  </si>
  <si>
    <t>40</t>
  </si>
  <si>
    <t>41</t>
  </si>
  <si>
    <t>59051480-1</t>
  </si>
  <si>
    <t>profil rohový Al s tkaninou kontaktního zateplení s okapničkou</t>
  </si>
  <si>
    <t>42</t>
  </si>
  <si>
    <t>43</t>
  </si>
  <si>
    <t>44</t>
  </si>
  <si>
    <t>622252001</t>
  </si>
  <si>
    <t>Montáž profilů kontaktního zateplení zakládacích soklových připevněných hmoždinkami</t>
  </si>
  <si>
    <t>45</t>
  </si>
  <si>
    <t>59051653</t>
  </si>
  <si>
    <t>profil zakládací Al tl 0,7mm pro ETICS pro izolant tl 160mm</t>
  </si>
  <si>
    <t>46</t>
  </si>
  <si>
    <t>622252002</t>
  </si>
  <si>
    <t>Montáž profilů kontaktního zateplení ostatních stěnových, dilatačních apod. lepených do tmelu</t>
  </si>
  <si>
    <t>47</t>
  </si>
  <si>
    <t>59051512</t>
  </si>
  <si>
    <t>profil začišťovací s okapnicí PVC s výztužnou tkaninou pro parapet ETICS</t>
  </si>
  <si>
    <t>48</t>
  </si>
  <si>
    <t>49</t>
  </si>
  <si>
    <t>K042</t>
  </si>
  <si>
    <t>Příplatek za použití šroubovacích hmoždinek (pouze v případě nutnosti)</t>
  </si>
  <si>
    <t>50</t>
  </si>
  <si>
    <t>K012</t>
  </si>
  <si>
    <t>Vyspravení stávajícího betonového soklu</t>
  </si>
  <si>
    <t>63</t>
  </si>
  <si>
    <t>Podlahy a podlahové konstrukce</t>
  </si>
  <si>
    <t>51</t>
  </si>
  <si>
    <t>637121112</t>
  </si>
  <si>
    <t>Okapový chodník z kameniva s udusáním a urovnáním povrchu z kačírku tl. 150 mm</t>
  </si>
  <si>
    <t>52</t>
  </si>
  <si>
    <t>637311131</t>
  </si>
  <si>
    <t>Okapový chodník z obrubníků betonových zahradních, se zalitím spár cementovou maltou do lože z betonu prostého</t>
  </si>
  <si>
    <t>53</t>
  </si>
  <si>
    <t>K019</t>
  </si>
  <si>
    <t>Oprava vybourané podlahy v místech původního odstraněného vstupního proskleného výklenku
tj. provedení štěrkového podsypu tl cca 100mm, bet.desky s kari navazující na stavající bet.podklad a provedení exteriérové dlažby do lepidla v úrovni stávajícího chodníku</t>
  </si>
  <si>
    <t>Ostatní konstrukce a práce, bourání</t>
  </si>
  <si>
    <t>94</t>
  </si>
  <si>
    <t>Lešení a stavební výtahy</t>
  </si>
  <si>
    <t>54</t>
  </si>
  <si>
    <t>941211111</t>
  </si>
  <si>
    <t>Montáž lešení řadového rámového lehkého pracovního s podlahami s provozním zatížením tř. 3 do 200 kg/m2 šířky tř. SW06 přes 0,6 do 0,9 m, výšky do 10 m</t>
  </si>
  <si>
    <t>55</t>
  </si>
  <si>
    <t>941211211</t>
  </si>
  <si>
    <t>Montáž lešení řadového rámového lehkého pracovního s podlahami s provozním zatížením tř. 3 do 200 kg/m2 Příplatek za první a každý další den použití lešení k ceně -1111 nebo -1112</t>
  </si>
  <si>
    <t>56</t>
  </si>
  <si>
    <t>941211811</t>
  </si>
  <si>
    <t>Demontáž lešení řadového rámového lehkého pracovního s provozním zatížením tř. 3 do 200 kg/m2 šířky tř. SW06 přes 0,6 do 0,9 m, výšky do 10 m</t>
  </si>
  <si>
    <t>57</t>
  </si>
  <si>
    <t>944511111</t>
  </si>
  <si>
    <t>Montáž ochranné sítě zavěšené na konstrukci lešení z textilie z umělých vláken</t>
  </si>
  <si>
    <t>58</t>
  </si>
  <si>
    <t>944511211</t>
  </si>
  <si>
    <t>Montáž ochranné sítě Příplatek za první a každý další den použití sítě k ceně -1111</t>
  </si>
  <si>
    <t>59</t>
  </si>
  <si>
    <t>944511811</t>
  </si>
  <si>
    <t>Demontáž ochranné sítě zavěšené na konstrukci lešení z textilie z umělých vláken</t>
  </si>
  <si>
    <t>60</t>
  </si>
  <si>
    <t>949101111</t>
  </si>
  <si>
    <t>Lešení pomocné pracovní pro objekty pozemních staveb pro zatížení do 150 kg/m2, o výšce lešeňové podlahy do 1,9 m</t>
  </si>
  <si>
    <t>96</t>
  </si>
  <si>
    <t>Bourání konstrukcí</t>
  </si>
  <si>
    <t>968062747</t>
  </si>
  <si>
    <t>Vybourání dřevěných rámů oken s křídly, dveřních zárubní, vrat, stěn, ostění nebo obkladů stěn plných, zasklených nebo výkladních pevných nebo otevíratelných, plochy přes 4 m2</t>
  </si>
  <si>
    <t>973031324</t>
  </si>
  <si>
    <t>Vysekání výklenků nebo kapes ve zdivu z cihel na maltu vápennou nebo vápenocementovou kapes, plochy do 0,10 m2, hl. do 150 mm</t>
  </si>
  <si>
    <t>K004</t>
  </si>
  <si>
    <t>Demontáž větracích mřížek</t>
  </si>
  <si>
    <t>64</t>
  </si>
  <si>
    <t>K009</t>
  </si>
  <si>
    <t>Demontáž stávajícího žebříku s ochranným košem</t>
  </si>
  <si>
    <t>65</t>
  </si>
  <si>
    <t>762430x</t>
  </si>
  <si>
    <t>Demontáž obložení z heraklitové desky</t>
  </si>
  <si>
    <t>66</t>
  </si>
  <si>
    <t>K018</t>
  </si>
  <si>
    <t xml:space="preserve">Demontáž zastřešení nad vstupemu severozápadní stěny </t>
  </si>
  <si>
    <t>67</t>
  </si>
  <si>
    <t>978015391</t>
  </si>
  <si>
    <t>Otlučení vápenných nebo vápenocementových omítek vnějších ploch s vyškrabáním spar a s očištěním zdiva stupně členitosti 1 a 2, v rozsahu přes 80 do 100 %</t>
  </si>
  <si>
    <t>68</t>
  </si>
  <si>
    <t>978015341</t>
  </si>
  <si>
    <t>Otlučení vápenných nebo vápenocementových omítek vnějších ploch s vyškrabáním spar a s očištěním zdiva stupně členitosti 1 a 2, v rozsahu přes 10 do 30 %</t>
  </si>
  <si>
    <t>69</t>
  </si>
  <si>
    <t>K020</t>
  </si>
  <si>
    <t>Vybourání stávající rampy ve výklenku</t>
  </si>
  <si>
    <t>98</t>
  </si>
  <si>
    <t>Sanace</t>
  </si>
  <si>
    <t>70</t>
  </si>
  <si>
    <t>K014</t>
  </si>
  <si>
    <t>Prasklá spára mezi štítovým zdivem a sloupem
veškeré ustálené trhliny objektu se stavebně zapraví prolitím cementovým mlékem. Dále se trhlina očistí a provede se přetáhnutí trhliny cem. lepidlem s vložením výztužné sítě a zahladí se.</t>
  </si>
  <si>
    <t>71</t>
  </si>
  <si>
    <t>K015</t>
  </si>
  <si>
    <t>Vyspravení drobných prasklin
veškeré ustálené trhliny objektu se stavebně zapraví prolitím cementovým mlékem. Dále se trhlina očistí a provede se přetáhnutí trhliny cem. lepidlem s vložením výztužné sítě a zahladí se.</t>
  </si>
  <si>
    <t>997</t>
  </si>
  <si>
    <t>Přesun sutě</t>
  </si>
  <si>
    <t>72</t>
  </si>
  <si>
    <t>997013212</t>
  </si>
  <si>
    <t>Vnitrostaveništní doprava suti a vybouraných hmot vodorovně do 50 m svisle ručně pro budovy a haly výšky přes 6 do 9 m</t>
  </si>
  <si>
    <t>73</t>
  </si>
  <si>
    <t>997013501</t>
  </si>
  <si>
    <t>Odvoz suti a vybouraných hmot na skládku nebo meziskládku se složením, na vzdálenost do 1 km</t>
  </si>
  <si>
    <t>74</t>
  </si>
  <si>
    <t>997013509</t>
  </si>
  <si>
    <t>Odvoz suti a vybouraných hmot na skládku nebo meziskládku se složením, na vzdálenost Příplatek k ceně za každý další i započatý 1 km přes 1 km</t>
  </si>
  <si>
    <t>75</t>
  </si>
  <si>
    <t>997013631</t>
  </si>
  <si>
    <t>Poplatek za uložení stavebního odpadu na skládce (skládkovné) směsného stavebního a demoličního zatříděného do Katalogu odpadů pod kódem 17 09 04</t>
  </si>
  <si>
    <t>998</t>
  </si>
  <si>
    <t>Přesun hmot</t>
  </si>
  <si>
    <t>76</t>
  </si>
  <si>
    <t>998018002</t>
  </si>
  <si>
    <t>Přesun hmot pro budovy občanské výstavby, bydlení, výrobu a služby ruční - bez užití mechanizace vodorovná dopravní vzdálenost do 100 m pro budovy s jakoukoliv nosnou konstrukcí výšky přes 6 do 12 m</t>
  </si>
  <si>
    <t>711</t>
  </si>
  <si>
    <t>Izolace proti vodě, vlhkosti a plynům</t>
  </si>
  <si>
    <t>77</t>
  </si>
  <si>
    <t>711112001</t>
  </si>
  <si>
    <t>Provedení izolace proti zemní vlhkosti natěradly a tmely za studena na ploše svislé S nátěrem penetračním</t>
  </si>
  <si>
    <t>78</t>
  </si>
  <si>
    <t>11163150</t>
  </si>
  <si>
    <t>lak penetrační asfaltový</t>
  </si>
  <si>
    <t>79</t>
  </si>
  <si>
    <t>711142559</t>
  </si>
  <si>
    <t>Provedení izolace proti zemní vlhkosti pásy přitavením NAIP na ploše svislé S</t>
  </si>
  <si>
    <t>80</t>
  </si>
  <si>
    <t>62855001</t>
  </si>
  <si>
    <t>pás asfaltový natavitelný modifikovaný SBS tl 4,0mm s vložkou z polyesterové rohože a spalitelnou PE fólií nebo jemnozrnným minerálním posypem na horním povrchu</t>
  </si>
  <si>
    <t>81</t>
  </si>
  <si>
    <t>82</t>
  </si>
  <si>
    <t>628x2</t>
  </si>
  <si>
    <t>pás z SBS modifikovaného asfaltu s nosnou vložkou ze skleněné tkaniny. Pás je na horním povrchu opatřen jemným separačním posypem a na spodním separační PE fólií.</t>
  </si>
  <si>
    <t>83</t>
  </si>
  <si>
    <t>711161212</t>
  </si>
  <si>
    <t>Izolace proti zemní vlhkosti a beztlakové vodě nopovými fóliemi na ploše svislé S vrstva ochranná, odvětrávací a drenážní výška nopku 8,0 mm, tl. fólie do 0,6 mm</t>
  </si>
  <si>
    <t>84</t>
  </si>
  <si>
    <t>998711102</t>
  </si>
  <si>
    <t>Přesun hmot pro izolace proti vodě, vlhkosti a plynům stanovený z hmotnosti přesunovaného materiálu vodorovná dopravní vzdálenost do 50 m v objektech výšky přes 6 do 12 m</t>
  </si>
  <si>
    <t>712</t>
  </si>
  <si>
    <t>Povlakové krytiny</t>
  </si>
  <si>
    <t>85</t>
  </si>
  <si>
    <t>712341559</t>
  </si>
  <si>
    <t>Provedení povlakové krytiny střech plochých do 10° pásy přitavením NAIP v plné ploše</t>
  </si>
  <si>
    <t>86</t>
  </si>
  <si>
    <t>87</t>
  </si>
  <si>
    <t>88</t>
  </si>
  <si>
    <t>62853004</t>
  </si>
  <si>
    <t>pás asfaltový natavitelný modifikovaný SBS tl 4,0mm s vložkou ze skleněné tkaniny a spalitelnou PE fólií nebo jemnozrnným minerálním posypem na horním povrchu</t>
  </si>
  <si>
    <t>89</t>
  </si>
  <si>
    <t>712997001</t>
  </si>
  <si>
    <t>Provedení povlakové krytiny střech - ostatní práce přilepení klínů do asfaltu</t>
  </si>
  <si>
    <t>90</t>
  </si>
  <si>
    <t>63152005</t>
  </si>
  <si>
    <t>klín atikový přechodný minerální plochých střech tl 50x50mm</t>
  </si>
  <si>
    <t>91</t>
  </si>
  <si>
    <t>998712102</t>
  </si>
  <si>
    <t>Přesun hmot pro povlakové krytiny stanovený z hmotnosti přesunovaného materiálu vodorovná dopravní vzdálenost do 50 m v objektech výšky přes 6 do 12 m</t>
  </si>
  <si>
    <t>713</t>
  </si>
  <si>
    <t>Izolace tepelné</t>
  </si>
  <si>
    <t>92</t>
  </si>
  <si>
    <t>713141341</t>
  </si>
  <si>
    <t>Montáž tepelné izolace střech plochých spádovými klíny na zhlaví atiky šířky do 500 mm přilepenými asfaltem za horka zplna</t>
  </si>
  <si>
    <t>93</t>
  </si>
  <si>
    <t>28376141</t>
  </si>
  <si>
    <t>klín izolační z pěnového polystyrenu EPS 100 spád do 5%</t>
  </si>
  <si>
    <t>998713102</t>
  </si>
  <si>
    <t>Přesun hmot pro izolace tepelné stanovený z hmotnosti přesunovaného materiálu vodorovná dopravní vzdálenost do 50 m v objektech výšky přes 6 m do 12 m</t>
  </si>
  <si>
    <t>740</t>
  </si>
  <si>
    <t>Elektromontáže</t>
  </si>
  <si>
    <t>95</t>
  </si>
  <si>
    <t>K006</t>
  </si>
  <si>
    <t xml:space="preserve">Skříň elektro- posunout na povrch tep. izolace a omítky. Před odstraněním skříně musí být odborně odpojeny dle požadavků jednotlivých sítí TZB </t>
  </si>
  <si>
    <t>K050</t>
  </si>
  <si>
    <t>Pásek FeZn 30x4 mm (v zemi) - 0,95kg/m</t>
  </si>
  <si>
    <t>97</t>
  </si>
  <si>
    <t>K051</t>
  </si>
  <si>
    <t>Vodič FeZn f 8 mm (na podpěrách) - 0,40kg/m</t>
  </si>
  <si>
    <t>K052</t>
  </si>
  <si>
    <t>Vodič FeZn f 10 mm (na podpěrách) - 0,40kg/m</t>
  </si>
  <si>
    <t>99</t>
  </si>
  <si>
    <t>K025</t>
  </si>
  <si>
    <t>Podpěra PV 1a svodového vodiče</t>
  </si>
  <si>
    <t>100</t>
  </si>
  <si>
    <t>K026</t>
  </si>
  <si>
    <t>Podpěra PV pro plochí střechy</t>
  </si>
  <si>
    <t>101</t>
  </si>
  <si>
    <t>K053</t>
  </si>
  <si>
    <t>Svorka spojovací SP</t>
  </si>
  <si>
    <t>102</t>
  </si>
  <si>
    <t>K054</t>
  </si>
  <si>
    <t>Svorka spojovací SS</t>
  </si>
  <si>
    <t>103</t>
  </si>
  <si>
    <t>K055</t>
  </si>
  <si>
    <t>Svorka křížová SK</t>
  </si>
  <si>
    <t>104</t>
  </si>
  <si>
    <t>K056</t>
  </si>
  <si>
    <t>Svorka okapová SOa</t>
  </si>
  <si>
    <t>105</t>
  </si>
  <si>
    <t>K057</t>
  </si>
  <si>
    <t>jímací tyč vč. svorek a držáků 0,6m</t>
  </si>
  <si>
    <t>106</t>
  </si>
  <si>
    <t>K058</t>
  </si>
  <si>
    <t>Svorka připojovací SR 02</t>
  </si>
  <si>
    <t>107</t>
  </si>
  <si>
    <t>K059</t>
  </si>
  <si>
    <t>Zkušební svorka</t>
  </si>
  <si>
    <t>108</t>
  </si>
  <si>
    <t>K060</t>
  </si>
  <si>
    <t>Ochranný úhelník, trubka</t>
  </si>
  <si>
    <t>109</t>
  </si>
  <si>
    <t>K061</t>
  </si>
  <si>
    <t>Označovací štítek</t>
  </si>
  <si>
    <t>110</t>
  </si>
  <si>
    <t>K036</t>
  </si>
  <si>
    <t>Vytyčení trasy kabelového vedení v zastavěném terénu</t>
  </si>
  <si>
    <t>111</t>
  </si>
  <si>
    <t>K037</t>
  </si>
  <si>
    <t>Výkop kabelové rýhy 35 × 60 cm (šířka/hloubka) / zemina tř. 3</t>
  </si>
  <si>
    <t>112</t>
  </si>
  <si>
    <t>K038</t>
  </si>
  <si>
    <t>Zához kabelové rýhy 35 × 60 cm (šířka/hloubka) / zemina tř. 3</t>
  </si>
  <si>
    <t>113</t>
  </si>
  <si>
    <t>K039</t>
  </si>
  <si>
    <t>Zaměření kabelové trasy</t>
  </si>
  <si>
    <t>114</t>
  </si>
  <si>
    <t>K040</t>
  </si>
  <si>
    <t>Zpracování výsledků zaměření</t>
  </si>
  <si>
    <t>115</t>
  </si>
  <si>
    <t>K062</t>
  </si>
  <si>
    <t>Koordinace s ostaními stávajícími sítěmi</t>
  </si>
  <si>
    <t>116</t>
  </si>
  <si>
    <t>K063</t>
  </si>
  <si>
    <t>Inženýring -kontktování správců stávajících sítí</t>
  </si>
  <si>
    <t>117</t>
  </si>
  <si>
    <t>K044</t>
  </si>
  <si>
    <t>PRŮZKUM ELEKTROINSTALACE</t>
  </si>
  <si>
    <t>h</t>
  </si>
  <si>
    <t>118</t>
  </si>
  <si>
    <t>K045</t>
  </si>
  <si>
    <t>kOORDINACE SE STÁVAJÍÍCÍMI ROZVODY</t>
  </si>
  <si>
    <t>soub</t>
  </si>
  <si>
    <t>119</t>
  </si>
  <si>
    <t>K046</t>
  </si>
  <si>
    <t>Demontáž stávající elektroinstalace</t>
  </si>
  <si>
    <t>120</t>
  </si>
  <si>
    <t>K047</t>
  </si>
  <si>
    <t>Montáž a demontáž stávajících svítidel</t>
  </si>
  <si>
    <t>121</t>
  </si>
  <si>
    <t>K048</t>
  </si>
  <si>
    <t>Montáž a demontáž tabla SLB</t>
  </si>
  <si>
    <t>122</t>
  </si>
  <si>
    <t>K064</t>
  </si>
  <si>
    <t>výchozí revize,</t>
  </si>
  <si>
    <t>123</t>
  </si>
  <si>
    <t>K065</t>
  </si>
  <si>
    <t>Podružný materiál</t>
  </si>
  <si>
    <t>124</t>
  </si>
  <si>
    <t>K066</t>
  </si>
  <si>
    <t>Podíl přidružených výkonů</t>
  </si>
  <si>
    <t>125</t>
  </si>
  <si>
    <t>K067</t>
  </si>
  <si>
    <t>Doprava</t>
  </si>
  <si>
    <t>126</t>
  </si>
  <si>
    <t>K068</t>
  </si>
  <si>
    <t>Projekt skutečného provedení</t>
  </si>
  <si>
    <t>762</t>
  </si>
  <si>
    <t>Konstrukce tesařské</t>
  </si>
  <si>
    <t>127</t>
  </si>
  <si>
    <t>762361313</t>
  </si>
  <si>
    <t>Konstrukční vrstva pod klempířské prvky pro oplechování horních ploch zdí a nadezdívek (atik) z desek dřevoštěpkových šroubovaných do podkladu, tloušťky desky 25 mm</t>
  </si>
  <si>
    <t>128</t>
  </si>
  <si>
    <t>762512261-1</t>
  </si>
  <si>
    <t>Montáž roštu podkladového</t>
  </si>
  <si>
    <t>129</t>
  </si>
  <si>
    <t>60512125</t>
  </si>
  <si>
    <t>hranol stavební řezivo průřezu do 120cm2 do dl 6m</t>
  </si>
  <si>
    <t>130</t>
  </si>
  <si>
    <t>762595001</t>
  </si>
  <si>
    <t>Spojovací prostředky podlah a podkladových konstrukcí hřebíky, vruty</t>
  </si>
  <si>
    <t>131</t>
  </si>
  <si>
    <t>998762102</t>
  </si>
  <si>
    <t>Přesun hmot pro konstrukce tesařské stanovený z hmotnosti přesunovaného materiálu vodorovná dopravní vzdálenost do 50 m v objektech výšky přes 6 do 12 m</t>
  </si>
  <si>
    <t>763</t>
  </si>
  <si>
    <t>Konstrukce suché výstavby</t>
  </si>
  <si>
    <t>132</t>
  </si>
  <si>
    <t>763121811</t>
  </si>
  <si>
    <t>Demontáž předsazených nebo šachtových stěn ze sádrokartonových desek s nosnou konstrukcí z ocelových profilů jednoduchých, opláštění jednoduché</t>
  </si>
  <si>
    <t>764</t>
  </si>
  <si>
    <t>Konstrukce klempířské</t>
  </si>
  <si>
    <t>133</t>
  </si>
  <si>
    <t>764002841</t>
  </si>
  <si>
    <t>Demontáž klempířských konstrukcí oplechování horních ploch zdí a nadezdívek do suti</t>
  </si>
  <si>
    <t>134</t>
  </si>
  <si>
    <t>764002851</t>
  </si>
  <si>
    <t>Demontáž klempířských konstrukcí oplechování parapetů do suti</t>
  </si>
  <si>
    <t>135</t>
  </si>
  <si>
    <t>K069</t>
  </si>
  <si>
    <t>D+M prvku K1- okenní parapet- podrobný popis viz.PD</t>
  </si>
  <si>
    <t>136</t>
  </si>
  <si>
    <t>K070</t>
  </si>
  <si>
    <t>D+M prvku K2- oplechování atiky- podrobný popis viz.PD</t>
  </si>
  <si>
    <t>137</t>
  </si>
  <si>
    <t>K071</t>
  </si>
  <si>
    <t>D+M prvku K3- Z lišta nopové folie- podrobný popis viz.PD</t>
  </si>
  <si>
    <t>138</t>
  </si>
  <si>
    <t>K072</t>
  </si>
  <si>
    <t>D+M prvku- okenní parapet-- podrobný popis viz.PD</t>
  </si>
  <si>
    <t>139</t>
  </si>
  <si>
    <t>K073</t>
  </si>
  <si>
    <t>D+M prvku K4- oplechování atiky- podrobný popis viz.PD</t>
  </si>
  <si>
    <t>140</t>
  </si>
  <si>
    <t>998764202</t>
  </si>
  <si>
    <t>Přesun hmot pro konstrukce klempířské stanovený procentní sazbou (%) z ceny vodorovná dopravní vzdálenost do 50 m v objektech výšky přes 6 do 12 m</t>
  </si>
  <si>
    <t>%</t>
  </si>
  <si>
    <t>766</t>
  </si>
  <si>
    <t>Konstrukce truhlářské</t>
  </si>
  <si>
    <t>141</t>
  </si>
  <si>
    <t>766441825</t>
  </si>
  <si>
    <t>Demontáž parapetních desek dřevěných nebo plastových šířky přes 300 mm, délky přes 2000 mm</t>
  </si>
  <si>
    <t>142</t>
  </si>
  <si>
    <t>766694124</t>
  </si>
  <si>
    <t>Montáž ostatních truhlářských konstrukcí parapetních desek dřevěných nebo plastových šířky přes 300 mm, délky přes 2600 do 3600 mm</t>
  </si>
  <si>
    <t>143</t>
  </si>
  <si>
    <t>61144404</t>
  </si>
  <si>
    <t>parapet plastový vnitřní komůrkový tl 20mm š 400mm</t>
  </si>
  <si>
    <t>144</t>
  </si>
  <si>
    <t>61144019</t>
  </si>
  <si>
    <t>koncovka k parapetu plastovému vnitřnímu 1 pár</t>
  </si>
  <si>
    <t>145</t>
  </si>
  <si>
    <t>K001</t>
  </si>
  <si>
    <t>D+M prvku OST1- prosklená stěna s dveřmi 2750x2590mm vč. parotěsných a paropropustných pásek- podrobný popis viz.PD</t>
  </si>
  <si>
    <t>146</t>
  </si>
  <si>
    <t>K002</t>
  </si>
  <si>
    <t>D+M prvku OST2- prosklená stěna s dveřmi 2750x2590mm vč. parotěsných a paropropustných pásek- podrobný popis viz.PD</t>
  </si>
  <si>
    <t>147</t>
  </si>
  <si>
    <t>K003</t>
  </si>
  <si>
    <t>D+M prvku OST3- prosklená stěna s oknem 5500x3400mm vč. parotěsných a paropropustných pásek- podrobný popis viz.PD</t>
  </si>
  <si>
    <t>148</t>
  </si>
  <si>
    <t>998766202</t>
  </si>
  <si>
    <t>Přesun hmot pro konstrukce truhlářské stanovený procentní sazbou (%) z ceny vodorovná dopravní vzdálenost do 50 m v objektech výšky přes 6 do 12 m</t>
  </si>
  <si>
    <t>767</t>
  </si>
  <si>
    <t>Konstrukce zámečnické</t>
  </si>
  <si>
    <t>149</t>
  </si>
  <si>
    <t>K010</t>
  </si>
  <si>
    <t>D+M prvku Z1- revizní žebřík s košem- podrobný popis viz.PD</t>
  </si>
  <si>
    <t>150</t>
  </si>
  <si>
    <t>K005</t>
  </si>
  <si>
    <t>D+M prvku Z2- větrací mřížka- podrobný popis viz.PD</t>
  </si>
  <si>
    <t>151</t>
  </si>
  <si>
    <t>K011</t>
  </si>
  <si>
    <t>D+M zábradlí na podestě</t>
  </si>
  <si>
    <t>152</t>
  </si>
  <si>
    <t>K017</t>
  </si>
  <si>
    <t>D+M zámečnického prvku na zastřešení chodníku u severozápadní stěny objektu</t>
  </si>
  <si>
    <t>153</t>
  </si>
  <si>
    <t>998767202</t>
  </si>
  <si>
    <t>Přesun hmot pro zámečnické konstrukce stanovený procentní sazbou (%) z ceny vodorovná dopravní vzdálenost do 50 m v objektech výšky přes 6 do 12 m</t>
  </si>
  <si>
    <t>784</t>
  </si>
  <si>
    <t>Dokončovací práce - malby a tapety</t>
  </si>
  <si>
    <t>154</t>
  </si>
  <si>
    <t>784181111</t>
  </si>
  <si>
    <t>Penetrace podkladu jednonásobná základní silikátová bezbarvá v místnostech výšky do 3,80 m</t>
  </si>
  <si>
    <t>155</t>
  </si>
  <si>
    <t>784221101</t>
  </si>
  <si>
    <t>Malby z malířských směsí otěruvzdorných za sucha dvojnásobné, bílé za sucha otěruvzdorné dobře v místnostech výšky do 3,80 m</t>
  </si>
  <si>
    <t xml:space="preserve">VRN - Ostatní a vedlejší náklady </t>
  </si>
  <si>
    <t>VRN</t>
  </si>
  <si>
    <t>Vedlejší rozpočtové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</si>
  <si>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</si>
  <si>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t>
  </si>
  <si>
    <t>Provedení výtažných zkoušek, ověření soudržnosti podkladu a přídržnost lepící hmoty</t>
  </si>
  <si>
    <t>Ochrana zeleně a kontrukcí kolem objektu</t>
  </si>
  <si>
    <t>K086</t>
  </si>
  <si>
    <t>Dílenská a výrobní dokumentace</t>
  </si>
  <si>
    <t>K087</t>
  </si>
  <si>
    <t xml:space="preserve">Dokumentace průběhu prací
Během prací budou jednotlivé postupy průběžně dokumentovány (foto+ zápisy) a na závěr prací sestavena zpráva o průběhu prací s uvedením použitých materiálů a doporučením pro další režim údržby. </t>
  </si>
  <si>
    <t>K103</t>
  </si>
  <si>
    <t>Aktuální stav sítí v místě stavby, zaměření sítí, vytyčení kabelových tras a tras sítí</t>
  </si>
  <si>
    <t>K104</t>
  </si>
  <si>
    <t>Studie a průzkumy pro zdárné provedení stavby</t>
  </si>
  <si>
    <t>K105</t>
  </si>
  <si>
    <t>Další materiál a práce nutné pro zdárné dokončení díla</t>
  </si>
  <si>
    <t>x5</t>
  </si>
  <si>
    <t>x7</t>
  </si>
  <si>
    <t>K016</t>
  </si>
  <si>
    <t>Práce a návrhy statika</t>
  </si>
  <si>
    <t>K021</t>
  </si>
  <si>
    <t>Podrobný průzkum založení budovy</t>
  </si>
  <si>
    <t>VRN - Ostatní a vedlejší náklady</t>
  </si>
  <si>
    <t xml:space="preserve">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</si>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</sst>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8"/>
      <color rgb="FF003366"/>
      <name val="Arial CE"/>
      <family val="2"/>
    </font>
    <font>
      <i/>
      <sz val="8"/>
      <color rgb="FF003366"/>
      <name val="Arial CE"/>
      <family val="2"/>
    </font>
    <font>
      <b/>
      <sz val="14"/>
      <name val="Arial CE"/>
      <family val="2"/>
    </font>
    <font>
      <b/>
      <sz val="10"/>
      <name val="Arial CE"/>
      <family val="2"/>
    </font>
    <font>
      <b/>
      <sz val="10"/>
      <color rgb="FF464646"/>
      <name val="Arial CE"/>
      <family val="2"/>
    </font>
    <font>
      <sz val="9"/>
      <name val="Arial CE"/>
      <family val="2"/>
    </font>
    <font>
      <b/>
      <sz val="12"/>
      <color rgb="FF960000"/>
      <name val="Arial CE"/>
      <family val="2"/>
    </font>
    <font>
      <i/>
      <sz val="9"/>
      <color rgb="FF0000FF"/>
      <name val="Arial CE"/>
      <family val="2"/>
    </font>
    <font>
      <i/>
      <sz val="8"/>
      <color rgb="FF0000FF"/>
      <name val="Arial CE"/>
      <family val="2"/>
    </font>
    <font>
      <sz val="10"/>
      <color rgb="FF003366"/>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19">
    <border>
      <left/>
      <right/>
      <top/>
      <bottom/>
      <diagonal/>
    </border>
    <border>
      <left style="thin">
        <color rgb="FF000000"/>
      </left>
      <right/>
      <top/>
      <bottom/>
    </border>
    <border>
      <left/>
      <right/>
      <top style="hair">
        <color rgb="FF000000"/>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xf numFmtId="0" fontId="0" fillId="0" borderId="0" xfId="0"/>
    <xf numFmtId="0" fontId="0" fillId="0" borderId="0" xfId="0" applyAlignment="1">
      <alignment vertical="center"/>
    </xf>
    <xf numFmtId="0" fontId="0" fillId="0" borderId="0" xfId="0" applyAlignment="1">
      <alignment horizontal="center" vertical="center" wrapText="1"/>
    </xf>
    <xf numFmtId="0" fontId="5" fillId="0" borderId="0" xfId="0" applyFont="1" applyAlignment="1">
      <alignment/>
    </xf>
    <xf numFmtId="0" fontId="6" fillId="0" borderId="0" xfId="0" applyFont="1" applyAlignment="1">
      <alignment/>
    </xf>
    <xf numFmtId="0" fontId="7"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vertical="center"/>
    </xf>
    <xf numFmtId="0" fontId="0" fillId="0" borderId="1" xfId="0" applyBorder="1" applyAlignment="1">
      <alignment vertical="center"/>
    </xf>
    <xf numFmtId="0" fontId="9" fillId="0" borderId="2"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11" fillId="0" borderId="0" xfId="0" applyFont="1" applyAlignment="1">
      <alignment horizontal="left" vertical="center"/>
    </xf>
    <xf numFmtId="0" fontId="0" fillId="0" borderId="0" xfId="0" applyProtection="1">
      <protection locked="0"/>
    </xf>
    <xf numFmtId="0" fontId="0" fillId="0" borderId="0" xfId="0" applyFont="1" applyAlignment="1" applyProtection="1">
      <alignment vertical="center"/>
      <protection locked="0"/>
    </xf>
    <xf numFmtId="0" fontId="0" fillId="0" borderId="2"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6" xfId="0" applyFont="1" applyBorder="1" applyAlignment="1" applyProtection="1">
      <alignment vertical="center"/>
      <protection locked="0"/>
    </xf>
    <xf numFmtId="4" fontId="4" fillId="0" borderId="0" xfId="0" applyNumberFormat="1" applyFont="1" applyAlignment="1">
      <alignment/>
    </xf>
    <xf numFmtId="0" fontId="0" fillId="0" borderId="1"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lignment horizontal="center" vertical="center" wrapText="1"/>
    </xf>
    <xf numFmtId="0" fontId="10" fillId="2" borderId="0" xfId="0" applyFont="1" applyFill="1" applyAlignment="1">
      <alignment horizontal="center" vertical="center" wrapText="1"/>
    </xf>
    <xf numFmtId="0" fontId="0" fillId="0" borderId="1" xfId="0" applyBorder="1" applyAlignment="1">
      <alignment horizontal="center" vertical="center" wrapText="1"/>
    </xf>
    <xf numFmtId="4" fontId="11" fillId="0" borderId="0" xfId="0" applyNumberFormat="1" applyFont="1" applyAlignment="1">
      <alignment/>
    </xf>
    <xf numFmtId="0" fontId="5" fillId="0" borderId="1" xfId="0" applyFont="1" applyBorder="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pplyProtection="1">
      <alignment/>
      <protection locked="0"/>
    </xf>
    <xf numFmtId="0" fontId="6" fillId="0" borderId="1" xfId="0" applyFont="1" applyBorder="1" applyAlignment="1">
      <alignment/>
    </xf>
    <xf numFmtId="0" fontId="6" fillId="0" borderId="0" xfId="0" applyFont="1" applyAlignment="1">
      <alignment horizontal="left"/>
    </xf>
    <xf numFmtId="0" fontId="6" fillId="0" borderId="0" xfId="0" applyFont="1" applyAlignment="1" applyProtection="1">
      <alignment/>
      <protection locked="0"/>
    </xf>
    <xf numFmtId="4" fontId="6" fillId="0" borderId="0" xfId="0" applyNumberFormat="1" applyFont="1" applyAlignment="1">
      <alignment/>
    </xf>
    <xf numFmtId="0" fontId="0" fillId="0" borderId="1" xfId="0" applyFont="1" applyBorder="1" applyAlignment="1" applyProtection="1">
      <alignment vertical="center"/>
      <protection locked="0"/>
    </xf>
    <xf numFmtId="0" fontId="10" fillId="0" borderId="10" xfId="0" applyFont="1" applyBorder="1" applyAlignment="1" applyProtection="1">
      <alignment horizontal="center" vertical="center"/>
      <protection locked="0"/>
    </xf>
    <xf numFmtId="49" fontId="10" fillId="0" borderId="10" xfId="0" applyNumberFormat="1"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0" xfId="0" applyFont="1" applyBorder="1" applyAlignment="1" applyProtection="1">
      <alignment horizontal="center" vertical="center" wrapText="1"/>
      <protection locked="0"/>
    </xf>
    <xf numFmtId="164" fontId="10" fillId="0" borderId="10" xfId="0" applyNumberFormat="1" applyFont="1" applyBorder="1" applyAlignment="1" applyProtection="1">
      <alignment vertical="center"/>
      <protection locked="0"/>
    </xf>
    <xf numFmtId="4" fontId="10" fillId="3" borderId="10" xfId="0" applyNumberFormat="1" applyFont="1" applyFill="1" applyBorder="1" applyAlignment="1" applyProtection="1">
      <alignment vertical="center"/>
      <protection locked="0"/>
    </xf>
    <xf numFmtId="4" fontId="10" fillId="0" borderId="10" xfId="0" applyNumberFormat="1" applyFont="1" applyBorder="1" applyAlignment="1" applyProtection="1">
      <alignment vertical="center"/>
      <protection locked="0"/>
    </xf>
    <xf numFmtId="0" fontId="12" fillId="0" borderId="10" xfId="0" applyFont="1" applyBorder="1" applyAlignment="1" applyProtection="1">
      <alignment horizontal="center" vertical="center"/>
      <protection locked="0"/>
    </xf>
    <xf numFmtId="49" fontId="12" fillId="0" borderId="10" xfId="0" applyNumberFormat="1"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0" xfId="0" applyFont="1" applyBorder="1" applyAlignment="1" applyProtection="1">
      <alignment horizontal="center" vertical="center" wrapText="1"/>
      <protection locked="0"/>
    </xf>
    <xf numFmtId="164" fontId="12" fillId="0" borderId="10" xfId="0" applyNumberFormat="1" applyFont="1" applyBorder="1" applyAlignment="1" applyProtection="1">
      <alignment vertical="center"/>
      <protection locked="0"/>
    </xf>
    <xf numFmtId="4" fontId="12" fillId="3" borderId="10" xfId="0" applyNumberFormat="1" applyFont="1" applyFill="1" applyBorder="1" applyAlignment="1" applyProtection="1">
      <alignment vertical="center"/>
      <protection locked="0"/>
    </xf>
    <xf numFmtId="4" fontId="12" fillId="0" borderId="10" xfId="0" applyNumberFormat="1" applyFont="1" applyBorder="1" applyAlignment="1" applyProtection="1">
      <alignment vertical="center"/>
      <protection locked="0"/>
    </xf>
    <xf numFmtId="0" fontId="13" fillId="0" borderId="1" xfId="0" applyFont="1" applyBorder="1" applyAlignment="1">
      <alignment vertical="center"/>
    </xf>
    <xf numFmtId="0" fontId="1" fillId="0" borderId="0" xfId="0" applyFont="1" applyAlignment="1">
      <alignment vertical="center"/>
    </xf>
    <xf numFmtId="0" fontId="0" fillId="0" borderId="0" xfId="0" applyBorder="1"/>
    <xf numFmtId="0" fontId="0" fillId="0" borderId="0" xfId="0"/>
    <xf numFmtId="0" fontId="0" fillId="0" borderId="0" xfId="0" applyFont="1" applyAlignment="1">
      <alignment vertical="center"/>
    </xf>
    <xf numFmtId="0" fontId="0" fillId="0" borderId="0" xfId="0"/>
    <xf numFmtId="0" fontId="2" fillId="0" borderId="0" xfId="0" applyFont="1" applyAlignment="1">
      <alignment horizontal="left" vertical="center"/>
    </xf>
    <xf numFmtId="0" fontId="10" fillId="0" borderId="0" xfId="0" applyFont="1" applyBorder="1" applyAlignment="1" applyProtection="1">
      <alignment horizontal="center" vertical="center"/>
      <protection locked="0"/>
    </xf>
    <xf numFmtId="49" fontId="10" fillId="0" borderId="0" xfId="0" applyNumberFormat="1"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0" xfId="0" applyFont="1" applyBorder="1" applyAlignment="1" applyProtection="1">
      <alignment horizontal="center" vertical="center" wrapText="1"/>
      <protection locked="0"/>
    </xf>
    <xf numFmtId="4" fontId="10" fillId="0" borderId="0" xfId="0" applyNumberFormat="1" applyFont="1" applyBorder="1" applyAlignment="1" applyProtection="1">
      <alignment vertical="center"/>
      <protection locked="0"/>
    </xf>
    <xf numFmtId="4" fontId="10" fillId="0" borderId="0" xfId="0" applyNumberFormat="1" applyFont="1" applyFill="1" applyBorder="1" applyAlignment="1" applyProtection="1">
      <alignment vertical="center"/>
      <protection locked="0"/>
    </xf>
    <xf numFmtId="0" fontId="0" fillId="0" borderId="0" xfId="0" applyBorder="1" applyProtection="1">
      <protection locked="0"/>
    </xf>
    <xf numFmtId="0" fontId="11" fillId="0" borderId="0" xfId="0" applyFont="1" applyBorder="1" applyAlignment="1">
      <alignment horizontal="left" vertical="center"/>
    </xf>
    <xf numFmtId="0" fontId="0" fillId="0" borderId="11" xfId="0" applyBorder="1"/>
    <xf numFmtId="0" fontId="0" fillId="0" borderId="12" xfId="0" applyBorder="1"/>
    <xf numFmtId="0" fontId="0" fillId="0" borderId="12" xfId="0" applyBorder="1" applyProtection="1">
      <protection locked="0"/>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Protection="1">
      <protection locked="0"/>
    </xf>
    <xf numFmtId="0" fontId="0" fillId="0" borderId="18" xfId="0" applyBorder="1"/>
    <xf numFmtId="4" fontId="3" fillId="0" borderId="12" xfId="0" applyNumberFormat="1" applyFont="1" applyBorder="1"/>
    <xf numFmtId="4" fontId="3" fillId="0" borderId="0" xfId="0" applyNumberFormat="1" applyFont="1" applyBorder="1"/>
    <xf numFmtId="4" fontId="3" fillId="0" borderId="17" xfId="0" applyNumberFormat="1" applyFont="1" applyBorder="1"/>
    <xf numFmtId="0" fontId="3" fillId="0" borderId="0" xfId="0" applyFont="1" applyProtection="1">
      <protection locked="0"/>
    </xf>
    <xf numFmtId="0" fontId="14" fillId="0" borderId="0" xfId="0" applyFont="1" applyAlignment="1">
      <alignment horizontal="left"/>
    </xf>
    <xf numFmtId="4" fontId="14" fillId="0" borderId="0" xfId="0" applyNumberFormat="1" applyFont="1" applyAlignment="1">
      <alignment/>
    </xf>
    <xf numFmtId="0" fontId="12" fillId="0" borderId="0" xfId="0" applyFont="1" applyBorder="1" applyAlignment="1" applyProtection="1">
      <alignment horizontal="center" vertical="center"/>
      <protection locked="0"/>
    </xf>
    <xf numFmtId="49" fontId="12" fillId="0" borderId="0" xfId="0" applyNumberFormat="1"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wrapText="1"/>
      <protection locked="0"/>
    </xf>
    <xf numFmtId="4" fontId="12" fillId="0" borderId="0" xfId="0" applyNumberFormat="1" applyFont="1" applyBorder="1" applyAlignment="1" applyProtection="1">
      <alignment vertical="center"/>
      <protection locked="0"/>
    </xf>
    <xf numFmtId="164" fontId="10" fillId="3" borderId="10"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4" fontId="3" fillId="0" borderId="0" xfId="0" applyNumberFormat="1" applyFont="1" applyBorder="1" applyAlignment="1">
      <alignment horizontal="lef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3"/>
  <sheetViews>
    <sheetView showGridLines="0" tabSelected="1" workbookViewId="0" topLeftCell="A223">
      <selection activeCell="I249" sqref="I249"/>
    </sheetView>
  </sheetViews>
  <sheetFormatPr defaultColWidth="9.140625" defaultRowHeight="12"/>
  <cols>
    <col min="1" max="1" width="1.7109375" style="1" customWidth="1"/>
    <col min="2" max="2" width="4.140625" style="1" customWidth="1"/>
    <col min="3" max="3" width="4.28125" style="1" customWidth="1"/>
    <col min="4" max="4" width="15.421875" style="1" customWidth="1"/>
    <col min="5" max="5" width="165.00390625" style="1" customWidth="1"/>
    <col min="6" max="6" width="8.00390625" style="1" customWidth="1"/>
    <col min="7" max="7" width="11.421875" style="1" customWidth="1"/>
    <col min="8" max="8" width="14.28125" style="18" customWidth="1"/>
    <col min="9" max="9" width="20.140625" style="1" customWidth="1"/>
    <col min="10" max="10" width="17.140625" style="1" customWidth="1"/>
    <col min="11" max="11" width="13.7109375" style="1" customWidth="1"/>
  </cols>
  <sheetData>
    <row r="1" spans="7:8" ht="15">
      <c r="G1" s="83" t="s">
        <v>44</v>
      </c>
      <c r="H1" s="83"/>
    </row>
    <row r="2" ht="7.5" customHeight="1"/>
    <row r="3" spans="1:11" s="2" customFormat="1" ht="6.95" customHeight="1">
      <c r="A3" s="14"/>
      <c r="B3" s="15"/>
      <c r="C3" s="15"/>
      <c r="D3" s="15"/>
      <c r="E3" s="15"/>
      <c r="F3" s="15"/>
      <c r="G3" s="15"/>
      <c r="H3" s="22"/>
      <c r="I3" s="15"/>
      <c r="J3" s="15"/>
      <c r="K3" s="9"/>
    </row>
    <row r="4" spans="1:11" s="2" customFormat="1" ht="24.95" customHeight="1">
      <c r="A4" s="8"/>
      <c r="B4" s="6" t="s">
        <v>10</v>
      </c>
      <c r="C4" s="7"/>
      <c r="D4" s="7"/>
      <c r="E4" s="7"/>
      <c r="F4" s="7"/>
      <c r="G4" s="7"/>
      <c r="H4" s="19"/>
      <c r="I4" s="7"/>
      <c r="J4" s="7"/>
      <c r="K4" s="9"/>
    </row>
    <row r="5" spans="1:11" s="2" customFormat="1" ht="17.25" customHeight="1">
      <c r="A5" s="8"/>
      <c r="B5" s="61" t="s">
        <v>1</v>
      </c>
      <c r="C5" s="7"/>
      <c r="D5" s="93" t="s">
        <v>46</v>
      </c>
      <c r="E5" s="94"/>
      <c r="F5" s="94"/>
      <c r="G5" s="94"/>
      <c r="H5" s="19"/>
      <c r="I5" s="7"/>
      <c r="J5" s="7"/>
      <c r="K5" s="9"/>
    </row>
    <row r="6" spans="1:11" s="2" customFormat="1" ht="17.25" customHeight="1">
      <c r="A6" s="8"/>
      <c r="B6" s="7"/>
      <c r="C6" s="7"/>
      <c r="D6" s="95" t="s">
        <v>47</v>
      </c>
      <c r="E6" s="96"/>
      <c r="F6" s="96"/>
      <c r="G6" s="96"/>
      <c r="H6" s="19"/>
      <c r="I6" s="7"/>
      <c r="J6" s="7"/>
      <c r="K6" s="9"/>
    </row>
    <row r="7" spans="1:11" s="2" customFormat="1" ht="17.25" customHeight="1">
      <c r="A7" s="8"/>
      <c r="B7" s="61" t="s">
        <v>8</v>
      </c>
      <c r="C7" s="59"/>
      <c r="D7" s="95" t="s">
        <v>48</v>
      </c>
      <c r="E7" s="95"/>
      <c r="F7" s="59"/>
      <c r="G7" s="59"/>
      <c r="H7" s="19"/>
      <c r="I7" s="59"/>
      <c r="J7" s="59"/>
      <c r="K7" s="9"/>
    </row>
    <row r="8" spans="1:11" s="2" customFormat="1" ht="10.35" customHeight="1">
      <c r="A8" s="8"/>
      <c r="B8" s="7"/>
      <c r="C8" s="7"/>
      <c r="D8" s="7"/>
      <c r="E8" s="7"/>
      <c r="F8" s="7"/>
      <c r="G8" s="7"/>
      <c r="H8" s="19"/>
      <c r="I8" s="7"/>
      <c r="J8" s="7"/>
      <c r="K8" s="9"/>
    </row>
    <row r="9" spans="1:11" s="3" customFormat="1" ht="29.25" customHeight="1">
      <c r="A9" s="24"/>
      <c r="B9" s="25" t="s">
        <v>11</v>
      </c>
      <c r="C9" s="26" t="s">
        <v>6</v>
      </c>
      <c r="D9" s="26" t="s">
        <v>4</v>
      </c>
      <c r="E9" s="26" t="s">
        <v>5</v>
      </c>
      <c r="F9" s="26" t="s">
        <v>12</v>
      </c>
      <c r="G9" s="26" t="s">
        <v>13</v>
      </c>
      <c r="H9" s="27" t="s">
        <v>14</v>
      </c>
      <c r="I9" s="28" t="s">
        <v>9</v>
      </c>
      <c r="J9" s="29" t="s">
        <v>15</v>
      </c>
      <c r="K9" s="30"/>
    </row>
    <row r="10" spans="1:11" s="2" customFormat="1" ht="22.5" customHeight="1">
      <c r="A10" s="8"/>
      <c r="B10" s="17" t="s">
        <v>16</v>
      </c>
      <c r="C10" s="7"/>
      <c r="D10" s="7"/>
      <c r="E10" s="7"/>
      <c r="F10" s="7"/>
      <c r="G10" s="7"/>
      <c r="H10" s="19"/>
      <c r="I10" s="31">
        <f>SUM(I11,I115)</f>
        <v>0</v>
      </c>
      <c r="J10" s="7"/>
      <c r="K10" s="8"/>
    </row>
    <row r="11" spans="1:11" s="4" customFormat="1" ht="18.75" customHeight="1">
      <c r="A11" s="32"/>
      <c r="C11" s="33" t="s">
        <v>7</v>
      </c>
      <c r="D11" s="34" t="s">
        <v>33</v>
      </c>
      <c r="E11" s="34" t="s">
        <v>34</v>
      </c>
      <c r="H11" s="35"/>
      <c r="I11" s="23">
        <f>SUM(I13,I23,I28,I33,I80)</f>
        <v>0</v>
      </c>
      <c r="K11" s="32"/>
    </row>
    <row r="12" spans="1:11" s="4" customFormat="1" ht="18.75" customHeight="1">
      <c r="A12" s="32"/>
      <c r="C12" s="33"/>
      <c r="D12" s="34"/>
      <c r="E12" s="34"/>
      <c r="H12" s="35"/>
      <c r="I12" s="23"/>
      <c r="K12" s="32"/>
    </row>
    <row r="13" spans="1:11" s="5" customFormat="1" ht="18.75" customHeight="1">
      <c r="A13" s="36"/>
      <c r="C13" s="37" t="s">
        <v>7</v>
      </c>
      <c r="D13" s="37">
        <v>1</v>
      </c>
      <c r="E13" s="37" t="s">
        <v>35</v>
      </c>
      <c r="H13" s="38"/>
      <c r="I13" s="39">
        <f>SUM(I14:I21)</f>
        <v>0</v>
      </c>
      <c r="K13" s="36"/>
    </row>
    <row r="14" spans="1:11" s="2" customFormat="1" ht="30" customHeight="1">
      <c r="A14" s="40"/>
      <c r="B14" s="41" t="s">
        <v>2</v>
      </c>
      <c r="C14" s="41" t="s">
        <v>19</v>
      </c>
      <c r="D14" s="42" t="s">
        <v>49</v>
      </c>
      <c r="E14" s="43" t="s">
        <v>50</v>
      </c>
      <c r="F14" s="44" t="s">
        <v>51</v>
      </c>
      <c r="G14" s="45">
        <v>23.4</v>
      </c>
      <c r="H14" s="46"/>
      <c r="I14" s="47">
        <f aca="true" t="shared" si="0" ref="I14:I21">ROUND(H14*G14,2)</f>
        <v>0</v>
      </c>
      <c r="J14" s="43" t="s">
        <v>52</v>
      </c>
      <c r="K14" s="8"/>
    </row>
    <row r="15" spans="1:11" s="2" customFormat="1" ht="17.25" customHeight="1">
      <c r="A15" s="40"/>
      <c r="B15" s="41" t="s">
        <v>53</v>
      </c>
      <c r="C15" s="41" t="s">
        <v>19</v>
      </c>
      <c r="D15" s="42" t="s">
        <v>54</v>
      </c>
      <c r="E15" s="43" t="s">
        <v>55</v>
      </c>
      <c r="F15" s="44" t="s">
        <v>36</v>
      </c>
      <c r="G15" s="45">
        <v>7.02</v>
      </c>
      <c r="H15" s="46"/>
      <c r="I15" s="47">
        <f t="shared" si="0"/>
        <v>0</v>
      </c>
      <c r="J15" s="43" t="s">
        <v>52</v>
      </c>
      <c r="K15" s="8"/>
    </row>
    <row r="16" spans="1:11" s="2" customFormat="1" ht="30" customHeight="1">
      <c r="A16" s="40"/>
      <c r="B16" s="41" t="s">
        <v>56</v>
      </c>
      <c r="C16" s="41" t="s">
        <v>19</v>
      </c>
      <c r="D16" s="42" t="s">
        <v>57</v>
      </c>
      <c r="E16" s="43" t="s">
        <v>58</v>
      </c>
      <c r="F16" s="44" t="s">
        <v>36</v>
      </c>
      <c r="G16" s="45">
        <v>2.106</v>
      </c>
      <c r="H16" s="46"/>
      <c r="I16" s="47">
        <f t="shared" si="0"/>
        <v>0</v>
      </c>
      <c r="J16" s="43" t="s">
        <v>52</v>
      </c>
      <c r="K16" s="8"/>
    </row>
    <row r="17" spans="1:11" s="2" customFormat="1" ht="30" customHeight="1">
      <c r="A17" s="40"/>
      <c r="B17" s="41" t="s">
        <v>59</v>
      </c>
      <c r="C17" s="41" t="s">
        <v>19</v>
      </c>
      <c r="D17" s="42" t="s">
        <v>60</v>
      </c>
      <c r="E17" s="43" t="s">
        <v>61</v>
      </c>
      <c r="F17" s="44" t="s">
        <v>36</v>
      </c>
      <c r="G17" s="45">
        <v>31.59</v>
      </c>
      <c r="H17" s="46"/>
      <c r="I17" s="47">
        <f t="shared" si="0"/>
        <v>0</v>
      </c>
      <c r="J17" s="43" t="s">
        <v>52</v>
      </c>
      <c r="K17" s="8"/>
    </row>
    <row r="18" spans="1:11" s="2" customFormat="1" ht="17.25" customHeight="1">
      <c r="A18" s="40"/>
      <c r="B18" s="41" t="s">
        <v>62</v>
      </c>
      <c r="C18" s="41" t="s">
        <v>19</v>
      </c>
      <c r="D18" s="42" t="s">
        <v>63</v>
      </c>
      <c r="E18" s="43" t="s">
        <v>64</v>
      </c>
      <c r="F18" s="44" t="s">
        <v>36</v>
      </c>
      <c r="G18" s="45">
        <v>2.106</v>
      </c>
      <c r="H18" s="46"/>
      <c r="I18" s="47">
        <f t="shared" si="0"/>
        <v>0</v>
      </c>
      <c r="J18" s="43" t="s">
        <v>52</v>
      </c>
      <c r="K18" s="8"/>
    </row>
    <row r="19" spans="1:11" s="2" customFormat="1" ht="17.25" customHeight="1">
      <c r="A19" s="40"/>
      <c r="B19" s="41" t="s">
        <v>65</v>
      </c>
      <c r="C19" s="41" t="s">
        <v>19</v>
      </c>
      <c r="D19" s="42" t="s">
        <v>66</v>
      </c>
      <c r="E19" s="43" t="s">
        <v>67</v>
      </c>
      <c r="F19" s="44" t="s">
        <v>36</v>
      </c>
      <c r="G19" s="45">
        <v>2.106</v>
      </c>
      <c r="H19" s="46"/>
      <c r="I19" s="47">
        <f t="shared" si="0"/>
        <v>0</v>
      </c>
      <c r="J19" s="43" t="s">
        <v>52</v>
      </c>
      <c r="K19" s="8"/>
    </row>
    <row r="20" spans="1:11" s="2" customFormat="1" ht="17.25" customHeight="1">
      <c r="A20" s="40"/>
      <c r="B20" s="41" t="s">
        <v>68</v>
      </c>
      <c r="C20" s="41" t="s">
        <v>19</v>
      </c>
      <c r="D20" s="42" t="s">
        <v>69</v>
      </c>
      <c r="E20" s="43" t="s">
        <v>70</v>
      </c>
      <c r="F20" s="44" t="s">
        <v>24</v>
      </c>
      <c r="G20" s="45">
        <v>4.212</v>
      </c>
      <c r="H20" s="46"/>
      <c r="I20" s="47">
        <f t="shared" si="0"/>
        <v>0</v>
      </c>
      <c r="J20" s="43" t="s">
        <v>52</v>
      </c>
      <c r="K20" s="8"/>
    </row>
    <row r="21" spans="1:11" s="2" customFormat="1" ht="17.25" customHeight="1">
      <c r="A21" s="40"/>
      <c r="B21" s="41" t="s">
        <v>71</v>
      </c>
      <c r="C21" s="41" t="s">
        <v>19</v>
      </c>
      <c r="D21" s="42" t="s">
        <v>37</v>
      </c>
      <c r="E21" s="43" t="s">
        <v>72</v>
      </c>
      <c r="F21" s="44" t="s">
        <v>36</v>
      </c>
      <c r="G21" s="45">
        <v>4.914</v>
      </c>
      <c r="H21" s="46"/>
      <c r="I21" s="47">
        <f t="shared" si="0"/>
        <v>0</v>
      </c>
      <c r="J21" s="43" t="s">
        <v>52</v>
      </c>
      <c r="K21" s="8"/>
    </row>
    <row r="22" spans="1:11" s="2" customFormat="1" ht="18.75" customHeight="1">
      <c r="A22" s="40"/>
      <c r="B22" s="62"/>
      <c r="C22" s="62"/>
      <c r="D22" s="63"/>
      <c r="E22" s="64"/>
      <c r="F22" s="65"/>
      <c r="G22" s="92"/>
      <c r="H22" s="67"/>
      <c r="I22" s="66"/>
      <c r="J22" s="64"/>
      <c r="K22" s="8"/>
    </row>
    <row r="23" spans="1:11" s="2" customFormat="1" ht="18.75" customHeight="1">
      <c r="A23" s="40"/>
      <c r="B23" s="4"/>
      <c r="C23" s="33" t="s">
        <v>7</v>
      </c>
      <c r="D23" s="84" t="s">
        <v>56</v>
      </c>
      <c r="E23" s="84" t="s">
        <v>73</v>
      </c>
      <c r="F23" s="4"/>
      <c r="G23" s="4"/>
      <c r="H23" s="35"/>
      <c r="I23" s="85">
        <f>SUM(I24:I26)</f>
        <v>0</v>
      </c>
      <c r="J23" s="4"/>
      <c r="K23" s="8"/>
    </row>
    <row r="24" spans="1:11" s="2" customFormat="1" ht="17.25" customHeight="1">
      <c r="A24" s="40"/>
      <c r="B24" s="41" t="s">
        <v>74</v>
      </c>
      <c r="C24" s="41" t="s">
        <v>19</v>
      </c>
      <c r="D24" s="42" t="s">
        <v>75</v>
      </c>
      <c r="E24" s="43" t="s">
        <v>76</v>
      </c>
      <c r="F24" s="44" t="s">
        <v>51</v>
      </c>
      <c r="G24" s="45">
        <v>1.65</v>
      </c>
      <c r="H24" s="46"/>
      <c r="I24" s="47">
        <f>ROUND(H24*G24,2)</f>
        <v>0</v>
      </c>
      <c r="J24" s="43" t="s">
        <v>52</v>
      </c>
      <c r="K24" s="8"/>
    </row>
    <row r="25" spans="1:11" s="2" customFormat="1" ht="17.25" customHeight="1">
      <c r="A25" s="40"/>
      <c r="B25" s="41" t="s">
        <v>77</v>
      </c>
      <c r="C25" s="41" t="s">
        <v>19</v>
      </c>
      <c r="D25" s="42" t="s">
        <v>78</v>
      </c>
      <c r="E25" s="43" t="s">
        <v>79</v>
      </c>
      <c r="F25" s="44" t="s">
        <v>20</v>
      </c>
      <c r="G25" s="45">
        <v>8.25</v>
      </c>
      <c r="H25" s="46"/>
      <c r="I25" s="47">
        <f>ROUND(H25*G25,2)</f>
        <v>0</v>
      </c>
      <c r="J25" s="43" t="s">
        <v>52</v>
      </c>
      <c r="K25" s="8"/>
    </row>
    <row r="26" spans="1:11" s="2" customFormat="1" ht="17.25" customHeight="1">
      <c r="A26" s="40"/>
      <c r="B26" s="41" t="s">
        <v>80</v>
      </c>
      <c r="C26" s="41" t="s">
        <v>19</v>
      </c>
      <c r="D26" s="42" t="s">
        <v>81</v>
      </c>
      <c r="E26" s="43" t="s">
        <v>82</v>
      </c>
      <c r="F26" s="44" t="s">
        <v>23</v>
      </c>
      <c r="G26" s="45">
        <v>2</v>
      </c>
      <c r="H26" s="46"/>
      <c r="I26" s="47">
        <f>ROUND(H26*G26,2)</f>
        <v>0</v>
      </c>
      <c r="J26" s="43" t="s">
        <v>83</v>
      </c>
      <c r="K26" s="8"/>
    </row>
    <row r="27" spans="1:11" s="2" customFormat="1" ht="18.75" customHeight="1">
      <c r="A27" s="40"/>
      <c r="B27" s="62"/>
      <c r="C27" s="62"/>
      <c r="D27" s="63"/>
      <c r="E27" s="64"/>
      <c r="F27" s="65"/>
      <c r="G27" s="92"/>
      <c r="H27" s="67"/>
      <c r="I27" s="66"/>
      <c r="J27" s="64"/>
      <c r="K27" s="8"/>
    </row>
    <row r="28" spans="1:11" s="2" customFormat="1" ht="18.75" customHeight="1">
      <c r="A28" s="40"/>
      <c r="B28" s="4"/>
      <c r="C28" s="33" t="s">
        <v>7</v>
      </c>
      <c r="D28" s="84" t="s">
        <v>59</v>
      </c>
      <c r="E28" s="84" t="s">
        <v>84</v>
      </c>
      <c r="F28" s="4"/>
      <c r="G28" s="4"/>
      <c r="H28" s="35"/>
      <c r="I28" s="85">
        <f>SUM(I29:I31)</f>
        <v>0</v>
      </c>
      <c r="J28" s="4"/>
      <c r="K28" s="8"/>
    </row>
    <row r="29" spans="1:11" s="2" customFormat="1" ht="17.25" customHeight="1">
      <c r="A29" s="40"/>
      <c r="B29" s="41" t="s">
        <v>85</v>
      </c>
      <c r="C29" s="41" t="s">
        <v>19</v>
      </c>
      <c r="D29" s="42" t="s">
        <v>86</v>
      </c>
      <c r="E29" s="43" t="s">
        <v>87</v>
      </c>
      <c r="F29" s="44" t="s">
        <v>23</v>
      </c>
      <c r="G29" s="45">
        <v>2</v>
      </c>
      <c r="H29" s="46"/>
      <c r="I29" s="47">
        <f>ROUND(H29*G29,2)</f>
        <v>0</v>
      </c>
      <c r="J29" s="43" t="s">
        <v>52</v>
      </c>
      <c r="K29" s="8"/>
    </row>
    <row r="30" spans="1:11" s="2" customFormat="1" ht="17.25" customHeight="1">
      <c r="A30" s="40"/>
      <c r="B30" s="41" t="s">
        <v>88</v>
      </c>
      <c r="C30" s="41" t="s">
        <v>19</v>
      </c>
      <c r="D30" s="42" t="s">
        <v>89</v>
      </c>
      <c r="E30" s="43" t="s">
        <v>90</v>
      </c>
      <c r="F30" s="44" t="s">
        <v>24</v>
      </c>
      <c r="G30" s="45">
        <v>0.052</v>
      </c>
      <c r="H30" s="46"/>
      <c r="I30" s="47">
        <f>ROUND(H30*G30,2)</f>
        <v>0</v>
      </c>
      <c r="J30" s="43" t="s">
        <v>52</v>
      </c>
      <c r="K30" s="8"/>
    </row>
    <row r="31" spans="1:11" s="2" customFormat="1" ht="17.25" customHeight="1">
      <c r="A31" s="40"/>
      <c r="B31" s="48" t="s">
        <v>91</v>
      </c>
      <c r="C31" s="48" t="s">
        <v>22</v>
      </c>
      <c r="D31" s="49" t="s">
        <v>92</v>
      </c>
      <c r="E31" s="50" t="s">
        <v>93</v>
      </c>
      <c r="F31" s="51" t="s">
        <v>24</v>
      </c>
      <c r="G31" s="52">
        <v>0.056</v>
      </c>
      <c r="H31" s="53"/>
      <c r="I31" s="54">
        <f>ROUND(H31*G31,2)</f>
        <v>0</v>
      </c>
      <c r="J31" s="50" t="s">
        <v>52</v>
      </c>
      <c r="K31" s="8"/>
    </row>
    <row r="32" spans="1:11" s="2" customFormat="1" ht="18.75" customHeight="1">
      <c r="A32" s="40"/>
      <c r="B32" s="86"/>
      <c r="C32" s="86"/>
      <c r="D32" s="87"/>
      <c r="E32" s="88"/>
      <c r="F32" s="89"/>
      <c r="G32" s="92"/>
      <c r="H32" s="67"/>
      <c r="I32" s="90"/>
      <c r="J32" s="88"/>
      <c r="K32" s="8"/>
    </row>
    <row r="33" spans="1:11" s="2" customFormat="1" ht="18.75" customHeight="1">
      <c r="A33" s="40"/>
      <c r="B33" s="4"/>
      <c r="C33" s="33" t="s">
        <v>7</v>
      </c>
      <c r="D33" s="84" t="s">
        <v>65</v>
      </c>
      <c r="E33" s="84" t="s">
        <v>94</v>
      </c>
      <c r="F33" s="4"/>
      <c r="G33" s="4"/>
      <c r="H33" s="35"/>
      <c r="I33" s="85">
        <f>SUM(I35,I43,I75)</f>
        <v>0</v>
      </c>
      <c r="J33" s="4"/>
      <c r="K33" s="8"/>
    </row>
    <row r="34" spans="1:11" s="2" customFormat="1" ht="18.75" customHeight="1">
      <c r="A34" s="40"/>
      <c r="B34" s="4"/>
      <c r="C34" s="33"/>
      <c r="D34" s="84"/>
      <c r="E34" s="84"/>
      <c r="F34" s="4"/>
      <c r="G34" s="4"/>
      <c r="H34" s="35"/>
      <c r="I34" s="85"/>
      <c r="J34" s="4"/>
      <c r="K34" s="8"/>
    </row>
    <row r="35" spans="1:11" s="2" customFormat="1" ht="18.75" customHeight="1">
      <c r="A35" s="40"/>
      <c r="B35" s="4"/>
      <c r="C35" s="33" t="s">
        <v>7</v>
      </c>
      <c r="D35" s="84" t="s">
        <v>95</v>
      </c>
      <c r="E35" s="84" t="s">
        <v>96</v>
      </c>
      <c r="F35" s="4"/>
      <c r="G35" s="4"/>
      <c r="H35" s="35"/>
      <c r="I35" s="85">
        <f>SUM(I36:I41)</f>
        <v>0</v>
      </c>
      <c r="J35" s="4"/>
      <c r="K35" s="8"/>
    </row>
    <row r="36" spans="1:11" s="2" customFormat="1" ht="17.25" customHeight="1">
      <c r="A36" s="40"/>
      <c r="B36" s="41" t="s">
        <v>97</v>
      </c>
      <c r="C36" s="41" t="s">
        <v>19</v>
      </c>
      <c r="D36" s="42" t="s">
        <v>98</v>
      </c>
      <c r="E36" s="43" t="s">
        <v>99</v>
      </c>
      <c r="F36" s="44" t="s">
        <v>51</v>
      </c>
      <c r="G36" s="45">
        <v>13.535</v>
      </c>
      <c r="H36" s="46"/>
      <c r="I36" s="47">
        <f aca="true" t="shared" si="1" ref="I36:I41">ROUND(H36*G36,2)</f>
        <v>0</v>
      </c>
      <c r="J36" s="43" t="s">
        <v>52</v>
      </c>
      <c r="K36" s="8"/>
    </row>
    <row r="37" spans="1:11" s="2" customFormat="1" ht="17.25" customHeight="1">
      <c r="A37" s="40"/>
      <c r="B37" s="41" t="s">
        <v>100</v>
      </c>
      <c r="C37" s="41" t="s">
        <v>19</v>
      </c>
      <c r="D37" s="42" t="s">
        <v>101</v>
      </c>
      <c r="E37" s="43" t="s">
        <v>102</v>
      </c>
      <c r="F37" s="44" t="s">
        <v>20</v>
      </c>
      <c r="G37" s="45">
        <v>38.67</v>
      </c>
      <c r="H37" s="46"/>
      <c r="I37" s="47">
        <f t="shared" si="1"/>
        <v>0</v>
      </c>
      <c r="J37" s="43" t="s">
        <v>52</v>
      </c>
      <c r="K37" s="8"/>
    </row>
    <row r="38" spans="1:11" s="2" customFormat="1" ht="17.25" customHeight="1">
      <c r="A38" s="40"/>
      <c r="B38" s="48" t="s">
        <v>25</v>
      </c>
      <c r="C38" s="48" t="s">
        <v>22</v>
      </c>
      <c r="D38" s="49" t="s">
        <v>103</v>
      </c>
      <c r="E38" s="50" t="s">
        <v>104</v>
      </c>
      <c r="F38" s="51" t="s">
        <v>20</v>
      </c>
      <c r="G38" s="52">
        <v>40.604</v>
      </c>
      <c r="H38" s="53"/>
      <c r="I38" s="54">
        <f t="shared" si="1"/>
        <v>0</v>
      </c>
      <c r="J38" s="50" t="s">
        <v>52</v>
      </c>
      <c r="K38" s="8"/>
    </row>
    <row r="39" spans="1:11" s="2" customFormat="1" ht="30" customHeight="1">
      <c r="A39" s="40"/>
      <c r="B39" s="41" t="s">
        <v>105</v>
      </c>
      <c r="C39" s="41" t="s">
        <v>19</v>
      </c>
      <c r="D39" s="42" t="s">
        <v>106</v>
      </c>
      <c r="E39" s="43" t="s">
        <v>107</v>
      </c>
      <c r="F39" s="44" t="s">
        <v>20</v>
      </c>
      <c r="G39" s="45">
        <v>38.67</v>
      </c>
      <c r="H39" s="46"/>
      <c r="I39" s="47">
        <f t="shared" si="1"/>
        <v>0</v>
      </c>
      <c r="J39" s="43" t="s">
        <v>52</v>
      </c>
      <c r="K39" s="8"/>
    </row>
    <row r="40" spans="1:11" s="2" customFormat="1" ht="17.25" customHeight="1">
      <c r="A40" s="40"/>
      <c r="B40" s="48" t="s">
        <v>26</v>
      </c>
      <c r="C40" s="48" t="s">
        <v>22</v>
      </c>
      <c r="D40" s="49" t="s">
        <v>108</v>
      </c>
      <c r="E40" s="50" t="s">
        <v>109</v>
      </c>
      <c r="F40" s="51" t="s">
        <v>20</v>
      </c>
      <c r="G40" s="52">
        <v>40.604</v>
      </c>
      <c r="H40" s="53"/>
      <c r="I40" s="54">
        <f t="shared" si="1"/>
        <v>0</v>
      </c>
      <c r="J40" s="50" t="s">
        <v>52</v>
      </c>
      <c r="K40" s="8"/>
    </row>
    <row r="41" spans="1:11" s="2" customFormat="1" ht="17.25" customHeight="1">
      <c r="A41" s="40"/>
      <c r="B41" s="41" t="s">
        <v>110</v>
      </c>
      <c r="C41" s="41" t="s">
        <v>19</v>
      </c>
      <c r="D41" s="42" t="s">
        <v>111</v>
      </c>
      <c r="E41" s="43" t="s">
        <v>112</v>
      </c>
      <c r="F41" s="44" t="s">
        <v>51</v>
      </c>
      <c r="G41" s="45">
        <v>40.068</v>
      </c>
      <c r="H41" s="46"/>
      <c r="I41" s="47">
        <f t="shared" si="1"/>
        <v>0</v>
      </c>
      <c r="J41" s="43" t="s">
        <v>52</v>
      </c>
      <c r="K41" s="8"/>
    </row>
    <row r="42" spans="1:11" s="2" customFormat="1" ht="18.75" customHeight="1">
      <c r="A42" s="40"/>
      <c r="B42" s="62"/>
      <c r="C42" s="62"/>
      <c r="D42" s="63"/>
      <c r="E42" s="64"/>
      <c r="F42" s="65"/>
      <c r="G42" s="92"/>
      <c r="H42" s="67"/>
      <c r="I42" s="66"/>
      <c r="J42" s="64"/>
      <c r="K42" s="8"/>
    </row>
    <row r="43" spans="1:11" s="2" customFormat="1" ht="18.75" customHeight="1">
      <c r="A43" s="40"/>
      <c r="B43" s="4"/>
      <c r="C43" s="33" t="s">
        <v>7</v>
      </c>
      <c r="D43" s="84" t="s">
        <v>113</v>
      </c>
      <c r="E43" s="84" t="s">
        <v>114</v>
      </c>
      <c r="F43" s="4"/>
      <c r="G43" s="4"/>
      <c r="H43" s="35"/>
      <c r="I43" s="85">
        <f>SUM(I44:I73)</f>
        <v>0</v>
      </c>
      <c r="J43" s="4"/>
      <c r="K43" s="8"/>
    </row>
    <row r="44" spans="1:11" s="2" customFormat="1" ht="17.25" customHeight="1">
      <c r="A44" s="40"/>
      <c r="B44" s="41" t="s">
        <v>0</v>
      </c>
      <c r="C44" s="41" t="s">
        <v>19</v>
      </c>
      <c r="D44" s="42" t="s">
        <v>115</v>
      </c>
      <c r="E44" s="43" t="s">
        <v>116</v>
      </c>
      <c r="F44" s="44" t="s">
        <v>51</v>
      </c>
      <c r="G44" s="45">
        <v>307.483</v>
      </c>
      <c r="H44" s="46"/>
      <c r="I44" s="47">
        <f aca="true" t="shared" si="2" ref="I44:I73">ROUND(H44*G44,2)</f>
        <v>0</v>
      </c>
      <c r="J44" s="43" t="s">
        <v>52</v>
      </c>
      <c r="K44" s="8"/>
    </row>
    <row r="45" spans="1:11" s="2" customFormat="1" ht="17.25" customHeight="1">
      <c r="A45" s="40"/>
      <c r="B45" s="41" t="s">
        <v>117</v>
      </c>
      <c r="C45" s="41" t="s">
        <v>19</v>
      </c>
      <c r="D45" s="42" t="s">
        <v>118</v>
      </c>
      <c r="E45" s="43" t="s">
        <v>119</v>
      </c>
      <c r="F45" s="44" t="s">
        <v>51</v>
      </c>
      <c r="G45" s="45">
        <v>175.5</v>
      </c>
      <c r="H45" s="46"/>
      <c r="I45" s="47">
        <f t="shared" si="2"/>
        <v>0</v>
      </c>
      <c r="J45" s="43" t="s">
        <v>52</v>
      </c>
      <c r="K45" s="8"/>
    </row>
    <row r="46" spans="1:11" s="2" customFormat="1" ht="17.25" customHeight="1">
      <c r="A46" s="40"/>
      <c r="B46" s="41" t="s">
        <v>120</v>
      </c>
      <c r="C46" s="41" t="s">
        <v>19</v>
      </c>
      <c r="D46" s="42" t="s">
        <v>121</v>
      </c>
      <c r="E46" s="43" t="s">
        <v>122</v>
      </c>
      <c r="F46" s="44" t="s">
        <v>51</v>
      </c>
      <c r="G46" s="45">
        <v>71.36</v>
      </c>
      <c r="H46" s="46"/>
      <c r="I46" s="47">
        <f t="shared" si="2"/>
        <v>0</v>
      </c>
      <c r="J46" s="43" t="s">
        <v>83</v>
      </c>
      <c r="K46" s="8"/>
    </row>
    <row r="47" spans="1:11" s="2" customFormat="1" ht="17.25" customHeight="1">
      <c r="A47" s="40"/>
      <c r="B47" s="41" t="s">
        <v>123</v>
      </c>
      <c r="C47" s="41" t="s">
        <v>19</v>
      </c>
      <c r="D47" s="42" t="s">
        <v>124</v>
      </c>
      <c r="E47" s="43" t="s">
        <v>125</v>
      </c>
      <c r="F47" s="44" t="s">
        <v>51</v>
      </c>
      <c r="G47" s="45">
        <v>307.483</v>
      </c>
      <c r="H47" s="46"/>
      <c r="I47" s="47">
        <f t="shared" si="2"/>
        <v>0</v>
      </c>
      <c r="J47" s="43" t="s">
        <v>52</v>
      </c>
      <c r="K47" s="8"/>
    </row>
    <row r="48" spans="1:11" s="2" customFormat="1" ht="30" customHeight="1">
      <c r="A48" s="40"/>
      <c r="B48" s="41" t="s">
        <v>126</v>
      </c>
      <c r="C48" s="41" t="s">
        <v>19</v>
      </c>
      <c r="D48" s="42" t="s">
        <v>127</v>
      </c>
      <c r="E48" s="43" t="s">
        <v>128</v>
      </c>
      <c r="F48" s="44" t="s">
        <v>51</v>
      </c>
      <c r="G48" s="45">
        <v>2.36</v>
      </c>
      <c r="H48" s="46"/>
      <c r="I48" s="47">
        <f t="shared" si="2"/>
        <v>0</v>
      </c>
      <c r="J48" s="43" t="s">
        <v>52</v>
      </c>
      <c r="K48" s="8"/>
    </row>
    <row r="49" spans="1:11" s="2" customFormat="1" ht="17.25" customHeight="1">
      <c r="A49" s="40"/>
      <c r="B49" s="48" t="s">
        <v>129</v>
      </c>
      <c r="C49" s="48" t="s">
        <v>22</v>
      </c>
      <c r="D49" s="49" t="s">
        <v>130</v>
      </c>
      <c r="E49" s="50" t="s">
        <v>131</v>
      </c>
      <c r="F49" s="51" t="s">
        <v>51</v>
      </c>
      <c r="G49" s="52">
        <v>2.478</v>
      </c>
      <c r="H49" s="53"/>
      <c r="I49" s="54">
        <f t="shared" si="2"/>
        <v>0</v>
      </c>
      <c r="J49" s="50" t="s">
        <v>83</v>
      </c>
      <c r="K49" s="8"/>
    </row>
    <row r="50" spans="1:11" s="2" customFormat="1" ht="30" customHeight="1">
      <c r="A50" s="40"/>
      <c r="B50" s="41" t="s">
        <v>27</v>
      </c>
      <c r="C50" s="41" t="s">
        <v>19</v>
      </c>
      <c r="D50" s="42" t="s">
        <v>132</v>
      </c>
      <c r="E50" s="43" t="s">
        <v>133</v>
      </c>
      <c r="F50" s="44" t="s">
        <v>51</v>
      </c>
      <c r="G50" s="45">
        <v>175.5</v>
      </c>
      <c r="H50" s="46"/>
      <c r="I50" s="47">
        <f t="shared" si="2"/>
        <v>0</v>
      </c>
      <c r="J50" s="43" t="s">
        <v>52</v>
      </c>
      <c r="K50" s="8"/>
    </row>
    <row r="51" spans="1:11" s="2" customFormat="1" ht="17.25" customHeight="1">
      <c r="A51" s="40"/>
      <c r="B51" s="48" t="s">
        <v>134</v>
      </c>
      <c r="C51" s="48" t="s">
        <v>22</v>
      </c>
      <c r="D51" s="49" t="s">
        <v>135</v>
      </c>
      <c r="E51" s="50" t="s">
        <v>136</v>
      </c>
      <c r="F51" s="51" t="s">
        <v>51</v>
      </c>
      <c r="G51" s="52">
        <v>179.01</v>
      </c>
      <c r="H51" s="53"/>
      <c r="I51" s="54">
        <f t="shared" si="2"/>
        <v>0</v>
      </c>
      <c r="J51" s="50" t="s">
        <v>83</v>
      </c>
      <c r="K51" s="8"/>
    </row>
    <row r="52" spans="1:11" s="2" customFormat="1" ht="30" customHeight="1">
      <c r="A52" s="40"/>
      <c r="B52" s="41" t="s">
        <v>137</v>
      </c>
      <c r="C52" s="41" t="s">
        <v>19</v>
      </c>
      <c r="D52" s="42" t="s">
        <v>138</v>
      </c>
      <c r="E52" s="43" t="s">
        <v>139</v>
      </c>
      <c r="F52" s="44" t="s">
        <v>51</v>
      </c>
      <c r="G52" s="45">
        <v>69</v>
      </c>
      <c r="H52" s="46"/>
      <c r="I52" s="47">
        <f t="shared" si="2"/>
        <v>0</v>
      </c>
      <c r="J52" s="43" t="s">
        <v>52</v>
      </c>
      <c r="K52" s="8"/>
    </row>
    <row r="53" spans="1:11" s="2" customFormat="1" ht="17.25" customHeight="1">
      <c r="A53" s="40"/>
      <c r="B53" s="48" t="s">
        <v>140</v>
      </c>
      <c r="C53" s="48" t="s">
        <v>22</v>
      </c>
      <c r="D53" s="49" t="s">
        <v>141</v>
      </c>
      <c r="E53" s="50" t="s">
        <v>142</v>
      </c>
      <c r="F53" s="51" t="s">
        <v>51</v>
      </c>
      <c r="G53" s="52">
        <v>70.38</v>
      </c>
      <c r="H53" s="53"/>
      <c r="I53" s="54">
        <f t="shared" si="2"/>
        <v>0</v>
      </c>
      <c r="J53" s="50" t="s">
        <v>83</v>
      </c>
      <c r="K53" s="8"/>
    </row>
    <row r="54" spans="1:11" s="2" customFormat="1" ht="17.25" customHeight="1">
      <c r="A54" s="40"/>
      <c r="B54" s="41" t="s">
        <v>143</v>
      </c>
      <c r="C54" s="41" t="s">
        <v>19</v>
      </c>
      <c r="D54" s="42" t="s">
        <v>144</v>
      </c>
      <c r="E54" s="43" t="s">
        <v>145</v>
      </c>
      <c r="F54" s="44" t="s">
        <v>51</v>
      </c>
      <c r="G54" s="45">
        <v>246.86</v>
      </c>
      <c r="H54" s="46"/>
      <c r="I54" s="47">
        <f t="shared" si="2"/>
        <v>0</v>
      </c>
      <c r="J54" s="43" t="s">
        <v>52</v>
      </c>
      <c r="K54" s="8"/>
    </row>
    <row r="55" spans="1:11" s="2" customFormat="1" ht="17.25" customHeight="1">
      <c r="A55" s="40"/>
      <c r="B55" s="41" t="s">
        <v>146</v>
      </c>
      <c r="C55" s="41" t="s">
        <v>19</v>
      </c>
      <c r="D55" s="42" t="s">
        <v>147</v>
      </c>
      <c r="E55" s="43" t="s">
        <v>148</v>
      </c>
      <c r="F55" s="44" t="s">
        <v>20</v>
      </c>
      <c r="G55" s="45">
        <v>97.18</v>
      </c>
      <c r="H55" s="46"/>
      <c r="I55" s="47">
        <f t="shared" si="2"/>
        <v>0</v>
      </c>
      <c r="J55" s="43" t="s">
        <v>52</v>
      </c>
      <c r="K55" s="8"/>
    </row>
    <row r="56" spans="1:11" s="2" customFormat="1" ht="17.25" customHeight="1">
      <c r="A56" s="40"/>
      <c r="B56" s="48" t="s">
        <v>149</v>
      </c>
      <c r="C56" s="48" t="s">
        <v>22</v>
      </c>
      <c r="D56" s="49" t="s">
        <v>150</v>
      </c>
      <c r="E56" s="50" t="s">
        <v>151</v>
      </c>
      <c r="F56" s="51" t="s">
        <v>51</v>
      </c>
      <c r="G56" s="52">
        <v>42.759</v>
      </c>
      <c r="H56" s="53"/>
      <c r="I56" s="54">
        <f t="shared" si="2"/>
        <v>0</v>
      </c>
      <c r="J56" s="50" t="s">
        <v>83</v>
      </c>
      <c r="K56" s="8"/>
    </row>
    <row r="57" spans="1:11" s="2" customFormat="1" ht="17.25" customHeight="1">
      <c r="A57" s="40"/>
      <c r="B57" s="41" t="s">
        <v>152</v>
      </c>
      <c r="C57" s="41" t="s">
        <v>19</v>
      </c>
      <c r="D57" s="42" t="s">
        <v>147</v>
      </c>
      <c r="E57" s="43" t="s">
        <v>148</v>
      </c>
      <c r="F57" s="44" t="s">
        <v>20</v>
      </c>
      <c r="G57" s="45">
        <v>40.6</v>
      </c>
      <c r="H57" s="46"/>
      <c r="I57" s="47">
        <f t="shared" si="2"/>
        <v>0</v>
      </c>
      <c r="J57" s="43" t="s">
        <v>52</v>
      </c>
      <c r="K57" s="8"/>
    </row>
    <row r="58" spans="1:11" s="2" customFormat="1" ht="17.25" customHeight="1">
      <c r="A58" s="40"/>
      <c r="B58" s="48" t="s">
        <v>153</v>
      </c>
      <c r="C58" s="48" t="s">
        <v>22</v>
      </c>
      <c r="D58" s="49" t="s">
        <v>154</v>
      </c>
      <c r="E58" s="50" t="s">
        <v>155</v>
      </c>
      <c r="F58" s="51" t="s">
        <v>51</v>
      </c>
      <c r="G58" s="52">
        <v>17.864</v>
      </c>
      <c r="H58" s="53"/>
      <c r="I58" s="54">
        <f t="shared" si="2"/>
        <v>0</v>
      </c>
      <c r="J58" s="50" t="s">
        <v>52</v>
      </c>
      <c r="K58" s="8"/>
    </row>
    <row r="59" spans="1:11" s="2" customFormat="1" ht="16.5" customHeight="1">
      <c r="A59" s="40"/>
      <c r="B59" s="41" t="s">
        <v>156</v>
      </c>
      <c r="C59" s="41" t="s">
        <v>19</v>
      </c>
      <c r="D59" s="42" t="s">
        <v>157</v>
      </c>
      <c r="E59" s="43" t="s">
        <v>158</v>
      </c>
      <c r="F59" s="44" t="s">
        <v>51</v>
      </c>
      <c r="G59" s="45">
        <v>289.619</v>
      </c>
      <c r="H59" s="46"/>
      <c r="I59" s="47">
        <f t="shared" si="2"/>
        <v>0</v>
      </c>
      <c r="J59" s="43" t="s">
        <v>52</v>
      </c>
      <c r="K59" s="8"/>
    </row>
    <row r="60" spans="1:11" s="2" customFormat="1" ht="17.25" customHeight="1">
      <c r="A60" s="40"/>
      <c r="B60" s="41" t="s">
        <v>159</v>
      </c>
      <c r="C60" s="41" t="s">
        <v>19</v>
      </c>
      <c r="D60" s="42" t="s">
        <v>160</v>
      </c>
      <c r="E60" s="43" t="s">
        <v>161</v>
      </c>
      <c r="F60" s="44" t="s">
        <v>51</v>
      </c>
      <c r="G60" s="45">
        <v>289.619</v>
      </c>
      <c r="H60" s="46"/>
      <c r="I60" s="47">
        <f t="shared" si="2"/>
        <v>0</v>
      </c>
      <c r="J60" s="43" t="s">
        <v>52</v>
      </c>
      <c r="K60" s="8"/>
    </row>
    <row r="61" spans="1:11" s="2" customFormat="1" ht="17.25" customHeight="1">
      <c r="A61" s="40"/>
      <c r="B61" s="41" t="s">
        <v>162</v>
      </c>
      <c r="C61" s="41" t="s">
        <v>19</v>
      </c>
      <c r="D61" s="42" t="s">
        <v>163</v>
      </c>
      <c r="E61" s="43" t="s">
        <v>164</v>
      </c>
      <c r="F61" s="44" t="s">
        <v>51</v>
      </c>
      <c r="G61" s="45">
        <v>289.619</v>
      </c>
      <c r="H61" s="46"/>
      <c r="I61" s="47">
        <f t="shared" si="2"/>
        <v>0</v>
      </c>
      <c r="J61" s="43" t="s">
        <v>83</v>
      </c>
      <c r="K61" s="8"/>
    </row>
    <row r="62" spans="1:11" s="2" customFormat="1" ht="17.25" customHeight="1">
      <c r="A62" s="40"/>
      <c r="B62" s="41" t="s">
        <v>165</v>
      </c>
      <c r="C62" s="41" t="s">
        <v>19</v>
      </c>
      <c r="D62" s="42" t="s">
        <v>101</v>
      </c>
      <c r="E62" s="43" t="s">
        <v>102</v>
      </c>
      <c r="F62" s="44" t="s">
        <v>20</v>
      </c>
      <c r="G62" s="45">
        <v>156.398</v>
      </c>
      <c r="H62" s="46"/>
      <c r="I62" s="47">
        <f t="shared" si="2"/>
        <v>0</v>
      </c>
      <c r="J62" s="43" t="s">
        <v>52</v>
      </c>
      <c r="K62" s="8"/>
    </row>
    <row r="63" spans="1:11" s="2" customFormat="1" ht="17.25" customHeight="1">
      <c r="A63" s="40"/>
      <c r="B63" s="48" t="s">
        <v>166</v>
      </c>
      <c r="C63" s="48" t="s">
        <v>22</v>
      </c>
      <c r="D63" s="49" t="s">
        <v>103</v>
      </c>
      <c r="E63" s="50" t="s">
        <v>104</v>
      </c>
      <c r="F63" s="51" t="s">
        <v>20</v>
      </c>
      <c r="G63" s="52">
        <v>113.075</v>
      </c>
      <c r="H63" s="53"/>
      <c r="I63" s="54">
        <f t="shared" si="2"/>
        <v>0</v>
      </c>
      <c r="J63" s="50" t="s">
        <v>52</v>
      </c>
      <c r="K63" s="8"/>
    </row>
    <row r="64" spans="1:11" s="2" customFormat="1" ht="16.5" customHeight="1">
      <c r="A64" s="40"/>
      <c r="B64" s="48" t="s">
        <v>167</v>
      </c>
      <c r="C64" s="48" t="s">
        <v>22</v>
      </c>
      <c r="D64" s="49" t="s">
        <v>168</v>
      </c>
      <c r="E64" s="50" t="s">
        <v>169</v>
      </c>
      <c r="F64" s="51" t="s">
        <v>20</v>
      </c>
      <c r="G64" s="52">
        <v>51.143</v>
      </c>
      <c r="H64" s="53"/>
      <c r="I64" s="54">
        <f t="shared" si="2"/>
        <v>0</v>
      </c>
      <c r="J64" s="50" t="s">
        <v>83</v>
      </c>
      <c r="K64" s="8"/>
    </row>
    <row r="65" spans="1:11" s="2" customFormat="1" ht="30" customHeight="1">
      <c r="A65" s="40"/>
      <c r="B65" s="41" t="s">
        <v>170</v>
      </c>
      <c r="C65" s="41" t="s">
        <v>19</v>
      </c>
      <c r="D65" s="42" t="s">
        <v>106</v>
      </c>
      <c r="E65" s="43" t="s">
        <v>107</v>
      </c>
      <c r="F65" s="44" t="s">
        <v>20</v>
      </c>
      <c r="G65" s="45">
        <v>97.18</v>
      </c>
      <c r="H65" s="46"/>
      <c r="I65" s="47">
        <f t="shared" si="2"/>
        <v>0</v>
      </c>
      <c r="J65" s="43" t="s">
        <v>52</v>
      </c>
      <c r="K65" s="8"/>
    </row>
    <row r="66" spans="1:11" s="2" customFormat="1" ht="17.25" customHeight="1">
      <c r="A66" s="40"/>
      <c r="B66" s="48" t="s">
        <v>171</v>
      </c>
      <c r="C66" s="48" t="s">
        <v>22</v>
      </c>
      <c r="D66" s="49" t="s">
        <v>108</v>
      </c>
      <c r="E66" s="50" t="s">
        <v>109</v>
      </c>
      <c r="F66" s="51" t="s">
        <v>20</v>
      </c>
      <c r="G66" s="52">
        <v>102.039</v>
      </c>
      <c r="H66" s="53"/>
      <c r="I66" s="54">
        <f t="shared" si="2"/>
        <v>0</v>
      </c>
      <c r="J66" s="50" t="s">
        <v>52</v>
      </c>
      <c r="K66" s="8"/>
    </row>
    <row r="67" spans="1:11" s="2" customFormat="1" ht="17.25" customHeight="1">
      <c r="A67" s="40"/>
      <c r="B67" s="41" t="s">
        <v>172</v>
      </c>
      <c r="C67" s="41" t="s">
        <v>19</v>
      </c>
      <c r="D67" s="42" t="s">
        <v>173</v>
      </c>
      <c r="E67" s="43" t="s">
        <v>174</v>
      </c>
      <c r="F67" s="44" t="s">
        <v>20</v>
      </c>
      <c r="G67" s="45">
        <v>46.8</v>
      </c>
      <c r="H67" s="46"/>
      <c r="I67" s="47">
        <f t="shared" si="2"/>
        <v>0</v>
      </c>
      <c r="J67" s="43" t="s">
        <v>52</v>
      </c>
      <c r="K67" s="8"/>
    </row>
    <row r="68" spans="1:11" s="2" customFormat="1" ht="17.25" customHeight="1">
      <c r="A68" s="40"/>
      <c r="B68" s="48" t="s">
        <v>175</v>
      </c>
      <c r="C68" s="48" t="s">
        <v>22</v>
      </c>
      <c r="D68" s="49" t="s">
        <v>176</v>
      </c>
      <c r="E68" s="50" t="s">
        <v>177</v>
      </c>
      <c r="F68" s="51" t="s">
        <v>20</v>
      </c>
      <c r="G68" s="52">
        <v>49.14</v>
      </c>
      <c r="H68" s="53"/>
      <c r="I68" s="54">
        <f t="shared" si="2"/>
        <v>0</v>
      </c>
      <c r="J68" s="50" t="s">
        <v>52</v>
      </c>
      <c r="K68" s="8"/>
    </row>
    <row r="69" spans="1:11" s="2" customFormat="1" ht="17.25" customHeight="1">
      <c r="A69" s="40"/>
      <c r="B69" s="41" t="s">
        <v>178</v>
      </c>
      <c r="C69" s="41" t="s">
        <v>19</v>
      </c>
      <c r="D69" s="42" t="s">
        <v>179</v>
      </c>
      <c r="E69" s="43" t="s">
        <v>180</v>
      </c>
      <c r="F69" s="44" t="s">
        <v>20</v>
      </c>
      <c r="G69" s="45">
        <v>40.6</v>
      </c>
      <c r="H69" s="46"/>
      <c r="I69" s="47">
        <f t="shared" si="2"/>
        <v>0</v>
      </c>
      <c r="J69" s="43" t="s">
        <v>52</v>
      </c>
      <c r="K69" s="8"/>
    </row>
    <row r="70" spans="1:11" s="2" customFormat="1" ht="17.25" customHeight="1">
      <c r="A70" s="40"/>
      <c r="B70" s="48" t="s">
        <v>181</v>
      </c>
      <c r="C70" s="48" t="s">
        <v>22</v>
      </c>
      <c r="D70" s="49" t="s">
        <v>182</v>
      </c>
      <c r="E70" s="50" t="s">
        <v>183</v>
      </c>
      <c r="F70" s="51" t="s">
        <v>20</v>
      </c>
      <c r="G70" s="52">
        <v>42.63</v>
      </c>
      <c r="H70" s="53"/>
      <c r="I70" s="54">
        <f t="shared" si="2"/>
        <v>0</v>
      </c>
      <c r="J70" s="50" t="s">
        <v>52</v>
      </c>
      <c r="K70" s="8"/>
    </row>
    <row r="71" spans="1:11" s="2" customFormat="1" ht="17.25" customHeight="1">
      <c r="A71" s="40"/>
      <c r="B71" s="41" t="s">
        <v>184</v>
      </c>
      <c r="C71" s="41" t="s">
        <v>19</v>
      </c>
      <c r="D71" s="42" t="s">
        <v>111</v>
      </c>
      <c r="E71" s="43" t="s">
        <v>112</v>
      </c>
      <c r="F71" s="44" t="s">
        <v>51</v>
      </c>
      <c r="G71" s="45">
        <v>98.529</v>
      </c>
      <c r="H71" s="46"/>
      <c r="I71" s="47">
        <f t="shared" si="2"/>
        <v>0</v>
      </c>
      <c r="J71" s="43" t="s">
        <v>52</v>
      </c>
      <c r="K71" s="8"/>
    </row>
    <row r="72" spans="1:11" s="2" customFormat="1" ht="17.25" customHeight="1">
      <c r="A72" s="40"/>
      <c r="B72" s="41" t="s">
        <v>185</v>
      </c>
      <c r="C72" s="41" t="s">
        <v>19</v>
      </c>
      <c r="D72" s="42" t="s">
        <v>186</v>
      </c>
      <c r="E72" s="43" t="s">
        <v>187</v>
      </c>
      <c r="F72" s="44" t="s">
        <v>51</v>
      </c>
      <c r="G72" s="45">
        <v>246.86</v>
      </c>
      <c r="H72" s="46"/>
      <c r="I72" s="47">
        <f t="shared" si="2"/>
        <v>0</v>
      </c>
      <c r="J72" s="43" t="s">
        <v>83</v>
      </c>
      <c r="K72" s="8"/>
    </row>
    <row r="73" spans="1:11" s="2" customFormat="1" ht="17.25" customHeight="1">
      <c r="A73" s="40"/>
      <c r="B73" s="41" t="s">
        <v>188</v>
      </c>
      <c r="C73" s="41" t="s">
        <v>19</v>
      </c>
      <c r="D73" s="42" t="s">
        <v>189</v>
      </c>
      <c r="E73" s="43" t="s">
        <v>190</v>
      </c>
      <c r="F73" s="44" t="s">
        <v>51</v>
      </c>
      <c r="G73" s="45">
        <v>14.04</v>
      </c>
      <c r="H73" s="46"/>
      <c r="I73" s="47">
        <f t="shared" si="2"/>
        <v>0</v>
      </c>
      <c r="J73" s="43" t="s">
        <v>83</v>
      </c>
      <c r="K73" s="8"/>
    </row>
    <row r="74" spans="1:11" s="2" customFormat="1" ht="18.75" customHeight="1">
      <c r="A74" s="40"/>
      <c r="B74" s="62"/>
      <c r="C74" s="62"/>
      <c r="D74" s="63"/>
      <c r="E74" s="64"/>
      <c r="F74" s="65"/>
      <c r="G74" s="92"/>
      <c r="H74" s="67"/>
      <c r="I74" s="66"/>
      <c r="J74" s="64"/>
      <c r="K74" s="8"/>
    </row>
    <row r="75" spans="1:11" s="2" customFormat="1" ht="18.75" customHeight="1">
      <c r="A75" s="40"/>
      <c r="B75" s="4"/>
      <c r="C75" s="33" t="s">
        <v>7</v>
      </c>
      <c r="D75" s="84" t="s">
        <v>191</v>
      </c>
      <c r="E75" s="84" t="s">
        <v>192</v>
      </c>
      <c r="F75" s="4"/>
      <c r="G75" s="4"/>
      <c r="H75" s="35"/>
      <c r="I75" s="85">
        <f>SUM(I76:I78)</f>
        <v>0</v>
      </c>
      <c r="J75" s="4"/>
      <c r="K75" s="8"/>
    </row>
    <row r="76" spans="1:11" s="2" customFormat="1" ht="17.25" customHeight="1">
      <c r="A76" s="40"/>
      <c r="B76" s="41" t="s">
        <v>193</v>
      </c>
      <c r="C76" s="41" t="s">
        <v>19</v>
      </c>
      <c r="D76" s="42" t="s">
        <v>194</v>
      </c>
      <c r="E76" s="43" t="s">
        <v>195</v>
      </c>
      <c r="F76" s="44" t="s">
        <v>51</v>
      </c>
      <c r="G76" s="45">
        <v>14.04</v>
      </c>
      <c r="H76" s="46"/>
      <c r="I76" s="47">
        <f>ROUND(H76*G76,2)</f>
        <v>0</v>
      </c>
      <c r="J76" s="43" t="s">
        <v>52</v>
      </c>
      <c r="K76" s="8"/>
    </row>
    <row r="77" spans="1:11" s="2" customFormat="1" ht="17.25" customHeight="1">
      <c r="A77" s="40"/>
      <c r="B77" s="41" t="s">
        <v>196</v>
      </c>
      <c r="C77" s="41" t="s">
        <v>19</v>
      </c>
      <c r="D77" s="42" t="s">
        <v>197</v>
      </c>
      <c r="E77" s="43" t="s">
        <v>198</v>
      </c>
      <c r="F77" s="44" t="s">
        <v>20</v>
      </c>
      <c r="G77" s="45">
        <v>46.8</v>
      </c>
      <c r="H77" s="46"/>
      <c r="I77" s="47">
        <f>ROUND(H77*G77,2)</f>
        <v>0</v>
      </c>
      <c r="J77" s="43" t="s">
        <v>52</v>
      </c>
      <c r="K77" s="8"/>
    </row>
    <row r="78" spans="1:11" s="2" customFormat="1" ht="30" customHeight="1">
      <c r="A78" s="40"/>
      <c r="B78" s="41" t="s">
        <v>199</v>
      </c>
      <c r="C78" s="41" t="s">
        <v>19</v>
      </c>
      <c r="D78" s="42" t="s">
        <v>200</v>
      </c>
      <c r="E78" s="43" t="s">
        <v>201</v>
      </c>
      <c r="F78" s="44" t="s">
        <v>51</v>
      </c>
      <c r="G78" s="45">
        <v>5</v>
      </c>
      <c r="H78" s="46"/>
      <c r="I78" s="47">
        <f>ROUND(H78*G78,2)</f>
        <v>0</v>
      </c>
      <c r="J78" s="43" t="s">
        <v>83</v>
      </c>
      <c r="K78" s="8"/>
    </row>
    <row r="79" spans="1:11" s="2" customFormat="1" ht="18.75" customHeight="1">
      <c r="A79" s="40"/>
      <c r="B79" s="62"/>
      <c r="C79" s="62"/>
      <c r="D79" s="63"/>
      <c r="E79" s="64"/>
      <c r="F79" s="65"/>
      <c r="G79" s="92"/>
      <c r="H79" s="67"/>
      <c r="I79" s="66"/>
      <c r="J79" s="64"/>
      <c r="K79" s="8"/>
    </row>
    <row r="80" spans="1:11" s="2" customFormat="1" ht="18.75" customHeight="1">
      <c r="A80" s="40"/>
      <c r="B80" s="4"/>
      <c r="C80" s="33" t="s">
        <v>7</v>
      </c>
      <c r="D80" s="84" t="s">
        <v>74</v>
      </c>
      <c r="E80" s="84" t="s">
        <v>202</v>
      </c>
      <c r="F80" s="4"/>
      <c r="G80" s="4"/>
      <c r="H80" s="35"/>
      <c r="I80" s="85">
        <f>SUM(I82,I91,I102,I106,I112)</f>
        <v>0</v>
      </c>
      <c r="J80" s="4"/>
      <c r="K80" s="8"/>
    </row>
    <row r="81" spans="1:11" s="2" customFormat="1" ht="18.75" customHeight="1">
      <c r="A81" s="40"/>
      <c r="B81" s="4"/>
      <c r="C81" s="33"/>
      <c r="D81" s="84"/>
      <c r="E81" s="84"/>
      <c r="F81" s="4"/>
      <c r="G81" s="4"/>
      <c r="H81" s="35"/>
      <c r="I81" s="85"/>
      <c r="J81" s="4"/>
      <c r="K81" s="8"/>
    </row>
    <row r="82" spans="1:11" s="2" customFormat="1" ht="18.75" customHeight="1">
      <c r="A82" s="40"/>
      <c r="B82" s="4"/>
      <c r="C82" s="33" t="s">
        <v>7</v>
      </c>
      <c r="D82" s="84" t="s">
        <v>203</v>
      </c>
      <c r="E82" s="84" t="s">
        <v>204</v>
      </c>
      <c r="F82" s="4"/>
      <c r="G82" s="4"/>
      <c r="H82" s="35"/>
      <c r="I82" s="85">
        <f>SUM(I83:I89)</f>
        <v>0</v>
      </c>
      <c r="J82" s="4"/>
      <c r="K82" s="8"/>
    </row>
    <row r="83" spans="1:11" s="2" customFormat="1" ht="17.25" customHeight="1">
      <c r="A83" s="40"/>
      <c r="B83" s="41" t="s">
        <v>205</v>
      </c>
      <c r="C83" s="41" t="s">
        <v>19</v>
      </c>
      <c r="D83" s="42" t="s">
        <v>206</v>
      </c>
      <c r="E83" s="43" t="s">
        <v>207</v>
      </c>
      <c r="F83" s="44" t="s">
        <v>51</v>
      </c>
      <c r="G83" s="45">
        <v>466.5</v>
      </c>
      <c r="H83" s="46"/>
      <c r="I83" s="47">
        <f aca="true" t="shared" si="3" ref="I83:I89">ROUND(H83*G83,2)</f>
        <v>0</v>
      </c>
      <c r="J83" s="43" t="s">
        <v>52</v>
      </c>
      <c r="K83" s="8"/>
    </row>
    <row r="84" spans="1:11" s="2" customFormat="1" ht="30" customHeight="1">
      <c r="A84" s="40"/>
      <c r="B84" s="41" t="s">
        <v>208</v>
      </c>
      <c r="C84" s="41" t="s">
        <v>19</v>
      </c>
      <c r="D84" s="42" t="s">
        <v>209</v>
      </c>
      <c r="E84" s="43" t="s">
        <v>210</v>
      </c>
      <c r="F84" s="44" t="s">
        <v>51</v>
      </c>
      <c r="G84" s="45">
        <v>28923</v>
      </c>
      <c r="H84" s="46"/>
      <c r="I84" s="47">
        <f t="shared" si="3"/>
        <v>0</v>
      </c>
      <c r="J84" s="43" t="s">
        <v>52</v>
      </c>
      <c r="K84" s="8"/>
    </row>
    <row r="85" spans="1:11" s="2" customFormat="1" ht="17.25" customHeight="1">
      <c r="A85" s="40"/>
      <c r="B85" s="41" t="s">
        <v>211</v>
      </c>
      <c r="C85" s="41" t="s">
        <v>19</v>
      </c>
      <c r="D85" s="42" t="s">
        <v>212</v>
      </c>
      <c r="E85" s="43" t="s">
        <v>213</v>
      </c>
      <c r="F85" s="44" t="s">
        <v>51</v>
      </c>
      <c r="G85" s="45">
        <v>466.5</v>
      </c>
      <c r="H85" s="46"/>
      <c r="I85" s="47">
        <f t="shared" si="3"/>
        <v>0</v>
      </c>
      <c r="J85" s="43" t="s">
        <v>52</v>
      </c>
      <c r="K85" s="8"/>
    </row>
    <row r="86" spans="1:11" s="2" customFormat="1" ht="17.25" customHeight="1">
      <c r="A86" s="40"/>
      <c r="B86" s="41" t="s">
        <v>214</v>
      </c>
      <c r="C86" s="41" t="s">
        <v>19</v>
      </c>
      <c r="D86" s="42" t="s">
        <v>215</v>
      </c>
      <c r="E86" s="43" t="s">
        <v>216</v>
      </c>
      <c r="F86" s="44" t="s">
        <v>51</v>
      </c>
      <c r="G86" s="45">
        <v>466.5</v>
      </c>
      <c r="H86" s="46"/>
      <c r="I86" s="47">
        <f t="shared" si="3"/>
        <v>0</v>
      </c>
      <c r="J86" s="43" t="s">
        <v>52</v>
      </c>
      <c r="K86" s="8"/>
    </row>
    <row r="87" spans="1:11" s="2" customFormat="1" ht="17.25" customHeight="1">
      <c r="A87" s="40"/>
      <c r="B87" s="41" t="s">
        <v>217</v>
      </c>
      <c r="C87" s="41" t="s">
        <v>19</v>
      </c>
      <c r="D87" s="42" t="s">
        <v>218</v>
      </c>
      <c r="E87" s="43" t="s">
        <v>219</v>
      </c>
      <c r="F87" s="44" t="s">
        <v>51</v>
      </c>
      <c r="G87" s="45">
        <v>28923</v>
      </c>
      <c r="H87" s="46"/>
      <c r="I87" s="47">
        <f t="shared" si="3"/>
        <v>0</v>
      </c>
      <c r="J87" s="43" t="s">
        <v>52</v>
      </c>
      <c r="K87" s="8"/>
    </row>
    <row r="88" spans="1:11" s="2" customFormat="1" ht="17.25" customHeight="1">
      <c r="A88" s="40"/>
      <c r="B88" s="41" t="s">
        <v>220</v>
      </c>
      <c r="C88" s="41" t="s">
        <v>19</v>
      </c>
      <c r="D88" s="42" t="s">
        <v>221</v>
      </c>
      <c r="E88" s="43" t="s">
        <v>222</v>
      </c>
      <c r="F88" s="44" t="s">
        <v>51</v>
      </c>
      <c r="G88" s="45">
        <v>466.5</v>
      </c>
      <c r="H88" s="46"/>
      <c r="I88" s="47">
        <f t="shared" si="3"/>
        <v>0</v>
      </c>
      <c r="J88" s="43" t="s">
        <v>52</v>
      </c>
      <c r="K88" s="8"/>
    </row>
    <row r="89" spans="1:11" s="2" customFormat="1" ht="17.25" customHeight="1">
      <c r="A89" s="40"/>
      <c r="B89" s="41" t="s">
        <v>223</v>
      </c>
      <c r="C89" s="41" t="s">
        <v>19</v>
      </c>
      <c r="D89" s="42" t="s">
        <v>224</v>
      </c>
      <c r="E89" s="43" t="s">
        <v>225</v>
      </c>
      <c r="F89" s="44" t="s">
        <v>51</v>
      </c>
      <c r="G89" s="45">
        <v>20</v>
      </c>
      <c r="H89" s="46"/>
      <c r="I89" s="47">
        <f t="shared" si="3"/>
        <v>0</v>
      </c>
      <c r="J89" s="43" t="s">
        <v>52</v>
      </c>
      <c r="K89" s="8"/>
    </row>
    <row r="90" spans="1:11" s="2" customFormat="1" ht="18.75" customHeight="1">
      <c r="A90" s="40"/>
      <c r="B90" s="62"/>
      <c r="C90" s="62"/>
      <c r="D90" s="63"/>
      <c r="E90" s="64"/>
      <c r="F90" s="65"/>
      <c r="G90" s="92"/>
      <c r="H90" s="67"/>
      <c r="I90" s="66"/>
      <c r="J90" s="64"/>
      <c r="K90" s="8"/>
    </row>
    <row r="91" spans="1:11" s="2" customFormat="1" ht="18.75" customHeight="1">
      <c r="A91" s="40"/>
      <c r="B91" s="4"/>
      <c r="C91" s="33" t="s">
        <v>7</v>
      </c>
      <c r="D91" s="84" t="s">
        <v>226</v>
      </c>
      <c r="E91" s="84" t="s">
        <v>227</v>
      </c>
      <c r="F91" s="4"/>
      <c r="G91" s="4"/>
      <c r="H91" s="35"/>
      <c r="I91" s="85">
        <f>SUM(I92:I100)</f>
        <v>0</v>
      </c>
      <c r="J91" s="4"/>
      <c r="K91" s="8"/>
    </row>
    <row r="92" spans="1:11" s="2" customFormat="1" ht="16.5" customHeight="1">
      <c r="A92" s="40"/>
      <c r="B92" s="41" t="s">
        <v>95</v>
      </c>
      <c r="C92" s="41" t="s">
        <v>19</v>
      </c>
      <c r="D92" s="42" t="s">
        <v>228</v>
      </c>
      <c r="E92" s="43" t="s">
        <v>229</v>
      </c>
      <c r="F92" s="44" t="s">
        <v>51</v>
      </c>
      <c r="G92" s="45">
        <v>32.946</v>
      </c>
      <c r="H92" s="46"/>
      <c r="I92" s="47">
        <f aca="true" t="shared" si="4" ref="I92:I100">ROUND(H92*G92,2)</f>
        <v>0</v>
      </c>
      <c r="J92" s="43" t="s">
        <v>52</v>
      </c>
      <c r="K92" s="8"/>
    </row>
    <row r="93" spans="1:11" s="2" customFormat="1" ht="17.25" customHeight="1">
      <c r="A93" s="40"/>
      <c r="B93" s="41" t="s">
        <v>113</v>
      </c>
      <c r="C93" s="41" t="s">
        <v>19</v>
      </c>
      <c r="D93" s="42" t="s">
        <v>230</v>
      </c>
      <c r="E93" s="43" t="s">
        <v>231</v>
      </c>
      <c r="F93" s="44" t="s">
        <v>23</v>
      </c>
      <c r="G93" s="45">
        <v>2</v>
      </c>
      <c r="H93" s="46"/>
      <c r="I93" s="47">
        <f t="shared" si="4"/>
        <v>0</v>
      </c>
      <c r="J93" s="43" t="s">
        <v>52</v>
      </c>
      <c r="K93" s="8"/>
    </row>
    <row r="94" spans="1:11" s="2" customFormat="1" ht="17.25" customHeight="1">
      <c r="A94" s="40"/>
      <c r="B94" s="41" t="s">
        <v>191</v>
      </c>
      <c r="C94" s="41" t="s">
        <v>19</v>
      </c>
      <c r="D94" s="42" t="s">
        <v>232</v>
      </c>
      <c r="E94" s="43" t="s">
        <v>233</v>
      </c>
      <c r="F94" s="44" t="s">
        <v>23</v>
      </c>
      <c r="G94" s="45">
        <v>25</v>
      </c>
      <c r="H94" s="46"/>
      <c r="I94" s="47">
        <f t="shared" si="4"/>
        <v>0</v>
      </c>
      <c r="J94" s="43" t="s">
        <v>83</v>
      </c>
      <c r="K94" s="8"/>
    </row>
    <row r="95" spans="1:11" s="2" customFormat="1" ht="17.25" customHeight="1">
      <c r="A95" s="40"/>
      <c r="B95" s="41" t="s">
        <v>234</v>
      </c>
      <c r="C95" s="41" t="s">
        <v>19</v>
      </c>
      <c r="D95" s="42" t="s">
        <v>235</v>
      </c>
      <c r="E95" s="43" t="s">
        <v>236</v>
      </c>
      <c r="F95" s="44" t="s">
        <v>23</v>
      </c>
      <c r="G95" s="45">
        <v>1</v>
      </c>
      <c r="H95" s="46"/>
      <c r="I95" s="47">
        <f t="shared" si="4"/>
        <v>0</v>
      </c>
      <c r="J95" s="43" t="s">
        <v>83</v>
      </c>
      <c r="K95" s="8"/>
    </row>
    <row r="96" spans="1:11" s="2" customFormat="1" ht="17.25" customHeight="1">
      <c r="A96" s="40"/>
      <c r="B96" s="41" t="s">
        <v>237</v>
      </c>
      <c r="C96" s="41" t="s">
        <v>19</v>
      </c>
      <c r="D96" s="42" t="s">
        <v>238</v>
      </c>
      <c r="E96" s="43" t="s">
        <v>239</v>
      </c>
      <c r="F96" s="44" t="s">
        <v>51</v>
      </c>
      <c r="G96" s="45">
        <v>69</v>
      </c>
      <c r="H96" s="46"/>
      <c r="I96" s="47">
        <f t="shared" si="4"/>
        <v>0</v>
      </c>
      <c r="J96" s="43" t="s">
        <v>83</v>
      </c>
      <c r="K96" s="8"/>
    </row>
    <row r="97" spans="1:11" s="2" customFormat="1" ht="17.25" customHeight="1">
      <c r="A97" s="40"/>
      <c r="B97" s="41" t="s">
        <v>240</v>
      </c>
      <c r="C97" s="41" t="s">
        <v>19</v>
      </c>
      <c r="D97" s="42" t="s">
        <v>241</v>
      </c>
      <c r="E97" s="43" t="s">
        <v>242</v>
      </c>
      <c r="F97" s="44" t="s">
        <v>23</v>
      </c>
      <c r="G97" s="45">
        <v>1</v>
      </c>
      <c r="H97" s="46"/>
      <c r="I97" s="47">
        <f t="shared" si="4"/>
        <v>0</v>
      </c>
      <c r="J97" s="43" t="s">
        <v>83</v>
      </c>
      <c r="K97" s="8"/>
    </row>
    <row r="98" spans="1:11" s="2" customFormat="1" ht="17.25" customHeight="1">
      <c r="A98" s="40"/>
      <c r="B98" s="41" t="s">
        <v>243</v>
      </c>
      <c r="C98" s="41" t="s">
        <v>19</v>
      </c>
      <c r="D98" s="42" t="s">
        <v>244</v>
      </c>
      <c r="E98" s="43" t="s">
        <v>245</v>
      </c>
      <c r="F98" s="44" t="s">
        <v>51</v>
      </c>
      <c r="G98" s="45">
        <v>71.36</v>
      </c>
      <c r="H98" s="46"/>
      <c r="I98" s="47">
        <f t="shared" si="4"/>
        <v>0</v>
      </c>
      <c r="J98" s="43" t="s">
        <v>52</v>
      </c>
      <c r="K98" s="8"/>
    </row>
    <row r="99" spans="1:11" s="2" customFormat="1" ht="17.25" customHeight="1">
      <c r="A99" s="40"/>
      <c r="B99" s="41" t="s">
        <v>246</v>
      </c>
      <c r="C99" s="41" t="s">
        <v>19</v>
      </c>
      <c r="D99" s="42" t="s">
        <v>247</v>
      </c>
      <c r="E99" s="43" t="s">
        <v>248</v>
      </c>
      <c r="F99" s="44" t="s">
        <v>51</v>
      </c>
      <c r="G99" s="45">
        <v>175.5</v>
      </c>
      <c r="H99" s="46"/>
      <c r="I99" s="47">
        <f t="shared" si="4"/>
        <v>0</v>
      </c>
      <c r="J99" s="43" t="s">
        <v>52</v>
      </c>
      <c r="K99" s="8"/>
    </row>
    <row r="100" spans="1:11" s="2" customFormat="1" ht="17.25" customHeight="1">
      <c r="A100" s="40"/>
      <c r="B100" s="41" t="s">
        <v>249</v>
      </c>
      <c r="C100" s="41" t="s">
        <v>19</v>
      </c>
      <c r="D100" s="42" t="s">
        <v>250</v>
      </c>
      <c r="E100" s="43" t="s">
        <v>251</v>
      </c>
      <c r="F100" s="44" t="s">
        <v>36</v>
      </c>
      <c r="G100" s="45">
        <v>1</v>
      </c>
      <c r="H100" s="46"/>
      <c r="I100" s="47">
        <f t="shared" si="4"/>
        <v>0</v>
      </c>
      <c r="J100" s="43" t="s">
        <v>83</v>
      </c>
      <c r="K100" s="8"/>
    </row>
    <row r="101" spans="1:11" s="2" customFormat="1" ht="18.75" customHeight="1">
      <c r="A101" s="40"/>
      <c r="B101" s="62"/>
      <c r="C101" s="62"/>
      <c r="D101" s="63"/>
      <c r="E101" s="64"/>
      <c r="F101" s="65"/>
      <c r="G101" s="92"/>
      <c r="H101" s="67"/>
      <c r="I101" s="66"/>
      <c r="J101" s="64"/>
      <c r="K101" s="8"/>
    </row>
    <row r="102" spans="1:11" s="2" customFormat="1" ht="18" customHeight="1">
      <c r="A102" s="40"/>
      <c r="B102" s="4"/>
      <c r="C102" s="33" t="s">
        <v>7</v>
      </c>
      <c r="D102" s="84" t="s">
        <v>252</v>
      </c>
      <c r="E102" s="84" t="s">
        <v>253</v>
      </c>
      <c r="F102" s="4"/>
      <c r="G102" s="4"/>
      <c r="H102" s="35"/>
      <c r="I102" s="85">
        <f>SUM(I103:I104)</f>
        <v>0</v>
      </c>
      <c r="J102" s="4"/>
      <c r="K102" s="8"/>
    </row>
    <row r="103" spans="1:11" s="2" customFormat="1" ht="41.25" customHeight="1">
      <c r="A103" s="40"/>
      <c r="B103" s="41" t="s">
        <v>254</v>
      </c>
      <c r="C103" s="41" t="s">
        <v>19</v>
      </c>
      <c r="D103" s="42" t="s">
        <v>255</v>
      </c>
      <c r="E103" s="43" t="s">
        <v>256</v>
      </c>
      <c r="F103" s="44" t="s">
        <v>20</v>
      </c>
      <c r="G103" s="45">
        <v>15</v>
      </c>
      <c r="H103" s="46"/>
      <c r="I103" s="47">
        <f>ROUND(H103*G103,2)</f>
        <v>0</v>
      </c>
      <c r="J103" s="43" t="s">
        <v>83</v>
      </c>
      <c r="K103" s="8"/>
    </row>
    <row r="104" spans="1:11" s="2" customFormat="1" ht="41.25" customHeight="1">
      <c r="A104" s="40"/>
      <c r="B104" s="41" t="s">
        <v>257</v>
      </c>
      <c r="C104" s="41" t="s">
        <v>19</v>
      </c>
      <c r="D104" s="42" t="s">
        <v>258</v>
      </c>
      <c r="E104" s="43" t="s">
        <v>259</v>
      </c>
      <c r="F104" s="44" t="s">
        <v>20</v>
      </c>
      <c r="G104" s="45">
        <v>50</v>
      </c>
      <c r="H104" s="46"/>
      <c r="I104" s="47">
        <f>ROUND(H104*G104,2)</f>
        <v>0</v>
      </c>
      <c r="J104" s="43" t="s">
        <v>83</v>
      </c>
      <c r="K104" s="8"/>
    </row>
    <row r="105" spans="1:11" s="2" customFormat="1" ht="18.75" customHeight="1">
      <c r="A105" s="40"/>
      <c r="B105" s="62"/>
      <c r="C105" s="62"/>
      <c r="D105" s="63"/>
      <c r="E105" s="64"/>
      <c r="F105" s="65"/>
      <c r="G105" s="92"/>
      <c r="H105" s="67"/>
      <c r="I105" s="66"/>
      <c r="J105" s="64"/>
      <c r="K105" s="8"/>
    </row>
    <row r="106" spans="1:11" s="2" customFormat="1" ht="18.75" customHeight="1">
      <c r="A106" s="40"/>
      <c r="B106" s="4"/>
      <c r="C106" s="33" t="s">
        <v>7</v>
      </c>
      <c r="D106" s="84" t="s">
        <v>260</v>
      </c>
      <c r="E106" s="84" t="s">
        <v>261</v>
      </c>
      <c r="F106" s="4"/>
      <c r="G106" s="4"/>
      <c r="H106" s="35"/>
      <c r="I106" s="85">
        <f>SUM(I107:I110)</f>
        <v>0</v>
      </c>
      <c r="J106" s="4"/>
      <c r="K106" s="8"/>
    </row>
    <row r="107" spans="1:11" s="2" customFormat="1" ht="17.25" customHeight="1">
      <c r="A107" s="40"/>
      <c r="B107" s="41" t="s">
        <v>262</v>
      </c>
      <c r="C107" s="41" t="s">
        <v>19</v>
      </c>
      <c r="D107" s="42" t="s">
        <v>263</v>
      </c>
      <c r="E107" s="43" t="s">
        <v>264</v>
      </c>
      <c r="F107" s="44" t="s">
        <v>24</v>
      </c>
      <c r="G107" s="45">
        <v>18.508</v>
      </c>
      <c r="H107" s="46"/>
      <c r="I107" s="47">
        <f>ROUND(H107*G107,2)</f>
        <v>0</v>
      </c>
      <c r="J107" s="43" t="s">
        <v>52</v>
      </c>
      <c r="K107" s="8"/>
    </row>
    <row r="108" spans="1:11" s="2" customFormat="1" ht="17.25" customHeight="1">
      <c r="A108" s="40"/>
      <c r="B108" s="41" t="s">
        <v>265</v>
      </c>
      <c r="C108" s="41" t="s">
        <v>19</v>
      </c>
      <c r="D108" s="42" t="s">
        <v>266</v>
      </c>
      <c r="E108" s="43" t="s">
        <v>267</v>
      </c>
      <c r="F108" s="44" t="s">
        <v>24</v>
      </c>
      <c r="G108" s="45">
        <v>18.508</v>
      </c>
      <c r="H108" s="46"/>
      <c r="I108" s="47">
        <f>ROUND(H108*G108,2)</f>
        <v>0</v>
      </c>
      <c r="J108" s="43" t="s">
        <v>52</v>
      </c>
      <c r="K108" s="8"/>
    </row>
    <row r="109" spans="1:11" s="2" customFormat="1" ht="17.25" customHeight="1">
      <c r="A109" s="40"/>
      <c r="B109" s="41" t="s">
        <v>268</v>
      </c>
      <c r="C109" s="41" t="s">
        <v>19</v>
      </c>
      <c r="D109" s="42" t="s">
        <v>269</v>
      </c>
      <c r="E109" s="43" t="s">
        <v>270</v>
      </c>
      <c r="F109" s="44" t="s">
        <v>24</v>
      </c>
      <c r="G109" s="45">
        <v>462.7</v>
      </c>
      <c r="H109" s="46"/>
      <c r="I109" s="47">
        <f>ROUND(H109*G109,2)</f>
        <v>0</v>
      </c>
      <c r="J109" s="43" t="s">
        <v>52</v>
      </c>
      <c r="K109" s="8"/>
    </row>
    <row r="110" spans="1:11" s="2" customFormat="1" ht="17.25" customHeight="1">
      <c r="A110" s="40"/>
      <c r="B110" s="41" t="s">
        <v>271</v>
      </c>
      <c r="C110" s="41" t="s">
        <v>19</v>
      </c>
      <c r="D110" s="42" t="s">
        <v>272</v>
      </c>
      <c r="E110" s="43" t="s">
        <v>273</v>
      </c>
      <c r="F110" s="44" t="s">
        <v>24</v>
      </c>
      <c r="G110" s="45">
        <v>18.508</v>
      </c>
      <c r="H110" s="46"/>
      <c r="I110" s="47">
        <f>ROUND(H110*G110,2)</f>
        <v>0</v>
      </c>
      <c r="J110" s="43" t="s">
        <v>52</v>
      </c>
      <c r="K110" s="8"/>
    </row>
    <row r="111" spans="1:11" s="2" customFormat="1" ht="18.75" customHeight="1">
      <c r="A111" s="40"/>
      <c r="B111" s="62"/>
      <c r="C111" s="62"/>
      <c r="D111" s="63"/>
      <c r="E111" s="64"/>
      <c r="F111" s="65"/>
      <c r="G111" s="92"/>
      <c r="H111" s="67"/>
      <c r="I111" s="66"/>
      <c r="J111" s="64"/>
      <c r="K111" s="8"/>
    </row>
    <row r="112" spans="1:11" s="2" customFormat="1" ht="18.75" customHeight="1">
      <c r="A112" s="40"/>
      <c r="B112" s="4"/>
      <c r="C112" s="33" t="s">
        <v>7</v>
      </c>
      <c r="D112" s="84" t="s">
        <v>274</v>
      </c>
      <c r="E112" s="84" t="s">
        <v>275</v>
      </c>
      <c r="F112" s="4"/>
      <c r="G112" s="4"/>
      <c r="H112" s="35"/>
      <c r="I112" s="85">
        <f>SUM(I113)</f>
        <v>0</v>
      </c>
      <c r="J112" s="4"/>
      <c r="K112" s="8"/>
    </row>
    <row r="113" spans="1:11" s="2" customFormat="1" ht="30" customHeight="1">
      <c r="A113" s="40"/>
      <c r="B113" s="41" t="s">
        <v>276</v>
      </c>
      <c r="C113" s="41" t="s">
        <v>19</v>
      </c>
      <c r="D113" s="42" t="s">
        <v>277</v>
      </c>
      <c r="E113" s="43" t="s">
        <v>278</v>
      </c>
      <c r="F113" s="44" t="s">
        <v>24</v>
      </c>
      <c r="G113" s="45">
        <v>20.354</v>
      </c>
      <c r="H113" s="46"/>
      <c r="I113" s="47">
        <f>ROUND(H113*G113,2)</f>
        <v>0</v>
      </c>
      <c r="J113" s="43" t="s">
        <v>52</v>
      </c>
      <c r="K113" s="8"/>
    </row>
    <row r="114" spans="1:11" s="2" customFormat="1" ht="18.75" customHeight="1">
      <c r="A114" s="40"/>
      <c r="B114" s="62"/>
      <c r="C114" s="62"/>
      <c r="D114" s="63"/>
      <c r="E114" s="64"/>
      <c r="F114" s="65"/>
      <c r="G114" s="92"/>
      <c r="H114" s="67"/>
      <c r="I114" s="66"/>
      <c r="J114" s="64"/>
      <c r="K114" s="8"/>
    </row>
    <row r="115" spans="1:11" s="4" customFormat="1" ht="18.75" customHeight="1">
      <c r="A115" s="32"/>
      <c r="C115" s="33" t="s">
        <v>7</v>
      </c>
      <c r="D115" s="34" t="s">
        <v>17</v>
      </c>
      <c r="E115" s="34" t="s">
        <v>18</v>
      </c>
      <c r="H115" s="35"/>
      <c r="I115" s="23">
        <f>SUM(I117,I127,I136,I141,I175,I182,I185,I195,I205,I212)</f>
        <v>0</v>
      </c>
      <c r="K115" s="32"/>
    </row>
    <row r="116" spans="1:11" s="4" customFormat="1" ht="18.75" customHeight="1">
      <c r="A116" s="32"/>
      <c r="C116" s="33"/>
      <c r="D116" s="34"/>
      <c r="E116" s="34"/>
      <c r="H116" s="35"/>
      <c r="I116" s="23"/>
      <c r="K116" s="32"/>
    </row>
    <row r="117" spans="1:11" s="5" customFormat="1" ht="18.75" customHeight="1">
      <c r="A117" s="36"/>
      <c r="B117" s="4"/>
      <c r="C117" s="33" t="s">
        <v>7</v>
      </c>
      <c r="D117" s="84" t="s">
        <v>279</v>
      </c>
      <c r="E117" s="84" t="s">
        <v>280</v>
      </c>
      <c r="F117" s="4"/>
      <c r="G117" s="4"/>
      <c r="H117" s="35"/>
      <c r="I117" s="85">
        <f>SUM(I118:I125)</f>
        <v>0</v>
      </c>
      <c r="J117" s="4"/>
      <c r="K117" s="36"/>
    </row>
    <row r="118" spans="1:11" s="2" customFormat="1" ht="17.25" customHeight="1">
      <c r="A118" s="40"/>
      <c r="B118" s="41" t="s">
        <v>281</v>
      </c>
      <c r="C118" s="41" t="s">
        <v>19</v>
      </c>
      <c r="D118" s="42" t="s">
        <v>282</v>
      </c>
      <c r="E118" s="43" t="s">
        <v>283</v>
      </c>
      <c r="F118" s="44" t="s">
        <v>51</v>
      </c>
      <c r="G118" s="45">
        <v>37.44</v>
      </c>
      <c r="H118" s="46"/>
      <c r="I118" s="47">
        <f aca="true" t="shared" si="5" ref="I118:I125">ROUND(H118*G118,2)</f>
        <v>0</v>
      </c>
      <c r="J118" s="43" t="s">
        <v>52</v>
      </c>
      <c r="K118" s="8"/>
    </row>
    <row r="119" spans="1:11" s="2" customFormat="1" ht="17.25" customHeight="1">
      <c r="A119" s="40"/>
      <c r="B119" s="48" t="s">
        <v>284</v>
      </c>
      <c r="C119" s="48" t="s">
        <v>22</v>
      </c>
      <c r="D119" s="49" t="s">
        <v>285</v>
      </c>
      <c r="E119" s="50" t="s">
        <v>286</v>
      </c>
      <c r="F119" s="51" t="s">
        <v>24</v>
      </c>
      <c r="G119" s="52">
        <v>0.013</v>
      </c>
      <c r="H119" s="53"/>
      <c r="I119" s="54">
        <f t="shared" si="5"/>
        <v>0</v>
      </c>
      <c r="J119" s="50" t="s">
        <v>52</v>
      </c>
      <c r="K119" s="55"/>
    </row>
    <row r="120" spans="1:11" s="2" customFormat="1" ht="17.25" customHeight="1">
      <c r="A120" s="40"/>
      <c r="B120" s="41" t="s">
        <v>287</v>
      </c>
      <c r="C120" s="41" t="s">
        <v>19</v>
      </c>
      <c r="D120" s="42" t="s">
        <v>288</v>
      </c>
      <c r="E120" s="43" t="s">
        <v>289</v>
      </c>
      <c r="F120" s="44" t="s">
        <v>51</v>
      </c>
      <c r="G120" s="45">
        <v>37.44</v>
      </c>
      <c r="H120" s="46"/>
      <c r="I120" s="47">
        <f t="shared" si="5"/>
        <v>0</v>
      </c>
      <c r="J120" s="43" t="s">
        <v>52</v>
      </c>
      <c r="K120" s="8"/>
    </row>
    <row r="121" spans="1:11" s="2" customFormat="1" ht="17.25" customHeight="1">
      <c r="A121" s="40"/>
      <c r="B121" s="48" t="s">
        <v>290</v>
      </c>
      <c r="C121" s="48" t="s">
        <v>22</v>
      </c>
      <c r="D121" s="49" t="s">
        <v>291</v>
      </c>
      <c r="E121" s="50" t="s">
        <v>292</v>
      </c>
      <c r="F121" s="51" t="s">
        <v>51</v>
      </c>
      <c r="G121" s="52">
        <v>44.928</v>
      </c>
      <c r="H121" s="53"/>
      <c r="I121" s="54">
        <f t="shared" si="5"/>
        <v>0</v>
      </c>
      <c r="J121" s="50" t="s">
        <v>52</v>
      </c>
      <c r="K121" s="8"/>
    </row>
    <row r="122" spans="1:11" s="2" customFormat="1" ht="17.25" customHeight="1">
      <c r="A122" s="40"/>
      <c r="B122" s="41" t="s">
        <v>293</v>
      </c>
      <c r="C122" s="41" t="s">
        <v>19</v>
      </c>
      <c r="D122" s="42" t="s">
        <v>288</v>
      </c>
      <c r="E122" s="43" t="s">
        <v>289</v>
      </c>
      <c r="F122" s="44" t="s">
        <v>51</v>
      </c>
      <c r="G122" s="45">
        <v>37.44</v>
      </c>
      <c r="H122" s="46"/>
      <c r="I122" s="47">
        <f t="shared" si="5"/>
        <v>0</v>
      </c>
      <c r="J122" s="43" t="s">
        <v>52</v>
      </c>
      <c r="K122" s="8"/>
    </row>
    <row r="123" spans="1:11" s="2" customFormat="1" ht="17.25" customHeight="1">
      <c r="A123" s="40"/>
      <c r="B123" s="48" t="s">
        <v>294</v>
      </c>
      <c r="C123" s="48" t="s">
        <v>22</v>
      </c>
      <c r="D123" s="49" t="s">
        <v>295</v>
      </c>
      <c r="E123" s="50" t="s">
        <v>296</v>
      </c>
      <c r="F123" s="51" t="s">
        <v>51</v>
      </c>
      <c r="G123" s="52">
        <v>44.928</v>
      </c>
      <c r="H123" s="53"/>
      <c r="I123" s="54">
        <f t="shared" si="5"/>
        <v>0</v>
      </c>
      <c r="J123" s="50" t="s">
        <v>83</v>
      </c>
      <c r="K123" s="8"/>
    </row>
    <row r="124" spans="1:11" s="2" customFormat="1" ht="17.25" customHeight="1">
      <c r="A124" s="40"/>
      <c r="B124" s="41" t="s">
        <v>297</v>
      </c>
      <c r="C124" s="41" t="s">
        <v>19</v>
      </c>
      <c r="D124" s="42" t="s">
        <v>298</v>
      </c>
      <c r="E124" s="43" t="s">
        <v>299</v>
      </c>
      <c r="F124" s="44" t="s">
        <v>51</v>
      </c>
      <c r="G124" s="45">
        <v>28.08</v>
      </c>
      <c r="H124" s="46"/>
      <c r="I124" s="47">
        <f t="shared" si="5"/>
        <v>0</v>
      </c>
      <c r="J124" s="43" t="s">
        <v>52</v>
      </c>
      <c r="K124" s="55"/>
    </row>
    <row r="125" spans="1:11" s="2" customFormat="1" ht="17.25" customHeight="1">
      <c r="A125" s="40"/>
      <c r="B125" s="41" t="s">
        <v>300</v>
      </c>
      <c r="C125" s="41" t="s">
        <v>19</v>
      </c>
      <c r="D125" s="42" t="s">
        <v>301</v>
      </c>
      <c r="E125" s="43" t="s">
        <v>302</v>
      </c>
      <c r="F125" s="44" t="s">
        <v>24</v>
      </c>
      <c r="G125" s="45">
        <v>0.337</v>
      </c>
      <c r="H125" s="46"/>
      <c r="I125" s="47">
        <f t="shared" si="5"/>
        <v>0</v>
      </c>
      <c r="J125" s="43" t="s">
        <v>52</v>
      </c>
      <c r="K125" s="8"/>
    </row>
    <row r="126" spans="1:11" s="2" customFormat="1" ht="18.75" customHeight="1">
      <c r="A126" s="40"/>
      <c r="B126" s="62"/>
      <c r="C126" s="62"/>
      <c r="D126" s="63"/>
      <c r="E126" s="64"/>
      <c r="F126" s="65"/>
      <c r="G126" s="92"/>
      <c r="H126" s="67"/>
      <c r="I126" s="66"/>
      <c r="J126" s="64"/>
      <c r="K126" s="8"/>
    </row>
    <row r="127" spans="1:11" s="2" customFormat="1" ht="18.75" customHeight="1">
      <c r="A127" s="40"/>
      <c r="B127" s="4"/>
      <c r="C127" s="33" t="s">
        <v>7</v>
      </c>
      <c r="D127" s="84" t="s">
        <v>303</v>
      </c>
      <c r="E127" s="84" t="s">
        <v>304</v>
      </c>
      <c r="F127" s="4"/>
      <c r="G127" s="4"/>
      <c r="H127" s="35"/>
      <c r="I127" s="85">
        <f>SUM(I128:I134)</f>
        <v>0</v>
      </c>
      <c r="J127" s="4"/>
      <c r="K127" s="8"/>
    </row>
    <row r="128" spans="1:11" s="2" customFormat="1" ht="17.25" customHeight="1">
      <c r="A128" s="40"/>
      <c r="B128" s="41" t="s">
        <v>305</v>
      </c>
      <c r="C128" s="41" t="s">
        <v>19</v>
      </c>
      <c r="D128" s="42" t="s">
        <v>306</v>
      </c>
      <c r="E128" s="43" t="s">
        <v>307</v>
      </c>
      <c r="F128" s="44" t="s">
        <v>51</v>
      </c>
      <c r="G128" s="45">
        <v>73.21</v>
      </c>
      <c r="H128" s="46"/>
      <c r="I128" s="47">
        <f aca="true" t="shared" si="6" ref="I128:I134">ROUND(H128*G128,2)</f>
        <v>0</v>
      </c>
      <c r="J128" s="43" t="s">
        <v>52</v>
      </c>
      <c r="K128" s="8"/>
    </row>
    <row r="129" spans="1:11" s="2" customFormat="1" ht="17.25" customHeight="1">
      <c r="A129" s="40"/>
      <c r="B129" s="48" t="s">
        <v>308</v>
      </c>
      <c r="C129" s="48" t="s">
        <v>22</v>
      </c>
      <c r="D129" s="49" t="s">
        <v>291</v>
      </c>
      <c r="E129" s="50" t="s">
        <v>292</v>
      </c>
      <c r="F129" s="51" t="s">
        <v>51</v>
      </c>
      <c r="G129" s="52">
        <v>85.326</v>
      </c>
      <c r="H129" s="53"/>
      <c r="I129" s="54">
        <f t="shared" si="6"/>
        <v>0</v>
      </c>
      <c r="J129" s="50" t="s">
        <v>52</v>
      </c>
      <c r="K129" s="55"/>
    </row>
    <row r="130" spans="1:11" s="2" customFormat="1" ht="17.25" customHeight="1">
      <c r="A130" s="40"/>
      <c r="B130" s="41" t="s">
        <v>309</v>
      </c>
      <c r="C130" s="41" t="s">
        <v>19</v>
      </c>
      <c r="D130" s="42" t="s">
        <v>306</v>
      </c>
      <c r="E130" s="43" t="s">
        <v>307</v>
      </c>
      <c r="F130" s="44" t="s">
        <v>51</v>
      </c>
      <c r="G130" s="45">
        <v>73.21</v>
      </c>
      <c r="H130" s="46"/>
      <c r="I130" s="47">
        <f t="shared" si="6"/>
        <v>0</v>
      </c>
      <c r="J130" s="43" t="s">
        <v>52</v>
      </c>
      <c r="K130" s="8"/>
    </row>
    <row r="131" spans="1:11" s="2" customFormat="1" ht="17.25" customHeight="1">
      <c r="A131" s="40"/>
      <c r="B131" s="48" t="s">
        <v>310</v>
      </c>
      <c r="C131" s="48" t="s">
        <v>22</v>
      </c>
      <c r="D131" s="49" t="s">
        <v>311</v>
      </c>
      <c r="E131" s="50" t="s">
        <v>312</v>
      </c>
      <c r="F131" s="51" t="s">
        <v>51</v>
      </c>
      <c r="G131" s="52">
        <v>85.326</v>
      </c>
      <c r="H131" s="53"/>
      <c r="I131" s="54">
        <f t="shared" si="6"/>
        <v>0</v>
      </c>
      <c r="J131" s="50" t="s">
        <v>52</v>
      </c>
      <c r="K131" s="8"/>
    </row>
    <row r="132" spans="1:11" s="2" customFormat="1" ht="17.25" customHeight="1">
      <c r="A132" s="40"/>
      <c r="B132" s="41" t="s">
        <v>313</v>
      </c>
      <c r="C132" s="41" t="s">
        <v>19</v>
      </c>
      <c r="D132" s="42" t="s">
        <v>314</v>
      </c>
      <c r="E132" s="43" t="s">
        <v>315</v>
      </c>
      <c r="F132" s="44" t="s">
        <v>20</v>
      </c>
      <c r="G132" s="45">
        <v>61</v>
      </c>
      <c r="H132" s="46"/>
      <c r="I132" s="47">
        <f t="shared" si="6"/>
        <v>0</v>
      </c>
      <c r="J132" s="43" t="s">
        <v>52</v>
      </c>
      <c r="K132" s="8"/>
    </row>
    <row r="133" spans="1:11" s="2" customFormat="1" ht="17.25" customHeight="1">
      <c r="A133" s="40"/>
      <c r="B133" s="48" t="s">
        <v>316</v>
      </c>
      <c r="C133" s="48" t="s">
        <v>22</v>
      </c>
      <c r="D133" s="49" t="s">
        <v>317</v>
      </c>
      <c r="E133" s="50" t="s">
        <v>318</v>
      </c>
      <c r="F133" s="51" t="s">
        <v>20</v>
      </c>
      <c r="G133" s="52">
        <v>61</v>
      </c>
      <c r="H133" s="53"/>
      <c r="I133" s="54">
        <f t="shared" si="6"/>
        <v>0</v>
      </c>
      <c r="J133" s="50" t="s">
        <v>52</v>
      </c>
      <c r="K133" s="8"/>
    </row>
    <row r="134" spans="1:11" s="2" customFormat="1" ht="17.25" customHeight="1">
      <c r="A134" s="40"/>
      <c r="B134" s="41" t="s">
        <v>319</v>
      </c>
      <c r="C134" s="41" t="s">
        <v>19</v>
      </c>
      <c r="D134" s="42" t="s">
        <v>320</v>
      </c>
      <c r="E134" s="43" t="s">
        <v>321</v>
      </c>
      <c r="F134" s="44" t="s">
        <v>24</v>
      </c>
      <c r="G134" s="45">
        <v>1.084</v>
      </c>
      <c r="H134" s="46"/>
      <c r="I134" s="47">
        <f t="shared" si="6"/>
        <v>0</v>
      </c>
      <c r="J134" s="43" t="s">
        <v>52</v>
      </c>
      <c r="K134" s="8"/>
    </row>
    <row r="135" spans="1:11" s="2" customFormat="1" ht="18.75" customHeight="1">
      <c r="A135" s="40"/>
      <c r="B135" s="62"/>
      <c r="C135" s="62"/>
      <c r="D135" s="63"/>
      <c r="E135" s="64"/>
      <c r="F135" s="65"/>
      <c r="G135" s="92"/>
      <c r="H135" s="67"/>
      <c r="I135" s="66"/>
      <c r="J135" s="64"/>
      <c r="K135" s="8"/>
    </row>
    <row r="136" spans="1:11" s="2" customFormat="1" ht="18.75" customHeight="1">
      <c r="A136" s="40"/>
      <c r="B136" s="4"/>
      <c r="C136" s="33" t="s">
        <v>7</v>
      </c>
      <c r="D136" s="84" t="s">
        <v>322</v>
      </c>
      <c r="E136" s="84" t="s">
        <v>323</v>
      </c>
      <c r="F136" s="4"/>
      <c r="G136" s="4"/>
      <c r="H136" s="35"/>
      <c r="I136" s="85">
        <f>SUM(I137:I139)</f>
        <v>0</v>
      </c>
      <c r="J136" s="4"/>
      <c r="K136" s="8"/>
    </row>
    <row r="137" spans="1:11" s="2" customFormat="1" ht="17.25" customHeight="1">
      <c r="A137" s="40"/>
      <c r="B137" s="41" t="s">
        <v>324</v>
      </c>
      <c r="C137" s="41" t="s">
        <v>19</v>
      </c>
      <c r="D137" s="42" t="s">
        <v>325</v>
      </c>
      <c r="E137" s="43" t="s">
        <v>326</v>
      </c>
      <c r="F137" s="44" t="s">
        <v>20</v>
      </c>
      <c r="G137" s="45">
        <v>61</v>
      </c>
      <c r="H137" s="46"/>
      <c r="I137" s="47">
        <f>ROUND(H137*G137,2)</f>
        <v>0</v>
      </c>
      <c r="J137" s="43" t="s">
        <v>52</v>
      </c>
      <c r="K137" s="8"/>
    </row>
    <row r="138" spans="1:11" s="2" customFormat="1" ht="17.25" customHeight="1">
      <c r="A138" s="40"/>
      <c r="B138" s="48" t="s">
        <v>327</v>
      </c>
      <c r="C138" s="48" t="s">
        <v>22</v>
      </c>
      <c r="D138" s="49" t="s">
        <v>328</v>
      </c>
      <c r="E138" s="50" t="s">
        <v>329</v>
      </c>
      <c r="F138" s="51" t="s">
        <v>36</v>
      </c>
      <c r="G138" s="52">
        <v>2.05</v>
      </c>
      <c r="H138" s="53"/>
      <c r="I138" s="54">
        <f>ROUND(H138*G138,2)</f>
        <v>0</v>
      </c>
      <c r="J138" s="50" t="s">
        <v>52</v>
      </c>
      <c r="K138" s="8"/>
    </row>
    <row r="139" spans="1:11" s="2" customFormat="1" ht="17.25" customHeight="1">
      <c r="A139" s="40"/>
      <c r="B139" s="41" t="s">
        <v>203</v>
      </c>
      <c r="C139" s="41" t="s">
        <v>19</v>
      </c>
      <c r="D139" s="42" t="s">
        <v>330</v>
      </c>
      <c r="E139" s="43" t="s">
        <v>331</v>
      </c>
      <c r="F139" s="44" t="s">
        <v>24</v>
      </c>
      <c r="G139" s="45">
        <v>0.128</v>
      </c>
      <c r="H139" s="46"/>
      <c r="I139" s="47">
        <f>ROUND(H139*G139,2)</f>
        <v>0</v>
      </c>
      <c r="J139" s="43" t="s">
        <v>52</v>
      </c>
      <c r="K139" s="8"/>
    </row>
    <row r="140" spans="1:11" s="2" customFormat="1" ht="18.75" customHeight="1">
      <c r="A140" s="40"/>
      <c r="B140" s="62"/>
      <c r="C140" s="62"/>
      <c r="D140" s="63"/>
      <c r="E140" s="64"/>
      <c r="F140" s="65"/>
      <c r="G140" s="92"/>
      <c r="H140" s="67"/>
      <c r="I140" s="66"/>
      <c r="J140" s="64"/>
      <c r="K140" s="8"/>
    </row>
    <row r="141" spans="1:11" s="2" customFormat="1" ht="18.75" customHeight="1">
      <c r="A141" s="40"/>
      <c r="B141" s="4"/>
      <c r="C141" s="33" t="s">
        <v>7</v>
      </c>
      <c r="D141" s="84" t="s">
        <v>332</v>
      </c>
      <c r="E141" s="84" t="s">
        <v>333</v>
      </c>
      <c r="F141" s="4"/>
      <c r="G141" s="4"/>
      <c r="H141" s="35"/>
      <c r="I141" s="85">
        <f>SUM(I142:I173)</f>
        <v>0</v>
      </c>
      <c r="J141" s="4"/>
      <c r="K141" s="8"/>
    </row>
    <row r="142" spans="1:11" s="2" customFormat="1" ht="17.25" customHeight="1">
      <c r="A142" s="40"/>
      <c r="B142" s="41" t="s">
        <v>334</v>
      </c>
      <c r="C142" s="41" t="s">
        <v>19</v>
      </c>
      <c r="D142" s="42" t="s">
        <v>335</v>
      </c>
      <c r="E142" s="43" t="s">
        <v>336</v>
      </c>
      <c r="F142" s="44" t="s">
        <v>23</v>
      </c>
      <c r="G142" s="45">
        <v>2</v>
      </c>
      <c r="H142" s="46"/>
      <c r="I142" s="47">
        <f aca="true" t="shared" si="7" ref="I142:I173">ROUND(H142*G142,2)</f>
        <v>0</v>
      </c>
      <c r="J142" s="43" t="s">
        <v>83</v>
      </c>
      <c r="K142" s="8"/>
    </row>
    <row r="143" spans="1:11" s="2" customFormat="1" ht="17.25" customHeight="1">
      <c r="A143" s="40"/>
      <c r="B143" s="41" t="s">
        <v>226</v>
      </c>
      <c r="C143" s="41" t="s">
        <v>19</v>
      </c>
      <c r="D143" s="42" t="s">
        <v>337</v>
      </c>
      <c r="E143" s="43" t="s">
        <v>338</v>
      </c>
      <c r="F143" s="44" t="s">
        <v>20</v>
      </c>
      <c r="G143" s="45">
        <v>95</v>
      </c>
      <c r="H143" s="46"/>
      <c r="I143" s="47">
        <f t="shared" si="7"/>
        <v>0</v>
      </c>
      <c r="J143" s="43" t="s">
        <v>83</v>
      </c>
      <c r="K143" s="8"/>
    </row>
    <row r="144" spans="1:11" s="2" customFormat="1" ht="17.25" customHeight="1">
      <c r="A144" s="40"/>
      <c r="B144" s="41" t="s">
        <v>339</v>
      </c>
      <c r="C144" s="41" t="s">
        <v>19</v>
      </c>
      <c r="D144" s="42" t="s">
        <v>340</v>
      </c>
      <c r="E144" s="43" t="s">
        <v>341</v>
      </c>
      <c r="F144" s="44" t="s">
        <v>20</v>
      </c>
      <c r="G144" s="45">
        <v>105</v>
      </c>
      <c r="H144" s="46"/>
      <c r="I144" s="47">
        <f t="shared" si="7"/>
        <v>0</v>
      </c>
      <c r="J144" s="43" t="s">
        <v>83</v>
      </c>
      <c r="K144" s="8"/>
    </row>
    <row r="145" spans="1:11" s="2" customFormat="1" ht="17.25" customHeight="1">
      <c r="A145" s="40"/>
      <c r="B145" s="41" t="s">
        <v>252</v>
      </c>
      <c r="C145" s="41" t="s">
        <v>19</v>
      </c>
      <c r="D145" s="42" t="s">
        <v>342</v>
      </c>
      <c r="E145" s="43" t="s">
        <v>343</v>
      </c>
      <c r="F145" s="44" t="s">
        <v>20</v>
      </c>
      <c r="G145" s="45">
        <v>40</v>
      </c>
      <c r="H145" s="46"/>
      <c r="I145" s="47">
        <f t="shared" si="7"/>
        <v>0</v>
      </c>
      <c r="J145" s="43" t="s">
        <v>83</v>
      </c>
      <c r="K145" s="8"/>
    </row>
    <row r="146" spans="1:11" s="2" customFormat="1" ht="17.25" customHeight="1">
      <c r="A146" s="40"/>
      <c r="B146" s="41" t="s">
        <v>344</v>
      </c>
      <c r="C146" s="41" t="s">
        <v>19</v>
      </c>
      <c r="D146" s="42" t="s">
        <v>345</v>
      </c>
      <c r="E146" s="43" t="s">
        <v>346</v>
      </c>
      <c r="F146" s="44" t="s">
        <v>39</v>
      </c>
      <c r="G146" s="45">
        <v>40</v>
      </c>
      <c r="H146" s="46"/>
      <c r="I146" s="47">
        <f t="shared" si="7"/>
        <v>0</v>
      </c>
      <c r="J146" s="43" t="s">
        <v>83</v>
      </c>
      <c r="K146" s="8"/>
    </row>
    <row r="147" spans="1:11" s="2" customFormat="1" ht="17.25" customHeight="1">
      <c r="A147" s="40"/>
      <c r="B147" s="41" t="s">
        <v>347</v>
      </c>
      <c r="C147" s="41" t="s">
        <v>19</v>
      </c>
      <c r="D147" s="42" t="s">
        <v>348</v>
      </c>
      <c r="E147" s="43" t="s">
        <v>349</v>
      </c>
      <c r="F147" s="44" t="s">
        <v>39</v>
      </c>
      <c r="G147" s="45">
        <v>105</v>
      </c>
      <c r="H147" s="46"/>
      <c r="I147" s="47">
        <f t="shared" si="7"/>
        <v>0</v>
      </c>
      <c r="J147" s="43" t="s">
        <v>83</v>
      </c>
      <c r="K147" s="8"/>
    </row>
    <row r="148" spans="1:11" s="2" customFormat="1" ht="17.25" customHeight="1">
      <c r="A148" s="40"/>
      <c r="B148" s="41" t="s">
        <v>350</v>
      </c>
      <c r="C148" s="41" t="s">
        <v>19</v>
      </c>
      <c r="D148" s="42" t="s">
        <v>351</v>
      </c>
      <c r="E148" s="43" t="s">
        <v>352</v>
      </c>
      <c r="F148" s="44" t="s">
        <v>39</v>
      </c>
      <c r="G148" s="45">
        <v>10</v>
      </c>
      <c r="H148" s="46"/>
      <c r="I148" s="47">
        <f t="shared" si="7"/>
        <v>0</v>
      </c>
      <c r="J148" s="43" t="s">
        <v>83</v>
      </c>
      <c r="K148" s="8"/>
    </row>
    <row r="149" spans="1:11" s="2" customFormat="1" ht="17.25" customHeight="1">
      <c r="A149" s="40"/>
      <c r="B149" s="41" t="s">
        <v>353</v>
      </c>
      <c r="C149" s="41" t="s">
        <v>19</v>
      </c>
      <c r="D149" s="42" t="s">
        <v>354</v>
      </c>
      <c r="E149" s="43" t="s">
        <v>355</v>
      </c>
      <c r="F149" s="44" t="s">
        <v>39</v>
      </c>
      <c r="G149" s="45">
        <v>65</v>
      </c>
      <c r="H149" s="46"/>
      <c r="I149" s="47">
        <f t="shared" si="7"/>
        <v>0</v>
      </c>
      <c r="J149" s="43" t="s">
        <v>83</v>
      </c>
      <c r="K149" s="8"/>
    </row>
    <row r="150" spans="1:11" s="2" customFormat="1" ht="17.25" customHeight="1">
      <c r="A150" s="40"/>
      <c r="B150" s="41" t="s">
        <v>356</v>
      </c>
      <c r="C150" s="41" t="s">
        <v>19</v>
      </c>
      <c r="D150" s="42" t="s">
        <v>357</v>
      </c>
      <c r="E150" s="43" t="s">
        <v>358</v>
      </c>
      <c r="F150" s="44" t="s">
        <v>39</v>
      </c>
      <c r="G150" s="45">
        <v>30</v>
      </c>
      <c r="H150" s="46"/>
      <c r="I150" s="47">
        <f t="shared" si="7"/>
        <v>0</v>
      </c>
      <c r="J150" s="43" t="s">
        <v>83</v>
      </c>
      <c r="K150" s="8"/>
    </row>
    <row r="151" spans="1:11" s="2" customFormat="1" ht="17.25" customHeight="1">
      <c r="A151" s="40"/>
      <c r="B151" s="41" t="s">
        <v>359</v>
      </c>
      <c r="C151" s="41" t="s">
        <v>19</v>
      </c>
      <c r="D151" s="42" t="s">
        <v>360</v>
      </c>
      <c r="E151" s="43" t="s">
        <v>361</v>
      </c>
      <c r="F151" s="44" t="s">
        <v>39</v>
      </c>
      <c r="G151" s="45">
        <v>5</v>
      </c>
      <c r="H151" s="46"/>
      <c r="I151" s="47">
        <f t="shared" si="7"/>
        <v>0</v>
      </c>
      <c r="J151" s="43" t="s">
        <v>83</v>
      </c>
      <c r="K151" s="8"/>
    </row>
    <row r="152" spans="1:11" s="2" customFormat="1" ht="17.25" customHeight="1">
      <c r="A152" s="40"/>
      <c r="B152" s="41" t="s">
        <v>362</v>
      </c>
      <c r="C152" s="41" t="s">
        <v>19</v>
      </c>
      <c r="D152" s="42" t="s">
        <v>363</v>
      </c>
      <c r="E152" s="43" t="s">
        <v>364</v>
      </c>
      <c r="F152" s="44" t="s">
        <v>39</v>
      </c>
      <c r="G152" s="45">
        <v>18</v>
      </c>
      <c r="H152" s="46"/>
      <c r="I152" s="47">
        <f t="shared" si="7"/>
        <v>0</v>
      </c>
      <c r="J152" s="43" t="s">
        <v>83</v>
      </c>
      <c r="K152" s="8"/>
    </row>
    <row r="153" spans="1:11" s="2" customFormat="1" ht="17.25" customHeight="1">
      <c r="A153" s="40"/>
      <c r="B153" s="41" t="s">
        <v>365</v>
      </c>
      <c r="C153" s="41" t="s">
        <v>19</v>
      </c>
      <c r="D153" s="42" t="s">
        <v>366</v>
      </c>
      <c r="E153" s="43" t="s">
        <v>367</v>
      </c>
      <c r="F153" s="44" t="s">
        <v>39</v>
      </c>
      <c r="G153" s="45">
        <v>20</v>
      </c>
      <c r="H153" s="46"/>
      <c r="I153" s="47">
        <f t="shared" si="7"/>
        <v>0</v>
      </c>
      <c r="J153" s="43" t="s">
        <v>83</v>
      </c>
      <c r="K153" s="8"/>
    </row>
    <row r="154" spans="1:11" s="2" customFormat="1" ht="17.25" customHeight="1">
      <c r="A154" s="40"/>
      <c r="B154" s="41" t="s">
        <v>368</v>
      </c>
      <c r="C154" s="41" t="s">
        <v>19</v>
      </c>
      <c r="D154" s="42" t="s">
        <v>369</v>
      </c>
      <c r="E154" s="43" t="s">
        <v>370</v>
      </c>
      <c r="F154" s="44" t="s">
        <v>39</v>
      </c>
      <c r="G154" s="45">
        <v>5</v>
      </c>
      <c r="H154" s="46"/>
      <c r="I154" s="47">
        <f t="shared" si="7"/>
        <v>0</v>
      </c>
      <c r="J154" s="43" t="s">
        <v>83</v>
      </c>
      <c r="K154" s="8"/>
    </row>
    <row r="155" spans="1:11" s="2" customFormat="1" ht="17.25" customHeight="1">
      <c r="A155" s="40"/>
      <c r="B155" s="41" t="s">
        <v>371</v>
      </c>
      <c r="C155" s="41" t="s">
        <v>19</v>
      </c>
      <c r="D155" s="42" t="s">
        <v>372</v>
      </c>
      <c r="E155" s="43" t="s">
        <v>373</v>
      </c>
      <c r="F155" s="44" t="s">
        <v>39</v>
      </c>
      <c r="G155" s="45">
        <v>5</v>
      </c>
      <c r="H155" s="46"/>
      <c r="I155" s="47">
        <f t="shared" si="7"/>
        <v>0</v>
      </c>
      <c r="J155" s="43" t="s">
        <v>83</v>
      </c>
      <c r="K155" s="8"/>
    </row>
    <row r="156" spans="1:11" s="2" customFormat="1" ht="17.25" customHeight="1">
      <c r="A156" s="40"/>
      <c r="B156" s="41" t="s">
        <v>374</v>
      </c>
      <c r="C156" s="41" t="s">
        <v>19</v>
      </c>
      <c r="D156" s="42" t="s">
        <v>375</v>
      </c>
      <c r="E156" s="43" t="s">
        <v>376</v>
      </c>
      <c r="F156" s="44" t="s">
        <v>39</v>
      </c>
      <c r="G156" s="45">
        <v>10</v>
      </c>
      <c r="H156" s="46"/>
      <c r="I156" s="47">
        <f t="shared" si="7"/>
        <v>0</v>
      </c>
      <c r="J156" s="43" t="s">
        <v>83</v>
      </c>
      <c r="K156" s="8"/>
    </row>
    <row r="157" spans="1:11" s="2" customFormat="1" ht="17.25" customHeight="1">
      <c r="A157" s="40"/>
      <c r="B157" s="41" t="s">
        <v>377</v>
      </c>
      <c r="C157" s="41" t="s">
        <v>19</v>
      </c>
      <c r="D157" s="42" t="s">
        <v>378</v>
      </c>
      <c r="E157" s="43" t="s">
        <v>379</v>
      </c>
      <c r="F157" s="44" t="s">
        <v>20</v>
      </c>
      <c r="G157" s="45">
        <v>85</v>
      </c>
      <c r="H157" s="46"/>
      <c r="I157" s="47">
        <f t="shared" si="7"/>
        <v>0</v>
      </c>
      <c r="J157" s="43" t="s">
        <v>83</v>
      </c>
      <c r="K157" s="8"/>
    </row>
    <row r="158" spans="1:11" s="2" customFormat="1" ht="17.25" customHeight="1">
      <c r="A158" s="40"/>
      <c r="B158" s="41" t="s">
        <v>380</v>
      </c>
      <c r="C158" s="41" t="s">
        <v>19</v>
      </c>
      <c r="D158" s="42" t="s">
        <v>381</v>
      </c>
      <c r="E158" s="43" t="s">
        <v>382</v>
      </c>
      <c r="F158" s="44" t="s">
        <v>20</v>
      </c>
      <c r="G158" s="45">
        <v>85</v>
      </c>
      <c r="H158" s="46"/>
      <c r="I158" s="47">
        <f t="shared" si="7"/>
        <v>0</v>
      </c>
      <c r="J158" s="43" t="s">
        <v>83</v>
      </c>
      <c r="K158" s="8"/>
    </row>
    <row r="159" spans="1:11" s="2" customFormat="1" ht="17.25" customHeight="1">
      <c r="A159" s="40"/>
      <c r="B159" s="41" t="s">
        <v>383</v>
      </c>
      <c r="C159" s="41" t="s">
        <v>19</v>
      </c>
      <c r="D159" s="42" t="s">
        <v>384</v>
      </c>
      <c r="E159" s="43" t="s">
        <v>385</v>
      </c>
      <c r="F159" s="44" t="s">
        <v>20</v>
      </c>
      <c r="G159" s="45">
        <v>85</v>
      </c>
      <c r="H159" s="46"/>
      <c r="I159" s="47">
        <f t="shared" si="7"/>
        <v>0</v>
      </c>
      <c r="J159" s="43" t="s">
        <v>83</v>
      </c>
      <c r="K159" s="8"/>
    </row>
    <row r="160" spans="1:11" s="2" customFormat="1" ht="17.25" customHeight="1">
      <c r="A160" s="40"/>
      <c r="B160" s="41" t="s">
        <v>386</v>
      </c>
      <c r="C160" s="41" t="s">
        <v>19</v>
      </c>
      <c r="D160" s="42" t="s">
        <v>387</v>
      </c>
      <c r="E160" s="43" t="s">
        <v>388</v>
      </c>
      <c r="F160" s="44" t="s">
        <v>20</v>
      </c>
      <c r="G160" s="45">
        <v>85</v>
      </c>
      <c r="H160" s="46"/>
      <c r="I160" s="47">
        <f t="shared" si="7"/>
        <v>0</v>
      </c>
      <c r="J160" s="43" t="s">
        <v>83</v>
      </c>
      <c r="K160" s="8"/>
    </row>
    <row r="161" spans="1:11" s="2" customFormat="1" ht="17.25" customHeight="1">
      <c r="A161" s="40"/>
      <c r="B161" s="41" t="s">
        <v>389</v>
      </c>
      <c r="C161" s="41" t="s">
        <v>19</v>
      </c>
      <c r="D161" s="42" t="s">
        <v>390</v>
      </c>
      <c r="E161" s="43" t="s">
        <v>391</v>
      </c>
      <c r="F161" s="44" t="s">
        <v>20</v>
      </c>
      <c r="G161" s="45">
        <v>85</v>
      </c>
      <c r="H161" s="46"/>
      <c r="I161" s="47">
        <f t="shared" si="7"/>
        <v>0</v>
      </c>
      <c r="J161" s="43" t="s">
        <v>83</v>
      </c>
      <c r="K161" s="8"/>
    </row>
    <row r="162" spans="1:11" s="2" customFormat="1" ht="17.25" customHeight="1">
      <c r="A162" s="40"/>
      <c r="B162" s="41" t="s">
        <v>392</v>
      </c>
      <c r="C162" s="41" t="s">
        <v>19</v>
      </c>
      <c r="D162" s="42" t="s">
        <v>393</v>
      </c>
      <c r="E162" s="43" t="s">
        <v>394</v>
      </c>
      <c r="F162" s="44" t="s">
        <v>21</v>
      </c>
      <c r="G162" s="45">
        <v>1</v>
      </c>
      <c r="H162" s="46"/>
      <c r="I162" s="47">
        <f t="shared" si="7"/>
        <v>0</v>
      </c>
      <c r="J162" s="43" t="s">
        <v>83</v>
      </c>
      <c r="K162" s="8"/>
    </row>
    <row r="163" spans="1:11" s="2" customFormat="1" ht="17.25" customHeight="1">
      <c r="A163" s="40"/>
      <c r="B163" s="41" t="s">
        <v>395</v>
      </c>
      <c r="C163" s="41" t="s">
        <v>19</v>
      </c>
      <c r="D163" s="42" t="s">
        <v>396</v>
      </c>
      <c r="E163" s="43" t="s">
        <v>397</v>
      </c>
      <c r="F163" s="44" t="s">
        <v>21</v>
      </c>
      <c r="G163" s="45">
        <v>1</v>
      </c>
      <c r="H163" s="46"/>
      <c r="I163" s="47">
        <f t="shared" si="7"/>
        <v>0</v>
      </c>
      <c r="J163" s="43" t="s">
        <v>83</v>
      </c>
      <c r="K163" s="8"/>
    </row>
    <row r="164" spans="1:11" s="2" customFormat="1" ht="17.25" customHeight="1">
      <c r="A164" s="40"/>
      <c r="B164" s="41" t="s">
        <v>398</v>
      </c>
      <c r="C164" s="41" t="s">
        <v>19</v>
      </c>
      <c r="D164" s="42" t="s">
        <v>399</v>
      </c>
      <c r="E164" s="43" t="s">
        <v>400</v>
      </c>
      <c r="F164" s="44" t="s">
        <v>401</v>
      </c>
      <c r="G164" s="45">
        <v>8</v>
      </c>
      <c r="H164" s="46"/>
      <c r="I164" s="47">
        <f t="shared" si="7"/>
        <v>0</v>
      </c>
      <c r="J164" s="43" t="s">
        <v>83</v>
      </c>
      <c r="K164" s="8"/>
    </row>
    <row r="165" spans="1:11" s="2" customFormat="1" ht="17.25" customHeight="1">
      <c r="A165" s="40"/>
      <c r="B165" s="41" t="s">
        <v>402</v>
      </c>
      <c r="C165" s="41" t="s">
        <v>19</v>
      </c>
      <c r="D165" s="42" t="s">
        <v>403</v>
      </c>
      <c r="E165" s="43" t="s">
        <v>404</v>
      </c>
      <c r="F165" s="44" t="s">
        <v>405</v>
      </c>
      <c r="G165" s="45">
        <v>1</v>
      </c>
      <c r="H165" s="46"/>
      <c r="I165" s="47">
        <f t="shared" si="7"/>
        <v>0</v>
      </c>
      <c r="J165" s="43" t="s">
        <v>83</v>
      </c>
      <c r="K165" s="8"/>
    </row>
    <row r="166" spans="1:11" s="2" customFormat="1" ht="17.25" customHeight="1">
      <c r="A166" s="40"/>
      <c r="B166" s="41" t="s">
        <v>406</v>
      </c>
      <c r="C166" s="41" t="s">
        <v>19</v>
      </c>
      <c r="D166" s="42" t="s">
        <v>407</v>
      </c>
      <c r="E166" s="43" t="s">
        <v>408</v>
      </c>
      <c r="F166" s="44" t="s">
        <v>21</v>
      </c>
      <c r="G166" s="45">
        <v>1</v>
      </c>
      <c r="H166" s="46"/>
      <c r="I166" s="47">
        <f t="shared" si="7"/>
        <v>0</v>
      </c>
      <c r="J166" s="43" t="s">
        <v>83</v>
      </c>
      <c r="K166" s="8"/>
    </row>
    <row r="167" spans="1:11" s="2" customFormat="1" ht="17.25" customHeight="1">
      <c r="A167" s="40"/>
      <c r="B167" s="41" t="s">
        <v>409</v>
      </c>
      <c r="C167" s="41" t="s">
        <v>19</v>
      </c>
      <c r="D167" s="42" t="s">
        <v>410</v>
      </c>
      <c r="E167" s="43" t="s">
        <v>411</v>
      </c>
      <c r="F167" s="44" t="s">
        <v>39</v>
      </c>
      <c r="G167" s="45">
        <v>5</v>
      </c>
      <c r="H167" s="46"/>
      <c r="I167" s="47">
        <f t="shared" si="7"/>
        <v>0</v>
      </c>
      <c r="J167" s="43" t="s">
        <v>83</v>
      </c>
      <c r="K167" s="8"/>
    </row>
    <row r="168" spans="1:11" s="2" customFormat="1" ht="17.25" customHeight="1">
      <c r="A168" s="40"/>
      <c r="B168" s="41" t="s">
        <v>412</v>
      </c>
      <c r="C168" s="41" t="s">
        <v>19</v>
      </c>
      <c r="D168" s="42" t="s">
        <v>413</v>
      </c>
      <c r="E168" s="43" t="s">
        <v>414</v>
      </c>
      <c r="F168" s="44" t="s">
        <v>39</v>
      </c>
      <c r="G168" s="45">
        <v>1</v>
      </c>
      <c r="H168" s="46"/>
      <c r="I168" s="47">
        <f t="shared" si="7"/>
        <v>0</v>
      </c>
      <c r="J168" s="43" t="s">
        <v>83</v>
      </c>
      <c r="K168" s="8"/>
    </row>
    <row r="169" spans="1:11" s="2" customFormat="1" ht="17.25" customHeight="1">
      <c r="A169" s="40"/>
      <c r="B169" s="41" t="s">
        <v>415</v>
      </c>
      <c r="C169" s="41" t="s">
        <v>19</v>
      </c>
      <c r="D169" s="42" t="s">
        <v>416</v>
      </c>
      <c r="E169" s="43" t="s">
        <v>417</v>
      </c>
      <c r="F169" s="44" t="s">
        <v>405</v>
      </c>
      <c r="G169" s="45">
        <v>1</v>
      </c>
      <c r="H169" s="46"/>
      <c r="I169" s="47">
        <f t="shared" si="7"/>
        <v>0</v>
      </c>
      <c r="J169" s="43" t="s">
        <v>83</v>
      </c>
      <c r="K169" s="8"/>
    </row>
    <row r="170" spans="1:11" s="2" customFormat="1" ht="17.25" customHeight="1">
      <c r="A170" s="40"/>
      <c r="B170" s="41" t="s">
        <v>418</v>
      </c>
      <c r="C170" s="41" t="s">
        <v>19</v>
      </c>
      <c r="D170" s="42" t="s">
        <v>419</v>
      </c>
      <c r="E170" s="43" t="s">
        <v>420</v>
      </c>
      <c r="F170" s="44" t="s">
        <v>21</v>
      </c>
      <c r="G170" s="45">
        <v>1</v>
      </c>
      <c r="H170" s="46"/>
      <c r="I170" s="47">
        <f t="shared" si="7"/>
        <v>0</v>
      </c>
      <c r="J170" s="43" t="s">
        <v>83</v>
      </c>
      <c r="K170" s="8"/>
    </row>
    <row r="171" spans="1:11" s="2" customFormat="1" ht="17.25" customHeight="1">
      <c r="A171" s="40"/>
      <c r="B171" s="41" t="s">
        <v>421</v>
      </c>
      <c r="C171" s="41" t="s">
        <v>19</v>
      </c>
      <c r="D171" s="42" t="s">
        <v>422</v>
      </c>
      <c r="E171" s="43" t="s">
        <v>423</v>
      </c>
      <c r="F171" s="44" t="s">
        <v>21</v>
      </c>
      <c r="G171" s="45">
        <v>1</v>
      </c>
      <c r="H171" s="46"/>
      <c r="I171" s="47">
        <f t="shared" si="7"/>
        <v>0</v>
      </c>
      <c r="J171" s="43" t="s">
        <v>83</v>
      </c>
      <c r="K171" s="8"/>
    </row>
    <row r="172" spans="1:11" s="2" customFormat="1" ht="17.25" customHeight="1">
      <c r="A172" s="40"/>
      <c r="B172" s="41" t="s">
        <v>424</v>
      </c>
      <c r="C172" s="41" t="s">
        <v>19</v>
      </c>
      <c r="D172" s="42" t="s">
        <v>425</v>
      </c>
      <c r="E172" s="43" t="s">
        <v>426</v>
      </c>
      <c r="F172" s="44" t="s">
        <v>21</v>
      </c>
      <c r="G172" s="45">
        <v>1</v>
      </c>
      <c r="H172" s="46"/>
      <c r="I172" s="47">
        <f t="shared" si="7"/>
        <v>0</v>
      </c>
      <c r="J172" s="43" t="s">
        <v>83</v>
      </c>
      <c r="K172" s="8"/>
    </row>
    <row r="173" spans="1:11" s="2" customFormat="1" ht="17.25" customHeight="1">
      <c r="A173" s="40"/>
      <c r="B173" s="41" t="s">
        <v>427</v>
      </c>
      <c r="C173" s="41" t="s">
        <v>19</v>
      </c>
      <c r="D173" s="42" t="s">
        <v>428</v>
      </c>
      <c r="E173" s="43" t="s">
        <v>429</v>
      </c>
      <c r="F173" s="44" t="s">
        <v>21</v>
      </c>
      <c r="G173" s="45">
        <v>1</v>
      </c>
      <c r="H173" s="46"/>
      <c r="I173" s="47">
        <f t="shared" si="7"/>
        <v>0</v>
      </c>
      <c r="J173" s="43" t="s">
        <v>83</v>
      </c>
      <c r="K173" s="8"/>
    </row>
    <row r="174" spans="1:11" s="2" customFormat="1" ht="18.75" customHeight="1">
      <c r="A174" s="40"/>
      <c r="B174" s="62"/>
      <c r="C174" s="62"/>
      <c r="D174" s="63"/>
      <c r="E174" s="64"/>
      <c r="F174" s="65"/>
      <c r="G174" s="92"/>
      <c r="H174" s="67"/>
      <c r="I174" s="66"/>
      <c r="J174" s="64"/>
      <c r="K174" s="8"/>
    </row>
    <row r="175" spans="1:11" s="2" customFormat="1" ht="18.75" customHeight="1">
      <c r="A175" s="40"/>
      <c r="B175" s="4"/>
      <c r="C175" s="33" t="s">
        <v>7</v>
      </c>
      <c r="D175" s="84" t="s">
        <v>430</v>
      </c>
      <c r="E175" s="84" t="s">
        <v>431</v>
      </c>
      <c r="F175" s="4"/>
      <c r="G175" s="4"/>
      <c r="H175" s="35"/>
      <c r="I175" s="85">
        <f>SUM(I176:I180)</f>
        <v>0</v>
      </c>
      <c r="J175" s="4"/>
      <c r="K175" s="8"/>
    </row>
    <row r="176" spans="1:11" s="2" customFormat="1" ht="17.25" customHeight="1">
      <c r="A176" s="40"/>
      <c r="B176" s="41" t="s">
        <v>432</v>
      </c>
      <c r="C176" s="41" t="s">
        <v>19</v>
      </c>
      <c r="D176" s="42" t="s">
        <v>433</v>
      </c>
      <c r="E176" s="43" t="s">
        <v>434</v>
      </c>
      <c r="F176" s="44" t="s">
        <v>51</v>
      </c>
      <c r="G176" s="45">
        <v>30.51</v>
      </c>
      <c r="H176" s="46"/>
      <c r="I176" s="47">
        <f>ROUND(H176*G176,2)</f>
        <v>0</v>
      </c>
      <c r="J176" s="43" t="s">
        <v>52</v>
      </c>
      <c r="K176" s="8"/>
    </row>
    <row r="177" spans="1:11" s="2" customFormat="1" ht="17.25" customHeight="1">
      <c r="A177" s="40"/>
      <c r="B177" s="41" t="s">
        <v>435</v>
      </c>
      <c r="C177" s="41" t="s">
        <v>19</v>
      </c>
      <c r="D177" s="42" t="s">
        <v>436</v>
      </c>
      <c r="E177" s="43" t="s">
        <v>437</v>
      </c>
      <c r="F177" s="44" t="s">
        <v>20</v>
      </c>
      <c r="G177" s="45">
        <v>97.6</v>
      </c>
      <c r="H177" s="46"/>
      <c r="I177" s="47">
        <f>ROUND(H177*G177,2)</f>
        <v>0</v>
      </c>
      <c r="J177" s="43" t="s">
        <v>83</v>
      </c>
      <c r="K177" s="8"/>
    </row>
    <row r="178" spans="1:11" s="2" customFormat="1" ht="17.25" customHeight="1">
      <c r="A178" s="40"/>
      <c r="B178" s="48" t="s">
        <v>438</v>
      </c>
      <c r="C178" s="48" t="s">
        <v>22</v>
      </c>
      <c r="D178" s="49" t="s">
        <v>439</v>
      </c>
      <c r="E178" s="50" t="s">
        <v>440</v>
      </c>
      <c r="F178" s="51" t="s">
        <v>36</v>
      </c>
      <c r="G178" s="52">
        <v>0.515</v>
      </c>
      <c r="H178" s="53"/>
      <c r="I178" s="54">
        <f>ROUND(H178*G178,2)</f>
        <v>0</v>
      </c>
      <c r="J178" s="50" t="s">
        <v>52</v>
      </c>
      <c r="K178" s="8"/>
    </row>
    <row r="179" spans="1:11" s="2" customFormat="1" ht="17.25" customHeight="1">
      <c r="A179" s="40"/>
      <c r="B179" s="41" t="s">
        <v>441</v>
      </c>
      <c r="C179" s="41" t="s">
        <v>19</v>
      </c>
      <c r="D179" s="42" t="s">
        <v>442</v>
      </c>
      <c r="E179" s="43" t="s">
        <v>443</v>
      </c>
      <c r="F179" s="44" t="s">
        <v>51</v>
      </c>
      <c r="G179" s="45">
        <v>30.51</v>
      </c>
      <c r="H179" s="46"/>
      <c r="I179" s="47">
        <f>ROUND(H179*G179,2)</f>
        <v>0</v>
      </c>
      <c r="J179" s="43" t="s">
        <v>52</v>
      </c>
      <c r="K179" s="8"/>
    </row>
    <row r="180" spans="1:11" s="2" customFormat="1" ht="17.25" customHeight="1">
      <c r="A180" s="40"/>
      <c r="B180" s="41" t="s">
        <v>444</v>
      </c>
      <c r="C180" s="41" t="s">
        <v>19</v>
      </c>
      <c r="D180" s="42" t="s">
        <v>445</v>
      </c>
      <c r="E180" s="43" t="s">
        <v>446</v>
      </c>
      <c r="F180" s="44" t="s">
        <v>24</v>
      </c>
      <c r="G180" s="45">
        <v>0.771</v>
      </c>
      <c r="H180" s="46"/>
      <c r="I180" s="47">
        <f>ROUND(H180*G180,2)</f>
        <v>0</v>
      </c>
      <c r="J180" s="43" t="s">
        <v>52</v>
      </c>
      <c r="K180" s="8"/>
    </row>
    <row r="181" spans="1:11" s="2" customFormat="1" ht="18.75" customHeight="1">
      <c r="A181" s="40"/>
      <c r="B181" s="62"/>
      <c r="C181" s="62"/>
      <c r="D181" s="63"/>
      <c r="E181" s="64"/>
      <c r="F181" s="65"/>
      <c r="G181" s="92"/>
      <c r="H181" s="67"/>
      <c r="I181" s="66"/>
      <c r="J181" s="64"/>
      <c r="K181" s="8"/>
    </row>
    <row r="182" spans="1:11" s="2" customFormat="1" ht="18.75" customHeight="1">
      <c r="A182" s="40"/>
      <c r="B182" s="4"/>
      <c r="C182" s="33" t="s">
        <v>7</v>
      </c>
      <c r="D182" s="84" t="s">
        <v>447</v>
      </c>
      <c r="E182" s="84" t="s">
        <v>448</v>
      </c>
      <c r="F182" s="4"/>
      <c r="G182" s="4"/>
      <c r="H182" s="35"/>
      <c r="I182" s="85">
        <f>SUM(I183)</f>
        <v>0</v>
      </c>
      <c r="J182" s="4"/>
      <c r="K182" s="8"/>
    </row>
    <row r="183" spans="1:11" s="2" customFormat="1" ht="17.25" customHeight="1">
      <c r="A183" s="40"/>
      <c r="B183" s="41" t="s">
        <v>449</v>
      </c>
      <c r="C183" s="41" t="s">
        <v>19</v>
      </c>
      <c r="D183" s="42" t="s">
        <v>450</v>
      </c>
      <c r="E183" s="43" t="s">
        <v>451</v>
      </c>
      <c r="F183" s="44" t="s">
        <v>51</v>
      </c>
      <c r="G183" s="45">
        <v>3.06</v>
      </c>
      <c r="H183" s="46"/>
      <c r="I183" s="47">
        <f>ROUND(H183*G183,2)</f>
        <v>0</v>
      </c>
      <c r="J183" s="43" t="s">
        <v>52</v>
      </c>
      <c r="K183" s="8"/>
    </row>
    <row r="184" spans="1:11" s="2" customFormat="1" ht="18.75" customHeight="1">
      <c r="A184" s="40"/>
      <c r="B184" s="62"/>
      <c r="C184" s="62"/>
      <c r="D184" s="63"/>
      <c r="E184" s="64"/>
      <c r="F184" s="65"/>
      <c r="G184" s="92"/>
      <c r="H184" s="67"/>
      <c r="I184" s="66"/>
      <c r="J184" s="64"/>
      <c r="K184" s="8"/>
    </row>
    <row r="185" spans="1:11" s="2" customFormat="1" ht="18.75" customHeight="1">
      <c r="A185" s="40"/>
      <c r="B185" s="4"/>
      <c r="C185" s="33" t="s">
        <v>7</v>
      </c>
      <c r="D185" s="84" t="s">
        <v>452</v>
      </c>
      <c r="E185" s="84" t="s">
        <v>453</v>
      </c>
      <c r="F185" s="4"/>
      <c r="G185" s="4"/>
      <c r="H185" s="35"/>
      <c r="I185" s="85">
        <f>SUM(I186:I193)</f>
        <v>0</v>
      </c>
      <c r="J185" s="4"/>
      <c r="K185" s="8"/>
    </row>
    <row r="186" spans="1:11" s="2" customFormat="1" ht="17.25" customHeight="1">
      <c r="A186" s="40"/>
      <c r="B186" s="41" t="s">
        <v>454</v>
      </c>
      <c r="C186" s="41" t="s">
        <v>19</v>
      </c>
      <c r="D186" s="42" t="s">
        <v>455</v>
      </c>
      <c r="E186" s="43" t="s">
        <v>456</v>
      </c>
      <c r="F186" s="44" t="s">
        <v>20</v>
      </c>
      <c r="G186" s="45">
        <v>61</v>
      </c>
      <c r="H186" s="46"/>
      <c r="I186" s="47">
        <f>ROUND(H186*G186,2)</f>
        <v>0</v>
      </c>
      <c r="J186" s="43" t="s">
        <v>52</v>
      </c>
      <c r="K186" s="8"/>
    </row>
    <row r="187" spans="1:11" s="2" customFormat="1" ht="17.25" customHeight="1">
      <c r="A187" s="40"/>
      <c r="B187" s="41" t="s">
        <v>457</v>
      </c>
      <c r="C187" s="41" t="s">
        <v>19</v>
      </c>
      <c r="D187" s="42" t="s">
        <v>458</v>
      </c>
      <c r="E187" s="43" t="s">
        <v>459</v>
      </c>
      <c r="F187" s="44" t="s">
        <v>20</v>
      </c>
      <c r="G187" s="45">
        <v>43.6</v>
      </c>
      <c r="H187" s="46"/>
      <c r="I187" s="47">
        <f>ROUND(H187*G187,2)</f>
        <v>0</v>
      </c>
      <c r="J187" s="43" t="s">
        <v>52</v>
      </c>
      <c r="K187" s="8"/>
    </row>
    <row r="188" spans="1:11" s="2" customFormat="1" ht="16.5" customHeight="1">
      <c r="A188" s="40"/>
      <c r="B188" s="41" t="s">
        <v>460</v>
      </c>
      <c r="C188" s="41" t="s">
        <v>19</v>
      </c>
      <c r="D188" s="42" t="s">
        <v>461</v>
      </c>
      <c r="E188" s="43" t="s">
        <v>462</v>
      </c>
      <c r="F188" s="44" t="s">
        <v>20</v>
      </c>
      <c r="G188" s="45">
        <v>40</v>
      </c>
      <c r="H188" s="46"/>
      <c r="I188" s="47">
        <f aca="true" t="shared" si="8" ref="I188:I193">ROUND(H188*G188,2)</f>
        <v>0</v>
      </c>
      <c r="J188" s="43" t="s">
        <v>83</v>
      </c>
      <c r="K188" s="8"/>
    </row>
    <row r="189" spans="1:11" s="2" customFormat="1" ht="17.25" customHeight="1">
      <c r="A189" s="40"/>
      <c r="B189" s="41" t="s">
        <v>463</v>
      </c>
      <c r="C189" s="41" t="s">
        <v>19</v>
      </c>
      <c r="D189" s="42" t="s">
        <v>464</v>
      </c>
      <c r="E189" s="43" t="s">
        <v>465</v>
      </c>
      <c r="F189" s="44" t="s">
        <v>20</v>
      </c>
      <c r="G189" s="45">
        <v>49</v>
      </c>
      <c r="H189" s="46"/>
      <c r="I189" s="47">
        <f t="shared" si="8"/>
        <v>0</v>
      </c>
      <c r="J189" s="43" t="s">
        <v>83</v>
      </c>
      <c r="K189" s="8"/>
    </row>
    <row r="190" spans="1:11" s="2" customFormat="1" ht="17.25" customHeight="1">
      <c r="A190" s="40"/>
      <c r="B190" s="41" t="s">
        <v>466</v>
      </c>
      <c r="C190" s="41" t="s">
        <v>19</v>
      </c>
      <c r="D190" s="42" t="s">
        <v>467</v>
      </c>
      <c r="E190" s="43" t="s">
        <v>468</v>
      </c>
      <c r="F190" s="44" t="s">
        <v>20</v>
      </c>
      <c r="G190" s="45">
        <v>44</v>
      </c>
      <c r="H190" s="46"/>
      <c r="I190" s="47">
        <f t="shared" si="8"/>
        <v>0</v>
      </c>
      <c r="J190" s="43" t="s">
        <v>83</v>
      </c>
      <c r="K190" s="8"/>
    </row>
    <row r="191" spans="1:11" s="2" customFormat="1" ht="17.25" customHeight="1">
      <c r="A191" s="40"/>
      <c r="B191" s="41" t="s">
        <v>469</v>
      </c>
      <c r="C191" s="41" t="s">
        <v>19</v>
      </c>
      <c r="D191" s="42" t="s">
        <v>470</v>
      </c>
      <c r="E191" s="43" t="s">
        <v>471</v>
      </c>
      <c r="F191" s="44" t="s">
        <v>20</v>
      </c>
      <c r="G191" s="45">
        <v>3.6</v>
      </c>
      <c r="H191" s="46"/>
      <c r="I191" s="47">
        <f t="shared" si="8"/>
        <v>0</v>
      </c>
      <c r="J191" s="43" t="s">
        <v>83</v>
      </c>
      <c r="K191" s="8"/>
    </row>
    <row r="192" spans="1:11" s="2" customFormat="1" ht="17.25" customHeight="1">
      <c r="A192" s="40"/>
      <c r="B192" s="41" t="s">
        <v>472</v>
      </c>
      <c r="C192" s="41" t="s">
        <v>19</v>
      </c>
      <c r="D192" s="42" t="s">
        <v>473</v>
      </c>
      <c r="E192" s="43" t="s">
        <v>474</v>
      </c>
      <c r="F192" s="44" t="s">
        <v>20</v>
      </c>
      <c r="G192" s="45">
        <v>12</v>
      </c>
      <c r="H192" s="46"/>
      <c r="I192" s="47">
        <f t="shared" si="8"/>
        <v>0</v>
      </c>
      <c r="J192" s="43" t="s">
        <v>83</v>
      </c>
      <c r="K192" s="8"/>
    </row>
    <row r="193" spans="1:11" s="2" customFormat="1" ht="17.25" customHeight="1">
      <c r="A193" s="40"/>
      <c r="B193" s="41" t="s">
        <v>475</v>
      </c>
      <c r="C193" s="41" t="s">
        <v>19</v>
      </c>
      <c r="D193" s="42" t="s">
        <v>476</v>
      </c>
      <c r="E193" s="43" t="s">
        <v>477</v>
      </c>
      <c r="F193" s="44" t="s">
        <v>478</v>
      </c>
      <c r="G193" s="91"/>
      <c r="H193" s="46"/>
      <c r="I193" s="47">
        <f t="shared" si="8"/>
        <v>0</v>
      </c>
      <c r="J193" s="43" t="s">
        <v>52</v>
      </c>
      <c r="K193" s="8"/>
    </row>
    <row r="194" spans="1:11" s="2" customFormat="1" ht="18.75" customHeight="1">
      <c r="A194" s="40"/>
      <c r="B194" s="62"/>
      <c r="C194" s="62"/>
      <c r="D194" s="63"/>
      <c r="E194" s="64"/>
      <c r="F194" s="65"/>
      <c r="G194" s="92"/>
      <c r="H194" s="67"/>
      <c r="I194" s="66"/>
      <c r="J194" s="64"/>
      <c r="K194" s="8"/>
    </row>
    <row r="195" spans="1:11" s="2" customFormat="1" ht="18.75" customHeight="1">
      <c r="A195" s="40"/>
      <c r="B195" s="4"/>
      <c r="C195" s="33" t="s">
        <v>7</v>
      </c>
      <c r="D195" s="84" t="s">
        <v>479</v>
      </c>
      <c r="E195" s="84" t="s">
        <v>480</v>
      </c>
      <c r="F195" s="4"/>
      <c r="G195" s="4"/>
      <c r="H195" s="35"/>
      <c r="I195" s="85">
        <f>SUM(I196:I203)</f>
        <v>0</v>
      </c>
      <c r="J195" s="4"/>
      <c r="K195" s="8"/>
    </row>
    <row r="196" spans="1:11" s="2" customFormat="1" ht="18" customHeight="1">
      <c r="A196" s="40"/>
      <c r="B196" s="41" t="s">
        <v>481</v>
      </c>
      <c r="C196" s="41" t="s">
        <v>19</v>
      </c>
      <c r="D196" s="42" t="s">
        <v>482</v>
      </c>
      <c r="E196" s="43" t="s">
        <v>483</v>
      </c>
      <c r="F196" s="44" t="s">
        <v>23</v>
      </c>
      <c r="G196" s="45">
        <v>1</v>
      </c>
      <c r="H196" s="46"/>
      <c r="I196" s="47">
        <f aca="true" t="shared" si="9" ref="I196:I203">ROUND(H196*G196,2)</f>
        <v>0</v>
      </c>
      <c r="J196" s="43" t="s">
        <v>52</v>
      </c>
      <c r="K196" s="8"/>
    </row>
    <row r="197" spans="1:11" s="2" customFormat="1" ht="17.25" customHeight="1">
      <c r="A197" s="40"/>
      <c r="B197" s="41" t="s">
        <v>484</v>
      </c>
      <c r="C197" s="41" t="s">
        <v>19</v>
      </c>
      <c r="D197" s="42" t="s">
        <v>485</v>
      </c>
      <c r="E197" s="43" t="s">
        <v>486</v>
      </c>
      <c r="F197" s="44" t="s">
        <v>23</v>
      </c>
      <c r="G197" s="45">
        <v>1</v>
      </c>
      <c r="H197" s="46"/>
      <c r="I197" s="47">
        <f t="shared" si="9"/>
        <v>0</v>
      </c>
      <c r="J197" s="43" t="s">
        <v>52</v>
      </c>
      <c r="K197" s="8"/>
    </row>
    <row r="198" spans="1:11" s="2" customFormat="1" ht="17.25" customHeight="1">
      <c r="A198" s="40"/>
      <c r="B198" s="48" t="s">
        <v>487</v>
      </c>
      <c r="C198" s="48" t="s">
        <v>22</v>
      </c>
      <c r="D198" s="49" t="s">
        <v>488</v>
      </c>
      <c r="E198" s="50" t="s">
        <v>489</v>
      </c>
      <c r="F198" s="51" t="s">
        <v>20</v>
      </c>
      <c r="G198" s="52">
        <v>3.4</v>
      </c>
      <c r="H198" s="53"/>
      <c r="I198" s="54">
        <f t="shared" si="9"/>
        <v>0</v>
      </c>
      <c r="J198" s="50" t="s">
        <v>52</v>
      </c>
      <c r="K198" s="8"/>
    </row>
    <row r="199" spans="1:11" s="2" customFormat="1" ht="17.25" customHeight="1">
      <c r="A199" s="40"/>
      <c r="B199" s="48" t="s">
        <v>490</v>
      </c>
      <c r="C199" s="48" t="s">
        <v>22</v>
      </c>
      <c r="D199" s="49" t="s">
        <v>491</v>
      </c>
      <c r="E199" s="50" t="s">
        <v>492</v>
      </c>
      <c r="F199" s="51" t="s">
        <v>38</v>
      </c>
      <c r="G199" s="52">
        <v>1</v>
      </c>
      <c r="H199" s="53"/>
      <c r="I199" s="54">
        <f t="shared" si="9"/>
        <v>0</v>
      </c>
      <c r="J199" s="50" t="s">
        <v>52</v>
      </c>
      <c r="K199" s="8"/>
    </row>
    <row r="200" spans="1:11" s="2" customFormat="1" ht="17.25" customHeight="1">
      <c r="A200" s="40"/>
      <c r="B200" s="41" t="s">
        <v>493</v>
      </c>
      <c r="C200" s="41" t="s">
        <v>19</v>
      </c>
      <c r="D200" s="42" t="s">
        <v>494</v>
      </c>
      <c r="E200" s="43" t="s">
        <v>495</v>
      </c>
      <c r="F200" s="44" t="s">
        <v>23</v>
      </c>
      <c r="G200" s="45">
        <v>1</v>
      </c>
      <c r="H200" s="46"/>
      <c r="I200" s="47">
        <f t="shared" si="9"/>
        <v>0</v>
      </c>
      <c r="J200" s="43" t="s">
        <v>83</v>
      </c>
      <c r="K200" s="8"/>
    </row>
    <row r="201" spans="1:11" s="2" customFormat="1" ht="17.25" customHeight="1">
      <c r="A201" s="40"/>
      <c r="B201" s="41" t="s">
        <v>496</v>
      </c>
      <c r="C201" s="41" t="s">
        <v>19</v>
      </c>
      <c r="D201" s="42" t="s">
        <v>497</v>
      </c>
      <c r="E201" s="43" t="s">
        <v>498</v>
      </c>
      <c r="F201" s="44" t="s">
        <v>23</v>
      </c>
      <c r="G201" s="45">
        <v>2</v>
      </c>
      <c r="H201" s="46"/>
      <c r="I201" s="47">
        <f t="shared" si="9"/>
        <v>0</v>
      </c>
      <c r="J201" s="43" t="s">
        <v>83</v>
      </c>
      <c r="K201" s="8"/>
    </row>
    <row r="202" spans="1:11" s="2" customFormat="1" ht="17.25" customHeight="1">
      <c r="A202" s="40"/>
      <c r="B202" s="41" t="s">
        <v>499</v>
      </c>
      <c r="C202" s="41" t="s">
        <v>19</v>
      </c>
      <c r="D202" s="42" t="s">
        <v>500</v>
      </c>
      <c r="E202" s="43" t="s">
        <v>501</v>
      </c>
      <c r="F202" s="44" t="s">
        <v>23</v>
      </c>
      <c r="G202" s="45">
        <v>1</v>
      </c>
      <c r="H202" s="46"/>
      <c r="I202" s="47">
        <f t="shared" si="9"/>
        <v>0</v>
      </c>
      <c r="J202" s="43" t="s">
        <v>83</v>
      </c>
      <c r="K202" s="8"/>
    </row>
    <row r="203" spans="1:11" s="2" customFormat="1" ht="17.25" customHeight="1">
      <c r="A203" s="40"/>
      <c r="B203" s="41" t="s">
        <v>502</v>
      </c>
      <c r="C203" s="41" t="s">
        <v>19</v>
      </c>
      <c r="D203" s="42" t="s">
        <v>503</v>
      </c>
      <c r="E203" s="43" t="s">
        <v>504</v>
      </c>
      <c r="F203" s="44" t="s">
        <v>478</v>
      </c>
      <c r="G203" s="91"/>
      <c r="H203" s="46"/>
      <c r="I203" s="47">
        <f t="shared" si="9"/>
        <v>0</v>
      </c>
      <c r="J203" s="43" t="s">
        <v>52</v>
      </c>
      <c r="K203" s="8"/>
    </row>
    <row r="204" spans="1:11" s="2" customFormat="1" ht="18.75" customHeight="1">
      <c r="A204" s="40"/>
      <c r="B204" s="62"/>
      <c r="C204" s="62"/>
      <c r="D204" s="63"/>
      <c r="E204" s="64"/>
      <c r="F204" s="65"/>
      <c r="G204" s="92"/>
      <c r="H204" s="67"/>
      <c r="I204" s="66"/>
      <c r="J204" s="64"/>
      <c r="K204" s="8"/>
    </row>
    <row r="205" spans="1:11" s="2" customFormat="1" ht="18.75" customHeight="1">
      <c r="A205" s="40"/>
      <c r="B205" s="4"/>
      <c r="C205" s="33" t="s">
        <v>7</v>
      </c>
      <c r="D205" s="84" t="s">
        <v>505</v>
      </c>
      <c r="E205" s="84" t="s">
        <v>506</v>
      </c>
      <c r="F205" s="4"/>
      <c r="G205" s="4"/>
      <c r="H205" s="35"/>
      <c r="I205" s="85">
        <f>SUM(I206:I210)</f>
        <v>0</v>
      </c>
      <c r="J205" s="4"/>
      <c r="K205" s="8"/>
    </row>
    <row r="206" spans="1:11" s="2" customFormat="1" ht="17.25" customHeight="1">
      <c r="A206" s="40"/>
      <c r="B206" s="41" t="s">
        <v>507</v>
      </c>
      <c r="C206" s="41" t="s">
        <v>19</v>
      </c>
      <c r="D206" s="42" t="s">
        <v>508</v>
      </c>
      <c r="E206" s="43" t="s">
        <v>509</v>
      </c>
      <c r="F206" s="44" t="s">
        <v>23</v>
      </c>
      <c r="G206" s="45">
        <v>1</v>
      </c>
      <c r="H206" s="46"/>
      <c r="I206" s="47">
        <f>ROUND(H206*G206,2)</f>
        <v>0</v>
      </c>
      <c r="J206" s="43" t="s">
        <v>83</v>
      </c>
      <c r="K206" s="8"/>
    </row>
    <row r="207" spans="1:11" s="2" customFormat="1" ht="17.25" customHeight="1">
      <c r="A207" s="40"/>
      <c r="B207" s="41" t="s">
        <v>510</v>
      </c>
      <c r="C207" s="41" t="s">
        <v>19</v>
      </c>
      <c r="D207" s="42" t="s">
        <v>511</v>
      </c>
      <c r="E207" s="43" t="s">
        <v>512</v>
      </c>
      <c r="F207" s="44" t="s">
        <v>23</v>
      </c>
      <c r="G207" s="45">
        <v>25</v>
      </c>
      <c r="H207" s="46"/>
      <c r="I207" s="47">
        <f>ROUND(H207*G207,2)</f>
        <v>0</v>
      </c>
      <c r="J207" s="43" t="s">
        <v>83</v>
      </c>
      <c r="K207" s="8"/>
    </row>
    <row r="208" spans="1:11" s="2" customFormat="1" ht="17.25" customHeight="1">
      <c r="A208" s="40"/>
      <c r="B208" s="41" t="s">
        <v>513</v>
      </c>
      <c r="C208" s="41" t="s">
        <v>19</v>
      </c>
      <c r="D208" s="42" t="s">
        <v>514</v>
      </c>
      <c r="E208" s="43" t="s">
        <v>515</v>
      </c>
      <c r="F208" s="44" t="s">
        <v>20</v>
      </c>
      <c r="G208" s="45">
        <v>3.4</v>
      </c>
      <c r="H208" s="46"/>
      <c r="I208" s="47">
        <f>ROUND(H208*G208,2)</f>
        <v>0</v>
      </c>
      <c r="J208" s="43" t="s">
        <v>83</v>
      </c>
      <c r="K208" s="8"/>
    </row>
    <row r="209" spans="1:11" s="2" customFormat="1" ht="17.25" customHeight="1">
      <c r="A209" s="40"/>
      <c r="B209" s="41" t="s">
        <v>516</v>
      </c>
      <c r="C209" s="41" t="s">
        <v>19</v>
      </c>
      <c r="D209" s="42" t="s">
        <v>517</v>
      </c>
      <c r="E209" s="43" t="s">
        <v>518</v>
      </c>
      <c r="F209" s="44" t="s">
        <v>23</v>
      </c>
      <c r="G209" s="45">
        <v>1</v>
      </c>
      <c r="H209" s="46"/>
      <c r="I209" s="47">
        <f>ROUND(H209*G209,2)</f>
        <v>0</v>
      </c>
      <c r="J209" s="43" t="s">
        <v>83</v>
      </c>
      <c r="K209" s="8"/>
    </row>
    <row r="210" spans="1:11" s="2" customFormat="1" ht="16.5" customHeight="1">
      <c r="A210" s="40"/>
      <c r="B210" s="41" t="s">
        <v>519</v>
      </c>
      <c r="C210" s="41" t="s">
        <v>19</v>
      </c>
      <c r="D210" s="42" t="s">
        <v>520</v>
      </c>
      <c r="E210" s="43" t="s">
        <v>521</v>
      </c>
      <c r="F210" s="44" t="s">
        <v>478</v>
      </c>
      <c r="G210" s="91"/>
      <c r="H210" s="46"/>
      <c r="I210" s="47">
        <f>ROUND(H210*G210,2)</f>
        <v>0</v>
      </c>
      <c r="J210" s="43" t="s">
        <v>52</v>
      </c>
      <c r="K210" s="8"/>
    </row>
    <row r="211" spans="1:11" s="2" customFormat="1" ht="18.75" customHeight="1">
      <c r="A211" s="40"/>
      <c r="B211" s="62"/>
      <c r="C211" s="62"/>
      <c r="D211" s="63"/>
      <c r="E211" s="64"/>
      <c r="F211" s="65"/>
      <c r="G211" s="92"/>
      <c r="H211" s="67"/>
      <c r="I211" s="66"/>
      <c r="J211" s="64"/>
      <c r="K211" s="8"/>
    </row>
    <row r="212" spans="1:11" s="2" customFormat="1" ht="18.75" customHeight="1">
      <c r="A212" s="40"/>
      <c r="B212" s="4"/>
      <c r="C212" s="33" t="s">
        <v>7</v>
      </c>
      <c r="D212" s="84" t="s">
        <v>522</v>
      </c>
      <c r="E212" s="84" t="s">
        <v>523</v>
      </c>
      <c r="F212" s="4"/>
      <c r="G212" s="4"/>
      <c r="H212" s="35"/>
      <c r="I212" s="85">
        <f>SUM(I213:I214)</f>
        <v>0</v>
      </c>
      <c r="J212" s="4"/>
      <c r="K212" s="8"/>
    </row>
    <row r="213" spans="1:11" s="2" customFormat="1" ht="17.25" customHeight="1">
      <c r="A213" s="40"/>
      <c r="B213" s="41" t="s">
        <v>524</v>
      </c>
      <c r="C213" s="41" t="s">
        <v>19</v>
      </c>
      <c r="D213" s="42" t="s">
        <v>525</v>
      </c>
      <c r="E213" s="43" t="s">
        <v>526</v>
      </c>
      <c r="F213" s="44" t="s">
        <v>51</v>
      </c>
      <c r="G213" s="45">
        <v>13.535</v>
      </c>
      <c r="H213" s="46"/>
      <c r="I213" s="47">
        <f>ROUND(H213*G213,2)</f>
        <v>0</v>
      </c>
      <c r="J213" s="43" t="s">
        <v>52</v>
      </c>
      <c r="K213" s="8"/>
    </row>
    <row r="214" spans="1:11" s="2" customFormat="1" ht="17.25" customHeight="1">
      <c r="A214" s="40"/>
      <c r="B214" s="41" t="s">
        <v>527</v>
      </c>
      <c r="C214" s="41" t="s">
        <v>19</v>
      </c>
      <c r="D214" s="42" t="s">
        <v>528</v>
      </c>
      <c r="E214" s="43" t="s">
        <v>529</v>
      </c>
      <c r="F214" s="44" t="s">
        <v>51</v>
      </c>
      <c r="G214" s="45">
        <v>13.535</v>
      </c>
      <c r="H214" s="46"/>
      <c r="I214" s="47">
        <f>ROUND(H214*G214,2)</f>
        <v>0</v>
      </c>
      <c r="J214" s="43" t="s">
        <v>52</v>
      </c>
      <c r="K214" s="8"/>
    </row>
    <row r="215" spans="1:11" s="2" customFormat="1" ht="6.95" customHeight="1">
      <c r="A215" s="12"/>
      <c r="B215" s="13"/>
      <c r="C215" s="13"/>
      <c r="D215" s="13"/>
      <c r="E215" s="13"/>
      <c r="F215" s="13"/>
      <c r="G215" s="13"/>
      <c r="H215" s="21"/>
      <c r="I215" s="13"/>
      <c r="J215" s="13"/>
      <c r="K215" s="8"/>
    </row>
    <row r="216" ht="18.75" customHeight="1"/>
    <row r="217" spans="1:11" ht="18.75" customHeight="1">
      <c r="A217" s="58"/>
      <c r="B217" s="58"/>
      <c r="C217" s="58"/>
      <c r="D217" s="58"/>
      <c r="E217" s="58"/>
      <c r="F217" s="58"/>
      <c r="G217" s="58"/>
      <c r="I217" s="58"/>
      <c r="J217" s="58"/>
      <c r="K217" s="60"/>
    </row>
    <row r="218" spans="1:11" ht="12">
      <c r="A218" s="14"/>
      <c r="B218" s="15"/>
      <c r="C218" s="15"/>
      <c r="D218" s="15"/>
      <c r="E218" s="15"/>
      <c r="F218" s="15"/>
      <c r="G218" s="15"/>
      <c r="H218" s="22"/>
      <c r="I218" s="15"/>
      <c r="J218" s="15"/>
      <c r="K218" s="9"/>
    </row>
    <row r="219" spans="1:11" s="2" customFormat="1" ht="24.95" customHeight="1">
      <c r="A219" s="8"/>
      <c r="B219" s="6" t="s">
        <v>10</v>
      </c>
      <c r="C219" s="59"/>
      <c r="D219" s="59"/>
      <c r="E219" s="59"/>
      <c r="F219" s="59"/>
      <c r="G219" s="59"/>
      <c r="H219" s="19"/>
      <c r="I219" s="59"/>
      <c r="J219" s="59"/>
      <c r="K219" s="9"/>
    </row>
    <row r="220" spans="1:11" s="2" customFormat="1" ht="16.5" customHeight="1">
      <c r="A220" s="8"/>
      <c r="B220" s="61" t="s">
        <v>8</v>
      </c>
      <c r="C220" s="59"/>
      <c r="D220" s="95" t="s">
        <v>530</v>
      </c>
      <c r="E220" s="95"/>
      <c r="F220" s="59"/>
      <c r="G220" s="59"/>
      <c r="H220" s="19"/>
      <c r="I220" s="59"/>
      <c r="J220" s="59"/>
      <c r="K220" s="9"/>
    </row>
    <row r="221" spans="1:11" ht="12">
      <c r="A221" s="8"/>
      <c r="B221" s="59"/>
      <c r="C221" s="59"/>
      <c r="D221" s="59"/>
      <c r="E221" s="59"/>
      <c r="F221" s="59"/>
      <c r="G221" s="59"/>
      <c r="H221" s="19"/>
      <c r="I221" s="59"/>
      <c r="J221" s="59"/>
      <c r="K221" s="9"/>
    </row>
    <row r="222" spans="1:11" ht="12">
      <c r="A222" s="24"/>
      <c r="B222" s="25" t="s">
        <v>11</v>
      </c>
      <c r="C222" s="26" t="s">
        <v>6</v>
      </c>
      <c r="D222" s="26" t="s">
        <v>4</v>
      </c>
      <c r="E222" s="26" t="s">
        <v>5</v>
      </c>
      <c r="F222" s="26" t="s">
        <v>12</v>
      </c>
      <c r="G222" s="26" t="s">
        <v>13</v>
      </c>
      <c r="H222" s="27" t="s">
        <v>14</v>
      </c>
      <c r="I222" s="28" t="s">
        <v>9</v>
      </c>
      <c r="J222" s="29" t="s">
        <v>15</v>
      </c>
      <c r="K222" s="30"/>
    </row>
    <row r="223" spans="1:11" ht="22.5" customHeight="1">
      <c r="A223" s="8"/>
      <c r="B223" s="17" t="s">
        <v>16</v>
      </c>
      <c r="C223" s="59"/>
      <c r="D223" s="59"/>
      <c r="E223" s="59"/>
      <c r="F223" s="59"/>
      <c r="G223" s="59"/>
      <c r="H223" s="19"/>
      <c r="I223" s="31">
        <f>SUM(I224)</f>
        <v>0</v>
      </c>
      <c r="J223" s="59"/>
      <c r="K223" s="8"/>
    </row>
    <row r="224" spans="1:11" ht="18.75" customHeight="1">
      <c r="A224" s="32"/>
      <c r="B224" s="4"/>
      <c r="C224" s="33" t="s">
        <v>7</v>
      </c>
      <c r="D224" s="34" t="s">
        <v>531</v>
      </c>
      <c r="E224" s="34" t="s">
        <v>532</v>
      </c>
      <c r="F224" s="4"/>
      <c r="G224" s="4"/>
      <c r="H224" s="35"/>
      <c r="I224" s="23">
        <f>SUM(I225:I237)</f>
        <v>0</v>
      </c>
      <c r="J224" s="4"/>
      <c r="K224" s="32"/>
    </row>
    <row r="225" spans="1:11" s="58" customFormat="1" ht="67.5" customHeight="1">
      <c r="A225" s="36"/>
      <c r="B225" s="41" t="s">
        <v>2</v>
      </c>
      <c r="C225" s="41" t="s">
        <v>19</v>
      </c>
      <c r="D225" s="42" t="s">
        <v>494</v>
      </c>
      <c r="E225" s="43" t="s">
        <v>533</v>
      </c>
      <c r="F225" s="44" t="s">
        <v>21</v>
      </c>
      <c r="G225" s="45">
        <v>1</v>
      </c>
      <c r="H225" s="46"/>
      <c r="I225" s="47">
        <f aca="true" t="shared" si="10" ref="I225:I237">ROUND(H225*G225,2)</f>
        <v>0</v>
      </c>
      <c r="J225" s="43" t="s">
        <v>83</v>
      </c>
      <c r="K225" s="36"/>
    </row>
    <row r="226" spans="1:11" s="58" customFormat="1" ht="82.5" customHeight="1">
      <c r="A226" s="40"/>
      <c r="B226" s="41" t="s">
        <v>53</v>
      </c>
      <c r="C226" s="41" t="s">
        <v>19</v>
      </c>
      <c r="D226" s="42" t="s">
        <v>497</v>
      </c>
      <c r="E226" s="43" t="s">
        <v>534</v>
      </c>
      <c r="F226" s="44" t="s">
        <v>21</v>
      </c>
      <c r="G226" s="45">
        <v>1</v>
      </c>
      <c r="H226" s="46"/>
      <c r="I226" s="47">
        <f t="shared" si="10"/>
        <v>0</v>
      </c>
      <c r="J226" s="43" t="s">
        <v>83</v>
      </c>
      <c r="K226" s="8"/>
    </row>
    <row r="227" spans="1:11" s="58" customFormat="1" ht="17.25" customHeight="1">
      <c r="A227" s="40"/>
      <c r="B227" s="41" t="s">
        <v>56</v>
      </c>
      <c r="C227" s="41" t="s">
        <v>19</v>
      </c>
      <c r="D227" s="42" t="s">
        <v>500</v>
      </c>
      <c r="E227" s="43" t="s">
        <v>535</v>
      </c>
      <c r="F227" s="44" t="s">
        <v>21</v>
      </c>
      <c r="G227" s="45">
        <v>1</v>
      </c>
      <c r="H227" s="46"/>
      <c r="I227" s="47">
        <f t="shared" si="10"/>
        <v>0</v>
      </c>
      <c r="J227" s="43" t="s">
        <v>83</v>
      </c>
      <c r="K227" s="8"/>
    </row>
    <row r="228" spans="1:11" s="58" customFormat="1" ht="17.25" customHeight="1">
      <c r="A228" s="40"/>
      <c r="B228" s="41" t="s">
        <v>59</v>
      </c>
      <c r="C228" s="41" t="s">
        <v>19</v>
      </c>
      <c r="D228" s="42" t="s">
        <v>335</v>
      </c>
      <c r="E228" s="43" t="s">
        <v>536</v>
      </c>
      <c r="F228" s="44" t="s">
        <v>21</v>
      </c>
      <c r="G228" s="45">
        <v>1</v>
      </c>
      <c r="H228" s="46"/>
      <c r="I228" s="47">
        <f t="shared" si="10"/>
        <v>0</v>
      </c>
      <c r="J228" s="43" t="s">
        <v>83</v>
      </c>
      <c r="K228" s="8"/>
    </row>
    <row r="229" spans="1:11" s="58" customFormat="1" ht="17.25" customHeight="1">
      <c r="A229" s="40"/>
      <c r="B229" s="41" t="s">
        <v>62</v>
      </c>
      <c r="C229" s="41" t="s">
        <v>19</v>
      </c>
      <c r="D229" s="42" t="s">
        <v>537</v>
      </c>
      <c r="E229" s="43" t="s">
        <v>538</v>
      </c>
      <c r="F229" s="44" t="s">
        <v>21</v>
      </c>
      <c r="G229" s="45">
        <v>1</v>
      </c>
      <c r="H229" s="46"/>
      <c r="I229" s="47">
        <f t="shared" si="10"/>
        <v>0</v>
      </c>
      <c r="J229" s="43" t="s">
        <v>83</v>
      </c>
      <c r="K229" s="8"/>
    </row>
    <row r="230" spans="1:11" s="58" customFormat="1" ht="45" customHeight="1">
      <c r="A230" s="40"/>
      <c r="B230" s="41" t="s">
        <v>65</v>
      </c>
      <c r="C230" s="41" t="s">
        <v>19</v>
      </c>
      <c r="D230" s="42" t="s">
        <v>539</v>
      </c>
      <c r="E230" s="43" t="s">
        <v>540</v>
      </c>
      <c r="F230" s="44" t="s">
        <v>21</v>
      </c>
      <c r="G230" s="45">
        <v>1</v>
      </c>
      <c r="H230" s="46"/>
      <c r="I230" s="47">
        <f t="shared" si="10"/>
        <v>0</v>
      </c>
      <c r="J230" s="43" t="s">
        <v>83</v>
      </c>
      <c r="K230" s="8"/>
    </row>
    <row r="231" spans="1:11" s="58" customFormat="1" ht="17.25" customHeight="1">
      <c r="A231" s="40"/>
      <c r="B231" s="41" t="s">
        <v>68</v>
      </c>
      <c r="C231" s="41" t="s">
        <v>19</v>
      </c>
      <c r="D231" s="42" t="s">
        <v>541</v>
      </c>
      <c r="E231" s="43" t="s">
        <v>542</v>
      </c>
      <c r="F231" s="44" t="s">
        <v>21</v>
      </c>
      <c r="G231" s="45">
        <v>1</v>
      </c>
      <c r="H231" s="46"/>
      <c r="I231" s="47">
        <f t="shared" si="10"/>
        <v>0</v>
      </c>
      <c r="J231" s="43" t="s">
        <v>83</v>
      </c>
      <c r="K231" s="8"/>
    </row>
    <row r="232" spans="1:11" s="58" customFormat="1" ht="17.25" customHeight="1">
      <c r="A232" s="40"/>
      <c r="B232" s="41" t="s">
        <v>71</v>
      </c>
      <c r="C232" s="41" t="s">
        <v>19</v>
      </c>
      <c r="D232" s="42" t="s">
        <v>543</v>
      </c>
      <c r="E232" s="43" t="s">
        <v>544</v>
      </c>
      <c r="F232" s="44" t="s">
        <v>21</v>
      </c>
      <c r="G232" s="45">
        <v>1</v>
      </c>
      <c r="H232" s="46"/>
      <c r="I232" s="47">
        <f t="shared" si="10"/>
        <v>0</v>
      </c>
      <c r="J232" s="43" t="s">
        <v>83</v>
      </c>
      <c r="K232" s="32"/>
    </row>
    <row r="233" spans="1:11" s="58" customFormat="1" ht="17.25" customHeight="1">
      <c r="A233" s="40"/>
      <c r="B233" s="41" t="s">
        <v>74</v>
      </c>
      <c r="C233" s="41" t="s">
        <v>19</v>
      </c>
      <c r="D233" s="42" t="s">
        <v>545</v>
      </c>
      <c r="E233" s="43" t="s">
        <v>546</v>
      </c>
      <c r="F233" s="44" t="s">
        <v>21</v>
      </c>
      <c r="G233" s="45">
        <v>1</v>
      </c>
      <c r="H233" s="46"/>
      <c r="I233" s="47">
        <f t="shared" si="10"/>
        <v>0</v>
      </c>
      <c r="J233" s="43" t="s">
        <v>83</v>
      </c>
      <c r="K233" s="8"/>
    </row>
    <row r="234" spans="1:11" s="58" customFormat="1" ht="82.5" customHeight="1">
      <c r="A234" s="36"/>
      <c r="B234" s="41" t="s">
        <v>77</v>
      </c>
      <c r="C234" s="41" t="s">
        <v>19</v>
      </c>
      <c r="D234" s="42" t="s">
        <v>547</v>
      </c>
      <c r="E234" s="43" t="s">
        <v>554</v>
      </c>
      <c r="F234" s="44" t="s">
        <v>21</v>
      </c>
      <c r="G234" s="45">
        <v>1</v>
      </c>
      <c r="H234" s="46"/>
      <c r="I234" s="47">
        <f t="shared" si="10"/>
        <v>0</v>
      </c>
      <c r="J234" s="43" t="s">
        <v>83</v>
      </c>
      <c r="K234" s="8"/>
    </row>
    <row r="235" spans="1:11" s="58" customFormat="1" ht="57.75" customHeight="1">
      <c r="A235" s="40"/>
      <c r="B235" s="41" t="s">
        <v>80</v>
      </c>
      <c r="C235" s="41" t="s">
        <v>19</v>
      </c>
      <c r="D235" s="42" t="s">
        <v>548</v>
      </c>
      <c r="E235" s="43" t="s">
        <v>555</v>
      </c>
      <c r="F235" s="44" t="s">
        <v>21</v>
      </c>
      <c r="G235" s="45">
        <v>1</v>
      </c>
      <c r="H235" s="46"/>
      <c r="I235" s="47">
        <f t="shared" si="10"/>
        <v>0</v>
      </c>
      <c r="J235" s="43" t="s">
        <v>83</v>
      </c>
      <c r="K235" s="55"/>
    </row>
    <row r="236" spans="1:11" s="58" customFormat="1" ht="17.25" customHeight="1">
      <c r="A236" s="40"/>
      <c r="B236" s="41" t="s">
        <v>85</v>
      </c>
      <c r="C236" s="41" t="s">
        <v>19</v>
      </c>
      <c r="D236" s="42" t="s">
        <v>549</v>
      </c>
      <c r="E236" s="43" t="s">
        <v>550</v>
      </c>
      <c r="F236" s="44" t="s">
        <v>21</v>
      </c>
      <c r="G236" s="45">
        <v>1</v>
      </c>
      <c r="H236" s="46"/>
      <c r="I236" s="47">
        <f t="shared" si="10"/>
        <v>0</v>
      </c>
      <c r="J236" s="43" t="s">
        <v>83</v>
      </c>
      <c r="K236" s="8"/>
    </row>
    <row r="237" spans="1:11" ht="17.25" customHeight="1">
      <c r="A237" s="36"/>
      <c r="B237" s="41" t="s">
        <v>88</v>
      </c>
      <c r="C237" s="41" t="s">
        <v>19</v>
      </c>
      <c r="D237" s="42" t="s">
        <v>551</v>
      </c>
      <c r="E237" s="43" t="s">
        <v>552</v>
      </c>
      <c r="F237" s="44" t="s">
        <v>21</v>
      </c>
      <c r="G237" s="45">
        <v>1</v>
      </c>
      <c r="H237" s="46"/>
      <c r="I237" s="47">
        <f t="shared" si="10"/>
        <v>0</v>
      </c>
      <c r="J237" s="43" t="s">
        <v>83</v>
      </c>
      <c r="K237" s="8"/>
    </row>
    <row r="238" spans="1:11" ht="12">
      <c r="A238" s="12"/>
      <c r="B238" s="13"/>
      <c r="C238" s="13"/>
      <c r="D238" s="13"/>
      <c r="E238" s="13"/>
      <c r="F238" s="13"/>
      <c r="G238" s="13"/>
      <c r="H238" s="21"/>
      <c r="I238" s="13"/>
      <c r="J238" s="13"/>
      <c r="K238" s="8"/>
    </row>
    <row r="239" spans="1:10" ht="12">
      <c r="A239" s="58"/>
      <c r="B239" s="58"/>
      <c r="C239" s="58"/>
      <c r="D239" s="58"/>
      <c r="E239" s="58"/>
      <c r="F239" s="58"/>
      <c r="G239" s="58"/>
      <c r="I239" s="58"/>
      <c r="J239" s="58"/>
    </row>
    <row r="240" s="58" customFormat="1" ht="12" thickBot="1">
      <c r="H240" s="18"/>
    </row>
    <row r="241" spans="1:10" s="60" customFormat="1" ht="12">
      <c r="A241" s="70"/>
      <c r="B241" s="71"/>
      <c r="C241" s="71"/>
      <c r="D241" s="71"/>
      <c r="E241" s="71"/>
      <c r="F241" s="71"/>
      <c r="G241" s="71"/>
      <c r="H241" s="72"/>
      <c r="I241" s="71"/>
      <c r="J241" s="73"/>
    </row>
    <row r="242" spans="1:10" s="60" customFormat="1" ht="15.75">
      <c r="A242" s="74"/>
      <c r="B242" s="69" t="s">
        <v>40</v>
      </c>
      <c r="C242" s="57"/>
      <c r="D242" s="57"/>
      <c r="E242" s="57"/>
      <c r="F242" s="57"/>
      <c r="G242" s="57"/>
      <c r="H242" s="68"/>
      <c r="I242" s="69" t="s">
        <v>3</v>
      </c>
      <c r="J242" s="75"/>
    </row>
    <row r="243" spans="1:10" s="60" customFormat="1" ht="12">
      <c r="A243" s="74"/>
      <c r="B243" s="57"/>
      <c r="C243" s="57"/>
      <c r="D243" s="57"/>
      <c r="E243" s="57"/>
      <c r="F243" s="57"/>
      <c r="G243" s="57"/>
      <c r="H243" s="68"/>
      <c r="I243" s="57"/>
      <c r="J243" s="75"/>
    </row>
    <row r="244" spans="1:10" s="60" customFormat="1" ht="15">
      <c r="A244" s="74"/>
      <c r="B244" s="57"/>
      <c r="C244" s="57"/>
      <c r="D244" s="100" t="s">
        <v>48</v>
      </c>
      <c r="E244" s="100"/>
      <c r="F244" s="57"/>
      <c r="G244" s="57"/>
      <c r="H244" s="68"/>
      <c r="I244" s="97">
        <f>SUM(I10)</f>
        <v>0</v>
      </c>
      <c r="J244" s="98"/>
    </row>
    <row r="245" spans="1:10" s="60" customFormat="1" ht="15">
      <c r="A245" s="74"/>
      <c r="B245" s="57"/>
      <c r="C245" s="57"/>
      <c r="D245" s="100" t="s">
        <v>553</v>
      </c>
      <c r="E245" s="100"/>
      <c r="F245" s="57"/>
      <c r="G245" s="57"/>
      <c r="H245" s="68"/>
      <c r="I245" s="97">
        <f>SUM(I223)</f>
        <v>0</v>
      </c>
      <c r="J245" s="98"/>
    </row>
    <row r="246" spans="1:10" s="60" customFormat="1" ht="12" thickBot="1">
      <c r="A246" s="76"/>
      <c r="B246" s="77"/>
      <c r="C246" s="77"/>
      <c r="D246" s="77"/>
      <c r="E246" s="77"/>
      <c r="F246" s="77"/>
      <c r="G246" s="77"/>
      <c r="H246" s="78"/>
      <c r="I246" s="77"/>
      <c r="J246" s="79"/>
    </row>
    <row r="247" s="60" customFormat="1" ht="6" customHeight="1" thickBot="1">
      <c r="H247" s="18"/>
    </row>
    <row r="248" spans="1:10" s="60" customFormat="1" ht="17.25" customHeight="1">
      <c r="A248" s="70"/>
      <c r="B248" s="71"/>
      <c r="C248" s="71"/>
      <c r="D248" s="99" t="s">
        <v>41</v>
      </c>
      <c r="E248" s="99"/>
      <c r="F248" s="71"/>
      <c r="G248" s="71"/>
      <c r="H248" s="72"/>
      <c r="I248" s="80">
        <f>SUM(I244,I245)</f>
        <v>0</v>
      </c>
      <c r="J248" s="73"/>
    </row>
    <row r="249" spans="1:10" s="60" customFormat="1" ht="17.25" customHeight="1">
      <c r="A249" s="74"/>
      <c r="B249" s="57"/>
      <c r="C249" s="57"/>
      <c r="D249" s="100" t="s">
        <v>42</v>
      </c>
      <c r="E249" s="100"/>
      <c r="F249" s="57"/>
      <c r="G249" s="57"/>
      <c r="H249" s="68"/>
      <c r="I249" s="81">
        <f>PRODUCT(I248,0.21)</f>
        <v>0</v>
      </c>
      <c r="J249" s="75"/>
    </row>
    <row r="250" spans="1:10" s="60" customFormat="1" ht="16.5" customHeight="1" thickBot="1">
      <c r="A250" s="76"/>
      <c r="B250" s="77"/>
      <c r="C250" s="77"/>
      <c r="D250" s="101" t="s">
        <v>43</v>
      </c>
      <c r="E250" s="101"/>
      <c r="F250" s="77"/>
      <c r="G250" s="77"/>
      <c r="H250" s="78"/>
      <c r="I250" s="82">
        <f>SUM(I248:I249)</f>
        <v>0</v>
      </c>
      <c r="J250" s="79"/>
    </row>
    <row r="251" s="60" customFormat="1" ht="12">
      <c r="H251" s="18"/>
    </row>
    <row r="252" s="60" customFormat="1" ht="12">
      <c r="H252" s="18"/>
    </row>
    <row r="253" spans="3:8" s="58" customFormat="1" ht="12.75">
      <c r="C253" s="56" t="s">
        <v>45</v>
      </c>
      <c r="D253" s="56"/>
      <c r="F253" s="56" t="s">
        <v>45</v>
      </c>
      <c r="H253" s="18"/>
    </row>
    <row r="254" s="58" customFormat="1" ht="12">
      <c r="H254" s="18"/>
    </row>
    <row r="255" s="60" customFormat="1" ht="12">
      <c r="H255" s="18"/>
    </row>
    <row r="256" s="60" customFormat="1" ht="12">
      <c r="H256" s="18"/>
    </row>
    <row r="257" s="58" customFormat="1" ht="12">
      <c r="H257" s="18"/>
    </row>
    <row r="258" spans="1:8" s="58" customFormat="1" ht="12">
      <c r="A258" s="57"/>
      <c r="H258" s="18"/>
    </row>
    <row r="259" spans="1:9" s="58" customFormat="1" ht="12.75">
      <c r="A259" s="16"/>
      <c r="B259" s="59"/>
      <c r="C259" s="10" t="s">
        <v>32</v>
      </c>
      <c r="D259" s="11"/>
      <c r="E259" s="11"/>
      <c r="F259" s="10" t="s">
        <v>31</v>
      </c>
      <c r="G259" s="11"/>
      <c r="H259" s="20"/>
      <c r="I259" s="11"/>
    </row>
    <row r="260" spans="1:8" s="58" customFormat="1" ht="12.75">
      <c r="A260" s="57"/>
      <c r="C260" s="56" t="s">
        <v>28</v>
      </c>
      <c r="H260" s="18"/>
    </row>
    <row r="261" spans="1:8" s="58" customFormat="1" ht="12.75">
      <c r="A261" s="57"/>
      <c r="C261" s="56" t="s">
        <v>29</v>
      </c>
      <c r="H261" s="18"/>
    </row>
    <row r="262" spans="1:8" s="58" customFormat="1" ht="12.75">
      <c r="A262" s="57"/>
      <c r="C262" s="56" t="s">
        <v>30</v>
      </c>
      <c r="H262" s="18"/>
    </row>
    <row r="263" spans="1:8" s="58" customFormat="1" ht="12">
      <c r="A263" s="57"/>
      <c r="H263" s="18"/>
    </row>
  </sheetData>
  <autoFilter ref="B9:J214"/>
  <mergeCells count="11">
    <mergeCell ref="D250:E250"/>
    <mergeCell ref="D244:E244"/>
    <mergeCell ref="D245:E245"/>
    <mergeCell ref="D7:E7"/>
    <mergeCell ref="D220:E220"/>
    <mergeCell ref="D248:E248"/>
    <mergeCell ref="D249:E249"/>
    <mergeCell ref="D5:G5"/>
    <mergeCell ref="D6:G6"/>
    <mergeCell ref="I244:J244"/>
    <mergeCell ref="I245:J245"/>
  </mergeCells>
  <dataValidations count="1">
    <dataValidation type="list" allowBlank="1" showInputMessage="1" showErrorMessage="1" error="Povoleny jsou hodnoty K, M." sqref="C215 C238">
      <formula1>"K, M"</formula1>
    </dataValidation>
  </dataValidations>
  <printOptions/>
  <pageMargins left="0.39375" right="0.39375" top="0.39375" bottom="0.39375" header="0" footer="0"/>
  <pageSetup blackAndWhite="1" fitToHeight="100" fitToWidth="1" horizontalDpi="600" verticalDpi="600" orientation="landscape" paperSize="9" scale="64"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PC</dc:creator>
  <cp:keywords/>
  <dc:description/>
  <cp:lastModifiedBy>Šustr Jiří</cp:lastModifiedBy>
  <cp:lastPrinted>2022-05-17T08:34:27Z</cp:lastPrinted>
  <dcterms:created xsi:type="dcterms:W3CDTF">2020-08-24T16:55:20Z</dcterms:created>
  <dcterms:modified xsi:type="dcterms:W3CDTF">2022-05-17T09:44:28Z</dcterms:modified>
  <cp:category/>
  <cp:version/>
  <cp:contentType/>
  <cp:contentStatus/>
</cp:coreProperties>
</file>