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 tabRatio="877" activeTab="7"/>
  </bookViews>
  <sheets>
    <sheet name="Četnost " sheetId="72" r:id="rId1"/>
    <sheet name="Na Louži 951" sheetId="75" r:id="rId2"/>
    <sheet name="Nad Zastávkou 113" sheetId="77" r:id="rId3"/>
    <sheet name="Husova 110" sheetId="80" r:id="rId4"/>
    <sheet name="Husova 111" sheetId="81" r:id="rId5"/>
    <sheet name="Husova 112" sheetId="82" r:id="rId6"/>
    <sheet name="Husova 113" sheetId="83" r:id="rId7"/>
    <sheet name="Havlíčkova 538" sheetId="88" r:id="rId8"/>
  </sheets>
  <calcPr calcId="125725"/>
</workbook>
</file>

<file path=xl/calcChain.xml><?xml version="1.0" encoding="utf-8"?>
<calcChain xmlns="http://schemas.openxmlformats.org/spreadsheetml/2006/main">
  <c r="B22" i="88"/>
  <c r="B12"/>
  <c r="B24" i="75"/>
  <c r="B23"/>
  <c r="B22"/>
  <c r="B21"/>
  <c r="B20"/>
  <c r="B19"/>
  <c r="B18"/>
  <c r="B17"/>
  <c r="B16"/>
  <c r="B15"/>
  <c r="B14"/>
  <c r="B13"/>
  <c r="B12"/>
  <c r="B11"/>
  <c r="B10"/>
  <c r="B9"/>
  <c r="B8"/>
  <c r="B7"/>
</calcChain>
</file>

<file path=xl/sharedStrings.xml><?xml version="1.0" encoding="utf-8"?>
<sst xmlns="http://schemas.openxmlformats.org/spreadsheetml/2006/main" count="187" uniqueCount="105">
  <si>
    <t>Popis domovních prostor</t>
  </si>
  <si>
    <r>
      <t>Plocha m</t>
    </r>
    <r>
      <rPr>
        <b/>
        <vertAlign val="superscript"/>
        <sz val="12"/>
        <color indexed="8"/>
        <rFont val="Arial"/>
        <family val="2"/>
        <charset val="238"/>
      </rPr>
      <t>2</t>
    </r>
  </si>
  <si>
    <t>Počet (ks)</t>
  </si>
  <si>
    <t>Chodba u vchodu</t>
  </si>
  <si>
    <t>Venkovní schody</t>
  </si>
  <si>
    <t>Schody k zadnímu vchodu</t>
  </si>
  <si>
    <t>Chodba u zadního vchodu</t>
  </si>
  <si>
    <t>Mezipodesta</t>
  </si>
  <si>
    <t>Zábradlí</t>
  </si>
  <si>
    <t>Poštovní schránky</t>
  </si>
  <si>
    <t>Vypínače</t>
  </si>
  <si>
    <t>Výtah</t>
  </si>
  <si>
    <t>Vstupní dveře</t>
  </si>
  <si>
    <t>Podesta</t>
  </si>
  <si>
    <t xml:space="preserve">Schody  </t>
  </si>
  <si>
    <t>Balkonové dveře</t>
  </si>
  <si>
    <t>Zadní dveře</t>
  </si>
  <si>
    <t>Okna</t>
  </si>
  <si>
    <t>Okno</t>
  </si>
  <si>
    <t>Schody</t>
  </si>
  <si>
    <t>Chodba k pavlači</t>
  </si>
  <si>
    <t>Pavlač</t>
  </si>
  <si>
    <t xml:space="preserve">Okna </t>
  </si>
  <si>
    <t>Chodba přízemí</t>
  </si>
  <si>
    <t>Schodiště</t>
  </si>
  <si>
    <t>Č.p. :538</t>
  </si>
  <si>
    <t>Sklep</t>
  </si>
  <si>
    <t>poštovní schránky</t>
  </si>
  <si>
    <t>Parapet</t>
  </si>
  <si>
    <t>Ulice: Havlíčkova</t>
  </si>
  <si>
    <t>Schránky</t>
  </si>
  <si>
    <t>Podesta (u vchodu)</t>
  </si>
  <si>
    <t>Zabradlí</t>
  </si>
  <si>
    <t xml:space="preserve">Podesta  </t>
  </si>
  <si>
    <t>Okno nahoře</t>
  </si>
  <si>
    <t>sušárna</t>
  </si>
  <si>
    <t>plocha hlavní vchod</t>
  </si>
  <si>
    <t>schody hlavní vchod</t>
  </si>
  <si>
    <t>dlouhá chodba v přízemí</t>
  </si>
  <si>
    <t>schody z přízemí do 1. patra</t>
  </si>
  <si>
    <t>odpočívadlo</t>
  </si>
  <si>
    <t>chodba v 1. patře</t>
  </si>
  <si>
    <t>schody z 1. patra do 2. patra</t>
  </si>
  <si>
    <t>chodba v 2. patře</t>
  </si>
  <si>
    <t>schody z 2. patra k půdě</t>
  </si>
  <si>
    <t>chodbička u půdy</t>
  </si>
  <si>
    <t>schody z přízemí do suterénu</t>
  </si>
  <si>
    <t>sklep - zametání</t>
  </si>
  <si>
    <t>mytí poštovních schránek</t>
  </si>
  <si>
    <t>Ulice: Na Louži</t>
  </si>
  <si>
    <t>Č.p. : 951</t>
  </si>
  <si>
    <t>plocha před hlavním vchodem</t>
  </si>
  <si>
    <t>chodba v suterénu u schodů</t>
  </si>
  <si>
    <t xml:space="preserve">Vstupní dveře, dveře společných prostor, dveře výtahu a výtahová kabina </t>
  </si>
  <si>
    <t>Počet podlaží</t>
  </si>
  <si>
    <t>Domovní dveře</t>
  </si>
  <si>
    <t>Chodba na patrech</t>
  </si>
  <si>
    <t>Mezipodesty</t>
  </si>
  <si>
    <t>Světla</t>
  </si>
  <si>
    <t>19,3m</t>
  </si>
  <si>
    <t xml:space="preserve">Ulice: Nad Zastávkou </t>
  </si>
  <si>
    <t>Č.p. : 113</t>
  </si>
  <si>
    <t>Mytí poštovních schránek</t>
  </si>
  <si>
    <t xml:space="preserve">Ulice: Husova </t>
  </si>
  <si>
    <t>Č.p. : 110</t>
  </si>
  <si>
    <t>Ulice: Husova</t>
  </si>
  <si>
    <t>Č.p. : 111</t>
  </si>
  <si>
    <t>Č.p. : 112</t>
  </si>
  <si>
    <t>Chodba v patře</t>
  </si>
  <si>
    <t>43,27m</t>
  </si>
  <si>
    <t>Radiátory</t>
  </si>
  <si>
    <t>Společná místnost</t>
  </si>
  <si>
    <t>Chodba před výtahy v přízemi</t>
  </si>
  <si>
    <t>Schody do suterénu</t>
  </si>
  <si>
    <t>Prostor v suterénu</t>
  </si>
  <si>
    <t>Sušárny, kolárny, prádelny</t>
  </si>
  <si>
    <t>82,6m</t>
  </si>
  <si>
    <t>Chodba na patře</t>
  </si>
  <si>
    <t>25,78m</t>
  </si>
  <si>
    <t>Chodba v suterénu</t>
  </si>
  <si>
    <t>výtah dveře</t>
  </si>
  <si>
    <t xml:space="preserve">Výtahy </t>
  </si>
  <si>
    <t xml:space="preserve">Ůklid mezi okny a zábradlím </t>
  </si>
  <si>
    <t>Sklepy, kolárna, sušárna</t>
  </si>
  <si>
    <t>Název  domovních prostor</t>
  </si>
  <si>
    <t xml:space="preserve">listopad, duben </t>
  </si>
  <si>
    <t xml:space="preserve">Popis domovních prostor </t>
  </si>
  <si>
    <t xml:space="preserve">Soupis dodávek a prací </t>
  </si>
  <si>
    <t>Popis výkonávaného úklidu</t>
  </si>
  <si>
    <t>zametení prostor, odstranění nečistot, omytí ovladačů výtahu a zrcadel čistícím prostředkem na alkoholové bázi.</t>
  </si>
  <si>
    <t xml:space="preserve">odstranění prachu na celém povrchu zábradlí a poštovních schránek, omytí prostředkem na saponátové bázi </t>
  </si>
  <si>
    <t xml:space="preserve">Zdi a stropy  společných prostor </t>
  </si>
  <si>
    <t>odstranění nečistot, zametení prostor,ometení nánosů po hmyzu,  očistění zábradlí, omytí prostředkem na saponátové bázi</t>
  </si>
  <si>
    <t>1x týdně</t>
  </si>
  <si>
    <t xml:space="preserve">1x měsíčně </t>
  </si>
  <si>
    <t xml:space="preserve">2x ročně </t>
  </si>
  <si>
    <t xml:space="preserve">2x  ročně </t>
  </si>
  <si>
    <t xml:space="preserve">Vypínače, zvonky, ovladače ve společných prostorech </t>
  </si>
  <si>
    <t>omytí  oken, rámů, vypínačů , zvonků,  hydrantů, zvukové signalizace, a dalších ovladačů čistícím prostředkem na alkoholové bázi</t>
  </si>
  <si>
    <t>Četnost</t>
  </si>
  <si>
    <t>Termín úklidu *</t>
  </si>
  <si>
    <t xml:space="preserve">* přesný harmonogram termínu úklidů bude upřesněn ve smlouvě </t>
  </si>
  <si>
    <t xml:space="preserve">** pozn. Dostupnost firmy k úklidovým pracem při haváriích a nenadálých stavech do 2 hodin od nahlášení pracovníkem OSBN, domovníkem, nebo jiným pracovníkem MěÚ. </t>
  </si>
  <si>
    <t xml:space="preserve">zametení prostor, odstranění nečistot z rohoží, z lapačů nečistot, odstranění nánosů po hmyzu ( pavouci, mouchy atd), omytí světel, vytření všech podlahových ploch saponátovým prostředkem, vynešení odpadů z prostor včetně připravených reklamních letáků. </t>
  </si>
  <si>
    <t xml:space="preserve">odstranění hrubých nečistot, reklamních letáků, lepících etiket,odstranění nečistot z mechanismů zavírání všech dveří (vysátí vodících lišt) omytí přípravkem na alkoholové bázi, vyleštění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</si>
</sst>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6"/>
      <name val="Arial"/>
      <family val="2"/>
      <charset val="238"/>
    </font>
    <font>
      <sz val="10"/>
      <name val="Arial CE"/>
      <charset val="238"/>
    </font>
    <font>
      <b/>
      <sz val="16"/>
      <color indexed="8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2" fontId="10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Border="1"/>
    <xf numFmtId="0" fontId="4" fillId="0" borderId="1" xfId="0" applyNumberFormat="1" applyFont="1" applyBorder="1"/>
    <xf numFmtId="0" fontId="2" fillId="2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4" fillId="0" borderId="0" xfId="0" applyFont="1" applyBorder="1"/>
    <xf numFmtId="0" fontId="4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4" fillId="0" borderId="1" xfId="0" applyNumberFormat="1" applyFont="1" applyFill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2" fontId="8" fillId="3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4" fillId="0" borderId="0" xfId="0" applyFont="1" applyFill="1" applyBorder="1"/>
    <xf numFmtId="0" fontId="4" fillId="0" borderId="3" xfId="0" applyFont="1" applyBorder="1"/>
    <xf numFmtId="2" fontId="4" fillId="0" borderId="2" xfId="0" applyNumberFormat="1" applyFont="1" applyBorder="1"/>
    <xf numFmtId="0" fontId="4" fillId="0" borderId="4" xfId="0" applyFont="1" applyBorder="1"/>
    <xf numFmtId="2" fontId="4" fillId="0" borderId="1" xfId="0" applyNumberFormat="1" applyFont="1" applyBorder="1"/>
    <xf numFmtId="0" fontId="4" fillId="0" borderId="4" xfId="0" applyFont="1" applyFill="1" applyBorder="1"/>
    <xf numFmtId="0" fontId="7" fillId="0" borderId="1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1" fillId="2" borderId="6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vertical="center"/>
    </xf>
    <xf numFmtId="0" fontId="11" fillId="2" borderId="7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normální" xfId="0" builtinId="0"/>
    <cellStyle name="normální_List1" xfId="1"/>
    <cellStyle name="Pevný" xfId="2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view="pageLayout" zoomScaleNormal="100" workbookViewId="0">
      <selection activeCell="B18" sqref="B18:B19"/>
    </sheetView>
  </sheetViews>
  <sheetFormatPr defaultRowHeight="15"/>
  <cols>
    <col min="1" max="1" width="41" customWidth="1"/>
    <col min="2" max="2" width="35.28515625" customWidth="1"/>
    <col min="3" max="4" width="22.5703125" customWidth="1"/>
  </cols>
  <sheetData>
    <row r="1" spans="1:4" ht="25.5" customHeight="1">
      <c r="A1" s="33" t="s">
        <v>87</v>
      </c>
      <c r="B1" s="33"/>
      <c r="C1" s="33"/>
    </row>
    <row r="2" spans="1:4" ht="13.5" customHeight="1" thickBot="1">
      <c r="A2" s="15"/>
      <c r="B2" s="15"/>
      <c r="C2" s="14"/>
      <c r="D2" s="13"/>
    </row>
    <row r="3" spans="1:4" ht="48" customHeight="1">
      <c r="A3" s="26" t="s">
        <v>84</v>
      </c>
      <c r="B3" s="30" t="s">
        <v>88</v>
      </c>
      <c r="C3" s="27" t="s">
        <v>99</v>
      </c>
      <c r="D3" s="27" t="s">
        <v>100</v>
      </c>
    </row>
    <row r="4" spans="1:4" ht="19.5" customHeight="1">
      <c r="A4" s="1" t="s">
        <v>3</v>
      </c>
      <c r="B4" s="35" t="s">
        <v>103</v>
      </c>
      <c r="C4" s="2" t="s">
        <v>93</v>
      </c>
      <c r="D4" s="2"/>
    </row>
    <row r="5" spans="1:4" ht="20.25" customHeight="1">
      <c r="A5" s="1" t="s">
        <v>4</v>
      </c>
      <c r="B5" s="36"/>
      <c r="C5" s="2" t="s">
        <v>93</v>
      </c>
      <c r="D5" s="2"/>
    </row>
    <row r="6" spans="1:4" ht="20.25" customHeight="1">
      <c r="A6" s="1" t="s">
        <v>20</v>
      </c>
      <c r="B6" s="36"/>
      <c r="C6" s="2" t="s">
        <v>93</v>
      </c>
      <c r="D6" s="2"/>
    </row>
    <row r="7" spans="1:4" ht="18.75" customHeight="1">
      <c r="A7" s="1" t="s">
        <v>5</v>
      </c>
      <c r="B7" s="36"/>
      <c r="C7" s="2" t="s">
        <v>93</v>
      </c>
      <c r="D7" s="2"/>
    </row>
    <row r="8" spans="1:4" ht="18" customHeight="1">
      <c r="A8" s="1" t="s">
        <v>6</v>
      </c>
      <c r="B8" s="36"/>
      <c r="C8" s="2" t="s">
        <v>93</v>
      </c>
      <c r="D8" s="2"/>
    </row>
    <row r="9" spans="1:4" ht="18.75" customHeight="1">
      <c r="A9" s="1" t="s">
        <v>14</v>
      </c>
      <c r="B9" s="36"/>
      <c r="C9" s="2" t="s">
        <v>93</v>
      </c>
      <c r="D9" s="2"/>
    </row>
    <row r="10" spans="1:4" ht="17.25" customHeight="1">
      <c r="A10" s="1" t="s">
        <v>7</v>
      </c>
      <c r="B10" s="36"/>
      <c r="C10" s="2" t="s">
        <v>93</v>
      </c>
      <c r="D10" s="2"/>
    </row>
    <row r="11" spans="1:4" ht="18.75" customHeight="1">
      <c r="A11" s="1" t="s">
        <v>13</v>
      </c>
      <c r="B11" s="36"/>
      <c r="C11" s="2" t="s">
        <v>93</v>
      </c>
      <c r="D11" s="2"/>
    </row>
    <row r="12" spans="1:4" ht="15.75">
      <c r="A12" s="1" t="s">
        <v>83</v>
      </c>
      <c r="B12" s="36"/>
      <c r="C12" s="2" t="s">
        <v>93</v>
      </c>
      <c r="D12" s="2"/>
    </row>
    <row r="13" spans="1:4" ht="15.75">
      <c r="A13" s="7" t="s">
        <v>21</v>
      </c>
      <c r="B13" s="37"/>
      <c r="C13" s="2" t="s">
        <v>93</v>
      </c>
      <c r="D13" s="11"/>
    </row>
    <row r="14" spans="1:4" ht="78.75" customHeight="1">
      <c r="A14" s="7" t="s">
        <v>81</v>
      </c>
      <c r="B14" s="31" t="s">
        <v>89</v>
      </c>
      <c r="C14" s="2" t="s">
        <v>93</v>
      </c>
      <c r="D14" s="8"/>
    </row>
    <row r="15" spans="1:4" ht="67.5" customHeight="1">
      <c r="A15" s="1" t="s">
        <v>8</v>
      </c>
      <c r="B15" s="35" t="s">
        <v>90</v>
      </c>
      <c r="C15" s="2" t="s">
        <v>94</v>
      </c>
      <c r="D15" s="2"/>
    </row>
    <row r="16" spans="1:4" ht="15.75">
      <c r="A16" s="1" t="s">
        <v>9</v>
      </c>
      <c r="B16" s="37"/>
      <c r="C16" s="2" t="s">
        <v>94</v>
      </c>
      <c r="D16" s="2"/>
    </row>
    <row r="17" spans="1:4" ht="113.25" customHeight="1">
      <c r="A17" s="28" t="s">
        <v>53</v>
      </c>
      <c r="B17" s="31" t="s">
        <v>104</v>
      </c>
      <c r="C17" s="2" t="s">
        <v>94</v>
      </c>
      <c r="D17" s="29"/>
    </row>
    <row r="18" spans="1:4" ht="15.75">
      <c r="A18" s="7" t="s">
        <v>91</v>
      </c>
      <c r="B18" s="35" t="s">
        <v>92</v>
      </c>
      <c r="C18" s="2" t="s">
        <v>94</v>
      </c>
      <c r="D18" s="2"/>
    </row>
    <row r="19" spans="1:4" ht="75" customHeight="1">
      <c r="A19" s="7" t="s">
        <v>82</v>
      </c>
      <c r="B19" s="37"/>
      <c r="C19" s="2" t="s">
        <v>94</v>
      </c>
      <c r="D19" s="8"/>
    </row>
    <row r="20" spans="1:4" ht="15.75">
      <c r="A20" s="1" t="s">
        <v>17</v>
      </c>
      <c r="B20" s="35" t="s">
        <v>98</v>
      </c>
      <c r="C20" s="2" t="s">
        <v>95</v>
      </c>
      <c r="D20" s="2" t="s">
        <v>85</v>
      </c>
    </row>
    <row r="21" spans="1:4" ht="63.75" customHeight="1">
      <c r="A21" s="28" t="s">
        <v>97</v>
      </c>
      <c r="B21" s="37"/>
      <c r="C21" s="2" t="s">
        <v>96</v>
      </c>
      <c r="D21" s="2" t="s">
        <v>85</v>
      </c>
    </row>
    <row r="22" spans="1:4">
      <c r="A22" s="34" t="s">
        <v>101</v>
      </c>
      <c r="B22" s="34"/>
      <c r="C22" s="34"/>
      <c r="D22" s="34"/>
    </row>
    <row r="23" spans="1:4">
      <c r="A23" s="34"/>
      <c r="B23" s="34"/>
      <c r="C23" s="34"/>
      <c r="D23" s="34"/>
    </row>
    <row r="24" spans="1:4" ht="8.25" customHeight="1">
      <c r="A24" s="32" t="s">
        <v>102</v>
      </c>
      <c r="B24" s="32"/>
      <c r="C24" s="32"/>
      <c r="D24" s="32"/>
    </row>
    <row r="25" spans="1:4" ht="1.5" customHeight="1">
      <c r="A25" s="32"/>
      <c r="B25" s="32"/>
      <c r="C25" s="32"/>
      <c r="D25" s="32"/>
    </row>
    <row r="26" spans="1:4">
      <c r="A26" s="32"/>
      <c r="B26" s="32"/>
      <c r="C26" s="32"/>
      <c r="D26" s="32"/>
    </row>
    <row r="27" spans="1:4">
      <c r="A27" s="32"/>
      <c r="B27" s="32"/>
      <c r="C27" s="32"/>
      <c r="D27" s="32"/>
    </row>
    <row r="30" spans="1:4" ht="15.75">
      <c r="C30" s="5"/>
    </row>
    <row r="31" spans="1:4" ht="15.75">
      <c r="C31" s="5"/>
    </row>
    <row r="32" spans="1:4" ht="15.75">
      <c r="C32" s="5"/>
    </row>
    <row r="33" spans="3:3" ht="15.75">
      <c r="C33" s="5"/>
    </row>
    <row r="34" spans="3:3" ht="15.75">
      <c r="C34" s="5"/>
    </row>
    <row r="35" spans="3:3" ht="15.75">
      <c r="C35" s="5"/>
    </row>
    <row r="36" spans="3:3" ht="15.75">
      <c r="C36" s="5"/>
    </row>
    <row r="37" spans="3:3" ht="15.75">
      <c r="C37" s="5"/>
    </row>
    <row r="38" spans="3:3" ht="15.75">
      <c r="C38" s="5"/>
    </row>
    <row r="39" spans="3:3" ht="15.75">
      <c r="C39" s="5"/>
    </row>
    <row r="40" spans="3:3" ht="15.75">
      <c r="C40" s="5"/>
    </row>
    <row r="41" spans="3:3" ht="15.75">
      <c r="C41" s="5"/>
    </row>
    <row r="42" spans="3:3" ht="15.75">
      <c r="C42" s="16"/>
    </row>
    <row r="43" spans="3:3">
      <c r="C43" s="10"/>
    </row>
  </sheetData>
  <mergeCells count="7">
    <mergeCell ref="A24:D27"/>
    <mergeCell ref="A1:C1"/>
    <mergeCell ref="A22:D23"/>
    <mergeCell ref="B4:B13"/>
    <mergeCell ref="B15:B16"/>
    <mergeCell ref="B18:B19"/>
    <mergeCell ref="B20:B21"/>
  </mergeCells>
  <pageMargins left="0.7" right="0.7" top="0.78740157499999996" bottom="0.78740157499999996" header="0.3" footer="0.3"/>
  <pageSetup paperSize="9" scale="88" orientation="portrait" r:id="rId1"/>
  <headerFooter>
    <oddHeader xml:space="preserve">&amp;RPříloha č.1 k zadávacím podmínkám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26"/>
  <sheetViews>
    <sheetView view="pageLayout" zoomScaleNormal="100" workbookViewId="0">
      <selection sqref="A1:C1"/>
    </sheetView>
  </sheetViews>
  <sheetFormatPr defaultRowHeight="15"/>
  <cols>
    <col min="1" max="1" width="43.5703125" customWidth="1"/>
    <col min="2" max="2" width="17" customWidth="1"/>
    <col min="3" max="3" width="18.42578125" customWidth="1"/>
  </cols>
  <sheetData>
    <row r="1" spans="1:3" ht="26.25">
      <c r="A1" s="33" t="s">
        <v>86</v>
      </c>
      <c r="B1" s="33"/>
      <c r="C1" s="33"/>
    </row>
    <row r="2" spans="1:3" ht="15.75">
      <c r="A2" s="4" t="s">
        <v>49</v>
      </c>
      <c r="B2" s="4" t="s">
        <v>50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7" t="s">
        <v>51</v>
      </c>
      <c r="B7" s="18">
        <f>1.8*1.65</f>
        <v>2.9699999999999998</v>
      </c>
      <c r="C7" s="12"/>
    </row>
    <row r="8" spans="1:3" ht="15.75">
      <c r="A8" s="19" t="s">
        <v>36</v>
      </c>
      <c r="B8" s="20">
        <f>1.8*1.75+1.8*2.09</f>
        <v>6.9119999999999999</v>
      </c>
      <c r="C8" s="12"/>
    </row>
    <row r="9" spans="1:3" ht="15.75">
      <c r="A9" s="19" t="s">
        <v>37</v>
      </c>
      <c r="B9" s="20">
        <f>1.8*0.45*4</f>
        <v>3.24</v>
      </c>
      <c r="C9" s="12"/>
    </row>
    <row r="10" spans="1:3" ht="15.75">
      <c r="A10" s="19" t="s">
        <v>38</v>
      </c>
      <c r="B10" s="20">
        <f>9.8*1.54</f>
        <v>15.092000000000002</v>
      </c>
      <c r="C10" s="12"/>
    </row>
    <row r="11" spans="1:3" ht="15.75">
      <c r="A11" s="19" t="s">
        <v>39</v>
      </c>
      <c r="B11" s="20">
        <f>1.12*0.47*21</f>
        <v>11.054399999999999</v>
      </c>
      <c r="C11" s="9"/>
    </row>
    <row r="12" spans="1:3" ht="15.75">
      <c r="A12" s="19" t="s">
        <v>40</v>
      </c>
      <c r="B12" s="20">
        <f>2.9*1.7</f>
        <v>4.93</v>
      </c>
      <c r="C12" s="9"/>
    </row>
    <row r="13" spans="1:3" ht="15.75">
      <c r="A13" s="19" t="s">
        <v>41</v>
      </c>
      <c r="B13" s="20">
        <f>9.8*1.54</f>
        <v>15.092000000000002</v>
      </c>
      <c r="C13" s="9"/>
    </row>
    <row r="14" spans="1:3" ht="15.75">
      <c r="A14" s="19" t="s">
        <v>42</v>
      </c>
      <c r="B14" s="20">
        <f>1.12*0.47*20</f>
        <v>10.527999999999999</v>
      </c>
      <c r="C14" s="9"/>
    </row>
    <row r="15" spans="1:3" ht="15.75">
      <c r="A15" s="19" t="s">
        <v>40</v>
      </c>
      <c r="B15" s="20">
        <f>2.29*1.7</f>
        <v>3.8929999999999998</v>
      </c>
      <c r="C15" s="9"/>
    </row>
    <row r="16" spans="1:3" ht="15.75">
      <c r="A16" s="19" t="s">
        <v>43</v>
      </c>
      <c r="B16" s="20">
        <f>9.8*1.54</f>
        <v>15.092000000000002</v>
      </c>
      <c r="C16" s="9"/>
    </row>
    <row r="17" spans="1:3" ht="15.75">
      <c r="A17" s="19" t="s">
        <v>44</v>
      </c>
      <c r="B17" s="20">
        <f>1.12*0.47*20</f>
        <v>10.527999999999999</v>
      </c>
      <c r="C17" s="9"/>
    </row>
    <row r="18" spans="1:3" ht="15.75">
      <c r="A18" s="21" t="s">
        <v>40</v>
      </c>
      <c r="B18" s="20">
        <f>2.29*1.7</f>
        <v>3.8929999999999998</v>
      </c>
      <c r="C18" s="9"/>
    </row>
    <row r="19" spans="1:3" ht="15.75">
      <c r="A19" s="21" t="s">
        <v>45</v>
      </c>
      <c r="B19" s="20">
        <f>2.29*1.8</f>
        <v>4.1219999999999999</v>
      </c>
      <c r="C19" s="9"/>
    </row>
    <row r="20" spans="1:3" ht="15.75">
      <c r="A20" s="21" t="s">
        <v>46</v>
      </c>
      <c r="B20" s="20">
        <f>1.12*0.47*17</f>
        <v>8.9488000000000003</v>
      </c>
      <c r="C20" s="9"/>
    </row>
    <row r="21" spans="1:3" ht="15.75">
      <c r="A21" s="21" t="s">
        <v>40</v>
      </c>
      <c r="B21" s="20">
        <f>2.29*1.84</f>
        <v>4.2136000000000005</v>
      </c>
      <c r="C21" s="9"/>
    </row>
    <row r="22" spans="1:3" ht="15.75">
      <c r="A22" s="21" t="s">
        <v>52</v>
      </c>
      <c r="B22" s="20">
        <f>1.15*0.9+3.11*1.4+0.45*1.02</f>
        <v>5.847999999999999</v>
      </c>
      <c r="C22" s="9"/>
    </row>
    <row r="23" spans="1:3" ht="15.75">
      <c r="A23" s="21" t="s">
        <v>35</v>
      </c>
      <c r="B23" s="20">
        <f>5.93*5.54</f>
        <v>32.852199999999996</v>
      </c>
      <c r="C23" s="9"/>
    </row>
    <row r="24" spans="1:3" ht="15.75">
      <c r="A24" s="21" t="s">
        <v>47</v>
      </c>
      <c r="B24" s="20">
        <f>5.94*1.4+5.25*1.25+18.55*1.05+4.2*1.25+4.2*1.25+4.2*0.9+2.45*0.55+0.97*0.75+3.08*1.2+1.53*0.62+1.25*0.6+5.85*1.37+1.6*0.6+1.13*0.6</f>
        <v>65.758099999999999</v>
      </c>
      <c r="C24" s="9"/>
    </row>
    <row r="25" spans="1:3" ht="15.75">
      <c r="A25" s="21" t="s">
        <v>80</v>
      </c>
      <c r="B25" s="20">
        <v>5.4</v>
      </c>
      <c r="C25" s="1">
        <v>3</v>
      </c>
    </row>
    <row r="26" spans="1:3" ht="15.75">
      <c r="A26" s="21" t="s">
        <v>48</v>
      </c>
      <c r="B26" s="20">
        <v>3</v>
      </c>
      <c r="C26" s="9"/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5" verticalDpi="4294967295" r:id="rId1"/>
  <headerFooter>
    <oddHeader xml:space="preserve">&amp;RPříloha č.2  k zadávacím podmínkám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25"/>
  <sheetViews>
    <sheetView view="pageLayout" zoomScaleNormal="100" workbookViewId="0">
      <selection sqref="A1:C1"/>
    </sheetView>
  </sheetViews>
  <sheetFormatPr defaultRowHeight="15"/>
  <cols>
    <col min="1" max="1" width="33.42578125" customWidth="1"/>
    <col min="2" max="2" width="18.140625" customWidth="1"/>
    <col min="3" max="3" width="18.7109375" customWidth="1"/>
  </cols>
  <sheetData>
    <row r="1" spans="1:3" ht="26.25">
      <c r="A1" s="33" t="s">
        <v>86</v>
      </c>
      <c r="B1" s="33"/>
      <c r="C1" s="33"/>
    </row>
    <row r="2" spans="1:3" ht="15.75">
      <c r="A2" s="4" t="s">
        <v>60</v>
      </c>
      <c r="B2" s="4" t="s">
        <v>61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" t="s">
        <v>54</v>
      </c>
      <c r="B7" s="1"/>
      <c r="C7" s="23">
        <v>3</v>
      </c>
    </row>
    <row r="8" spans="1:3" ht="15.75">
      <c r="A8" s="1" t="s">
        <v>55</v>
      </c>
      <c r="B8" s="1">
        <v>6.5</v>
      </c>
      <c r="C8" s="24">
        <v>2</v>
      </c>
    </row>
    <row r="9" spans="1:3" ht="15.75">
      <c r="A9" s="1" t="s">
        <v>15</v>
      </c>
      <c r="B9" s="1">
        <v>2.98</v>
      </c>
      <c r="C9" s="24">
        <v>2</v>
      </c>
    </row>
    <row r="10" spans="1:3" ht="15.75">
      <c r="A10" s="22" t="s">
        <v>23</v>
      </c>
      <c r="B10" s="1">
        <v>16.452000000000002</v>
      </c>
      <c r="C10" s="24">
        <v>16.452000000000002</v>
      </c>
    </row>
    <row r="11" spans="1:3" ht="15.75">
      <c r="A11" s="1" t="s">
        <v>56</v>
      </c>
      <c r="B11" s="1">
        <v>11.16</v>
      </c>
      <c r="C11" s="24">
        <v>2</v>
      </c>
    </row>
    <row r="12" spans="1:3" ht="15.75">
      <c r="A12" s="1" t="s">
        <v>24</v>
      </c>
      <c r="B12" s="1">
        <v>14.435</v>
      </c>
      <c r="C12" s="24">
        <v>14.435</v>
      </c>
    </row>
    <row r="13" spans="1:3" ht="15.75">
      <c r="A13" s="1" t="s">
        <v>57</v>
      </c>
      <c r="B13" s="1">
        <v>5.34</v>
      </c>
      <c r="C13" s="24">
        <v>2</v>
      </c>
    </row>
    <row r="14" spans="1:3" ht="15.75">
      <c r="A14" s="1" t="s">
        <v>58</v>
      </c>
      <c r="B14" s="1"/>
      <c r="C14" s="24">
        <v>10</v>
      </c>
    </row>
    <row r="15" spans="1:3" ht="15.75">
      <c r="A15" s="1" t="s">
        <v>8</v>
      </c>
      <c r="B15" s="1"/>
      <c r="C15" s="24" t="s">
        <v>59</v>
      </c>
    </row>
    <row r="16" spans="1:3">
      <c r="A16" s="10"/>
      <c r="B16" s="10"/>
      <c r="C16" s="10"/>
    </row>
    <row r="17" spans="1:3">
      <c r="A17" s="10"/>
      <c r="B17" s="10"/>
      <c r="C17" s="10"/>
    </row>
    <row r="18" spans="1:3">
      <c r="A18" s="10"/>
      <c r="B18" s="10"/>
      <c r="C18" s="10"/>
    </row>
    <row r="19" spans="1:3">
      <c r="A19" s="10"/>
      <c r="B19" s="10"/>
      <c r="C19" s="10"/>
    </row>
    <row r="20" spans="1:3">
      <c r="A20" s="10"/>
      <c r="B20" s="10"/>
      <c r="C20" s="10"/>
    </row>
    <row r="21" spans="1:3">
      <c r="A21" s="10"/>
      <c r="B21" s="10"/>
      <c r="C21" s="10"/>
    </row>
    <row r="22" spans="1:3">
      <c r="A22" s="10"/>
      <c r="B22" s="10"/>
      <c r="C22" s="10"/>
    </row>
    <row r="23" spans="1:3">
      <c r="A23" s="10"/>
      <c r="B23" s="10"/>
      <c r="C23" s="10"/>
    </row>
    <row r="24" spans="1:3">
      <c r="A24" s="10"/>
      <c r="B24" s="10"/>
      <c r="C24" s="10"/>
    </row>
    <row r="25" spans="1:3">
      <c r="A25" s="10"/>
      <c r="B25" s="10"/>
      <c r="C25" s="10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headerFooter>
    <oddHeader xml:space="preserve">&amp;RPříloha č.2  k zadávacím podmínkám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16"/>
  <sheetViews>
    <sheetView view="pageLayout" zoomScaleNormal="100" workbookViewId="0">
      <selection activeCell="C26" sqref="C26"/>
    </sheetView>
  </sheetViews>
  <sheetFormatPr defaultRowHeight="15"/>
  <cols>
    <col min="1" max="1" width="36.85546875" customWidth="1"/>
    <col min="2" max="2" width="18.28515625" customWidth="1"/>
    <col min="3" max="3" width="18.42578125" customWidth="1"/>
  </cols>
  <sheetData>
    <row r="1" spans="1:3" ht="26.25">
      <c r="A1" s="33" t="s">
        <v>86</v>
      </c>
      <c r="B1" s="33"/>
      <c r="C1" s="33"/>
    </row>
    <row r="2" spans="1:3" ht="15.75">
      <c r="A2" s="4" t="s">
        <v>63</v>
      </c>
      <c r="B2" s="4" t="s">
        <v>64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" t="s">
        <v>3</v>
      </c>
      <c r="B7" s="6">
        <v>4.7699999999999996</v>
      </c>
      <c r="C7" s="1">
        <v>1</v>
      </c>
    </row>
    <row r="8" spans="1:3" ht="15.75">
      <c r="A8" s="1" t="s">
        <v>24</v>
      </c>
      <c r="B8" s="6">
        <v>59.308</v>
      </c>
      <c r="C8" s="1">
        <v>4</v>
      </c>
    </row>
    <row r="9" spans="1:3" ht="15.75">
      <c r="A9" s="1" t="s">
        <v>68</v>
      </c>
      <c r="B9" s="6">
        <v>236.4</v>
      </c>
      <c r="C9" s="1">
        <v>4</v>
      </c>
    </row>
    <row r="10" spans="1:3" ht="15.75">
      <c r="A10" s="1" t="s">
        <v>55</v>
      </c>
      <c r="B10" s="6">
        <v>7.47</v>
      </c>
      <c r="C10" s="1">
        <v>1</v>
      </c>
    </row>
    <row r="11" spans="1:3" ht="15.75">
      <c r="A11" s="1" t="s">
        <v>17</v>
      </c>
      <c r="B11" s="6">
        <v>132.36000000000001</v>
      </c>
      <c r="C11" s="1">
        <v>19</v>
      </c>
    </row>
    <row r="12" spans="1:3" ht="15.75">
      <c r="A12" s="1" t="s">
        <v>8</v>
      </c>
      <c r="B12" s="6" t="s">
        <v>69</v>
      </c>
      <c r="C12" s="1">
        <v>1</v>
      </c>
    </row>
    <row r="13" spans="1:3" ht="15.75">
      <c r="A13" s="1" t="s">
        <v>10</v>
      </c>
      <c r="B13" s="6"/>
      <c r="C13" s="1">
        <v>48</v>
      </c>
    </row>
    <row r="14" spans="1:3" ht="15.75">
      <c r="A14" s="1" t="s">
        <v>58</v>
      </c>
      <c r="B14" s="6"/>
      <c r="C14" s="1">
        <v>20</v>
      </c>
    </row>
    <row r="15" spans="1:3" ht="15.75">
      <c r="A15" s="1" t="s">
        <v>70</v>
      </c>
      <c r="B15" s="6"/>
      <c r="C15" s="1">
        <v>4</v>
      </c>
    </row>
    <row r="16" spans="1:3" ht="15.75">
      <c r="A16" s="1" t="s">
        <v>27</v>
      </c>
      <c r="B16" s="6"/>
      <c r="C16" s="1"/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5" verticalDpi="4294967295" r:id="rId1"/>
  <headerFooter>
    <oddHeader xml:space="preserve">&amp;RPříloha č.2  k zadávacím podmínkám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C21"/>
  <sheetViews>
    <sheetView view="pageLayout" zoomScaleNormal="100" workbookViewId="0">
      <selection sqref="A1:C1"/>
    </sheetView>
  </sheetViews>
  <sheetFormatPr defaultRowHeight="15"/>
  <cols>
    <col min="1" max="1" width="36.85546875" customWidth="1"/>
    <col min="2" max="2" width="18.140625" customWidth="1"/>
    <col min="3" max="3" width="18.7109375" customWidth="1"/>
  </cols>
  <sheetData>
    <row r="1" spans="1:3" ht="26.25">
      <c r="A1" s="33" t="s">
        <v>86</v>
      </c>
      <c r="B1" s="33"/>
      <c r="C1" s="33"/>
    </row>
    <row r="2" spans="1:3" ht="15.75">
      <c r="A2" s="4" t="s">
        <v>65</v>
      </c>
      <c r="B2" s="4" t="s">
        <v>66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" t="s">
        <v>3</v>
      </c>
      <c r="B7" s="6">
        <v>32.811999999999998</v>
      </c>
      <c r="C7" s="25">
        <v>1</v>
      </c>
    </row>
    <row r="8" spans="1:3" ht="15.75">
      <c r="A8" s="1" t="s">
        <v>24</v>
      </c>
      <c r="B8" s="6">
        <v>86.915999999999997</v>
      </c>
      <c r="C8" s="25">
        <v>6</v>
      </c>
    </row>
    <row r="9" spans="1:3" ht="15.75">
      <c r="A9" s="1" t="s">
        <v>55</v>
      </c>
      <c r="B9" s="6">
        <v>26.53</v>
      </c>
      <c r="C9" s="25">
        <v>2</v>
      </c>
    </row>
    <row r="10" spans="1:3" ht="15.75">
      <c r="A10" s="1" t="s">
        <v>71</v>
      </c>
      <c r="B10" s="6">
        <v>27.93</v>
      </c>
      <c r="C10" s="25">
        <v>1</v>
      </c>
    </row>
    <row r="11" spans="1:3" ht="15.75">
      <c r="A11" s="1" t="s">
        <v>72</v>
      </c>
      <c r="B11" s="6">
        <v>8.51</v>
      </c>
      <c r="C11" s="25">
        <v>1</v>
      </c>
    </row>
    <row r="12" spans="1:3" ht="15.75">
      <c r="A12" s="1" t="s">
        <v>73</v>
      </c>
      <c r="B12" s="6">
        <v>11.577999999999999</v>
      </c>
      <c r="C12" s="25">
        <v>1</v>
      </c>
    </row>
    <row r="13" spans="1:3" ht="15.75">
      <c r="A13" s="1" t="s">
        <v>74</v>
      </c>
      <c r="B13" s="6">
        <v>39.950000000000003</v>
      </c>
      <c r="C13" s="25">
        <v>1</v>
      </c>
    </row>
    <row r="14" spans="1:3" ht="15.75">
      <c r="A14" s="1" t="s">
        <v>22</v>
      </c>
      <c r="B14" s="6">
        <v>49.7</v>
      </c>
      <c r="C14" s="25">
        <v>7</v>
      </c>
    </row>
    <row r="15" spans="1:3" ht="15.75">
      <c r="A15" s="1" t="s">
        <v>11</v>
      </c>
      <c r="B15" s="6">
        <v>2.2759999999999998</v>
      </c>
      <c r="C15" s="25">
        <v>2</v>
      </c>
    </row>
    <row r="16" spans="1:3" ht="15.75">
      <c r="A16" s="1" t="s">
        <v>62</v>
      </c>
      <c r="B16" s="6"/>
      <c r="C16" s="25">
        <v>75</v>
      </c>
    </row>
    <row r="17" spans="1:3" ht="15.75">
      <c r="A17" s="1" t="s">
        <v>75</v>
      </c>
      <c r="B17" s="6"/>
      <c r="C17" s="25">
        <v>7</v>
      </c>
    </row>
    <row r="18" spans="1:3" ht="15.75">
      <c r="A18" s="1" t="s">
        <v>8</v>
      </c>
      <c r="B18" s="6" t="s">
        <v>76</v>
      </c>
      <c r="C18" s="25"/>
    </row>
    <row r="19" spans="1:3" ht="15.75">
      <c r="A19" s="1" t="s">
        <v>10</v>
      </c>
      <c r="B19" s="6"/>
      <c r="C19" s="25">
        <v>75</v>
      </c>
    </row>
    <row r="20" spans="1:3" ht="15.75">
      <c r="A20" s="1" t="s">
        <v>58</v>
      </c>
      <c r="B20" s="6"/>
      <c r="C20" s="25">
        <v>36</v>
      </c>
    </row>
    <row r="21" spans="1:3" ht="15.75">
      <c r="A21" s="1" t="s">
        <v>68</v>
      </c>
      <c r="B21" s="6">
        <v>249.61199999999999</v>
      </c>
      <c r="C21" s="25">
        <v>6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5" verticalDpi="4294967295" r:id="rId1"/>
  <headerFooter>
    <oddHeader xml:space="preserve">&amp;RPříloha č.2  k zadávacím podmínkám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C15"/>
  <sheetViews>
    <sheetView view="pageLayout" zoomScaleNormal="100" workbookViewId="0">
      <selection sqref="A1:C1"/>
    </sheetView>
  </sheetViews>
  <sheetFormatPr defaultRowHeight="15"/>
  <cols>
    <col min="1" max="1" width="36.85546875" customWidth="1"/>
    <col min="2" max="2" width="18.42578125" customWidth="1"/>
    <col min="3" max="3" width="18" customWidth="1"/>
  </cols>
  <sheetData>
    <row r="1" spans="1:3" ht="26.25">
      <c r="A1" s="33" t="s">
        <v>86</v>
      </c>
      <c r="B1" s="33"/>
      <c r="C1" s="33"/>
    </row>
    <row r="2" spans="1:3" ht="15.75">
      <c r="A2" s="4" t="s">
        <v>63</v>
      </c>
      <c r="B2" s="4" t="s">
        <v>67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" t="s">
        <v>3</v>
      </c>
      <c r="B7" s="6">
        <v>10.24</v>
      </c>
      <c r="C7" s="25">
        <v>1</v>
      </c>
    </row>
    <row r="8" spans="1:3" ht="15.75">
      <c r="A8" s="1" t="s">
        <v>24</v>
      </c>
      <c r="B8" s="6">
        <v>50.5</v>
      </c>
      <c r="C8" s="25">
        <v>4</v>
      </c>
    </row>
    <row r="9" spans="1:3" ht="15.75">
      <c r="A9" s="1" t="s">
        <v>55</v>
      </c>
      <c r="B9" s="6">
        <v>6.9180000000000001</v>
      </c>
      <c r="C9" s="25">
        <v>1</v>
      </c>
    </row>
    <row r="10" spans="1:3" ht="15.75">
      <c r="A10" s="1" t="s">
        <v>77</v>
      </c>
      <c r="B10" s="6">
        <v>148.84</v>
      </c>
      <c r="C10" s="25">
        <v>4</v>
      </c>
    </row>
    <row r="11" spans="1:3" ht="15.75">
      <c r="A11" s="1" t="s">
        <v>22</v>
      </c>
      <c r="B11" s="6">
        <v>57.631999999999998</v>
      </c>
      <c r="C11" s="25">
        <v>8</v>
      </c>
    </row>
    <row r="12" spans="1:3" ht="15.75">
      <c r="A12" s="1" t="s">
        <v>8</v>
      </c>
      <c r="B12" s="6" t="s">
        <v>78</v>
      </c>
      <c r="C12" s="25">
        <v>1</v>
      </c>
    </row>
    <row r="13" spans="1:3" ht="15.75">
      <c r="A13" s="1" t="s">
        <v>58</v>
      </c>
      <c r="B13" s="6"/>
      <c r="C13" s="25">
        <v>20</v>
      </c>
    </row>
    <row r="14" spans="1:3" ht="15.75">
      <c r="A14" s="1" t="s">
        <v>70</v>
      </c>
      <c r="B14" s="6"/>
      <c r="C14" s="25">
        <v>4</v>
      </c>
    </row>
    <row r="15" spans="1:3" ht="15.75">
      <c r="A15" s="1" t="s">
        <v>62</v>
      </c>
      <c r="B15" s="6"/>
      <c r="C15" s="25"/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5" verticalDpi="4294967295" r:id="rId1"/>
  <headerFooter>
    <oddHeader xml:space="preserve">&amp;RPříloha č.2  k zadávacím podmínkám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C18"/>
  <sheetViews>
    <sheetView view="pageLayout" zoomScaleNormal="100" workbookViewId="0">
      <selection sqref="A1:C1"/>
    </sheetView>
  </sheetViews>
  <sheetFormatPr defaultRowHeight="15"/>
  <cols>
    <col min="1" max="1" width="36.85546875" customWidth="1"/>
    <col min="2" max="2" width="18.42578125" customWidth="1"/>
    <col min="3" max="3" width="18.7109375" customWidth="1"/>
  </cols>
  <sheetData>
    <row r="1" spans="1:3" ht="26.25">
      <c r="A1" s="33" t="s">
        <v>86</v>
      </c>
      <c r="B1" s="33"/>
      <c r="C1" s="33"/>
    </row>
    <row r="2" spans="1:3" ht="15.75">
      <c r="A2" s="4" t="s">
        <v>63</v>
      </c>
      <c r="B2" s="4" t="s">
        <v>61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" t="s">
        <v>3</v>
      </c>
      <c r="B7" s="6">
        <v>9.2799999999999994</v>
      </c>
      <c r="C7" s="25">
        <v>1</v>
      </c>
    </row>
    <row r="8" spans="1:3" ht="15.75">
      <c r="A8" s="1" t="s">
        <v>24</v>
      </c>
      <c r="B8" s="6">
        <v>93.52</v>
      </c>
      <c r="C8" s="25">
        <v>7</v>
      </c>
    </row>
    <row r="9" spans="1:3" ht="15.75">
      <c r="A9" s="1" t="s">
        <v>23</v>
      </c>
      <c r="B9" s="6">
        <v>16.940000000000001</v>
      </c>
      <c r="C9" s="25">
        <v>1</v>
      </c>
    </row>
    <row r="10" spans="1:3" ht="15.75">
      <c r="A10" s="1" t="s">
        <v>79</v>
      </c>
      <c r="B10" s="6">
        <v>8</v>
      </c>
      <c r="C10" s="25">
        <v>1</v>
      </c>
    </row>
    <row r="11" spans="1:3" ht="15.75">
      <c r="A11" s="1" t="s">
        <v>77</v>
      </c>
      <c r="B11" s="6">
        <v>141.71</v>
      </c>
      <c r="C11" s="25">
        <v>1</v>
      </c>
    </row>
    <row r="12" spans="1:3" ht="15.75">
      <c r="A12" s="1" t="s">
        <v>8</v>
      </c>
      <c r="B12" s="6">
        <v>53.963000000000001</v>
      </c>
      <c r="C12" s="25">
        <v>1</v>
      </c>
    </row>
    <row r="13" spans="1:3" ht="15.75">
      <c r="A13" s="1" t="s">
        <v>58</v>
      </c>
      <c r="B13" s="6"/>
      <c r="C13" s="25">
        <v>21</v>
      </c>
    </row>
    <row r="14" spans="1:3" ht="15.75">
      <c r="A14" s="1" t="s">
        <v>10</v>
      </c>
      <c r="B14" s="6"/>
      <c r="C14" s="25">
        <v>70</v>
      </c>
    </row>
    <row r="15" spans="1:3" ht="15.75">
      <c r="A15" s="1" t="s">
        <v>11</v>
      </c>
      <c r="B15" s="6">
        <v>0.8</v>
      </c>
      <c r="C15" s="25">
        <v>1</v>
      </c>
    </row>
    <row r="16" spans="1:3" ht="15.75">
      <c r="A16" s="1" t="s">
        <v>62</v>
      </c>
      <c r="B16" s="6"/>
      <c r="C16" s="25">
        <v>30</v>
      </c>
    </row>
    <row r="17" spans="1:3" ht="15.75">
      <c r="A17" s="1" t="s">
        <v>55</v>
      </c>
      <c r="B17" s="6">
        <v>14.06</v>
      </c>
      <c r="C17" s="25">
        <v>2</v>
      </c>
    </row>
    <row r="18" spans="1:3" ht="15.75">
      <c r="A18" s="1" t="s">
        <v>17</v>
      </c>
      <c r="B18" s="6">
        <v>46.896000000000001</v>
      </c>
      <c r="C18" s="25">
        <v>6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5" verticalDpi="4294967295" r:id="rId1"/>
  <headerFooter>
    <oddHeader xml:space="preserve">&amp;RPříloha č.2  k zadávacím podmínkám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C22"/>
  <sheetViews>
    <sheetView tabSelected="1" view="pageLayout" zoomScaleNormal="100" workbookViewId="0">
      <selection activeCell="B16" sqref="B16"/>
    </sheetView>
  </sheetViews>
  <sheetFormatPr defaultRowHeight="15"/>
  <cols>
    <col min="1" max="1" width="21.85546875" customWidth="1"/>
    <col min="2" max="2" width="23.140625" customWidth="1"/>
    <col min="3" max="3" width="20.28515625" customWidth="1"/>
  </cols>
  <sheetData>
    <row r="2" spans="1:3" ht="26.25">
      <c r="A2" s="33" t="s">
        <v>86</v>
      </c>
      <c r="B2" s="33"/>
      <c r="C2" s="33"/>
    </row>
    <row r="3" spans="1:3" ht="15.75">
      <c r="A3" s="4" t="s">
        <v>29</v>
      </c>
      <c r="B3" s="4" t="s">
        <v>25</v>
      </c>
    </row>
    <row r="7" spans="1:3" ht="18.75">
      <c r="A7" s="3" t="s">
        <v>0</v>
      </c>
      <c r="B7" s="3" t="s">
        <v>1</v>
      </c>
      <c r="C7" s="3" t="s">
        <v>2</v>
      </c>
    </row>
    <row r="8" spans="1:3" ht="15.75">
      <c r="A8" s="22" t="s">
        <v>12</v>
      </c>
      <c r="B8" s="22">
        <v>5.2</v>
      </c>
      <c r="C8" s="22"/>
    </row>
    <row r="9" spans="1:3" ht="15.75">
      <c r="A9" s="22" t="s">
        <v>3</v>
      </c>
      <c r="B9" s="22">
        <v>5.8719999999999999</v>
      </c>
      <c r="C9" s="22"/>
    </row>
    <row r="10" spans="1:3" ht="15.75">
      <c r="A10" s="22" t="s">
        <v>30</v>
      </c>
      <c r="B10" s="22"/>
      <c r="C10" s="22">
        <v>16</v>
      </c>
    </row>
    <row r="11" spans="1:3" ht="15.75">
      <c r="A11" s="22" t="s">
        <v>31</v>
      </c>
      <c r="B11" s="22">
        <v>2.6549999999999998</v>
      </c>
      <c r="C11" s="22"/>
    </row>
    <row r="12" spans="1:3" ht="15.75">
      <c r="A12" s="22" t="s">
        <v>6</v>
      </c>
      <c r="B12" s="22">
        <f>4.874+1.103</f>
        <v>5.9769999999999994</v>
      </c>
      <c r="C12" s="22"/>
    </row>
    <row r="13" spans="1:3" ht="15.75">
      <c r="A13" s="22" t="s">
        <v>16</v>
      </c>
      <c r="B13" s="22">
        <v>2.9249999999999998</v>
      </c>
      <c r="C13" s="22"/>
    </row>
    <row r="14" spans="1:3" ht="15.75">
      <c r="A14" s="22" t="s">
        <v>32</v>
      </c>
      <c r="B14" s="22">
        <v>3.1150000000000002</v>
      </c>
      <c r="C14" s="22">
        <v>8</v>
      </c>
    </row>
    <row r="15" spans="1:3" ht="15.75">
      <c r="A15" s="22" t="s">
        <v>19</v>
      </c>
      <c r="B15" s="22">
        <v>3.694</v>
      </c>
      <c r="C15" s="22">
        <v>8</v>
      </c>
    </row>
    <row r="16" spans="1:3" ht="15.75">
      <c r="A16" s="22" t="s">
        <v>7</v>
      </c>
      <c r="B16" s="22">
        <v>2.8340000000000001</v>
      </c>
      <c r="C16" s="22">
        <v>4</v>
      </c>
    </row>
    <row r="17" spans="1:3" ht="15.75">
      <c r="A17" s="22" t="s">
        <v>18</v>
      </c>
      <c r="B17" s="22">
        <v>3.9180000000000001</v>
      </c>
      <c r="C17" s="22">
        <v>3</v>
      </c>
    </row>
    <row r="18" spans="1:3" ht="15.75">
      <c r="A18" s="22" t="s">
        <v>28</v>
      </c>
      <c r="B18" s="22">
        <v>2.0459999999999998</v>
      </c>
      <c r="C18" s="22">
        <v>4</v>
      </c>
    </row>
    <row r="19" spans="1:3" ht="15.75">
      <c r="A19" s="22" t="s">
        <v>33</v>
      </c>
      <c r="B19" s="22">
        <v>3.585</v>
      </c>
      <c r="C19" s="22">
        <v>4</v>
      </c>
    </row>
    <row r="20" spans="1:3" ht="15.75">
      <c r="A20" s="22" t="s">
        <v>34</v>
      </c>
      <c r="B20" s="22">
        <v>1.9319999999999999</v>
      </c>
      <c r="C20" s="22">
        <v>1</v>
      </c>
    </row>
    <row r="21" spans="1:3" ht="15.75">
      <c r="A21" s="22" t="s">
        <v>10</v>
      </c>
      <c r="B21" s="22"/>
      <c r="C21" s="22">
        <v>34</v>
      </c>
    </row>
    <row r="22" spans="1:3" ht="15.75">
      <c r="A22" s="22" t="s">
        <v>26</v>
      </c>
      <c r="B22" s="22">
        <f>18.916+25.194+0.749+17.762+2.636+2.636</f>
        <v>67.893000000000001</v>
      </c>
      <c r="C22" s="22"/>
    </row>
  </sheetData>
  <mergeCells count="1">
    <mergeCell ref="A2:C2"/>
  </mergeCells>
  <pageMargins left="0.7" right="0.7" top="0.78740157499999996" bottom="0.78740157499999996" header="0.3" footer="0.3"/>
  <pageSetup paperSize="9" orientation="portrait" horizontalDpi="4294967295" verticalDpi="4294967295" r:id="rId1"/>
  <headerFooter>
    <oddHeader xml:space="preserve">&amp;RPříloha č.2  k zadávacím podmínkám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Četnost </vt:lpstr>
      <vt:lpstr>Na Louži 951</vt:lpstr>
      <vt:lpstr>Nad Zastávkou 113</vt:lpstr>
      <vt:lpstr>Husova 110</vt:lpstr>
      <vt:lpstr>Husova 111</vt:lpstr>
      <vt:lpstr>Husova 112</vt:lpstr>
      <vt:lpstr>Husova 113</vt:lpstr>
      <vt:lpstr>Havlíčkova 538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noskm1</dc:creator>
  <cp:lastModifiedBy>Petra Krásná</cp:lastModifiedBy>
  <cp:lastPrinted>2014-01-21T12:31:41Z</cp:lastPrinted>
  <dcterms:created xsi:type="dcterms:W3CDTF">2012-09-10T13:32:15Z</dcterms:created>
  <dcterms:modified xsi:type="dcterms:W3CDTF">2014-01-22T10:42:36Z</dcterms:modified>
</cp:coreProperties>
</file>