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ata\home$\vanor1\Dokumenty\ARCE VANOR\SKOLKY INVESTICE\2. MŠ Bezručova\NOVÁ TŘÍDA\Rozpočet\Výkaz výměr\"/>
    </mc:Choice>
  </mc:AlternateContent>
  <bookViews>
    <workbookView xWindow="-105" yWindow="-105" windowWidth="23250" windowHeight="12570" activeTab="1"/>
  </bookViews>
  <sheets>
    <sheet name="Pokyny pro vyplnění" sheetId="11" r:id="rId1"/>
    <sheet name="Stavba" sheetId="1" r:id="rId2"/>
    <sheet name="VzorPolozky" sheetId="10" state="hidden" r:id="rId3"/>
    <sheet name="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Pol'!$A$1:$X$1141</definedName>
    <definedName name="_xlnm.Print_Area" localSheetId="1">Stavba!$A$1:$J$86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5" i="1" l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1131" i="12"/>
  <c r="BA1129" i="12"/>
  <c r="BA1120" i="12"/>
  <c r="G9" i="12"/>
  <c r="M9" i="12" s="1"/>
  <c r="I9" i="12"/>
  <c r="I8" i="12" s="1"/>
  <c r="K9" i="12"/>
  <c r="K8" i="12" s="1"/>
  <c r="O9" i="12"/>
  <c r="O8" i="12" s="1"/>
  <c r="Q9" i="12"/>
  <c r="V9" i="12"/>
  <c r="V8" i="12" s="1"/>
  <c r="G13" i="12"/>
  <c r="I13" i="12"/>
  <c r="K13" i="12"/>
  <c r="M13" i="12"/>
  <c r="O13" i="12"/>
  <c r="Q13" i="12"/>
  <c r="Q8" i="12" s="1"/>
  <c r="V13" i="12"/>
  <c r="G14" i="12"/>
  <c r="I14" i="12"/>
  <c r="K14" i="12"/>
  <c r="M14" i="12"/>
  <c r="O14" i="12"/>
  <c r="Q14" i="12"/>
  <c r="V14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I19" i="12"/>
  <c r="K19" i="12"/>
  <c r="M19" i="12"/>
  <c r="O19" i="12"/>
  <c r="Q19" i="12"/>
  <c r="V19" i="12"/>
  <c r="G23" i="12"/>
  <c r="M23" i="12" s="1"/>
  <c r="I23" i="12"/>
  <c r="K23" i="12"/>
  <c r="O23" i="12"/>
  <c r="Q23" i="12"/>
  <c r="V23" i="12"/>
  <c r="G24" i="12"/>
  <c r="G8" i="12" s="1"/>
  <c r="I24" i="12"/>
  <c r="K24" i="12"/>
  <c r="O24" i="12"/>
  <c r="Q24" i="12"/>
  <c r="V24" i="12"/>
  <c r="G29" i="12"/>
  <c r="I29" i="12"/>
  <c r="K29" i="12"/>
  <c r="K28" i="12" s="1"/>
  <c r="M29" i="12"/>
  <c r="O29" i="12"/>
  <c r="Q29" i="12"/>
  <c r="Q28" i="12" s="1"/>
  <c r="V29" i="12"/>
  <c r="G32" i="12"/>
  <c r="I32" i="12"/>
  <c r="K32" i="12"/>
  <c r="M32" i="12"/>
  <c r="O32" i="12"/>
  <c r="O28" i="12" s="1"/>
  <c r="Q32" i="12"/>
  <c r="V32" i="12"/>
  <c r="G33" i="12"/>
  <c r="I33" i="12"/>
  <c r="K33" i="12"/>
  <c r="M33" i="12"/>
  <c r="O33" i="12"/>
  <c r="Q33" i="12"/>
  <c r="V33" i="12"/>
  <c r="G36" i="12"/>
  <c r="M36" i="12" s="1"/>
  <c r="I36" i="12"/>
  <c r="K36" i="12"/>
  <c r="O36" i="12"/>
  <c r="Q36" i="12"/>
  <c r="V36" i="12"/>
  <c r="G38" i="12"/>
  <c r="I38" i="12"/>
  <c r="K38" i="12"/>
  <c r="M38" i="12"/>
  <c r="O38" i="12"/>
  <c r="Q38" i="12"/>
  <c r="V38" i="12"/>
  <c r="V28" i="12" s="1"/>
  <c r="G43" i="12"/>
  <c r="M43" i="12" s="1"/>
  <c r="I43" i="12"/>
  <c r="K43" i="12"/>
  <c r="O43" i="12"/>
  <c r="Q43" i="12"/>
  <c r="V43" i="12"/>
  <c r="G47" i="12"/>
  <c r="G28" i="12" s="1"/>
  <c r="I47" i="12"/>
  <c r="K47" i="12"/>
  <c r="O47" i="12"/>
  <c r="Q47" i="12"/>
  <c r="V47" i="12"/>
  <c r="G51" i="12"/>
  <c r="M51" i="12" s="1"/>
  <c r="I51" i="12"/>
  <c r="I28" i="12" s="1"/>
  <c r="K51" i="12"/>
  <c r="O51" i="12"/>
  <c r="Q51" i="12"/>
  <c r="V51" i="12"/>
  <c r="G61" i="12"/>
  <c r="I61" i="12"/>
  <c r="K61" i="12"/>
  <c r="M61" i="12"/>
  <c r="O61" i="12"/>
  <c r="Q61" i="12"/>
  <c r="V61" i="12"/>
  <c r="G64" i="12"/>
  <c r="I64" i="12"/>
  <c r="K64" i="12"/>
  <c r="M64" i="12"/>
  <c r="O64" i="12"/>
  <c r="Q64" i="12"/>
  <c r="V64" i="12"/>
  <c r="G67" i="12"/>
  <c r="I67" i="12"/>
  <c r="K67" i="12"/>
  <c r="M67" i="12"/>
  <c r="O67" i="12"/>
  <c r="Q67" i="12"/>
  <c r="V67" i="12"/>
  <c r="G78" i="12"/>
  <c r="M78" i="12" s="1"/>
  <c r="I78" i="12"/>
  <c r="K78" i="12"/>
  <c r="O78" i="12"/>
  <c r="Q78" i="12"/>
  <c r="V78" i="12"/>
  <c r="G87" i="12"/>
  <c r="I87" i="12"/>
  <c r="K87" i="12"/>
  <c r="M87" i="12"/>
  <c r="O87" i="12"/>
  <c r="Q87" i="12"/>
  <c r="V87" i="12"/>
  <c r="G91" i="12"/>
  <c r="M91" i="12" s="1"/>
  <c r="I91" i="12"/>
  <c r="K91" i="12"/>
  <c r="O91" i="12"/>
  <c r="Q91" i="12"/>
  <c r="V91" i="12"/>
  <c r="G95" i="12"/>
  <c r="M95" i="12" s="1"/>
  <c r="I95" i="12"/>
  <c r="K95" i="12"/>
  <c r="O95" i="12"/>
  <c r="Q95" i="12"/>
  <c r="V95" i="12"/>
  <c r="G99" i="12"/>
  <c r="M99" i="12" s="1"/>
  <c r="I99" i="12"/>
  <c r="K99" i="12"/>
  <c r="O99" i="12"/>
  <c r="Q99" i="12"/>
  <c r="V99" i="12"/>
  <c r="G103" i="12"/>
  <c r="G104" i="12"/>
  <c r="I104" i="12"/>
  <c r="I103" i="12" s="1"/>
  <c r="K104" i="12"/>
  <c r="M104" i="12"/>
  <c r="O104" i="12"/>
  <c r="O103" i="12" s="1"/>
  <c r="Q104" i="12"/>
  <c r="Q103" i="12" s="1"/>
  <c r="V104" i="12"/>
  <c r="V103" i="12" s="1"/>
  <c r="G131" i="12"/>
  <c r="I131" i="12"/>
  <c r="K131" i="12"/>
  <c r="K103" i="12" s="1"/>
  <c r="M131" i="12"/>
  <c r="O131" i="12"/>
  <c r="Q131" i="12"/>
  <c r="V131" i="12"/>
  <c r="G138" i="12"/>
  <c r="I138" i="12"/>
  <c r="K138" i="12"/>
  <c r="M138" i="12"/>
  <c r="O138" i="12"/>
  <c r="Q138" i="12"/>
  <c r="V138" i="12"/>
  <c r="G190" i="12"/>
  <c r="I190" i="12"/>
  <c r="K190" i="12"/>
  <c r="M190" i="12"/>
  <c r="O190" i="12"/>
  <c r="Q190" i="12"/>
  <c r="V190" i="12"/>
  <c r="G195" i="12"/>
  <c r="M195" i="12" s="1"/>
  <c r="I195" i="12"/>
  <c r="K195" i="12"/>
  <c r="O195" i="12"/>
  <c r="Q195" i="12"/>
  <c r="V195" i="12"/>
  <c r="G213" i="12"/>
  <c r="M213" i="12" s="1"/>
  <c r="I213" i="12"/>
  <c r="K213" i="12"/>
  <c r="O213" i="12"/>
  <c r="Q213" i="12"/>
  <c r="V213" i="12"/>
  <c r="G263" i="12"/>
  <c r="G262" i="12" s="1"/>
  <c r="I263" i="12"/>
  <c r="K263" i="12"/>
  <c r="K262" i="12" s="1"/>
  <c r="O263" i="12"/>
  <c r="O262" i="12" s="1"/>
  <c r="Q263" i="12"/>
  <c r="Q262" i="12" s="1"/>
  <c r="V263" i="12"/>
  <c r="V262" i="12" s="1"/>
  <c r="G266" i="12"/>
  <c r="I266" i="12"/>
  <c r="I262" i="12" s="1"/>
  <c r="K266" i="12"/>
  <c r="M266" i="12"/>
  <c r="O266" i="12"/>
  <c r="Q266" i="12"/>
  <c r="V266" i="12"/>
  <c r="G271" i="12"/>
  <c r="I271" i="12"/>
  <c r="K271" i="12"/>
  <c r="M271" i="12"/>
  <c r="O271" i="12"/>
  <c r="Q271" i="12"/>
  <c r="V271" i="12"/>
  <c r="G279" i="12"/>
  <c r="M279" i="12" s="1"/>
  <c r="I279" i="12"/>
  <c r="I278" i="12" s="1"/>
  <c r="K279" i="12"/>
  <c r="K278" i="12" s="1"/>
  <c r="O279" i="12"/>
  <c r="O278" i="12" s="1"/>
  <c r="Q279" i="12"/>
  <c r="V279" i="12"/>
  <c r="V278" i="12" s="1"/>
  <c r="G280" i="12"/>
  <c r="M280" i="12" s="1"/>
  <c r="I280" i="12"/>
  <c r="K280" i="12"/>
  <c r="O280" i="12"/>
  <c r="Q280" i="12"/>
  <c r="Q278" i="12" s="1"/>
  <c r="V280" i="12"/>
  <c r="G283" i="12"/>
  <c r="G278" i="12" s="1"/>
  <c r="I283" i="12"/>
  <c r="K283" i="12"/>
  <c r="O283" i="12"/>
  <c r="Q283" i="12"/>
  <c r="V283" i="12"/>
  <c r="I285" i="12"/>
  <c r="O285" i="12"/>
  <c r="G286" i="12"/>
  <c r="G285" i="12" s="1"/>
  <c r="I286" i="12"/>
  <c r="K286" i="12"/>
  <c r="K285" i="12" s="1"/>
  <c r="O286" i="12"/>
  <c r="Q286" i="12"/>
  <c r="Q285" i="12" s="1"/>
  <c r="V286" i="12"/>
  <c r="V285" i="12" s="1"/>
  <c r="G290" i="12"/>
  <c r="I290" i="12"/>
  <c r="G291" i="12"/>
  <c r="I291" i="12"/>
  <c r="K291" i="12"/>
  <c r="K290" i="12" s="1"/>
  <c r="M291" i="12"/>
  <c r="O291" i="12"/>
  <c r="O290" i="12" s="1"/>
  <c r="Q291" i="12"/>
  <c r="Q290" i="12" s="1"/>
  <c r="V291" i="12"/>
  <c r="G294" i="12"/>
  <c r="I294" i="12"/>
  <c r="K294" i="12"/>
  <c r="M294" i="12"/>
  <c r="O294" i="12"/>
  <c r="Q294" i="12"/>
  <c r="V294" i="12"/>
  <c r="G297" i="12"/>
  <c r="I297" i="12"/>
  <c r="K297" i="12"/>
  <c r="M297" i="12"/>
  <c r="O297" i="12"/>
  <c r="Q297" i="12"/>
  <c r="V297" i="12"/>
  <c r="V290" i="12" s="1"/>
  <c r="G299" i="12"/>
  <c r="M299" i="12" s="1"/>
  <c r="I299" i="12"/>
  <c r="K299" i="12"/>
  <c r="O299" i="12"/>
  <c r="Q299" i="12"/>
  <c r="V299" i="12"/>
  <c r="G302" i="12"/>
  <c r="M302" i="12" s="1"/>
  <c r="I302" i="12"/>
  <c r="I301" i="12" s="1"/>
  <c r="K302" i="12"/>
  <c r="K301" i="12" s="1"/>
  <c r="O302" i="12"/>
  <c r="O301" i="12" s="1"/>
  <c r="Q302" i="12"/>
  <c r="V302" i="12"/>
  <c r="G305" i="12"/>
  <c r="G301" i="12" s="1"/>
  <c r="I305" i="12"/>
  <c r="K305" i="12"/>
  <c r="O305" i="12"/>
  <c r="Q305" i="12"/>
  <c r="V305" i="12"/>
  <c r="G319" i="12"/>
  <c r="M319" i="12" s="1"/>
  <c r="I319" i="12"/>
  <c r="K319" i="12"/>
  <c r="O319" i="12"/>
  <c r="Q319" i="12"/>
  <c r="V319" i="12"/>
  <c r="G328" i="12"/>
  <c r="I328" i="12"/>
  <c r="K328" i="12"/>
  <c r="M328" i="12"/>
  <c r="O328" i="12"/>
  <c r="Q328" i="12"/>
  <c r="V328" i="12"/>
  <c r="G332" i="12"/>
  <c r="I332" i="12"/>
  <c r="K332" i="12"/>
  <c r="M332" i="12"/>
  <c r="O332" i="12"/>
  <c r="Q332" i="12"/>
  <c r="V332" i="12"/>
  <c r="G336" i="12"/>
  <c r="I336" i="12"/>
  <c r="K336" i="12"/>
  <c r="M336" i="12"/>
  <c r="O336" i="12"/>
  <c r="Q336" i="12"/>
  <c r="V336" i="12"/>
  <c r="G338" i="12"/>
  <c r="M338" i="12" s="1"/>
  <c r="I338" i="12"/>
  <c r="K338" i="12"/>
  <c r="O338" i="12"/>
  <c r="Q338" i="12"/>
  <c r="Q301" i="12" s="1"/>
  <c r="V338" i="12"/>
  <c r="G342" i="12"/>
  <c r="M342" i="12" s="1"/>
  <c r="I342" i="12"/>
  <c r="K342" i="12"/>
  <c r="O342" i="12"/>
  <c r="Q342" i="12"/>
  <c r="V342" i="12"/>
  <c r="V301" i="12" s="1"/>
  <c r="G346" i="12"/>
  <c r="M346" i="12" s="1"/>
  <c r="I346" i="12"/>
  <c r="K346" i="12"/>
  <c r="O346" i="12"/>
  <c r="Q346" i="12"/>
  <c r="V346" i="12"/>
  <c r="G350" i="12"/>
  <c r="M350" i="12" s="1"/>
  <c r="I350" i="12"/>
  <c r="K350" i="12"/>
  <c r="O350" i="12"/>
  <c r="Q350" i="12"/>
  <c r="V350" i="12"/>
  <c r="G353" i="12"/>
  <c r="M353" i="12" s="1"/>
  <c r="I353" i="12"/>
  <c r="K353" i="12"/>
  <c r="O353" i="12"/>
  <c r="Q353" i="12"/>
  <c r="V353" i="12"/>
  <c r="G356" i="12"/>
  <c r="I356" i="12"/>
  <c r="K356" i="12"/>
  <c r="M356" i="12"/>
  <c r="O356" i="12"/>
  <c r="Q356" i="12"/>
  <c r="V356" i="12"/>
  <c r="G359" i="12"/>
  <c r="I359" i="12"/>
  <c r="K359" i="12"/>
  <c r="M359" i="12"/>
  <c r="O359" i="12"/>
  <c r="Q359" i="12"/>
  <c r="V359" i="12"/>
  <c r="G362" i="12"/>
  <c r="I362" i="12"/>
  <c r="K362" i="12"/>
  <c r="M362" i="12"/>
  <c r="O362" i="12"/>
  <c r="Q362" i="12"/>
  <c r="V362" i="12"/>
  <c r="G366" i="12"/>
  <c r="M366" i="12" s="1"/>
  <c r="I366" i="12"/>
  <c r="K366" i="12"/>
  <c r="O366" i="12"/>
  <c r="Q366" i="12"/>
  <c r="V366" i="12"/>
  <c r="G369" i="12"/>
  <c r="M369" i="12" s="1"/>
  <c r="I369" i="12"/>
  <c r="K369" i="12"/>
  <c r="O369" i="12"/>
  <c r="Q369" i="12"/>
  <c r="V369" i="12"/>
  <c r="G370" i="12"/>
  <c r="M370" i="12" s="1"/>
  <c r="I370" i="12"/>
  <c r="K370" i="12"/>
  <c r="O370" i="12"/>
  <c r="Q370" i="12"/>
  <c r="V370" i="12"/>
  <c r="G373" i="12"/>
  <c r="M373" i="12" s="1"/>
  <c r="I373" i="12"/>
  <c r="K373" i="12"/>
  <c r="O373" i="12"/>
  <c r="Q373" i="12"/>
  <c r="V373" i="12"/>
  <c r="G376" i="12"/>
  <c r="M376" i="12" s="1"/>
  <c r="I376" i="12"/>
  <c r="K376" i="12"/>
  <c r="O376" i="12"/>
  <c r="Q376" i="12"/>
  <c r="V376" i="12"/>
  <c r="G380" i="12"/>
  <c r="I380" i="12"/>
  <c r="K380" i="12"/>
  <c r="M380" i="12"/>
  <c r="O380" i="12"/>
  <c r="Q380" i="12"/>
  <c r="V380" i="12"/>
  <c r="G383" i="12"/>
  <c r="I383" i="12"/>
  <c r="K383" i="12"/>
  <c r="M383" i="12"/>
  <c r="O383" i="12"/>
  <c r="Q383" i="12"/>
  <c r="V383" i="12"/>
  <c r="G386" i="12"/>
  <c r="I386" i="12"/>
  <c r="K386" i="12"/>
  <c r="M386" i="12"/>
  <c r="O386" i="12"/>
  <c r="Q386" i="12"/>
  <c r="V386" i="12"/>
  <c r="K392" i="12"/>
  <c r="O392" i="12"/>
  <c r="Q392" i="12"/>
  <c r="G393" i="12"/>
  <c r="G392" i="12" s="1"/>
  <c r="I393" i="12"/>
  <c r="I392" i="12" s="1"/>
  <c r="K393" i="12"/>
  <c r="O393" i="12"/>
  <c r="Q393" i="12"/>
  <c r="V393" i="12"/>
  <c r="V392" i="12" s="1"/>
  <c r="G398" i="12"/>
  <c r="G397" i="12" s="1"/>
  <c r="I398" i="12"/>
  <c r="K398" i="12"/>
  <c r="K397" i="12" s="1"/>
  <c r="O398" i="12"/>
  <c r="Q398" i="12"/>
  <c r="Q397" i="12" s="1"/>
  <c r="V398" i="12"/>
  <c r="G399" i="12"/>
  <c r="M399" i="12" s="1"/>
  <c r="I399" i="12"/>
  <c r="I397" i="12" s="1"/>
  <c r="K399" i="12"/>
  <c r="O399" i="12"/>
  <c r="O397" i="12" s="1"/>
  <c r="Q399" i="12"/>
  <c r="V399" i="12"/>
  <c r="G400" i="12"/>
  <c r="I400" i="12"/>
  <c r="K400" i="12"/>
  <c r="M400" i="12"/>
  <c r="O400" i="12"/>
  <c r="Q400" i="12"/>
  <c r="V400" i="12"/>
  <c r="G405" i="12"/>
  <c r="I405" i="12"/>
  <c r="K405" i="12"/>
  <c r="M405" i="12"/>
  <c r="O405" i="12"/>
  <c r="Q405" i="12"/>
  <c r="V405" i="12"/>
  <c r="G420" i="12"/>
  <c r="I420" i="12"/>
  <c r="K420" i="12"/>
  <c r="M420" i="12"/>
  <c r="O420" i="12"/>
  <c r="Q420" i="12"/>
  <c r="V420" i="12"/>
  <c r="V397" i="12" s="1"/>
  <c r="G421" i="12"/>
  <c r="M421" i="12" s="1"/>
  <c r="I421" i="12"/>
  <c r="K421" i="12"/>
  <c r="O421" i="12"/>
  <c r="Q421" i="12"/>
  <c r="V421" i="12"/>
  <c r="G422" i="12"/>
  <c r="Q422" i="12"/>
  <c r="V422" i="12"/>
  <c r="G423" i="12"/>
  <c r="M423" i="12" s="1"/>
  <c r="M422" i="12" s="1"/>
  <c r="I423" i="12"/>
  <c r="I422" i="12" s="1"/>
  <c r="K423" i="12"/>
  <c r="K422" i="12" s="1"/>
  <c r="O423" i="12"/>
  <c r="O422" i="12" s="1"/>
  <c r="Q423" i="12"/>
  <c r="V423" i="12"/>
  <c r="G424" i="12"/>
  <c r="K424" i="12"/>
  <c r="Q424" i="12"/>
  <c r="G425" i="12"/>
  <c r="I425" i="12"/>
  <c r="I424" i="12" s="1"/>
  <c r="K425" i="12"/>
  <c r="M425" i="12"/>
  <c r="M424" i="12" s="1"/>
  <c r="O425" i="12"/>
  <c r="O424" i="12" s="1"/>
  <c r="Q425" i="12"/>
  <c r="V425" i="12"/>
  <c r="V424" i="12" s="1"/>
  <c r="G428" i="12"/>
  <c r="I428" i="12"/>
  <c r="K428" i="12"/>
  <c r="O428" i="12"/>
  <c r="G429" i="12"/>
  <c r="I429" i="12"/>
  <c r="K429" i="12"/>
  <c r="M429" i="12"/>
  <c r="M428" i="12" s="1"/>
  <c r="O429" i="12"/>
  <c r="Q429" i="12"/>
  <c r="Q428" i="12" s="1"/>
  <c r="V429" i="12"/>
  <c r="V428" i="12" s="1"/>
  <c r="K434" i="12"/>
  <c r="M434" i="12"/>
  <c r="O434" i="12"/>
  <c r="V434" i="12"/>
  <c r="G435" i="12"/>
  <c r="G434" i="12" s="1"/>
  <c r="I435" i="12"/>
  <c r="I434" i="12" s="1"/>
  <c r="K435" i="12"/>
  <c r="M435" i="12"/>
  <c r="O435" i="12"/>
  <c r="Q435" i="12"/>
  <c r="Q434" i="12" s="1"/>
  <c r="V435" i="12"/>
  <c r="O440" i="12"/>
  <c r="Q440" i="12"/>
  <c r="V440" i="12"/>
  <c r="G441" i="12"/>
  <c r="M441" i="12" s="1"/>
  <c r="I441" i="12"/>
  <c r="I440" i="12" s="1"/>
  <c r="K441" i="12"/>
  <c r="K440" i="12" s="1"/>
  <c r="O441" i="12"/>
  <c r="Q441" i="12"/>
  <c r="V441" i="12"/>
  <c r="G444" i="12"/>
  <c r="G440" i="12" s="1"/>
  <c r="I444" i="12"/>
  <c r="K444" i="12"/>
  <c r="O444" i="12"/>
  <c r="Q444" i="12"/>
  <c r="V444" i="12"/>
  <c r="G447" i="12"/>
  <c r="I447" i="12"/>
  <c r="K447" i="12"/>
  <c r="M447" i="12"/>
  <c r="O447" i="12"/>
  <c r="Q447" i="12"/>
  <c r="V447" i="12"/>
  <c r="K448" i="12"/>
  <c r="G449" i="12"/>
  <c r="I449" i="12"/>
  <c r="I448" i="12" s="1"/>
  <c r="K449" i="12"/>
  <c r="M449" i="12"/>
  <c r="O449" i="12"/>
  <c r="Q449" i="12"/>
  <c r="Q448" i="12" s="1"/>
  <c r="V449" i="12"/>
  <c r="V448" i="12" s="1"/>
  <c r="G453" i="12"/>
  <c r="I453" i="12"/>
  <c r="K453" i="12"/>
  <c r="M453" i="12"/>
  <c r="O453" i="12"/>
  <c r="O448" i="12" s="1"/>
  <c r="Q453" i="12"/>
  <c r="V453" i="12"/>
  <c r="G458" i="12"/>
  <c r="I458" i="12"/>
  <c r="K458" i="12"/>
  <c r="M458" i="12"/>
  <c r="O458" i="12"/>
  <c r="Q458" i="12"/>
  <c r="V458" i="12"/>
  <c r="G461" i="12"/>
  <c r="M461" i="12" s="1"/>
  <c r="I461" i="12"/>
  <c r="K461" i="12"/>
  <c r="O461" i="12"/>
  <c r="Q461" i="12"/>
  <c r="V461" i="12"/>
  <c r="G463" i="12"/>
  <c r="G462" i="12" s="1"/>
  <c r="I463" i="12"/>
  <c r="K463" i="12"/>
  <c r="K462" i="12" s="1"/>
  <c r="O463" i="12"/>
  <c r="O462" i="12" s="1"/>
  <c r="Q463" i="12"/>
  <c r="V463" i="12"/>
  <c r="V462" i="12" s="1"/>
  <c r="G465" i="12"/>
  <c r="I465" i="12"/>
  <c r="I462" i="12" s="1"/>
  <c r="K465" i="12"/>
  <c r="M465" i="12"/>
  <c r="O465" i="12"/>
  <c r="Q465" i="12"/>
  <c r="V465" i="12"/>
  <c r="G467" i="12"/>
  <c r="M467" i="12" s="1"/>
  <c r="I467" i="12"/>
  <c r="K467" i="12"/>
  <c r="O467" i="12"/>
  <c r="Q467" i="12"/>
  <c r="V467" i="12"/>
  <c r="G469" i="12"/>
  <c r="I469" i="12"/>
  <c r="K469" i="12"/>
  <c r="M469" i="12"/>
  <c r="O469" i="12"/>
  <c r="Q469" i="12"/>
  <c r="Q462" i="12" s="1"/>
  <c r="V469" i="12"/>
  <c r="G471" i="12"/>
  <c r="I471" i="12"/>
  <c r="K471" i="12"/>
  <c r="M471" i="12"/>
  <c r="O471" i="12"/>
  <c r="Q471" i="12"/>
  <c r="V471" i="12"/>
  <c r="G473" i="12"/>
  <c r="I473" i="12"/>
  <c r="K473" i="12"/>
  <c r="M473" i="12"/>
  <c r="O473" i="12"/>
  <c r="Q473" i="12"/>
  <c r="V473" i="12"/>
  <c r="G476" i="12"/>
  <c r="M476" i="12" s="1"/>
  <c r="I476" i="12"/>
  <c r="K476" i="12"/>
  <c r="O476" i="12"/>
  <c r="Q476" i="12"/>
  <c r="V476" i="12"/>
  <c r="G480" i="12"/>
  <c r="M480" i="12" s="1"/>
  <c r="I480" i="12"/>
  <c r="K480" i="12"/>
  <c r="O480" i="12"/>
  <c r="Q480" i="12"/>
  <c r="V480" i="12"/>
  <c r="G483" i="12"/>
  <c r="M483" i="12" s="1"/>
  <c r="I483" i="12"/>
  <c r="K483" i="12"/>
  <c r="O483" i="12"/>
  <c r="Q483" i="12"/>
  <c r="V483" i="12"/>
  <c r="G488" i="12"/>
  <c r="I488" i="12"/>
  <c r="K488" i="12"/>
  <c r="M488" i="12"/>
  <c r="O488" i="12"/>
  <c r="Q488" i="12"/>
  <c r="V488" i="12"/>
  <c r="G491" i="12"/>
  <c r="M491" i="12" s="1"/>
  <c r="I491" i="12"/>
  <c r="K491" i="12"/>
  <c r="O491" i="12"/>
  <c r="Q491" i="12"/>
  <c r="V491" i="12"/>
  <c r="G492" i="12"/>
  <c r="I492" i="12"/>
  <c r="K492" i="12"/>
  <c r="M492" i="12"/>
  <c r="O492" i="12"/>
  <c r="Q492" i="12"/>
  <c r="V492" i="12"/>
  <c r="G495" i="12"/>
  <c r="I495" i="12"/>
  <c r="K495" i="12"/>
  <c r="M495" i="12"/>
  <c r="O495" i="12"/>
  <c r="Q495" i="12"/>
  <c r="V495" i="12"/>
  <c r="G496" i="12"/>
  <c r="I496" i="12"/>
  <c r="K496" i="12"/>
  <c r="M496" i="12"/>
  <c r="O496" i="12"/>
  <c r="Q496" i="12"/>
  <c r="V496" i="12"/>
  <c r="G497" i="12"/>
  <c r="M497" i="12" s="1"/>
  <c r="I497" i="12"/>
  <c r="K497" i="12"/>
  <c r="O497" i="12"/>
  <c r="Q497" i="12"/>
  <c r="V497" i="12"/>
  <c r="G499" i="12"/>
  <c r="G498" i="12" s="1"/>
  <c r="I499" i="12"/>
  <c r="K499" i="12"/>
  <c r="K498" i="12" s="1"/>
  <c r="O499" i="12"/>
  <c r="O498" i="12" s="1"/>
  <c r="Q499" i="12"/>
  <c r="V499" i="12"/>
  <c r="V498" i="12" s="1"/>
  <c r="G504" i="12"/>
  <c r="I504" i="12"/>
  <c r="I498" i="12" s="1"/>
  <c r="K504" i="12"/>
  <c r="M504" i="12"/>
  <c r="O504" i="12"/>
  <c r="Q504" i="12"/>
  <c r="V504" i="12"/>
  <c r="G509" i="12"/>
  <c r="M509" i="12" s="1"/>
  <c r="I509" i="12"/>
  <c r="K509" i="12"/>
  <c r="O509" i="12"/>
  <c r="Q509" i="12"/>
  <c r="V509" i="12"/>
  <c r="G511" i="12"/>
  <c r="I511" i="12"/>
  <c r="K511" i="12"/>
  <c r="M511" i="12"/>
  <c r="O511" i="12"/>
  <c r="Q511" i="12"/>
  <c r="Q498" i="12" s="1"/>
  <c r="V511" i="12"/>
  <c r="G513" i="12"/>
  <c r="I513" i="12"/>
  <c r="K513" i="12"/>
  <c r="M513" i="12"/>
  <c r="O513" i="12"/>
  <c r="Q513" i="12"/>
  <c r="V513" i="12"/>
  <c r="G520" i="12"/>
  <c r="I520" i="12"/>
  <c r="K520" i="12"/>
  <c r="M520" i="12"/>
  <c r="O520" i="12"/>
  <c r="Q520" i="12"/>
  <c r="V520" i="12"/>
  <c r="G528" i="12"/>
  <c r="M528" i="12" s="1"/>
  <c r="I528" i="12"/>
  <c r="K528" i="12"/>
  <c r="O528" i="12"/>
  <c r="Q528" i="12"/>
  <c r="V528" i="12"/>
  <c r="G530" i="12"/>
  <c r="M530" i="12" s="1"/>
  <c r="I530" i="12"/>
  <c r="K530" i="12"/>
  <c r="O530" i="12"/>
  <c r="Q530" i="12"/>
  <c r="V530" i="12"/>
  <c r="G532" i="12"/>
  <c r="M532" i="12" s="1"/>
  <c r="I532" i="12"/>
  <c r="K532" i="12"/>
  <c r="O532" i="12"/>
  <c r="Q532" i="12"/>
  <c r="V532" i="12"/>
  <c r="G534" i="12"/>
  <c r="I534" i="12"/>
  <c r="K534" i="12"/>
  <c r="M534" i="12"/>
  <c r="O534" i="12"/>
  <c r="Q534" i="12"/>
  <c r="V534" i="12"/>
  <c r="G535" i="12"/>
  <c r="M535" i="12" s="1"/>
  <c r="I535" i="12"/>
  <c r="K535" i="12"/>
  <c r="O535" i="12"/>
  <c r="Q535" i="12"/>
  <c r="V535" i="12"/>
  <c r="G537" i="12"/>
  <c r="I537" i="12"/>
  <c r="K537" i="12"/>
  <c r="M537" i="12"/>
  <c r="O537" i="12"/>
  <c r="Q537" i="12"/>
  <c r="V537" i="12"/>
  <c r="G539" i="12"/>
  <c r="I539" i="12"/>
  <c r="K539" i="12"/>
  <c r="M539" i="12"/>
  <c r="O539" i="12"/>
  <c r="Q539" i="12"/>
  <c r="V539" i="12"/>
  <c r="G540" i="12"/>
  <c r="I540" i="12"/>
  <c r="K540" i="12"/>
  <c r="M540" i="12"/>
  <c r="O540" i="12"/>
  <c r="Q540" i="12"/>
  <c r="V540" i="12"/>
  <c r="G541" i="12"/>
  <c r="M541" i="12" s="1"/>
  <c r="I541" i="12"/>
  <c r="K541" i="12"/>
  <c r="O541" i="12"/>
  <c r="Q541" i="12"/>
  <c r="V541" i="12"/>
  <c r="G542" i="12"/>
  <c r="M542" i="12" s="1"/>
  <c r="I542" i="12"/>
  <c r="K542" i="12"/>
  <c r="O542" i="12"/>
  <c r="Q542" i="12"/>
  <c r="V542" i="12"/>
  <c r="G545" i="12"/>
  <c r="M545" i="12" s="1"/>
  <c r="I545" i="12"/>
  <c r="K545" i="12"/>
  <c r="O545" i="12"/>
  <c r="Q545" i="12"/>
  <c r="V545" i="12"/>
  <c r="G551" i="12"/>
  <c r="I551" i="12"/>
  <c r="K551" i="12"/>
  <c r="M551" i="12"/>
  <c r="O551" i="12"/>
  <c r="Q551" i="12"/>
  <c r="V551" i="12"/>
  <c r="G552" i="12"/>
  <c r="K552" i="12"/>
  <c r="O552" i="12"/>
  <c r="G553" i="12"/>
  <c r="I553" i="12"/>
  <c r="I552" i="12" s="1"/>
  <c r="K553" i="12"/>
  <c r="M553" i="12"/>
  <c r="M552" i="12" s="1"/>
  <c r="O553" i="12"/>
  <c r="Q553" i="12"/>
  <c r="Q552" i="12" s="1"/>
  <c r="V553" i="12"/>
  <c r="V552" i="12" s="1"/>
  <c r="G555" i="12"/>
  <c r="I555" i="12"/>
  <c r="I554" i="12" s="1"/>
  <c r="K555" i="12"/>
  <c r="M555" i="12"/>
  <c r="O555" i="12"/>
  <c r="Q555" i="12"/>
  <c r="Q554" i="12" s="1"/>
  <c r="V555" i="12"/>
  <c r="G556" i="12"/>
  <c r="G554" i="12" s="1"/>
  <c r="I556" i="12"/>
  <c r="K556" i="12"/>
  <c r="O556" i="12"/>
  <c r="Q556" i="12"/>
  <c r="V556" i="12"/>
  <c r="V554" i="12" s="1"/>
  <c r="G560" i="12"/>
  <c r="I560" i="12"/>
  <c r="K560" i="12"/>
  <c r="M560" i="12"/>
  <c r="O560" i="12"/>
  <c r="Q560" i="12"/>
  <c r="V560" i="12"/>
  <c r="G562" i="12"/>
  <c r="M562" i="12" s="1"/>
  <c r="I562" i="12"/>
  <c r="K562" i="12"/>
  <c r="K554" i="12" s="1"/>
  <c r="O562" i="12"/>
  <c r="Q562" i="12"/>
  <c r="V562" i="12"/>
  <c r="G563" i="12"/>
  <c r="I563" i="12"/>
  <c r="K563" i="12"/>
  <c r="M563" i="12"/>
  <c r="O563" i="12"/>
  <c r="Q563" i="12"/>
  <c r="V563" i="12"/>
  <c r="G566" i="12"/>
  <c r="M566" i="12" s="1"/>
  <c r="I566" i="12"/>
  <c r="K566" i="12"/>
  <c r="O566" i="12"/>
  <c r="Q566" i="12"/>
  <c r="V566" i="12"/>
  <c r="G567" i="12"/>
  <c r="I567" i="12"/>
  <c r="K567" i="12"/>
  <c r="M567" i="12"/>
  <c r="O567" i="12"/>
  <c r="Q567" i="12"/>
  <c r="V567" i="12"/>
  <c r="G568" i="12"/>
  <c r="I568" i="12"/>
  <c r="K568" i="12"/>
  <c r="M568" i="12"/>
  <c r="O568" i="12"/>
  <c r="O554" i="12" s="1"/>
  <c r="Q568" i="12"/>
  <c r="V568" i="12"/>
  <c r="G569" i="12"/>
  <c r="I569" i="12"/>
  <c r="K569" i="12"/>
  <c r="M569" i="12"/>
  <c r="O569" i="12"/>
  <c r="Q569" i="12"/>
  <c r="V569" i="12"/>
  <c r="G574" i="12"/>
  <c r="M574" i="12" s="1"/>
  <c r="I574" i="12"/>
  <c r="K574" i="12"/>
  <c r="O574" i="12"/>
  <c r="Q574" i="12"/>
  <c r="V574" i="12"/>
  <c r="G575" i="12"/>
  <c r="I575" i="12"/>
  <c r="K575" i="12"/>
  <c r="M575" i="12"/>
  <c r="O575" i="12"/>
  <c r="Q575" i="12"/>
  <c r="V575" i="12"/>
  <c r="G576" i="12"/>
  <c r="M576" i="12" s="1"/>
  <c r="I576" i="12"/>
  <c r="K576" i="12"/>
  <c r="O576" i="12"/>
  <c r="Q576" i="12"/>
  <c r="V576" i="12"/>
  <c r="G580" i="12"/>
  <c r="I580" i="12"/>
  <c r="K580" i="12"/>
  <c r="M580" i="12"/>
  <c r="O580" i="12"/>
  <c r="Q580" i="12"/>
  <c r="V580" i="12"/>
  <c r="G583" i="12"/>
  <c r="M583" i="12" s="1"/>
  <c r="I583" i="12"/>
  <c r="K583" i="12"/>
  <c r="O583" i="12"/>
  <c r="Q583" i="12"/>
  <c r="V583" i="12"/>
  <c r="G584" i="12"/>
  <c r="I584" i="12"/>
  <c r="K584" i="12"/>
  <c r="M584" i="12"/>
  <c r="O584" i="12"/>
  <c r="Q584" i="12"/>
  <c r="V584" i="12"/>
  <c r="G585" i="12"/>
  <c r="I585" i="12"/>
  <c r="K585" i="12"/>
  <c r="M585" i="12"/>
  <c r="O585" i="12"/>
  <c r="Q585" i="12"/>
  <c r="V585" i="12"/>
  <c r="G589" i="12"/>
  <c r="I589" i="12"/>
  <c r="K589" i="12"/>
  <c r="M589" i="12"/>
  <c r="O589" i="12"/>
  <c r="Q589" i="12"/>
  <c r="V589" i="12"/>
  <c r="G592" i="12"/>
  <c r="M592" i="12" s="1"/>
  <c r="I592" i="12"/>
  <c r="K592" i="12"/>
  <c r="O592" i="12"/>
  <c r="Q592" i="12"/>
  <c r="V592" i="12"/>
  <c r="G593" i="12"/>
  <c r="I593" i="12"/>
  <c r="K593" i="12"/>
  <c r="M593" i="12"/>
  <c r="O593" i="12"/>
  <c r="Q593" i="12"/>
  <c r="V593" i="12"/>
  <c r="G594" i="12"/>
  <c r="M594" i="12" s="1"/>
  <c r="I594" i="12"/>
  <c r="K594" i="12"/>
  <c r="O594" i="12"/>
  <c r="Q594" i="12"/>
  <c r="V594" i="12"/>
  <c r="G595" i="12"/>
  <c r="I595" i="12"/>
  <c r="K595" i="12"/>
  <c r="M595" i="12"/>
  <c r="O595" i="12"/>
  <c r="Q595" i="12"/>
  <c r="V595" i="12"/>
  <c r="G596" i="12"/>
  <c r="M596" i="12" s="1"/>
  <c r="I596" i="12"/>
  <c r="K596" i="12"/>
  <c r="O596" i="12"/>
  <c r="Q596" i="12"/>
  <c r="V596" i="12"/>
  <c r="G597" i="12"/>
  <c r="I597" i="12"/>
  <c r="K597" i="12"/>
  <c r="M597" i="12"/>
  <c r="O597" i="12"/>
  <c r="Q597" i="12"/>
  <c r="V597" i="12"/>
  <c r="G598" i="12"/>
  <c r="I598" i="12"/>
  <c r="K598" i="12"/>
  <c r="M598" i="12"/>
  <c r="O598" i="12"/>
  <c r="Q598" i="12"/>
  <c r="V598" i="12"/>
  <c r="G599" i="12"/>
  <c r="I599" i="12"/>
  <c r="K599" i="12"/>
  <c r="M599" i="12"/>
  <c r="O599" i="12"/>
  <c r="Q599" i="12"/>
  <c r="V599" i="12"/>
  <c r="G600" i="12"/>
  <c r="M600" i="12" s="1"/>
  <c r="I600" i="12"/>
  <c r="K600" i="12"/>
  <c r="O600" i="12"/>
  <c r="Q600" i="12"/>
  <c r="V600" i="12"/>
  <c r="G601" i="12"/>
  <c r="M601" i="12" s="1"/>
  <c r="I601" i="12"/>
  <c r="K601" i="12"/>
  <c r="O601" i="12"/>
  <c r="Q601" i="12"/>
  <c r="V601" i="12"/>
  <c r="G602" i="12"/>
  <c r="K602" i="12"/>
  <c r="V602" i="12"/>
  <c r="G603" i="12"/>
  <c r="I603" i="12"/>
  <c r="I602" i="12" s="1"/>
  <c r="K603" i="12"/>
  <c r="M603" i="12"/>
  <c r="M602" i="12" s="1"/>
  <c r="O603" i="12"/>
  <c r="O602" i="12" s="1"/>
  <c r="Q603" i="12"/>
  <c r="Q602" i="12" s="1"/>
  <c r="V603" i="12"/>
  <c r="G604" i="12"/>
  <c r="K604" i="12"/>
  <c r="G605" i="12"/>
  <c r="I605" i="12"/>
  <c r="I604" i="12" s="1"/>
  <c r="K605" i="12"/>
  <c r="M605" i="12"/>
  <c r="M604" i="12" s="1"/>
  <c r="O605" i="12"/>
  <c r="Q605" i="12"/>
  <c r="Q604" i="12" s="1"/>
  <c r="V605" i="12"/>
  <c r="V604" i="12" s="1"/>
  <c r="G606" i="12"/>
  <c r="I606" i="12"/>
  <c r="K606" i="12"/>
  <c r="M606" i="12"/>
  <c r="O606" i="12"/>
  <c r="O604" i="12" s="1"/>
  <c r="Q606" i="12"/>
  <c r="V606" i="12"/>
  <c r="G607" i="12"/>
  <c r="I607" i="12"/>
  <c r="K607" i="12"/>
  <c r="M607" i="12"/>
  <c r="O607" i="12"/>
  <c r="Q607" i="12"/>
  <c r="V607" i="12"/>
  <c r="V608" i="12"/>
  <c r="G609" i="12"/>
  <c r="M609" i="12" s="1"/>
  <c r="I609" i="12"/>
  <c r="I608" i="12" s="1"/>
  <c r="K609" i="12"/>
  <c r="K608" i="12" s="1"/>
  <c r="O609" i="12"/>
  <c r="Q609" i="12"/>
  <c r="Q608" i="12" s="1"/>
  <c r="V609" i="12"/>
  <c r="G611" i="12"/>
  <c r="G608" i="12" s="1"/>
  <c r="I611" i="12"/>
  <c r="K611" i="12"/>
  <c r="O611" i="12"/>
  <c r="Q611" i="12"/>
  <c r="V611" i="12"/>
  <c r="G612" i="12"/>
  <c r="I612" i="12"/>
  <c r="K612" i="12"/>
  <c r="M612" i="12"/>
  <c r="O612" i="12"/>
  <c r="Q612" i="12"/>
  <c r="V612" i="12"/>
  <c r="G613" i="12"/>
  <c r="M613" i="12" s="1"/>
  <c r="I613" i="12"/>
  <c r="K613" i="12"/>
  <c r="O613" i="12"/>
  <c r="O608" i="12" s="1"/>
  <c r="Q613" i="12"/>
  <c r="V613" i="12"/>
  <c r="G615" i="12"/>
  <c r="M615" i="12" s="1"/>
  <c r="I615" i="12"/>
  <c r="K615" i="12"/>
  <c r="K614" i="12" s="1"/>
  <c r="O615" i="12"/>
  <c r="O614" i="12" s="1"/>
  <c r="Q615" i="12"/>
  <c r="V615" i="12"/>
  <c r="V614" i="12" s="1"/>
  <c r="G617" i="12"/>
  <c r="I617" i="12"/>
  <c r="K617" i="12"/>
  <c r="M617" i="12"/>
  <c r="O617" i="12"/>
  <c r="Q617" i="12"/>
  <c r="Q614" i="12" s="1"/>
  <c r="V617" i="12"/>
  <c r="G619" i="12"/>
  <c r="G614" i="12" s="1"/>
  <c r="I619" i="12"/>
  <c r="K619" i="12"/>
  <c r="O619" i="12"/>
  <c r="Q619" i="12"/>
  <c r="V619" i="12"/>
  <c r="G621" i="12"/>
  <c r="M621" i="12" s="1"/>
  <c r="I621" i="12"/>
  <c r="I614" i="12" s="1"/>
  <c r="K621" i="12"/>
  <c r="O621" i="12"/>
  <c r="Q621" i="12"/>
  <c r="V621" i="12"/>
  <c r="G623" i="12"/>
  <c r="M623" i="12" s="1"/>
  <c r="I623" i="12"/>
  <c r="K623" i="12"/>
  <c r="O623" i="12"/>
  <c r="Q623" i="12"/>
  <c r="V623" i="12"/>
  <c r="G625" i="12"/>
  <c r="I625" i="12"/>
  <c r="K625" i="12"/>
  <c r="M625" i="12"/>
  <c r="O625" i="12"/>
  <c r="Q625" i="12"/>
  <c r="V625" i="12"/>
  <c r="G627" i="12"/>
  <c r="M627" i="12" s="1"/>
  <c r="I627" i="12"/>
  <c r="K627" i="12"/>
  <c r="O627" i="12"/>
  <c r="Q627" i="12"/>
  <c r="V627" i="12"/>
  <c r="G629" i="12"/>
  <c r="I629" i="12"/>
  <c r="K629" i="12"/>
  <c r="M629" i="12"/>
  <c r="O629" i="12"/>
  <c r="Q629" i="12"/>
  <c r="V629" i="12"/>
  <c r="G631" i="12"/>
  <c r="M631" i="12" s="1"/>
  <c r="I631" i="12"/>
  <c r="K631" i="12"/>
  <c r="O631" i="12"/>
  <c r="Q631" i="12"/>
  <c r="V631" i="12"/>
  <c r="G634" i="12"/>
  <c r="I634" i="12"/>
  <c r="K634" i="12"/>
  <c r="M634" i="12"/>
  <c r="O634" i="12"/>
  <c r="Q634" i="12"/>
  <c r="V634" i="12"/>
  <c r="V636" i="12"/>
  <c r="G637" i="12"/>
  <c r="M637" i="12" s="1"/>
  <c r="I637" i="12"/>
  <c r="I636" i="12" s="1"/>
  <c r="K637" i="12"/>
  <c r="K636" i="12" s="1"/>
  <c r="O637" i="12"/>
  <c r="Q637" i="12"/>
  <c r="Q636" i="12" s="1"/>
  <c r="V637" i="12"/>
  <c r="G639" i="12"/>
  <c r="G636" i="12" s="1"/>
  <c r="I639" i="12"/>
  <c r="K639" i="12"/>
  <c r="O639" i="12"/>
  <c r="Q639" i="12"/>
  <c r="V639" i="12"/>
  <c r="G641" i="12"/>
  <c r="I641" i="12"/>
  <c r="K641" i="12"/>
  <c r="M641" i="12"/>
  <c r="O641" i="12"/>
  <c r="Q641" i="12"/>
  <c r="V641" i="12"/>
  <c r="G643" i="12"/>
  <c r="M643" i="12" s="1"/>
  <c r="I643" i="12"/>
  <c r="K643" i="12"/>
  <c r="O643" i="12"/>
  <c r="O636" i="12" s="1"/>
  <c r="Q643" i="12"/>
  <c r="V643" i="12"/>
  <c r="G645" i="12"/>
  <c r="I645" i="12"/>
  <c r="K645" i="12"/>
  <c r="M645" i="12"/>
  <c r="O645" i="12"/>
  <c r="Q645" i="12"/>
  <c r="V645" i="12"/>
  <c r="G647" i="12"/>
  <c r="M647" i="12" s="1"/>
  <c r="I647" i="12"/>
  <c r="K647" i="12"/>
  <c r="O647" i="12"/>
  <c r="Q647" i="12"/>
  <c r="V647" i="12"/>
  <c r="G650" i="12"/>
  <c r="G649" i="12" s="1"/>
  <c r="I650" i="12"/>
  <c r="I649" i="12" s="1"/>
  <c r="K650" i="12"/>
  <c r="O650" i="12"/>
  <c r="O649" i="12" s="1"/>
  <c r="Q650" i="12"/>
  <c r="V650" i="12"/>
  <c r="V649" i="12" s="1"/>
  <c r="G652" i="12"/>
  <c r="I652" i="12"/>
  <c r="K652" i="12"/>
  <c r="K649" i="12" s="1"/>
  <c r="M652" i="12"/>
  <c r="O652" i="12"/>
  <c r="Q652" i="12"/>
  <c r="V652" i="12"/>
  <c r="G654" i="12"/>
  <c r="M654" i="12" s="1"/>
  <c r="I654" i="12"/>
  <c r="K654" i="12"/>
  <c r="O654" i="12"/>
  <c r="Q654" i="12"/>
  <c r="V654" i="12"/>
  <c r="G656" i="12"/>
  <c r="I656" i="12"/>
  <c r="K656" i="12"/>
  <c r="M656" i="12"/>
  <c r="O656" i="12"/>
  <c r="Q656" i="12"/>
  <c r="V656" i="12"/>
  <c r="G658" i="12"/>
  <c r="M658" i="12" s="1"/>
  <c r="I658" i="12"/>
  <c r="K658" i="12"/>
  <c r="O658" i="12"/>
  <c r="Q658" i="12"/>
  <c r="V658" i="12"/>
  <c r="G660" i="12"/>
  <c r="I660" i="12"/>
  <c r="K660" i="12"/>
  <c r="M660" i="12"/>
  <c r="O660" i="12"/>
  <c r="Q660" i="12"/>
  <c r="V660" i="12"/>
  <c r="G662" i="12"/>
  <c r="M662" i="12" s="1"/>
  <c r="I662" i="12"/>
  <c r="K662" i="12"/>
  <c r="O662" i="12"/>
  <c r="Q662" i="12"/>
  <c r="V662" i="12"/>
  <c r="G664" i="12"/>
  <c r="M664" i="12" s="1"/>
  <c r="I664" i="12"/>
  <c r="K664" i="12"/>
  <c r="O664" i="12"/>
  <c r="Q664" i="12"/>
  <c r="Q649" i="12" s="1"/>
  <c r="V664" i="12"/>
  <c r="G666" i="12"/>
  <c r="M666" i="12" s="1"/>
  <c r="I666" i="12"/>
  <c r="K666" i="12"/>
  <c r="O666" i="12"/>
  <c r="Q666" i="12"/>
  <c r="V666" i="12"/>
  <c r="G668" i="12"/>
  <c r="I668" i="12"/>
  <c r="K668" i="12"/>
  <c r="M668" i="12"/>
  <c r="O668" i="12"/>
  <c r="Q668" i="12"/>
  <c r="V668" i="12"/>
  <c r="G670" i="12"/>
  <c r="M670" i="12" s="1"/>
  <c r="I670" i="12"/>
  <c r="K670" i="12"/>
  <c r="O670" i="12"/>
  <c r="Q670" i="12"/>
  <c r="V670" i="12"/>
  <c r="I672" i="12"/>
  <c r="V672" i="12"/>
  <c r="G673" i="12"/>
  <c r="M673" i="12" s="1"/>
  <c r="M672" i="12" s="1"/>
  <c r="I673" i="12"/>
  <c r="K673" i="12"/>
  <c r="K672" i="12" s="1"/>
  <c r="O673" i="12"/>
  <c r="O672" i="12" s="1"/>
  <c r="Q673" i="12"/>
  <c r="Q672" i="12" s="1"/>
  <c r="V673" i="12"/>
  <c r="G675" i="12"/>
  <c r="M675" i="12"/>
  <c r="Q675" i="12"/>
  <c r="G676" i="12"/>
  <c r="I676" i="12"/>
  <c r="I675" i="12" s="1"/>
  <c r="K676" i="12"/>
  <c r="K675" i="12" s="1"/>
  <c r="M676" i="12"/>
  <c r="O676" i="12"/>
  <c r="O675" i="12" s="1"/>
  <c r="Q676" i="12"/>
  <c r="V676" i="12"/>
  <c r="V675" i="12" s="1"/>
  <c r="G678" i="12"/>
  <c r="G677" i="12" s="1"/>
  <c r="I678" i="12"/>
  <c r="I677" i="12" s="1"/>
  <c r="K678" i="12"/>
  <c r="O678" i="12"/>
  <c r="O677" i="12" s="1"/>
  <c r="Q678" i="12"/>
  <c r="V678" i="12"/>
  <c r="V677" i="12" s="1"/>
  <c r="G686" i="12"/>
  <c r="M686" i="12" s="1"/>
  <c r="I686" i="12"/>
  <c r="K686" i="12"/>
  <c r="K677" i="12" s="1"/>
  <c r="O686" i="12"/>
  <c r="Q686" i="12"/>
  <c r="V686" i="12"/>
  <c r="G694" i="12"/>
  <c r="M694" i="12" s="1"/>
  <c r="I694" i="12"/>
  <c r="K694" i="12"/>
  <c r="O694" i="12"/>
  <c r="Q694" i="12"/>
  <c r="V694" i="12"/>
  <c r="G695" i="12"/>
  <c r="I695" i="12"/>
  <c r="K695" i="12"/>
  <c r="M695" i="12"/>
  <c r="O695" i="12"/>
  <c r="Q695" i="12"/>
  <c r="V695" i="12"/>
  <c r="G703" i="12"/>
  <c r="M703" i="12" s="1"/>
  <c r="I703" i="12"/>
  <c r="K703" i="12"/>
  <c r="O703" i="12"/>
  <c r="Q703" i="12"/>
  <c r="V703" i="12"/>
  <c r="G711" i="12"/>
  <c r="I711" i="12"/>
  <c r="K711" i="12"/>
  <c r="M711" i="12"/>
  <c r="O711" i="12"/>
  <c r="Q711" i="12"/>
  <c r="V711" i="12"/>
  <c r="G719" i="12"/>
  <c r="I719" i="12"/>
  <c r="K719" i="12"/>
  <c r="M719" i="12"/>
  <c r="O719" i="12"/>
  <c r="Q719" i="12"/>
  <c r="V719" i="12"/>
  <c r="G727" i="12"/>
  <c r="M727" i="12" s="1"/>
  <c r="I727" i="12"/>
  <c r="K727" i="12"/>
  <c r="O727" i="12"/>
  <c r="Q727" i="12"/>
  <c r="Q677" i="12" s="1"/>
  <c r="V727" i="12"/>
  <c r="G735" i="12"/>
  <c r="M735" i="12" s="1"/>
  <c r="I735" i="12"/>
  <c r="K735" i="12"/>
  <c r="O735" i="12"/>
  <c r="Q735" i="12"/>
  <c r="V735" i="12"/>
  <c r="G737" i="12"/>
  <c r="G736" i="12" s="1"/>
  <c r="I737" i="12"/>
  <c r="K737" i="12"/>
  <c r="K736" i="12" s="1"/>
  <c r="O737" i="12"/>
  <c r="Q737" i="12"/>
  <c r="Q736" i="12" s="1"/>
  <c r="V737" i="12"/>
  <c r="V736" i="12" s="1"/>
  <c r="G740" i="12"/>
  <c r="I740" i="12"/>
  <c r="I736" i="12" s="1"/>
  <c r="K740" i="12"/>
  <c r="M740" i="12"/>
  <c r="O740" i="12"/>
  <c r="O736" i="12" s="1"/>
  <c r="Q740" i="12"/>
  <c r="V740" i="12"/>
  <c r="G741" i="12"/>
  <c r="K741" i="12"/>
  <c r="O741" i="12"/>
  <c r="G742" i="12"/>
  <c r="I742" i="12"/>
  <c r="I741" i="12" s="1"/>
  <c r="K742" i="12"/>
  <c r="M742" i="12"/>
  <c r="M741" i="12" s="1"/>
  <c r="O742" i="12"/>
  <c r="Q742" i="12"/>
  <c r="Q741" i="12" s="1"/>
  <c r="V742" i="12"/>
  <c r="V741" i="12" s="1"/>
  <c r="K744" i="12"/>
  <c r="O744" i="12"/>
  <c r="V744" i="12"/>
  <c r="G745" i="12"/>
  <c r="G744" i="12" s="1"/>
  <c r="I745" i="12"/>
  <c r="I744" i="12" s="1"/>
  <c r="K745" i="12"/>
  <c r="O745" i="12"/>
  <c r="Q745" i="12"/>
  <c r="Q744" i="12" s="1"/>
  <c r="V745" i="12"/>
  <c r="G747" i="12"/>
  <c r="I747" i="12"/>
  <c r="I746" i="12" s="1"/>
  <c r="K747" i="12"/>
  <c r="K746" i="12" s="1"/>
  <c r="M747" i="12"/>
  <c r="O747" i="12"/>
  <c r="Q747" i="12"/>
  <c r="Q746" i="12" s="1"/>
  <c r="V747" i="12"/>
  <c r="G751" i="12"/>
  <c r="G746" i="12" s="1"/>
  <c r="I751" i="12"/>
  <c r="K751" i="12"/>
  <c r="O751" i="12"/>
  <c r="O746" i="12" s="1"/>
  <c r="Q751" i="12"/>
  <c r="V751" i="12"/>
  <c r="G755" i="12"/>
  <c r="I755" i="12"/>
  <c r="K755" i="12"/>
  <c r="M755" i="12"/>
  <c r="O755" i="12"/>
  <c r="Q755" i="12"/>
  <c r="V755" i="12"/>
  <c r="G758" i="12"/>
  <c r="M758" i="12" s="1"/>
  <c r="I758" i="12"/>
  <c r="K758" i="12"/>
  <c r="O758" i="12"/>
  <c r="Q758" i="12"/>
  <c r="V758" i="12"/>
  <c r="G762" i="12"/>
  <c r="I762" i="12"/>
  <c r="K762" i="12"/>
  <c r="M762" i="12"/>
  <c r="O762" i="12"/>
  <c r="Q762" i="12"/>
  <c r="V762" i="12"/>
  <c r="G768" i="12"/>
  <c r="M768" i="12" s="1"/>
  <c r="I768" i="12"/>
  <c r="K768" i="12"/>
  <c r="O768" i="12"/>
  <c r="Q768" i="12"/>
  <c r="V768" i="12"/>
  <c r="G769" i="12"/>
  <c r="M769" i="12" s="1"/>
  <c r="I769" i="12"/>
  <c r="K769" i="12"/>
  <c r="O769" i="12"/>
  <c r="Q769" i="12"/>
  <c r="V769" i="12"/>
  <c r="G776" i="12"/>
  <c r="M776" i="12" s="1"/>
  <c r="I776" i="12"/>
  <c r="K776" i="12"/>
  <c r="O776" i="12"/>
  <c r="Q776" i="12"/>
  <c r="V776" i="12"/>
  <c r="V746" i="12" s="1"/>
  <c r="G781" i="12"/>
  <c r="I781" i="12"/>
  <c r="K781" i="12"/>
  <c r="M781" i="12"/>
  <c r="O781" i="12"/>
  <c r="Q781" i="12"/>
  <c r="V781" i="12"/>
  <c r="G782" i="12"/>
  <c r="M782" i="12" s="1"/>
  <c r="I782" i="12"/>
  <c r="K782" i="12"/>
  <c r="O782" i="12"/>
  <c r="Q782" i="12"/>
  <c r="V782" i="12"/>
  <c r="G783" i="12"/>
  <c r="I783" i="12"/>
  <c r="K783" i="12"/>
  <c r="M783" i="12"/>
  <c r="O783" i="12"/>
  <c r="Q783" i="12"/>
  <c r="V783" i="12"/>
  <c r="G784" i="12"/>
  <c r="M784" i="12" s="1"/>
  <c r="I784" i="12"/>
  <c r="K784" i="12"/>
  <c r="O784" i="12"/>
  <c r="Q784" i="12"/>
  <c r="V784" i="12"/>
  <c r="G786" i="12"/>
  <c r="I786" i="12"/>
  <c r="K786" i="12"/>
  <c r="M786" i="12"/>
  <c r="O786" i="12"/>
  <c r="Q786" i="12"/>
  <c r="V786" i="12"/>
  <c r="G788" i="12"/>
  <c r="M788" i="12" s="1"/>
  <c r="I788" i="12"/>
  <c r="K788" i="12"/>
  <c r="O788" i="12"/>
  <c r="Q788" i="12"/>
  <c r="V788" i="12"/>
  <c r="G791" i="12"/>
  <c r="M791" i="12" s="1"/>
  <c r="I791" i="12"/>
  <c r="K791" i="12"/>
  <c r="O791" i="12"/>
  <c r="Q791" i="12"/>
  <c r="V791" i="12"/>
  <c r="G794" i="12"/>
  <c r="M794" i="12" s="1"/>
  <c r="I794" i="12"/>
  <c r="K794" i="12"/>
  <c r="O794" i="12"/>
  <c r="Q794" i="12"/>
  <c r="V794" i="12"/>
  <c r="G797" i="12"/>
  <c r="I797" i="12"/>
  <c r="K797" i="12"/>
  <c r="M797" i="12"/>
  <c r="O797" i="12"/>
  <c r="Q797" i="12"/>
  <c r="V797" i="12"/>
  <c r="G799" i="12"/>
  <c r="M799" i="12" s="1"/>
  <c r="I799" i="12"/>
  <c r="K799" i="12"/>
  <c r="O799" i="12"/>
  <c r="Q799" i="12"/>
  <c r="V799" i="12"/>
  <c r="G801" i="12"/>
  <c r="I801" i="12"/>
  <c r="K801" i="12"/>
  <c r="M801" i="12"/>
  <c r="O801" i="12"/>
  <c r="Q801" i="12"/>
  <c r="V801" i="12"/>
  <c r="G802" i="12"/>
  <c r="M802" i="12" s="1"/>
  <c r="I802" i="12"/>
  <c r="K802" i="12"/>
  <c r="O802" i="12"/>
  <c r="Q802" i="12"/>
  <c r="V802" i="12"/>
  <c r="Q803" i="12"/>
  <c r="G804" i="12"/>
  <c r="G803" i="12" s="1"/>
  <c r="I804" i="12"/>
  <c r="I803" i="12" s="1"/>
  <c r="K804" i="12"/>
  <c r="K803" i="12" s="1"/>
  <c r="O804" i="12"/>
  <c r="O803" i="12" s="1"/>
  <c r="Q804" i="12"/>
  <c r="V804" i="12"/>
  <c r="V803" i="12" s="1"/>
  <c r="Q807" i="12"/>
  <c r="G808" i="12"/>
  <c r="G807" i="12" s="1"/>
  <c r="I808" i="12"/>
  <c r="I807" i="12" s="1"/>
  <c r="K808" i="12"/>
  <c r="K807" i="12" s="1"/>
  <c r="O808" i="12"/>
  <c r="O807" i="12" s="1"/>
  <c r="Q808" i="12"/>
  <c r="V808" i="12"/>
  <c r="V807" i="12" s="1"/>
  <c r="G812" i="12"/>
  <c r="I812" i="12"/>
  <c r="K812" i="12"/>
  <c r="M812" i="12"/>
  <c r="O812" i="12"/>
  <c r="Q812" i="12"/>
  <c r="V812" i="12"/>
  <c r="G813" i="12"/>
  <c r="M813" i="12" s="1"/>
  <c r="I813" i="12"/>
  <c r="K813" i="12"/>
  <c r="O813" i="12"/>
  <c r="Q813" i="12"/>
  <c r="V813" i="12"/>
  <c r="G814" i="12"/>
  <c r="I814" i="12"/>
  <c r="K814" i="12"/>
  <c r="M814" i="12"/>
  <c r="O814" i="12"/>
  <c r="Q814" i="12"/>
  <c r="V814" i="12"/>
  <c r="G815" i="12"/>
  <c r="M815" i="12" s="1"/>
  <c r="I815" i="12"/>
  <c r="K815" i="12"/>
  <c r="O815" i="12"/>
  <c r="Q815" i="12"/>
  <c r="V815" i="12"/>
  <c r="G816" i="12"/>
  <c r="I816" i="12"/>
  <c r="K816" i="12"/>
  <c r="M816" i="12"/>
  <c r="O816" i="12"/>
  <c r="Q816" i="12"/>
  <c r="V816" i="12"/>
  <c r="G817" i="12"/>
  <c r="M817" i="12" s="1"/>
  <c r="I817" i="12"/>
  <c r="K817" i="12"/>
  <c r="O817" i="12"/>
  <c r="Q817" i="12"/>
  <c r="V817" i="12"/>
  <c r="Q818" i="12"/>
  <c r="G819" i="12"/>
  <c r="G818" i="12" s="1"/>
  <c r="I819" i="12"/>
  <c r="I818" i="12" s="1"/>
  <c r="K819" i="12"/>
  <c r="K818" i="12" s="1"/>
  <c r="O819" i="12"/>
  <c r="O818" i="12" s="1"/>
  <c r="Q819" i="12"/>
  <c r="V819" i="12"/>
  <c r="V818" i="12" s="1"/>
  <c r="G823" i="12"/>
  <c r="I823" i="12"/>
  <c r="K823" i="12"/>
  <c r="M823" i="12"/>
  <c r="O823" i="12"/>
  <c r="Q823" i="12"/>
  <c r="V823" i="12"/>
  <c r="G839" i="12"/>
  <c r="M839" i="12" s="1"/>
  <c r="I839" i="12"/>
  <c r="K839" i="12"/>
  <c r="O839" i="12"/>
  <c r="Q839" i="12"/>
  <c r="V839" i="12"/>
  <c r="G843" i="12"/>
  <c r="I843" i="12"/>
  <c r="K843" i="12"/>
  <c r="M843" i="12"/>
  <c r="O843" i="12"/>
  <c r="Q843" i="12"/>
  <c r="V843" i="12"/>
  <c r="G848" i="12"/>
  <c r="I848" i="12"/>
  <c r="K848" i="12"/>
  <c r="M848" i="12"/>
  <c r="O848" i="12"/>
  <c r="Q848" i="12"/>
  <c r="V848" i="12"/>
  <c r="G852" i="12"/>
  <c r="I852" i="12"/>
  <c r="K852" i="12"/>
  <c r="M852" i="12"/>
  <c r="O852" i="12"/>
  <c r="Q852" i="12"/>
  <c r="V852" i="12"/>
  <c r="O853" i="12"/>
  <c r="G854" i="12"/>
  <c r="G853" i="12" s="1"/>
  <c r="I854" i="12"/>
  <c r="I853" i="12" s="1"/>
  <c r="K854" i="12"/>
  <c r="K853" i="12" s="1"/>
  <c r="O854" i="12"/>
  <c r="Q854" i="12"/>
  <c r="Q853" i="12" s="1"/>
  <c r="V854" i="12"/>
  <c r="G864" i="12"/>
  <c r="M864" i="12" s="1"/>
  <c r="I864" i="12"/>
  <c r="K864" i="12"/>
  <c r="O864" i="12"/>
  <c r="Q864" i="12"/>
  <c r="V864" i="12"/>
  <c r="V853" i="12" s="1"/>
  <c r="G868" i="12"/>
  <c r="I868" i="12"/>
  <c r="K868" i="12"/>
  <c r="M868" i="12"/>
  <c r="O868" i="12"/>
  <c r="Q868" i="12"/>
  <c r="V868" i="12"/>
  <c r="G870" i="12"/>
  <c r="M870" i="12" s="1"/>
  <c r="I870" i="12"/>
  <c r="K870" i="12"/>
  <c r="O870" i="12"/>
  <c r="Q870" i="12"/>
  <c r="V870" i="12"/>
  <c r="G873" i="12"/>
  <c r="I873" i="12"/>
  <c r="K873" i="12"/>
  <c r="M873" i="12"/>
  <c r="O873" i="12"/>
  <c r="Q873" i="12"/>
  <c r="V873" i="12"/>
  <c r="G876" i="12"/>
  <c r="I876" i="12"/>
  <c r="K876" i="12"/>
  <c r="M876" i="12"/>
  <c r="O876" i="12"/>
  <c r="Q876" i="12"/>
  <c r="V876" i="12"/>
  <c r="G878" i="12"/>
  <c r="G877" i="12" s="1"/>
  <c r="I878" i="12"/>
  <c r="I877" i="12" s="1"/>
  <c r="K878" i="12"/>
  <c r="K877" i="12" s="1"/>
  <c r="O878" i="12"/>
  <c r="O877" i="12" s="1"/>
  <c r="Q878" i="12"/>
  <c r="V878" i="12"/>
  <c r="V877" i="12" s="1"/>
  <c r="G887" i="12"/>
  <c r="M887" i="12" s="1"/>
  <c r="I887" i="12"/>
  <c r="K887" i="12"/>
  <c r="O887" i="12"/>
  <c r="Q887" i="12"/>
  <c r="Q877" i="12" s="1"/>
  <c r="V887" i="12"/>
  <c r="G892" i="12"/>
  <c r="M892" i="12" s="1"/>
  <c r="I892" i="12"/>
  <c r="K892" i="12"/>
  <c r="O892" i="12"/>
  <c r="Q892" i="12"/>
  <c r="V892" i="12"/>
  <c r="G899" i="12"/>
  <c r="I899" i="12"/>
  <c r="K899" i="12"/>
  <c r="M899" i="12"/>
  <c r="O899" i="12"/>
  <c r="Q899" i="12"/>
  <c r="V899" i="12"/>
  <c r="G900" i="12"/>
  <c r="K900" i="12"/>
  <c r="G901" i="12"/>
  <c r="I901" i="12"/>
  <c r="I900" i="12" s="1"/>
  <c r="K901" i="12"/>
  <c r="M901" i="12"/>
  <c r="M900" i="12" s="1"/>
  <c r="O901" i="12"/>
  <c r="O900" i="12" s="1"/>
  <c r="Q901" i="12"/>
  <c r="Q900" i="12" s="1"/>
  <c r="V901" i="12"/>
  <c r="V900" i="12" s="1"/>
  <c r="K905" i="12"/>
  <c r="G906" i="12"/>
  <c r="G905" i="12" s="1"/>
  <c r="I906" i="12"/>
  <c r="I905" i="12" s="1"/>
  <c r="K906" i="12"/>
  <c r="M906" i="12"/>
  <c r="O906" i="12"/>
  <c r="Q906" i="12"/>
  <c r="Q905" i="12" s="1"/>
  <c r="V906" i="12"/>
  <c r="V905" i="12" s="1"/>
  <c r="G944" i="12"/>
  <c r="M944" i="12" s="1"/>
  <c r="I944" i="12"/>
  <c r="K944" i="12"/>
  <c r="O944" i="12"/>
  <c r="O905" i="12" s="1"/>
  <c r="Q944" i="12"/>
  <c r="V944" i="12"/>
  <c r="G950" i="12"/>
  <c r="M950" i="12" s="1"/>
  <c r="I950" i="12"/>
  <c r="K950" i="12"/>
  <c r="O950" i="12"/>
  <c r="Q950" i="12"/>
  <c r="V950" i="12"/>
  <c r="G956" i="12"/>
  <c r="V956" i="12"/>
  <c r="G957" i="12"/>
  <c r="I957" i="12"/>
  <c r="I956" i="12" s="1"/>
  <c r="K957" i="12"/>
  <c r="K956" i="12" s="1"/>
  <c r="M957" i="12"/>
  <c r="M956" i="12" s="1"/>
  <c r="O957" i="12"/>
  <c r="O956" i="12" s="1"/>
  <c r="Q957" i="12"/>
  <c r="Q956" i="12" s="1"/>
  <c r="V957" i="12"/>
  <c r="G961" i="12"/>
  <c r="G962" i="12"/>
  <c r="I962" i="12"/>
  <c r="I961" i="12" s="1"/>
  <c r="K962" i="12"/>
  <c r="M962" i="12"/>
  <c r="O962" i="12"/>
  <c r="O961" i="12" s="1"/>
  <c r="Q962" i="12"/>
  <c r="Q961" i="12" s="1"/>
  <c r="V962" i="12"/>
  <c r="V961" i="12" s="1"/>
  <c r="G964" i="12"/>
  <c r="I964" i="12"/>
  <c r="K964" i="12"/>
  <c r="K961" i="12" s="1"/>
  <c r="M964" i="12"/>
  <c r="O964" i="12"/>
  <c r="Q964" i="12"/>
  <c r="V964" i="12"/>
  <c r="G966" i="12"/>
  <c r="I966" i="12"/>
  <c r="K966" i="12"/>
  <c r="M966" i="12"/>
  <c r="O966" i="12"/>
  <c r="Q966" i="12"/>
  <c r="V966" i="12"/>
  <c r="G968" i="12"/>
  <c r="M968" i="12" s="1"/>
  <c r="I968" i="12"/>
  <c r="K968" i="12"/>
  <c r="O968" i="12"/>
  <c r="Q968" i="12"/>
  <c r="V968" i="12"/>
  <c r="G970" i="12"/>
  <c r="M970" i="12" s="1"/>
  <c r="I970" i="12"/>
  <c r="K970" i="12"/>
  <c r="O970" i="12"/>
  <c r="Q970" i="12"/>
  <c r="V970" i="12"/>
  <c r="G972" i="12"/>
  <c r="M972" i="12" s="1"/>
  <c r="I972" i="12"/>
  <c r="K972" i="12"/>
  <c r="O972" i="12"/>
  <c r="Q972" i="12"/>
  <c r="V972" i="12"/>
  <c r="G974" i="12"/>
  <c r="I974" i="12"/>
  <c r="K974" i="12"/>
  <c r="M974" i="12"/>
  <c r="O974" i="12"/>
  <c r="Q974" i="12"/>
  <c r="V974" i="12"/>
  <c r="G976" i="12"/>
  <c r="M976" i="12" s="1"/>
  <c r="I976" i="12"/>
  <c r="K976" i="12"/>
  <c r="O976" i="12"/>
  <c r="Q976" i="12"/>
  <c r="V976" i="12"/>
  <c r="G978" i="12"/>
  <c r="I978" i="12"/>
  <c r="K978" i="12"/>
  <c r="M978" i="12"/>
  <c r="O978" i="12"/>
  <c r="Q978" i="12"/>
  <c r="V978" i="12"/>
  <c r="G980" i="12"/>
  <c r="M980" i="12" s="1"/>
  <c r="I980" i="12"/>
  <c r="K980" i="12"/>
  <c r="O980" i="12"/>
  <c r="Q980" i="12"/>
  <c r="V980" i="12"/>
  <c r="G982" i="12"/>
  <c r="I982" i="12"/>
  <c r="K982" i="12"/>
  <c r="M982" i="12"/>
  <c r="O982" i="12"/>
  <c r="Q982" i="12"/>
  <c r="V982" i="12"/>
  <c r="G984" i="12"/>
  <c r="M984" i="12" s="1"/>
  <c r="I984" i="12"/>
  <c r="K984" i="12"/>
  <c r="O984" i="12"/>
  <c r="Q984" i="12"/>
  <c r="V984" i="12"/>
  <c r="G986" i="12"/>
  <c r="M986" i="12" s="1"/>
  <c r="I986" i="12"/>
  <c r="K986" i="12"/>
  <c r="O986" i="12"/>
  <c r="Q986" i="12"/>
  <c r="V986" i="12"/>
  <c r="G988" i="12"/>
  <c r="M988" i="12" s="1"/>
  <c r="I988" i="12"/>
  <c r="K988" i="12"/>
  <c r="O988" i="12"/>
  <c r="Q988" i="12"/>
  <c r="V988" i="12"/>
  <c r="G990" i="12"/>
  <c r="I990" i="12"/>
  <c r="K990" i="12"/>
  <c r="M990" i="12"/>
  <c r="O990" i="12"/>
  <c r="Q990" i="12"/>
  <c r="V990" i="12"/>
  <c r="G992" i="12"/>
  <c r="M992" i="12" s="1"/>
  <c r="I992" i="12"/>
  <c r="K992" i="12"/>
  <c r="O992" i="12"/>
  <c r="Q992" i="12"/>
  <c r="V992" i="12"/>
  <c r="G994" i="12"/>
  <c r="I994" i="12"/>
  <c r="K994" i="12"/>
  <c r="M994" i="12"/>
  <c r="O994" i="12"/>
  <c r="Q994" i="12"/>
  <c r="V994" i="12"/>
  <c r="G996" i="12"/>
  <c r="M996" i="12" s="1"/>
  <c r="I996" i="12"/>
  <c r="K996" i="12"/>
  <c r="O996" i="12"/>
  <c r="Q996" i="12"/>
  <c r="V996" i="12"/>
  <c r="G998" i="12"/>
  <c r="I998" i="12"/>
  <c r="K998" i="12"/>
  <c r="M998" i="12"/>
  <c r="O998" i="12"/>
  <c r="Q998" i="12"/>
  <c r="V998" i="12"/>
  <c r="G1000" i="12"/>
  <c r="M1000" i="12" s="1"/>
  <c r="I1000" i="12"/>
  <c r="K1000" i="12"/>
  <c r="O1000" i="12"/>
  <c r="Q1000" i="12"/>
  <c r="V1000" i="12"/>
  <c r="G1002" i="12"/>
  <c r="M1002" i="12" s="1"/>
  <c r="I1002" i="12"/>
  <c r="K1002" i="12"/>
  <c r="O1002" i="12"/>
  <c r="Q1002" i="12"/>
  <c r="V1002" i="12"/>
  <c r="G1004" i="12"/>
  <c r="M1004" i="12" s="1"/>
  <c r="I1004" i="12"/>
  <c r="K1004" i="12"/>
  <c r="O1004" i="12"/>
  <c r="Q1004" i="12"/>
  <c r="V1004" i="12"/>
  <c r="G1006" i="12"/>
  <c r="I1006" i="12"/>
  <c r="K1006" i="12"/>
  <c r="M1006" i="12"/>
  <c r="O1006" i="12"/>
  <c r="Q1006" i="12"/>
  <c r="V1006" i="12"/>
  <c r="G1008" i="12"/>
  <c r="M1008" i="12" s="1"/>
  <c r="I1008" i="12"/>
  <c r="K1008" i="12"/>
  <c r="O1008" i="12"/>
  <c r="Q1008" i="12"/>
  <c r="V1008" i="12"/>
  <c r="G1010" i="12"/>
  <c r="I1010" i="12"/>
  <c r="K1010" i="12"/>
  <c r="M1010" i="12"/>
  <c r="O1010" i="12"/>
  <c r="Q1010" i="12"/>
  <c r="V1010" i="12"/>
  <c r="G1012" i="12"/>
  <c r="I1012" i="12"/>
  <c r="K1012" i="12"/>
  <c r="M1012" i="12"/>
  <c r="O1012" i="12"/>
  <c r="Q1012" i="12"/>
  <c r="V1012" i="12"/>
  <c r="G1014" i="12"/>
  <c r="I1014" i="12"/>
  <c r="K1014" i="12"/>
  <c r="M1014" i="12"/>
  <c r="O1014" i="12"/>
  <c r="Q1014" i="12"/>
  <c r="V1014" i="12"/>
  <c r="G1019" i="12"/>
  <c r="M1019" i="12" s="1"/>
  <c r="I1019" i="12"/>
  <c r="K1019" i="12"/>
  <c r="O1019" i="12"/>
  <c r="Q1019" i="12"/>
  <c r="V1019" i="12"/>
  <c r="G1021" i="12"/>
  <c r="M1021" i="12" s="1"/>
  <c r="I1021" i="12"/>
  <c r="K1021" i="12"/>
  <c r="O1021" i="12"/>
  <c r="Q1021" i="12"/>
  <c r="V1021" i="12"/>
  <c r="G1023" i="12"/>
  <c r="M1023" i="12" s="1"/>
  <c r="I1023" i="12"/>
  <c r="K1023" i="12"/>
  <c r="O1023" i="12"/>
  <c r="Q1023" i="12"/>
  <c r="V1023" i="12"/>
  <c r="G1025" i="12"/>
  <c r="I1025" i="12"/>
  <c r="K1025" i="12"/>
  <c r="M1025" i="12"/>
  <c r="O1025" i="12"/>
  <c r="Q1025" i="12"/>
  <c r="V1025" i="12"/>
  <c r="G1027" i="12"/>
  <c r="M1027" i="12" s="1"/>
  <c r="I1027" i="12"/>
  <c r="K1027" i="12"/>
  <c r="O1027" i="12"/>
  <c r="Q1027" i="12"/>
  <c r="V1027" i="12"/>
  <c r="G1029" i="12"/>
  <c r="I1029" i="12"/>
  <c r="K1029" i="12"/>
  <c r="M1029" i="12"/>
  <c r="O1029" i="12"/>
  <c r="Q1029" i="12"/>
  <c r="V1029" i="12"/>
  <c r="G1031" i="12"/>
  <c r="M1031" i="12" s="1"/>
  <c r="I1031" i="12"/>
  <c r="K1031" i="12"/>
  <c r="O1031" i="12"/>
  <c r="Q1031" i="12"/>
  <c r="V1031" i="12"/>
  <c r="G1032" i="12"/>
  <c r="I1032" i="12"/>
  <c r="K1032" i="12"/>
  <c r="M1032" i="12"/>
  <c r="O1032" i="12"/>
  <c r="Q1032" i="12"/>
  <c r="V1032" i="12"/>
  <c r="G1033" i="12"/>
  <c r="M1033" i="12" s="1"/>
  <c r="I1033" i="12"/>
  <c r="K1033" i="12"/>
  <c r="O1033" i="12"/>
  <c r="Q1033" i="12"/>
  <c r="V1033" i="12"/>
  <c r="G1034" i="12"/>
  <c r="M1034" i="12" s="1"/>
  <c r="I1034" i="12"/>
  <c r="K1034" i="12"/>
  <c r="O1034" i="12"/>
  <c r="Q1034" i="12"/>
  <c r="V1034" i="12"/>
  <c r="G1035" i="12"/>
  <c r="M1035" i="12" s="1"/>
  <c r="I1035" i="12"/>
  <c r="K1035" i="12"/>
  <c r="O1035" i="12"/>
  <c r="Q1035" i="12"/>
  <c r="V1035" i="12"/>
  <c r="G1036" i="12"/>
  <c r="I1036" i="12"/>
  <c r="K1036" i="12"/>
  <c r="M1036" i="12"/>
  <c r="O1036" i="12"/>
  <c r="Q1036" i="12"/>
  <c r="V1036" i="12"/>
  <c r="G1037" i="12"/>
  <c r="M1037" i="12" s="1"/>
  <c r="I1037" i="12"/>
  <c r="K1037" i="12"/>
  <c r="O1037" i="12"/>
  <c r="Q1037" i="12"/>
  <c r="V1037" i="12"/>
  <c r="G1038" i="12"/>
  <c r="I1038" i="12"/>
  <c r="K1038" i="12"/>
  <c r="M1038" i="12"/>
  <c r="O1038" i="12"/>
  <c r="Q1038" i="12"/>
  <c r="V1038" i="12"/>
  <c r="G1039" i="12"/>
  <c r="M1039" i="12" s="1"/>
  <c r="I1039" i="12"/>
  <c r="K1039" i="12"/>
  <c r="O1039" i="12"/>
  <c r="Q1039" i="12"/>
  <c r="V1039" i="12"/>
  <c r="G1040" i="12"/>
  <c r="I1040" i="12"/>
  <c r="K1040" i="12"/>
  <c r="M1040" i="12"/>
  <c r="O1040" i="12"/>
  <c r="Q1040" i="12"/>
  <c r="V1040" i="12"/>
  <c r="G1047" i="12"/>
  <c r="M1047" i="12" s="1"/>
  <c r="I1047" i="12"/>
  <c r="K1047" i="12"/>
  <c r="O1047" i="12"/>
  <c r="Q1047" i="12"/>
  <c r="V1047" i="12"/>
  <c r="G1048" i="12"/>
  <c r="M1048" i="12" s="1"/>
  <c r="I1048" i="12"/>
  <c r="K1048" i="12"/>
  <c r="O1048" i="12"/>
  <c r="Q1048" i="12"/>
  <c r="V1048" i="12"/>
  <c r="G1049" i="12"/>
  <c r="M1049" i="12" s="1"/>
  <c r="I1049" i="12"/>
  <c r="K1049" i="12"/>
  <c r="O1049" i="12"/>
  <c r="Q1049" i="12"/>
  <c r="V1049" i="12"/>
  <c r="G1050" i="12"/>
  <c r="I1050" i="12"/>
  <c r="K1050" i="12"/>
  <c r="M1050" i="12"/>
  <c r="O1050" i="12"/>
  <c r="Q1050" i="12"/>
  <c r="V1050" i="12"/>
  <c r="G1051" i="12"/>
  <c r="M1051" i="12" s="1"/>
  <c r="I1051" i="12"/>
  <c r="K1051" i="12"/>
  <c r="O1051" i="12"/>
  <c r="Q1051" i="12"/>
  <c r="V1051" i="12"/>
  <c r="G1052" i="12"/>
  <c r="I1052" i="12"/>
  <c r="K1052" i="12"/>
  <c r="M1052" i="12"/>
  <c r="O1052" i="12"/>
  <c r="Q1052" i="12"/>
  <c r="V1052" i="12"/>
  <c r="G1053" i="12"/>
  <c r="I1053" i="12"/>
  <c r="K1053" i="12"/>
  <c r="M1053" i="12"/>
  <c r="O1053" i="12"/>
  <c r="Q1053" i="12"/>
  <c r="V1053" i="12"/>
  <c r="G1054" i="12"/>
  <c r="I1054" i="12"/>
  <c r="K1054" i="12"/>
  <c r="M1054" i="12"/>
  <c r="O1054" i="12"/>
  <c r="Q1054" i="12"/>
  <c r="V1054" i="12"/>
  <c r="G1055" i="12"/>
  <c r="M1055" i="12" s="1"/>
  <c r="I1055" i="12"/>
  <c r="K1055" i="12"/>
  <c r="O1055" i="12"/>
  <c r="Q1055" i="12"/>
  <c r="V1055" i="12"/>
  <c r="G1056" i="12"/>
  <c r="M1056" i="12" s="1"/>
  <c r="I1056" i="12"/>
  <c r="K1056" i="12"/>
  <c r="O1056" i="12"/>
  <c r="Q1056" i="12"/>
  <c r="V1056" i="12"/>
  <c r="G1057" i="12"/>
  <c r="M1057" i="12" s="1"/>
  <c r="I1057" i="12"/>
  <c r="K1057" i="12"/>
  <c r="O1057" i="12"/>
  <c r="Q1057" i="12"/>
  <c r="V1057" i="12"/>
  <c r="G1058" i="12"/>
  <c r="I1058" i="12"/>
  <c r="K1058" i="12"/>
  <c r="M1058" i="12"/>
  <c r="O1058" i="12"/>
  <c r="Q1058" i="12"/>
  <c r="V1058" i="12"/>
  <c r="G1059" i="12"/>
  <c r="M1059" i="12" s="1"/>
  <c r="I1059" i="12"/>
  <c r="K1059" i="12"/>
  <c r="O1059" i="12"/>
  <c r="Q1059" i="12"/>
  <c r="V1059" i="12"/>
  <c r="G1060" i="12"/>
  <c r="I1060" i="12"/>
  <c r="G1061" i="12"/>
  <c r="I1061" i="12"/>
  <c r="K1061" i="12"/>
  <c r="K1060" i="12" s="1"/>
  <c r="M1061" i="12"/>
  <c r="O1061" i="12"/>
  <c r="O1060" i="12" s="1"/>
  <c r="Q1061" i="12"/>
  <c r="Q1060" i="12" s="1"/>
  <c r="V1061" i="12"/>
  <c r="V1060" i="12" s="1"/>
  <c r="G1063" i="12"/>
  <c r="I1063" i="12"/>
  <c r="K1063" i="12"/>
  <c r="M1063" i="12"/>
  <c r="M1060" i="12" s="1"/>
  <c r="O1063" i="12"/>
  <c r="Q1063" i="12"/>
  <c r="V1063" i="12"/>
  <c r="O1065" i="12"/>
  <c r="G1066" i="12"/>
  <c r="G1065" i="12" s="1"/>
  <c r="I1066" i="12"/>
  <c r="I1065" i="12" s="1"/>
  <c r="K1066" i="12"/>
  <c r="K1065" i="12" s="1"/>
  <c r="O1066" i="12"/>
  <c r="Q1066" i="12"/>
  <c r="Q1065" i="12" s="1"/>
  <c r="V1066" i="12"/>
  <c r="G1069" i="12"/>
  <c r="M1069" i="12" s="1"/>
  <c r="I1069" i="12"/>
  <c r="K1069" i="12"/>
  <c r="O1069" i="12"/>
  <c r="Q1069" i="12"/>
  <c r="V1069" i="12"/>
  <c r="V1065" i="12" s="1"/>
  <c r="G1072" i="12"/>
  <c r="I1072" i="12"/>
  <c r="K1072" i="12"/>
  <c r="M1072" i="12"/>
  <c r="O1072" i="12"/>
  <c r="Q1072" i="12"/>
  <c r="V1072" i="12"/>
  <c r="G1077" i="12"/>
  <c r="M1077" i="12" s="1"/>
  <c r="I1077" i="12"/>
  <c r="K1077" i="12"/>
  <c r="O1077" i="12"/>
  <c r="Q1077" i="12"/>
  <c r="V1077" i="12"/>
  <c r="I1079" i="12"/>
  <c r="G1080" i="12"/>
  <c r="I1080" i="12"/>
  <c r="K1080" i="12"/>
  <c r="K1079" i="12" s="1"/>
  <c r="M1080" i="12"/>
  <c r="O1080" i="12"/>
  <c r="O1079" i="12" s="1"/>
  <c r="Q1080" i="12"/>
  <c r="Q1079" i="12" s="1"/>
  <c r="V1080" i="12"/>
  <c r="V1079" i="12" s="1"/>
  <c r="G1083" i="12"/>
  <c r="I1083" i="12"/>
  <c r="K1083" i="12"/>
  <c r="M1083" i="12"/>
  <c r="O1083" i="12"/>
  <c r="Q1083" i="12"/>
  <c r="V1083" i="12"/>
  <c r="G1093" i="12"/>
  <c r="I1093" i="12"/>
  <c r="K1093" i="12"/>
  <c r="M1093" i="12"/>
  <c r="O1093" i="12"/>
  <c r="Q1093" i="12"/>
  <c r="V1093" i="12"/>
  <c r="G1095" i="12"/>
  <c r="M1095" i="12" s="1"/>
  <c r="I1095" i="12"/>
  <c r="K1095" i="12"/>
  <c r="O1095" i="12"/>
  <c r="Q1095" i="12"/>
  <c r="V1095" i="12"/>
  <c r="G1097" i="12"/>
  <c r="M1097" i="12" s="1"/>
  <c r="I1097" i="12"/>
  <c r="K1097" i="12"/>
  <c r="O1097" i="12"/>
  <c r="Q1097" i="12"/>
  <c r="V1097" i="12"/>
  <c r="G1100" i="12"/>
  <c r="G1099" i="12" s="1"/>
  <c r="I1100" i="12"/>
  <c r="K1100" i="12"/>
  <c r="K1099" i="12" s="1"/>
  <c r="O1100" i="12"/>
  <c r="O1099" i="12" s="1"/>
  <c r="Q1100" i="12"/>
  <c r="Q1099" i="12" s="1"/>
  <c r="V1100" i="12"/>
  <c r="G1101" i="12"/>
  <c r="I1101" i="12"/>
  <c r="I1099" i="12" s="1"/>
  <c r="K1101" i="12"/>
  <c r="M1101" i="12"/>
  <c r="O1101" i="12"/>
  <c r="Q1101" i="12"/>
  <c r="V1101" i="12"/>
  <c r="G1102" i="12"/>
  <c r="I1102" i="12"/>
  <c r="K1102" i="12"/>
  <c r="M1102" i="12"/>
  <c r="O1102" i="12"/>
  <c r="Q1102" i="12"/>
  <c r="V1102" i="12"/>
  <c r="G1103" i="12"/>
  <c r="I1103" i="12"/>
  <c r="K1103" i="12"/>
  <c r="M1103" i="12"/>
  <c r="O1103" i="12"/>
  <c r="Q1103" i="12"/>
  <c r="V1103" i="12"/>
  <c r="V1099" i="12" s="1"/>
  <c r="G1104" i="12"/>
  <c r="I1104" i="12"/>
  <c r="K1104" i="12"/>
  <c r="M1104" i="12"/>
  <c r="O1104" i="12"/>
  <c r="Q1104" i="12"/>
  <c r="V1104" i="12"/>
  <c r="G1105" i="12"/>
  <c r="M1105" i="12" s="1"/>
  <c r="I1105" i="12"/>
  <c r="K1105" i="12"/>
  <c r="O1105" i="12"/>
  <c r="Q1105" i="12"/>
  <c r="V1105" i="12"/>
  <c r="V1106" i="12"/>
  <c r="G1107" i="12"/>
  <c r="M1107" i="12" s="1"/>
  <c r="I1107" i="12"/>
  <c r="I1106" i="12" s="1"/>
  <c r="K1107" i="12"/>
  <c r="K1106" i="12" s="1"/>
  <c r="O1107" i="12"/>
  <c r="O1106" i="12" s="1"/>
  <c r="Q1107" i="12"/>
  <c r="V1107" i="12"/>
  <c r="G1115" i="12"/>
  <c r="G1106" i="12" s="1"/>
  <c r="I1115" i="12"/>
  <c r="K1115" i="12"/>
  <c r="O1115" i="12"/>
  <c r="Q1115" i="12"/>
  <c r="V1115" i="12"/>
  <c r="G1116" i="12"/>
  <c r="I1116" i="12"/>
  <c r="K1116" i="12"/>
  <c r="M1116" i="12"/>
  <c r="O1116" i="12"/>
  <c r="Q1116" i="12"/>
  <c r="V1116" i="12"/>
  <c r="G1117" i="12"/>
  <c r="I1117" i="12"/>
  <c r="K1117" i="12"/>
  <c r="M1117" i="12"/>
  <c r="O1117" i="12"/>
  <c r="Q1117" i="12"/>
  <c r="Q1106" i="12" s="1"/>
  <c r="V1117" i="12"/>
  <c r="K1118" i="12"/>
  <c r="G1119" i="12"/>
  <c r="I1119" i="12"/>
  <c r="I1118" i="12" s="1"/>
  <c r="K1119" i="12"/>
  <c r="M1119" i="12"/>
  <c r="O1119" i="12"/>
  <c r="O1118" i="12" s="1"/>
  <c r="Q1119" i="12"/>
  <c r="V1119" i="12"/>
  <c r="V1118" i="12" s="1"/>
  <c r="G1128" i="12"/>
  <c r="G1118" i="12" s="1"/>
  <c r="I1128" i="12"/>
  <c r="K1128" i="12"/>
  <c r="O1128" i="12"/>
  <c r="Q1128" i="12"/>
  <c r="Q1118" i="12" s="1"/>
  <c r="V1128" i="12"/>
  <c r="AE1131" i="12"/>
  <c r="AF1131" i="12"/>
  <c r="I20" i="1"/>
  <c r="I19" i="1"/>
  <c r="I18" i="1"/>
  <c r="I17" i="1"/>
  <c r="I16" i="1"/>
  <c r="F42" i="1"/>
  <c r="G42" i="1"/>
  <c r="G25" i="1" s="1"/>
  <c r="A25" i="1" s="1"/>
  <c r="H41" i="1"/>
  <c r="I41" i="1" s="1"/>
  <c r="H40" i="1"/>
  <c r="I40" i="1" s="1"/>
  <c r="H39" i="1"/>
  <c r="H42" i="1" s="1"/>
  <c r="J28" i="1"/>
  <c r="J26" i="1"/>
  <c r="G38" i="1"/>
  <c r="F38" i="1"/>
  <c r="J23" i="1"/>
  <c r="J24" i="1"/>
  <c r="J25" i="1"/>
  <c r="J27" i="1"/>
  <c r="E24" i="1"/>
  <c r="E26" i="1"/>
  <c r="I86" i="1" l="1"/>
  <c r="J49" i="1" s="1"/>
  <c r="A26" i="1"/>
  <c r="G26" i="1"/>
  <c r="G28" i="1"/>
  <c r="G23" i="1"/>
  <c r="M905" i="12"/>
  <c r="M1079" i="12"/>
  <c r="M448" i="12"/>
  <c r="M103" i="12"/>
  <c r="M961" i="12"/>
  <c r="M636" i="12"/>
  <c r="M290" i="12"/>
  <c r="G1079" i="12"/>
  <c r="M878" i="12"/>
  <c r="M877" i="12" s="1"/>
  <c r="M804" i="12"/>
  <c r="M803" i="12" s="1"/>
  <c r="G672" i="12"/>
  <c r="M1128" i="12"/>
  <c r="M1118" i="12" s="1"/>
  <c r="M1066" i="12"/>
  <c r="M1065" i="12" s="1"/>
  <c r="M854" i="12"/>
  <c r="M853" i="12" s="1"/>
  <c r="M745" i="12"/>
  <c r="M744" i="12" s="1"/>
  <c r="G448" i="12"/>
  <c r="M819" i="12"/>
  <c r="M818" i="12" s="1"/>
  <c r="M808" i="12"/>
  <c r="M807" i="12" s="1"/>
  <c r="M678" i="12"/>
  <c r="M677" i="12" s="1"/>
  <c r="M650" i="12"/>
  <c r="M649" i="12" s="1"/>
  <c r="M619" i="12"/>
  <c r="M614" i="12" s="1"/>
  <c r="M556" i="12"/>
  <c r="M554" i="12" s="1"/>
  <c r="M393" i="12"/>
  <c r="M392" i="12" s="1"/>
  <c r="M283" i="12"/>
  <c r="M278" i="12" s="1"/>
  <c r="M47" i="12"/>
  <c r="M28" i="12" s="1"/>
  <c r="M24" i="12"/>
  <c r="M8" i="12" s="1"/>
  <c r="M1115" i="12"/>
  <c r="M1106" i="12" s="1"/>
  <c r="M1100" i="12"/>
  <c r="M1099" i="12" s="1"/>
  <c r="M751" i="12"/>
  <c r="M746" i="12" s="1"/>
  <c r="M737" i="12"/>
  <c r="M736" i="12" s="1"/>
  <c r="M639" i="12"/>
  <c r="M611" i="12"/>
  <c r="M608" i="12" s="1"/>
  <c r="M499" i="12"/>
  <c r="M498" i="12" s="1"/>
  <c r="M463" i="12"/>
  <c r="M462" i="12" s="1"/>
  <c r="M444" i="12"/>
  <c r="M440" i="12" s="1"/>
  <c r="M398" i="12"/>
  <c r="M397" i="12" s="1"/>
  <c r="M305" i="12"/>
  <c r="M301" i="12" s="1"/>
  <c r="M286" i="12"/>
  <c r="M285" i="12" s="1"/>
  <c r="M263" i="12"/>
  <c r="M262" i="12" s="1"/>
  <c r="I21" i="1"/>
  <c r="I39" i="1"/>
  <c r="I42" i="1" s="1"/>
  <c r="J68" i="1" l="1"/>
  <c r="J74" i="1"/>
  <c r="J50" i="1"/>
  <c r="J67" i="1"/>
  <c r="J79" i="1"/>
  <c r="J54" i="1"/>
  <c r="J55" i="1"/>
  <c r="J83" i="1"/>
  <c r="J80" i="1"/>
  <c r="J53" i="1"/>
  <c r="J57" i="1"/>
  <c r="J84" i="1"/>
  <c r="J81" i="1"/>
  <c r="J58" i="1"/>
  <c r="J62" i="1"/>
  <c r="J82" i="1"/>
  <c r="J61" i="1"/>
  <c r="J73" i="1"/>
  <c r="J71" i="1"/>
  <c r="J60" i="1"/>
  <c r="J69" i="1"/>
  <c r="J63" i="1"/>
  <c r="J78" i="1"/>
  <c r="J59" i="1"/>
  <c r="J56" i="1"/>
  <c r="J65" i="1"/>
  <c r="J51" i="1"/>
  <c r="J52" i="1"/>
  <c r="J64" i="1"/>
  <c r="J77" i="1"/>
  <c r="J75" i="1"/>
  <c r="J72" i="1"/>
  <c r="J70" i="1"/>
  <c r="J66" i="1"/>
  <c r="J76" i="1"/>
  <c r="J85" i="1"/>
  <c r="A23" i="1"/>
  <c r="J40" i="1"/>
  <c r="J39" i="1"/>
  <c r="J42" i="1" s="1"/>
  <c r="J41" i="1"/>
  <c r="J86" i="1" l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Acer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<sst xmlns="http://schemas.openxmlformats.org/spreadsheetml/2006/main" count="4215" uniqueCount="1236">
  <si>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</si>
  <si>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</si>
  <si>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</si>
  <si>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</si>
  <si>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</si>
  <si>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</si>
  <si>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</si>
  <si>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</si>
  <si>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</si>
  <si>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</si>
  <si>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</si>
  <si>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</si>
  <si>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</si>
  <si>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</si>
  <si>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</si>
  <si>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</si>
  <si>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</si>
  <si>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</si>
  <si>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</si>
  <si>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</si>
  <si>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</si>
  <si>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</si>
  <si>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</si>
  <si>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</si>
  <si>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</si>
  <si>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</si>
  <si>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</si>
  <si>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</si>
  <si>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</si>
  <si>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</si>
  <si>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</si>
  <si>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</si>
  <si>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</si>
  <si>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</si>
  <si>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</si>
  <si>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</si>
  <si>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</si>
  <si>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</si>
  <si>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</si>
  <si>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</si>
  <si>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</si>
  <si>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</si>
  <si>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</si>
  <si>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</si>
  <si>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Vybudovaní multifunkčního prostoru</t>
  </si>
  <si>
    <t xml:space="preserve">Vybudovaní multifunkčního prostoru									</t>
  </si>
  <si>
    <t>Objekt:</t>
  </si>
  <si>
    <t>Rozpočet:</t>
  </si>
  <si>
    <t>20210011</t>
  </si>
  <si>
    <t xml:space="preserve">MŠ Bezručova č.p. 801, Kolín					</t>
  </si>
  <si>
    <t>Stavba</t>
  </si>
  <si>
    <t>Celkem za stavbu</t>
  </si>
  <si>
    <t>CZK</t>
  </si>
  <si>
    <t>Rekapitulace dílů</t>
  </si>
  <si>
    <t>Typ dílu</t>
  </si>
  <si>
    <t>Zemní práce</t>
  </si>
  <si>
    <t>3</t>
  </si>
  <si>
    <t>Svislé a kompletní konstrukce</t>
  </si>
  <si>
    <t>4</t>
  </si>
  <si>
    <t>Vodorovné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</si>
  <si>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</si>
  <si>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</si>
  <si>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</si>
  <si>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</si>
  <si>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</si>
  <si>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</si>
  <si>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</si>
  <si>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</si>
  <si>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</si>
  <si>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</si>
  <si>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</si>
  <si>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</si>
  <si>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</si>
  <si>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</si>
  <si>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</si>
  <si>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</si>
  <si>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</si>
  <si>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</si>
  <si>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</si>
  <si>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</si>
  <si>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</si>
  <si>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</si>
  <si>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</si>
  <si>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</si>
  <si>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</si>
  <si>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</si>
  <si>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</si>
  <si>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</si>
  <si>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731</t>
  </si>
  <si>
    <t>Kotelny</t>
  </si>
  <si>
    <t>733</t>
  </si>
  <si>
    <t>Rozvod potrubí</t>
  </si>
  <si>
    <t>734</t>
  </si>
  <si>
    <t>Armatury</t>
  </si>
  <si>
    <t>735</t>
  </si>
  <si>
    <t>Otopná tělesa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</si>
  <si>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</si>
  <si>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</si>
  <si>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</si>
  <si>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</si>
  <si>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</si>
  <si>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</si>
  <si>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</si>
  <si>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</si>
  <si>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</si>
  <si>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</si>
  <si>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</si>
  <si>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</si>
  <si>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</si>
  <si>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</si>
  <si>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</si>
  <si>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</si>
  <si>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</si>
  <si>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</si>
  <si>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</si>
  <si>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</si>
  <si>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M21</t>
  </si>
  <si>
    <t>Elektromontáže</t>
  </si>
  <si>
    <t>M22</t>
  </si>
  <si>
    <t>Montáž sdělovací a zabezp. techniky</t>
  </si>
  <si>
    <t>M24</t>
  </si>
  <si>
    <t>Montáže vzduchotechnických zařízení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</si>
  <si>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</si>
  <si>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</si>
  <si>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</si>
  <si>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</si>
  <si>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</si>
  <si>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</si>
  <si>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</si>
  <si>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</si>
  <si>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</si>
  <si>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</si>
  <si>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</si>
  <si>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</si>
  <si>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</si>
  <si>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</si>
  <si>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</si>
  <si>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</si>
  <si>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</si>
  <si>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</si>
  <si>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</si>
  <si>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</si>
  <si>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</si>
  <si>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</si>
  <si>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</si>
  <si>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</si>
  <si>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</si>
  <si>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</si>
  <si>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</si>
  <si>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</si>
  <si>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</si>
  <si>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</si>
  <si>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</si>
  <si>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</si>
  <si>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139601102</t>
  </si>
  <si>
    <t>Ruční výkop jam, rýh a šachet v hornině tř. 3</t>
  </si>
  <si>
    <t>m3</t>
  </si>
  <si>
    <t>RTS 21/ II</t>
  </si>
  <si>
    <t>Práce</t>
  </si>
  <si>
    <t>POL1_1</t>
  </si>
  <si>
    <t>pro kanalizaci :</t>
  </si>
  <si>
    <t>POP</t>
  </si>
  <si>
    <t xml:space="preserve">(9,5+4,5+3+4,5+3+3)*0,6*0,3 : </t>
  </si>
  <si>
    <t>VV</t>
  </si>
  <si>
    <t>4,95</t>
  </si>
  <si>
    <t>162701105</t>
  </si>
  <si>
    <t>Vodorovné přemístění výkopku z hor.1-4 do 10000 m</t>
  </si>
  <si>
    <t>162701109</t>
  </si>
  <si>
    <t>Příplatek k vod. přemístění hor.1-4 za další 1 km</t>
  </si>
  <si>
    <t xml:space="preserve">4,95*10 : </t>
  </si>
  <si>
    <t>49,5</t>
  </si>
  <si>
    <t>162201203</t>
  </si>
  <si>
    <t>Vodorovné přemíst.výkopku, kolečko hor.1-4, do 10m</t>
  </si>
  <si>
    <t>162201210</t>
  </si>
  <si>
    <t>Příplatek za dalš.10 m, kolečko, výkop. z hor.1- 4</t>
  </si>
  <si>
    <t>175101101</t>
  </si>
  <si>
    <t>Obsyp potrubí bez prohození sypaniny s dodáním štěrkopísku frakce 0 - 22 mm</t>
  </si>
  <si>
    <t xml:space="preserve">(9,5+4,5+3+4,5+3+3)*0,6*0,2 : </t>
  </si>
  <si>
    <t>3,3</t>
  </si>
  <si>
    <t>199000002</t>
  </si>
  <si>
    <t>Poplatek za skládku horniny 1- 4</t>
  </si>
  <si>
    <t>451573111</t>
  </si>
  <si>
    <t>Lože pod potrubí ze štěrkopísku</t>
  </si>
  <si>
    <t xml:space="preserve">(9,5+4,5+3+4,5+3+3)*0,6*0,1 : </t>
  </si>
  <si>
    <t>1,65</t>
  </si>
  <si>
    <t>310271530</t>
  </si>
  <si>
    <t>Zazdívka otvorů do 1 m2, pórobet.tvárnice, tl.30cm</t>
  </si>
  <si>
    <t xml:space="preserve">0,57*0,57*0,3 : </t>
  </si>
  <si>
    <t>0,09747</t>
  </si>
  <si>
    <t>317121351</t>
  </si>
  <si>
    <t>Montáž ŽB překladů do 240 cm dodatečně do rýh včetně dodávky RZP 12/10  299 x 12 x 19 cm</t>
  </si>
  <si>
    <t>kus</t>
  </si>
  <si>
    <t>POL1_</t>
  </si>
  <si>
    <t>317941121</t>
  </si>
  <si>
    <t>Osazení ocelových válcovaných nosníků do č.12 včetně dodávky profilu IPE č.12</t>
  </si>
  <si>
    <t>t</t>
  </si>
  <si>
    <t>P3 : 1,1*0,0104</t>
  </si>
  <si>
    <t>P4 : 0,9*0,0104</t>
  </si>
  <si>
    <t>317941123</t>
  </si>
  <si>
    <t>Osazení ocelových válcovaných nosníků  č.14-22 včetně dodávky profilu I č.20</t>
  </si>
  <si>
    <t>P7 : ((2,2*2)*0,0224)</t>
  </si>
  <si>
    <t>Osazení ocelových válcovaných nosníků  č.14-22 včetně dodávky profilu IPE č.14</t>
  </si>
  <si>
    <t>P1 : 1,1*0,129</t>
  </si>
  <si>
    <t>P2 : 1,25*0,0129</t>
  </si>
  <si>
    <t>P5 : (2,35*2)*0,0129</t>
  </si>
  <si>
    <t>P8 : (1,25*2)*0,0129</t>
  </si>
  <si>
    <t>340271610R00</t>
  </si>
  <si>
    <t>Zazdívka otvorů pl.do 4 m2, pórobet.tvár.,tl.10 cm</t>
  </si>
  <si>
    <t>Vlastní</t>
  </si>
  <si>
    <t>Agregovaná položka</t>
  </si>
  <si>
    <t>POL2_</t>
  </si>
  <si>
    <t>montáž + dodávka</t>
  </si>
  <si>
    <t xml:space="preserve">0,9*2,05*0,1 : </t>
  </si>
  <si>
    <t>0,1845</t>
  </si>
  <si>
    <t>340271615</t>
  </si>
  <si>
    <t>Zazdívka otvorů pl.do 4 m2, pórobet.tvár.,tl.15 cm</t>
  </si>
  <si>
    <t xml:space="preserve">0,9*2,05*0,15 : </t>
  </si>
  <si>
    <t>0,27675</t>
  </si>
  <si>
    <t>342256253</t>
  </si>
  <si>
    <t>Příčka z tvárnic pórobetonových tl. 100 mm</t>
  </si>
  <si>
    <t>m2</t>
  </si>
  <si>
    <t xml:space="preserve">1,29*3,01 : </t>
  </si>
  <si>
    <t xml:space="preserve">-0,9*2 : </t>
  </si>
  <si>
    <t xml:space="preserve">(2,69-0,12+1,175+3,04)*3,01 : </t>
  </si>
  <si>
    <t xml:space="preserve">-0,8*2*2 : </t>
  </si>
  <si>
    <t xml:space="preserve">0,81*3,01 : </t>
  </si>
  <si>
    <t xml:space="preserve">-0,6*2 : </t>
  </si>
  <si>
    <t xml:space="preserve">(3,04-0,42)*3,01 : </t>
  </si>
  <si>
    <t>28,43005</t>
  </si>
  <si>
    <t>342256255</t>
  </si>
  <si>
    <t>Příčka z tvárnic pórobetonových tl. 150 mm</t>
  </si>
  <si>
    <t>nová příčka na WC zaměstnanců : (1,94*3,01)+(0,9*3,01)</t>
  </si>
  <si>
    <t>342270014R01</t>
  </si>
  <si>
    <t>Příčka z tvárnic pórobetonových, tloušťka 17 cm</t>
  </si>
  <si>
    <t>Indiv</t>
  </si>
  <si>
    <t>nové příčky kolem úklidové místnosti : (1,94*3,01)</t>
  </si>
  <si>
    <t>342948112</t>
  </si>
  <si>
    <t>Ukotvení příček k beton.kcím kotvami</t>
  </si>
  <si>
    <t>m</t>
  </si>
  <si>
    <t>strop :</t>
  </si>
  <si>
    <t>stěny :</t>
  </si>
  <si>
    <t xml:space="preserve">1,29 : </t>
  </si>
  <si>
    <t xml:space="preserve">(2,69-0,12+1,175+3,04) : </t>
  </si>
  <si>
    <t xml:space="preserve">0,81 : </t>
  </si>
  <si>
    <t xml:space="preserve">(3,04-0,42) : </t>
  </si>
  <si>
    <t xml:space="preserve">1,94 : </t>
  </si>
  <si>
    <t xml:space="preserve">3*2 : </t>
  </si>
  <si>
    <t xml:space="preserve">3*3 : </t>
  </si>
  <si>
    <t>28,445</t>
  </si>
  <si>
    <t>346244381</t>
  </si>
  <si>
    <t>Plentování ocelových nosníků výšky do 20 cm</t>
  </si>
  <si>
    <t>P1 : 1,1*0,15*1</t>
  </si>
  <si>
    <t>P2 : 1,25*0,15*1</t>
  </si>
  <si>
    <t>P3 : 1,1*0,15*1</t>
  </si>
  <si>
    <t>P4 : 0,9*0,15*1</t>
  </si>
  <si>
    <t>P5 : 2,35*0,15*2</t>
  </si>
  <si>
    <t>P7 : 2,2*0,15*2</t>
  </si>
  <si>
    <t>P8 : 1,25*0,15*1</t>
  </si>
  <si>
    <t>346275111</t>
  </si>
  <si>
    <t>Přizdívky z desek porobetonových tl. 50 mm</t>
  </si>
  <si>
    <t xml:space="preserve">1,07*3,01 : </t>
  </si>
  <si>
    <t>3,2207</t>
  </si>
  <si>
    <t>346275113</t>
  </si>
  <si>
    <t>Přizdívky z desek porobetonových tl. 100 mm</t>
  </si>
  <si>
    <t xml:space="preserve">0,43*3,01 : </t>
  </si>
  <si>
    <t>1,2943</t>
  </si>
  <si>
    <t>342264051</t>
  </si>
  <si>
    <t>Podhled sádrokartonový na zavěšenou ocel. konstr. desky standard tl. 12,5 mm, bez izolace</t>
  </si>
  <si>
    <t xml:space="preserve">15,96+3,62+10,64+91,87 : </t>
  </si>
  <si>
    <t>122,09</t>
  </si>
  <si>
    <t>Podhled sádrokartonový na zavěšenou ocel. konstr. desky standard impreg. tl. 12,5 mm, bez izolace</t>
  </si>
  <si>
    <t xml:space="preserve">1,29+1,05+9,85+6,78 : </t>
  </si>
  <si>
    <t>18,97</t>
  </si>
  <si>
    <t>602016191</t>
  </si>
  <si>
    <t>Penetrační nátěr stěn</t>
  </si>
  <si>
    <t>montáž+dodávka</t>
  </si>
  <si>
    <t xml:space="preserve">m.č.103 : </t>
  </si>
  <si>
    <t xml:space="preserve">(1,31+0,97)*2*2,8 : </t>
  </si>
  <si>
    <t xml:space="preserve">m.č.104 : </t>
  </si>
  <si>
    <t xml:space="preserve">(0,81+1,415)*2*2,8 : </t>
  </si>
  <si>
    <t xml:space="preserve">m.č.105 : </t>
  </si>
  <si>
    <t xml:space="preserve">(3,6+3,049)*2*2,8 : </t>
  </si>
  <si>
    <t xml:space="preserve">-2,65*1,57 : </t>
  </si>
  <si>
    <t xml:space="preserve">m.č.106 : </t>
  </si>
  <si>
    <t xml:space="preserve">(14,625+7,51)*2*2,8 : </t>
  </si>
  <si>
    <t xml:space="preserve">-14,625*1,57 : </t>
  </si>
  <si>
    <t xml:space="preserve">-(2,69-0,12+1,175)*2,8 : </t>
  </si>
  <si>
    <t xml:space="preserve">-0,8*2*3 : </t>
  </si>
  <si>
    <t xml:space="preserve">m.č.107 : </t>
  </si>
  <si>
    <t xml:space="preserve">(3,04+1,6+1,595)*2,8 : </t>
  </si>
  <si>
    <t xml:space="preserve">m.č.108 : </t>
  </si>
  <si>
    <t xml:space="preserve">(0,8+1,77+3,83+1,77)*2,8 : </t>
  </si>
  <si>
    <t xml:space="preserve">-1,57*2,65 : </t>
  </si>
  <si>
    <t xml:space="preserve">10 : </t>
  </si>
  <si>
    <t>293,52945+10</t>
  </si>
  <si>
    <t>610991111</t>
  </si>
  <si>
    <t>Zakrývání výplní vnitřních otvorů</t>
  </si>
  <si>
    <t xml:space="preserve">14,625*1,57 : </t>
  </si>
  <si>
    <t xml:space="preserve">0,57*0,57 : </t>
  </si>
  <si>
    <t xml:space="preserve">2,65*1,57*2 : </t>
  </si>
  <si>
    <t xml:space="preserve">1,55*3 : </t>
  </si>
  <si>
    <t>36,25715</t>
  </si>
  <si>
    <t>612421221</t>
  </si>
  <si>
    <t>Oprava vápen.omítek stěn do 10 % pl. - hladkých</t>
  </si>
  <si>
    <t xml:space="preserve">m.č.101 :  : </t>
  </si>
  <si>
    <t xml:space="preserve">(1,665+0,32+3,26+3,63+0,57+0,2)*2*2,8 : </t>
  </si>
  <si>
    <t xml:space="preserve">-0,8*2*4 : </t>
  </si>
  <si>
    <t xml:space="preserve">-0,9*2*1 : </t>
  </si>
  <si>
    <t xml:space="preserve">-0,6*2*1 : </t>
  </si>
  <si>
    <t xml:space="preserve">-1,35*2 : </t>
  </si>
  <si>
    <t xml:space="preserve">m.č.102 :  : </t>
  </si>
  <si>
    <t xml:space="preserve">(0,9+1,31+3,83-1,07)*2,8 : </t>
  </si>
  <si>
    <t xml:space="preserve">m.č.103 :  : </t>
  </si>
  <si>
    <t xml:space="preserve">m.č.104 :  : </t>
  </si>
  <si>
    <t xml:space="preserve">m.č.105 :  : </t>
  </si>
  <si>
    <t xml:space="preserve">m.č.106 :  : </t>
  </si>
  <si>
    <t xml:space="preserve">m.č.107 :  : </t>
  </si>
  <si>
    <t xml:space="preserve">m.č.108 :  : </t>
  </si>
  <si>
    <t xml:space="preserve">Omítka vápenná vnitřního ostění - štuková : </t>
  </si>
  <si>
    <t xml:space="preserve">(1,57+2,65+1,57)*0,3 : </t>
  </si>
  <si>
    <t xml:space="preserve">(2,65+1,57+2,65)*0,3 : </t>
  </si>
  <si>
    <t xml:space="preserve">Úprava vnitřních stěn aktivovaným štukem s přísad. : </t>
  </si>
  <si>
    <t xml:space="preserve">perlinka : 70,2778 : </t>
  </si>
  <si>
    <t xml:space="preserve">oprava : 223,25165 : </t>
  </si>
  <si>
    <t xml:space="preserve">Mezisoučet : </t>
  </si>
  <si>
    <t xml:space="preserve">obklady :  : </t>
  </si>
  <si>
    <t xml:space="preserve">-(1,31+0,97)*2*1,8 : </t>
  </si>
  <si>
    <t xml:space="preserve">0,6*1,8 : </t>
  </si>
  <si>
    <t xml:space="preserve">-(0,6+2,4)*0,8 : </t>
  </si>
  <si>
    <t xml:space="preserve">-(1,6+3,04)*2*1,8 : </t>
  </si>
  <si>
    <t xml:space="preserve">0,8*1,8 : </t>
  </si>
  <si>
    <t xml:space="preserve">-(1,595+3,04)*2*1,8 : </t>
  </si>
  <si>
    <t xml:space="preserve">0,8*1,8*2 : </t>
  </si>
  <si>
    <t>223,25165</t>
  </si>
  <si>
    <t>612425931</t>
  </si>
  <si>
    <t>Omítka vápenná vnitřního ostění - štuková</t>
  </si>
  <si>
    <t>3,798</t>
  </si>
  <si>
    <t>612471413</t>
  </si>
  <si>
    <t>Úprava vnitřních stěn aktivovaným štukem s přísad.</t>
  </si>
  <si>
    <t>254,93145+10</t>
  </si>
  <si>
    <t>612481211</t>
  </si>
  <si>
    <t>Montáž výztužné sítě(perlinky)do stěrky-vnit.stěny včetně výztužné sítě a stěrkového tmelu</t>
  </si>
  <si>
    <t xml:space="preserve">zazdívky : </t>
  </si>
  <si>
    <t xml:space="preserve">0,9*2,05*4 : </t>
  </si>
  <si>
    <t xml:space="preserve">0,57*0,57*2 : </t>
  </si>
  <si>
    <t xml:space="preserve">(0,43+0,1)*3,01 : </t>
  </si>
  <si>
    <t xml:space="preserve">příčka tl. 150 mm : </t>
  </si>
  <si>
    <t xml:space="preserve">1,94*3,01*2 : </t>
  </si>
  <si>
    <t xml:space="preserve">příčka tl. 100 mm : </t>
  </si>
  <si>
    <t xml:space="preserve">1,29*3,01*2 : </t>
  </si>
  <si>
    <t xml:space="preserve">-0,9*2*2 : </t>
  </si>
  <si>
    <t xml:space="preserve">(2,69-0,12+1,175+3,04)*3,01*2 : </t>
  </si>
  <si>
    <t xml:space="preserve">-0,8*2*2*2 : </t>
  </si>
  <si>
    <t xml:space="preserve">0,81*3,01*2 : </t>
  </si>
  <si>
    <t xml:space="preserve">-0,6*2*2 : </t>
  </si>
  <si>
    <t xml:space="preserve">(3,04-0,42)*3,01*1 : </t>
  </si>
  <si>
    <t xml:space="preserve">m.č.101 : </t>
  </si>
  <si>
    <t xml:space="preserve">m.č.102 : </t>
  </si>
  <si>
    <t>631312141</t>
  </si>
  <si>
    <t>Doplnění rýh betonem v dosavadních mazaninách</t>
  </si>
  <si>
    <t>pro kanalizaci : (9,5+4,5+3+4,5+3+3)*0,6*0,25+6</t>
  </si>
  <si>
    <t>632411105</t>
  </si>
  <si>
    <t>Samonivelační stěrka, ruč.zpracování tl.5 mm</t>
  </si>
  <si>
    <t>141,06</t>
  </si>
  <si>
    <t>632479521</t>
  </si>
  <si>
    <t>Spojovací můstek - adhézní</t>
  </si>
  <si>
    <t xml:space="preserve">vstup : 3,26*0,87 : </t>
  </si>
  <si>
    <t xml:space="preserve">schod : 1,57*1 : </t>
  </si>
  <si>
    <t>145,4662</t>
  </si>
  <si>
    <t>642942111</t>
  </si>
  <si>
    <t>Osazení zárubní dveřních ocelových, pl. do 2,5 m2</t>
  </si>
  <si>
    <t>5533300430</t>
  </si>
  <si>
    <t>Zárubeň ocelová ZH 160/1970/900 L, P pro cihelné zdivo, s pevnými závěsy</t>
  </si>
  <si>
    <t>SPCM</t>
  </si>
  <si>
    <t>Specifikace</t>
  </si>
  <si>
    <t>POL3_0</t>
  </si>
  <si>
    <t xml:space="preserve">D3 : 1 : </t>
  </si>
  <si>
    <t>60775550.A</t>
  </si>
  <si>
    <t>Krytka boční pro PVC parapety 400 mm oboustr. bílá</t>
  </si>
  <si>
    <t>941955002</t>
  </si>
  <si>
    <t>Lešení lehké pomocné, výška podlahy do 1,9 m</t>
  </si>
  <si>
    <t xml:space="preserve">15+3+1+1+9+90+9+6 : </t>
  </si>
  <si>
    <t>134</t>
  </si>
  <si>
    <t>952901111</t>
  </si>
  <si>
    <t>Vyčištění budov o výšce podlaží do 4 m</t>
  </si>
  <si>
    <t xml:space="preserve">15,96+3,62+1,29+1,05+10,64+91,87+9,85+6,78 : </t>
  </si>
  <si>
    <t>953943121</t>
  </si>
  <si>
    <t>Osazení kovových předmětů do betonu, 1 kg / kus</t>
  </si>
  <si>
    <t xml:space="preserve">Držáky pro hasicí přístroje : 2 : </t>
  </si>
  <si>
    <t>2</t>
  </si>
  <si>
    <t>95.01</t>
  </si>
  <si>
    <t>Prachotěsný uzávěr ve stávající chodbě</t>
  </si>
  <si>
    <t>soubor</t>
  </si>
  <si>
    <t>44984124</t>
  </si>
  <si>
    <t>Přístroj hasicí práškový - hasící schopnost 34A</t>
  </si>
  <si>
    <t>919735124</t>
  </si>
  <si>
    <t>Řezání stávajícího betonového krytu tl. 15 - 20 cm</t>
  </si>
  <si>
    <t>pro kanalizaci : (9,5+4,5+3+4,5+3+3+15+15)</t>
  </si>
  <si>
    <t>962031113</t>
  </si>
  <si>
    <t>Bourání příček z cihel pálených plných tl. 65 mm</t>
  </si>
  <si>
    <t>m.č.101 :</t>
  </si>
  <si>
    <t>m.č.111, 110 :</t>
  </si>
  <si>
    <t>m.č.109 :</t>
  </si>
  <si>
    <t>m.č.114 :</t>
  </si>
  <si>
    <t>m.č.101 : 3,16*3,01</t>
  </si>
  <si>
    <t>-0,8*2</t>
  </si>
  <si>
    <t>m.č.111, 110 : (1,48+0,1+0,83+0,1+0,9+1,48+1,48+1,1+0,1+0,83+0,1)*3,01</t>
  </si>
  <si>
    <t>-0,6*2*2</t>
  </si>
  <si>
    <t>m.č.109 : (0,9+0,5)*3,01</t>
  </si>
  <si>
    <t>-0,6*2</t>
  </si>
  <si>
    <t>m.č.114 : 3,715*3,01</t>
  </si>
  <si>
    <t>m.č.107-108 : 0,69*3,01</t>
  </si>
  <si>
    <t>962031116</t>
  </si>
  <si>
    <t>Bourání příček z cihel pálených plných tl. 140 mm</t>
  </si>
  <si>
    <t>m.č.106 :</t>
  </si>
  <si>
    <t>m.č.113 :</t>
  </si>
  <si>
    <t>m.č.114 : : 4,47*3,01</t>
  </si>
  <si>
    <t>m.č.106 : 0,69*3,01</t>
  </si>
  <si>
    <t>m.č.113 : 1,95*3,01</t>
  </si>
  <si>
    <t>962036112</t>
  </si>
  <si>
    <t>DMTZ SDK příčky, 1x kov.kce., 1x opláštěné 12,5 mm</t>
  </si>
  <si>
    <t xml:space="preserve">(1,67+1,865+0,315)*3,01 : </t>
  </si>
  <si>
    <t>10,3885</t>
  </si>
  <si>
    <t>962052211</t>
  </si>
  <si>
    <t>Bourání zdiva železobetonového nadzákladového</t>
  </si>
  <si>
    <t xml:space="preserve">4,11*3,01*0,27 : </t>
  </si>
  <si>
    <t>3,3402</t>
  </si>
  <si>
    <t>971100041</t>
  </si>
  <si>
    <t>Vybourání otvorů ve zdech železobetonových tloušťka 30 cm</t>
  </si>
  <si>
    <t>otvor pro VZT : 3</t>
  </si>
  <si>
    <t>965042241</t>
  </si>
  <si>
    <t>Bourání mazanin betonových tl. nad 10 cm, nad 4 m2</t>
  </si>
  <si>
    <t xml:space="preserve">(9,5+4,5+3+4,5+3+3)*0,6*0,25 : </t>
  </si>
  <si>
    <t>4,125</t>
  </si>
  <si>
    <t>965081713</t>
  </si>
  <si>
    <t>Bourání dlažeb keramických tl.10 mm, nad 1 m2</t>
  </si>
  <si>
    <t xml:space="preserve">m.č.101-104 : 10,57+10,74+1,29+(1,935+1,29) : </t>
  </si>
  <si>
    <t xml:space="preserve">m.č.107-111 : 3,69+8,16+0,38+1,23+2,14 : </t>
  </si>
  <si>
    <t>41,425</t>
  </si>
  <si>
    <t>965081813</t>
  </si>
  <si>
    <t>Bourání dlažeb terac.,čedič. tl.do 30 mm, nad 1 m2</t>
  </si>
  <si>
    <t>4,4062</t>
  </si>
  <si>
    <t>968061125</t>
  </si>
  <si>
    <t>Vyvěšení dřevěných dveřních křídel pl. do 2 m2</t>
  </si>
  <si>
    <t xml:space="preserve">5+11 : </t>
  </si>
  <si>
    <t>16</t>
  </si>
  <si>
    <t>968062355</t>
  </si>
  <si>
    <t>Vybourání dřevěných rámů oken dvojitých pl. 2 m2</t>
  </si>
  <si>
    <t>0,3249</t>
  </si>
  <si>
    <t>968062356</t>
  </si>
  <si>
    <t>Vybourání dřevěných rámů oken dvojitých pl. 4 m2</t>
  </si>
  <si>
    <t xml:space="preserve">1,57*1,45 : </t>
  </si>
  <si>
    <t>2,2765</t>
  </si>
  <si>
    <t>968062357</t>
  </si>
  <si>
    <t>Vybourání dřevěných rámů oken dvojitých nad  4 m2</t>
  </si>
  <si>
    <t xml:space="preserve">2,65*1,57 : </t>
  </si>
  <si>
    <t>4,1605</t>
  </si>
  <si>
    <t>968072455</t>
  </si>
  <si>
    <t>Vybourání kovových dveřních zárubní pl. do 2 m2</t>
  </si>
  <si>
    <t xml:space="preserve">0,6*2*5 : </t>
  </si>
  <si>
    <t xml:space="preserve">0,8*2*11 : </t>
  </si>
  <si>
    <t>23,6</t>
  </si>
  <si>
    <t>971033141</t>
  </si>
  <si>
    <t>Vybourání otvorů zeď cihel. d=6 cm, tl. 30 cm, MVC</t>
  </si>
  <si>
    <t xml:space="preserve">elektro : 12 : </t>
  </si>
  <si>
    <t>12</t>
  </si>
  <si>
    <t>971033241</t>
  </si>
  <si>
    <t>Vybourání otv. zeď cihel. 0,0225 m2, tl. 30cm, MVC</t>
  </si>
  <si>
    <t>971033621</t>
  </si>
  <si>
    <t>Vybourání otv. zeď cihel. pl.4 m2, tl.10 cm, MVC</t>
  </si>
  <si>
    <t xml:space="preserve">0,9*2,05 : </t>
  </si>
  <si>
    <t>1,845</t>
  </si>
  <si>
    <t>971033631</t>
  </si>
  <si>
    <t>Vybourání otv. zeď cihel. pl.4 m2, tl.15 cm, MVC</t>
  </si>
  <si>
    <t>(0,9*2,05)+(1*2,05)</t>
  </si>
  <si>
    <t>m.č.105 : (0,8*2,05)</t>
  </si>
  <si>
    <t>971033641</t>
  </si>
  <si>
    <t>Vybourání otv. zeď cihel. pl.4 m2, tl.30 cm, MVC</t>
  </si>
  <si>
    <t xml:space="preserve">parapet : 1,57*1,2*0,3 : </t>
  </si>
  <si>
    <t xml:space="preserve">otvor : 0,9*2,05*0,2 : </t>
  </si>
  <si>
    <t>0,9342</t>
  </si>
  <si>
    <t>971033641R01</t>
  </si>
  <si>
    <t>Vybourání otv. zeď cihel. pl.4 m2, tl.20 cm, MVC</t>
  </si>
  <si>
    <t>Včetně pomocného lešení o výšce podlahy do 1900 mm a pro zatížení do 1,5 kPa  (150 kg/m2).</t>
  </si>
  <si>
    <t>m.č.107 : 0,9*2,05*0,2</t>
  </si>
  <si>
    <t>973031324</t>
  </si>
  <si>
    <t>Vysekání kapes zeď cihel. MVC, pl. 0,1m2, hl. 15cm</t>
  </si>
  <si>
    <t xml:space="preserve">elektro : 84 : </t>
  </si>
  <si>
    <t>84</t>
  </si>
  <si>
    <t>974031664</t>
  </si>
  <si>
    <t>Vysekání rýh zeď cihelná vtah. nosníků 15 x 15 cm</t>
  </si>
  <si>
    <t xml:space="preserve">P1 : 1,1 : </t>
  </si>
  <si>
    <t xml:space="preserve">P2 : 1,25 : </t>
  </si>
  <si>
    <t xml:space="preserve">P3 : 1,1 : </t>
  </si>
  <si>
    <t xml:space="preserve">P5 : 2,35*2 : </t>
  </si>
  <si>
    <t>8,15</t>
  </si>
  <si>
    <t>451535111</t>
  </si>
  <si>
    <t>Podkladní vrstva tl. do 25 cm ze štěrku</t>
  </si>
  <si>
    <t>štěrkodrť 16/30 tl. 20 cm</t>
  </si>
  <si>
    <t>podklad pro opravu podlahy : 3</t>
  </si>
  <si>
    <t>974082212</t>
  </si>
  <si>
    <t>Vysekání rýh pro vodiče omítka stěn MC šířka 3 cm</t>
  </si>
  <si>
    <t>974082214</t>
  </si>
  <si>
    <t>Vysekání rýh pro vodiče omítka stěn MC šířka 7 cm</t>
  </si>
  <si>
    <t>978013191</t>
  </si>
  <si>
    <t>Otlučení omítek vnitřních stěn v rozsahu do 100 %</t>
  </si>
  <si>
    <t xml:space="preserve">(3,14+3,715+0,58+0,4+0,42+0,4+4,09)*3,01 : </t>
  </si>
  <si>
    <t>34,20195</t>
  </si>
  <si>
    <t>978059531</t>
  </si>
  <si>
    <t>Odsekání vnitřních obkladů stěn nad 2 m2</t>
  </si>
  <si>
    <t>m.č.105 :</t>
  </si>
  <si>
    <t>m.č.103 :</t>
  </si>
  <si>
    <t>m.č.110 :</t>
  </si>
  <si>
    <t>m.č.111 :</t>
  </si>
  <si>
    <t>m.č.115 :</t>
  </si>
  <si>
    <t xml:space="preserve">(1,62+2,5)*1,8 : </t>
  </si>
  <si>
    <t xml:space="preserve">(1,4+1)*2*1,8 : </t>
  </si>
  <si>
    <t xml:space="preserve">-0,6*1,8 : </t>
  </si>
  <si>
    <t xml:space="preserve">(0,83+1,48)*2*1,5 : </t>
  </si>
  <si>
    <t xml:space="preserve">-0,6*1,5 : </t>
  </si>
  <si>
    <t xml:space="preserve">(1,48+1,48)*2*1,5 : </t>
  </si>
  <si>
    <t xml:space="preserve">(2,35+2,3)*0,8 : </t>
  </si>
  <si>
    <t>32,706</t>
  </si>
  <si>
    <t>96.01</t>
  </si>
  <si>
    <t>Ostatní bourací práce a demontáže</t>
  </si>
  <si>
    <t>hod</t>
  </si>
  <si>
    <t>96.02</t>
  </si>
  <si>
    <t>Demontáž rozvodů, kanalizace, vody, ÚT a elektro vč. likvidace ( v nutném rozsahu)</t>
  </si>
  <si>
    <t>999281145</t>
  </si>
  <si>
    <t>Přesun hmot pro opravy a údržbu do v. 6 m, nošením</t>
  </si>
  <si>
    <t>711111001</t>
  </si>
  <si>
    <t>Izolace proti vlhkosti vodor. nátěr ALP za studena 1x nátěr - včetně dodávky penetračního laku ALP</t>
  </si>
  <si>
    <t>POL1_7</t>
  </si>
  <si>
    <t>pro kanalozaci : (9,5+4,5+3+4,5+3+3)*0,6 +10</t>
  </si>
  <si>
    <t>622420010</t>
  </si>
  <si>
    <t>Omítka stěn vnější vápenocementová štuková stupeň složitosti 2, lešení</t>
  </si>
  <si>
    <t>Začištění omítky</t>
  </si>
  <si>
    <t>Penetrační nátěr</t>
  </si>
  <si>
    <t>2x silikátový nátěr dle současné barvy</t>
  </si>
  <si>
    <t>648991111</t>
  </si>
  <si>
    <t>Osazení parapet.desek plast. a lamin. š. do 20cm včetně dodávky plastové parapetní desky š. 200 mm</t>
  </si>
  <si>
    <t>okno 01 : 1,57*1,1</t>
  </si>
  <si>
    <t>okno 02 : 1,7*1,1</t>
  </si>
  <si>
    <t>okno 03 : 1,7*1,1</t>
  </si>
  <si>
    <t>711141559</t>
  </si>
  <si>
    <t>Izolace proti vlhk. vodorovná pásy přitavením 1 vrstva - včetně dodávky</t>
  </si>
  <si>
    <t>711212002</t>
  </si>
  <si>
    <t>Hydroizolační povlak - nátěr nebo stěrka</t>
  </si>
  <si>
    <t>m.č.107 : 9,85+(1,68+3,04)*2*0,3+(1,595+3,04)*2*0,3-(0,8*0,3*3)</t>
  </si>
  <si>
    <t>998711101</t>
  </si>
  <si>
    <t>Přesun hmot pro izolace proti vodě, výšky do 6 m</t>
  </si>
  <si>
    <t>713111121</t>
  </si>
  <si>
    <t>Izolace tepelné stropů rovných spodem, drátem 1 vrstva - materiál ve specifikaci</t>
  </si>
  <si>
    <t>713111221</t>
  </si>
  <si>
    <t>Montáž parozábrany, zavěšené podhl., přelep. spojů vč. dodávky fólie</t>
  </si>
  <si>
    <t>63150901</t>
  </si>
  <si>
    <t>Izolace desky - rohože tl. 150 mm  Součinitel tepelné vodivosti: 0,039 W/mK</t>
  </si>
  <si>
    <t xml:space="preserve">141,06*1,03 : </t>
  </si>
  <si>
    <t>145,2918</t>
  </si>
  <si>
    <t>998713101</t>
  </si>
  <si>
    <t>Přesun hmot pro izolace tepelné, výšky do 6 m</t>
  </si>
  <si>
    <t>721171219</t>
  </si>
  <si>
    <t>Trubka pro připojení WC, HL202G, D 110 mm</t>
  </si>
  <si>
    <t>721176103</t>
  </si>
  <si>
    <t>Potrubí HT připojovací D 50 x 1,8 mm</t>
  </si>
  <si>
    <t>721176104</t>
  </si>
  <si>
    <t>Potrubí HT připojovací D 75 x 1,9 mm</t>
  </si>
  <si>
    <t>721176105</t>
  </si>
  <si>
    <t>Potrubí HT připojovací D 110 x 2,7 mm</t>
  </si>
  <si>
    <t>721176115</t>
  </si>
  <si>
    <t>Potrubí HT odpadní svislé D 110 x 2,7 mm</t>
  </si>
  <si>
    <t>721176222</t>
  </si>
  <si>
    <t>Potrubí KG svodné (ležaté) v zemi D 110 x 3,2 mm</t>
  </si>
  <si>
    <t>0,35+4,04+0,625+0,25+0,514+0,49+2,54+0,45+2,45+1,1+0,429+2,86+3,045+0,425+0,661+0,731</t>
  </si>
  <si>
    <t>721176223</t>
  </si>
  <si>
    <t>Potrubí KG svodné (ležaté) v zemi D 125 x 3,2 mm</t>
  </si>
  <si>
    <t xml:space="preserve">10,5+4,5 : </t>
  </si>
  <si>
    <t>15</t>
  </si>
  <si>
    <t>721194104</t>
  </si>
  <si>
    <t>Vyvedení odpadních výpustek D 40 x 1,8</t>
  </si>
  <si>
    <t xml:space="preserve">kotel : 1 : </t>
  </si>
  <si>
    <t>721194105</t>
  </si>
  <si>
    <t>Vyvedení odpadních výpustek D 50 x 1,8</t>
  </si>
  <si>
    <t xml:space="preserve">UM : 5+1 : </t>
  </si>
  <si>
    <t xml:space="preserve">pisoár : 2 : </t>
  </si>
  <si>
    <t xml:space="preserve">dřez : 1 : </t>
  </si>
  <si>
    <t>9</t>
  </si>
  <si>
    <t>721194109</t>
  </si>
  <si>
    <t>Vyvedení odpadních výpustek D 110 x 2,3</t>
  </si>
  <si>
    <t xml:space="preserve">WC : 4+1 : </t>
  </si>
  <si>
    <t>5</t>
  </si>
  <si>
    <t>721273200</t>
  </si>
  <si>
    <t>Souprava ventilační střešní HL souprava větrací hlavice PP HL810  D 110 mm</t>
  </si>
  <si>
    <t>721290111</t>
  </si>
  <si>
    <t>Zkouška těsnosti kanalizace vodou DN 125</t>
  </si>
  <si>
    <t xml:space="preserve">15+17,5+5+10+2 : </t>
  </si>
  <si>
    <t>721.01</t>
  </si>
  <si>
    <t>Napojení na stávající kanalizaci</t>
  </si>
  <si>
    <t>721.02</t>
  </si>
  <si>
    <t>Přípomocné, bourací a ostatní práce vč. přípomocného materiálu</t>
  </si>
  <si>
    <t>998721101</t>
  </si>
  <si>
    <t>Přesun hmot pro vnitřní kanalizaci, výšky do 6 m</t>
  </si>
  <si>
    <t>722172331</t>
  </si>
  <si>
    <t>Potrubí z PPR, D 20x3,4 mm, PN 20, vč. zed. výpom.</t>
  </si>
  <si>
    <t>studená : : 5+12+20+10+9,4</t>
  </si>
  <si>
    <t>teplá : : 12+5+5++4,5</t>
  </si>
  <si>
    <t>směšovač : 2+2,68+1,1</t>
  </si>
  <si>
    <t>722172332</t>
  </si>
  <si>
    <t>Potrubí z PPR, D 25x4,2 mm, PN 20, vč. zed. výpom.</t>
  </si>
  <si>
    <t>Potrubí včetně tvarovek a zednických výpomocí.</t>
  </si>
  <si>
    <t>Včetně pomocného lešení o výšce podlahy do 1900 mm a pro zatížení do 1,5 kPa.</t>
  </si>
  <si>
    <t>studená : 10+3+2,6</t>
  </si>
  <si>
    <t>teplá : 10+2</t>
  </si>
  <si>
    <t>722181212</t>
  </si>
  <si>
    <t>Izolace návleková tl. stěny 9 mm vnitřní průměr 25 mm</t>
  </si>
  <si>
    <t>Izolace návleková tl. stěny 9 mm vnitřní průměr 20 mm</t>
  </si>
  <si>
    <t>722220111</t>
  </si>
  <si>
    <t>Nástěnka, pro výtokový ventil G 1/2</t>
  </si>
  <si>
    <t xml:space="preserve">UM : (5+1)*2 : </t>
  </si>
  <si>
    <t xml:space="preserve">dřez : 2 : </t>
  </si>
  <si>
    <t>22</t>
  </si>
  <si>
    <t>722229101</t>
  </si>
  <si>
    <t>Montáž vodovodních armatur,1závit, G 1/2</t>
  </si>
  <si>
    <t>roháček :</t>
  </si>
  <si>
    <t>zahradní :</t>
  </si>
  <si>
    <t>19</t>
  </si>
  <si>
    <t>722237654</t>
  </si>
  <si>
    <t>Ventil zpětný DN 25</t>
  </si>
  <si>
    <t>722235143</t>
  </si>
  <si>
    <t>Kohout vod.kul.s odvodn.vnitř.-vnitř.z. DN 25</t>
  </si>
  <si>
    <t>722254115</t>
  </si>
  <si>
    <t>Skříň hydrantová s výzbrojí D25 (hadice Pyrotex) hydrantová skříň ocelová D25 s nátěrem</t>
  </si>
  <si>
    <t>722254110</t>
  </si>
  <si>
    <t>Demontáž hydrantových skříní</t>
  </si>
  <si>
    <t>722280107</t>
  </si>
  <si>
    <t>Tlaková zkouška vodovodního potrubí DN 40</t>
  </si>
  <si>
    <t>88,68+27,6</t>
  </si>
  <si>
    <t>722290234</t>
  </si>
  <si>
    <t>Proplach a dezinfekce vodovod.potrubí DN 80</t>
  </si>
  <si>
    <t>734209124</t>
  </si>
  <si>
    <t>Montáž armatur závitových,se 3závity, G 3/4</t>
  </si>
  <si>
    <t>722.02</t>
  </si>
  <si>
    <t>55102022</t>
  </si>
  <si>
    <t>Ventil směšovací termostatický</t>
  </si>
  <si>
    <t>55111845</t>
  </si>
  <si>
    <t>Ventil zahradní s hadic. přípojkou</t>
  </si>
  <si>
    <t>55141040</t>
  </si>
  <si>
    <t>Ventil rohový TE-66  1/2" bez filtru</t>
  </si>
  <si>
    <t>998722101</t>
  </si>
  <si>
    <t>Přesun hmot pro vnitřní vodovod, výšky do 6 m</t>
  </si>
  <si>
    <t>723.01</t>
  </si>
  <si>
    <t>Dodávka a montáž - úprava stávajícího rozvodu plynu a nopojení nového kotle</t>
  </si>
  <si>
    <t>ks</t>
  </si>
  <si>
    <t>725110814</t>
  </si>
  <si>
    <t>Demontáž klozetů kombinovaných</t>
  </si>
  <si>
    <t>725119305</t>
  </si>
  <si>
    <t>Montáž klozetových mís kombinovaných</t>
  </si>
  <si>
    <t xml:space="preserve">4+1 : </t>
  </si>
  <si>
    <t>725016105</t>
  </si>
  <si>
    <t>Pisoár splachování automatické, bílý</t>
  </si>
  <si>
    <t>725210821</t>
  </si>
  <si>
    <t>Demontáž umyvadel bez výtokových armatur</t>
  </si>
  <si>
    <t>725219401</t>
  </si>
  <si>
    <t>Montáž umyvadel na šrouby</t>
  </si>
  <si>
    <t xml:space="preserve">5+1 : </t>
  </si>
  <si>
    <t>6</t>
  </si>
  <si>
    <t>725220841</t>
  </si>
  <si>
    <t>Demontáž ocelové vany</t>
  </si>
  <si>
    <t>725530823</t>
  </si>
  <si>
    <t>Demontáž, zásobník elektrický tlakový  200 l</t>
  </si>
  <si>
    <t>725539102</t>
  </si>
  <si>
    <t>Montáž elektr.ohřívačů, ostatní typy  80 l</t>
  </si>
  <si>
    <t>725810811</t>
  </si>
  <si>
    <t>Demontáž ventilu výtokového nástěnného</t>
  </si>
  <si>
    <t xml:space="preserve">WC : 3 : </t>
  </si>
  <si>
    <t xml:space="preserve">UM : 3*2 : </t>
  </si>
  <si>
    <t>11</t>
  </si>
  <si>
    <t>725820801</t>
  </si>
  <si>
    <t>Demontáž baterie nástěnné do G 3/4</t>
  </si>
  <si>
    <t>725820802</t>
  </si>
  <si>
    <t>Demontáž baterie stojánkové do 1otvoru</t>
  </si>
  <si>
    <t>725829301</t>
  </si>
  <si>
    <t>Montáž baterie umyv.a dřezové stojánkové</t>
  </si>
  <si>
    <t>7</t>
  </si>
  <si>
    <t>725860213</t>
  </si>
  <si>
    <t>Sifon umyvadlový, D 40 mm</t>
  </si>
  <si>
    <t>725989101</t>
  </si>
  <si>
    <t>Montáž dvířek kovových i z PH</t>
  </si>
  <si>
    <t>28349057</t>
  </si>
  <si>
    <t>Dvířka vanová z ABS D 300 x 400 mm</t>
  </si>
  <si>
    <t>54131500</t>
  </si>
  <si>
    <t>Ohřívač průtokový - elektrický</t>
  </si>
  <si>
    <t xml:space="preserve">umyvadlo : 1 : </t>
  </si>
  <si>
    <t>55144110</t>
  </si>
  <si>
    <t>Baterie umyvadlová</t>
  </si>
  <si>
    <t>RTS 20/ II</t>
  </si>
  <si>
    <t>55145015</t>
  </si>
  <si>
    <t>Baterie dřezová stojánková</t>
  </si>
  <si>
    <t>55167395.A</t>
  </si>
  <si>
    <t>Sedátko klozetové z PH BABY  bílé</t>
  </si>
  <si>
    <t>551674068</t>
  </si>
  <si>
    <t>Sedátko s poklopem antibakteriální úprava, nerezové úchyty</t>
  </si>
  <si>
    <t>64217304</t>
  </si>
  <si>
    <t>Umyvadlo s otv. bater. 450x400 mm bílé</t>
  </si>
  <si>
    <t>64217447</t>
  </si>
  <si>
    <t>Umyvadlo s otv. pro bat. 400x350 mm bílé, s přepadem</t>
  </si>
  <si>
    <t>64234652</t>
  </si>
  <si>
    <t>Klozet stojící kombinační bílý, hluboké splachování, 3/6 l</t>
  </si>
  <si>
    <t>64234655</t>
  </si>
  <si>
    <t>Klozet stojící kombinační - dětská bílý, hluboké splachování, 3/6 l</t>
  </si>
  <si>
    <t>725249103</t>
  </si>
  <si>
    <t>Montáž sprchových koutů</t>
  </si>
  <si>
    <t>998725102</t>
  </si>
  <si>
    <t>Přesun hmot pro zařizovací předměty, výšky do 12 m</t>
  </si>
  <si>
    <t>55428091.A</t>
  </si>
  <si>
    <t>Sprchová zástěna čtvrtkruhová 80x80x185 cm SKKH 2/80 R50 P</t>
  </si>
  <si>
    <t>POL3_</t>
  </si>
  <si>
    <t>731200823</t>
  </si>
  <si>
    <t>Demontáž kotle ocel.,kapal./plyn, do 25 kW, vč. odkouření</t>
  </si>
  <si>
    <t>551616892</t>
  </si>
  <si>
    <t>Žlab odtokový vč. sifonu L=800 mm SZP0800 PREMIUM</t>
  </si>
  <si>
    <t>551450090</t>
  </si>
  <si>
    <t>Baterie sprch směš nástěnná se sprch tyčí  PL80B</t>
  </si>
  <si>
    <t>725019103</t>
  </si>
  <si>
    <t>Výlevka závěsná MIRA s plastovou mřížkou</t>
  </si>
  <si>
    <t>731249124</t>
  </si>
  <si>
    <t>Montáž kotle ocel.teplov.,kapalina/plyn do 29 kW</t>
  </si>
  <si>
    <t>včetně připojení plynovodu</t>
  </si>
  <si>
    <t>731.01</t>
  </si>
  <si>
    <t>Dodávka a montáž odkouření kotle - koaxiální 60/100 mm</t>
  </si>
  <si>
    <t>4841738511</t>
  </si>
  <si>
    <t>Kotel kondenzační nástěnný, vč. týdenního regulátoru a prokabelování</t>
  </si>
  <si>
    <t>998731101</t>
  </si>
  <si>
    <t>Přesun hmot pro kotelny, výšky do 6 m</t>
  </si>
  <si>
    <t>722181215</t>
  </si>
  <si>
    <t>Izolace návleková  tl. stěny 25 mm vnitřní průměr 15 mm</t>
  </si>
  <si>
    <t>Izolace návleková  tl. stěny 25 mm vnitřní průměr 18 mm</t>
  </si>
  <si>
    <t>Izolace návleková  tl. stěny 25 mm vnitřní průměr 22 mm</t>
  </si>
  <si>
    <t>Izolace návleková  tl. stěny 25 mm vnitřní průměr 28 mm</t>
  </si>
  <si>
    <t>733163102</t>
  </si>
  <si>
    <t>Potrubí z měděných trubek vytápění D 15 x 1,0 mm</t>
  </si>
  <si>
    <t>733163103</t>
  </si>
  <si>
    <t>Potrubí z měděných trubek vytápění D 18 x 1,0 mm</t>
  </si>
  <si>
    <t>733163104</t>
  </si>
  <si>
    <t>Potrubí z měděných trubek vytápění D 22 x 1,0 mm</t>
  </si>
  <si>
    <t>733163105</t>
  </si>
  <si>
    <t>Potrubí z měděných trubek vytápění D 28 x 1,5 mm</t>
  </si>
  <si>
    <t>733190106</t>
  </si>
  <si>
    <t>Tlaková zkouška potrubí  DN 32</t>
  </si>
  <si>
    <t>22+19+8+48</t>
  </si>
  <si>
    <t>998733101</t>
  </si>
  <si>
    <t>Přesun hmot pro rozvody potrubí, výšky do 6 m</t>
  </si>
  <si>
    <t>734221672</t>
  </si>
  <si>
    <t>Hlavice ovládání ventilů termostat. vč. dodávky termostatická hlavice</t>
  </si>
  <si>
    <t>23170110R1</t>
  </si>
  <si>
    <t xml:space="preserve"> PU pěna pistolová 1000 ml</t>
  </si>
  <si>
    <t>734235123</t>
  </si>
  <si>
    <t>Kohout kulový,2xvnitřní závit DN 25</t>
  </si>
  <si>
    <t>734263221</t>
  </si>
  <si>
    <t>Šroubení regulační dvoutrub. přímé, EK DN 15</t>
  </si>
  <si>
    <t>734291113</t>
  </si>
  <si>
    <t>Kohouty plnící a vypouštěcí G 1/2</t>
  </si>
  <si>
    <t>734295212</t>
  </si>
  <si>
    <t>Filtr, vnitřní-vnitřní z.  DN 20</t>
  </si>
  <si>
    <t>733161104R01</t>
  </si>
  <si>
    <t>Cu koleno DN15 15x1</t>
  </si>
  <si>
    <t>733161106R02</t>
  </si>
  <si>
    <t>Cu kolena DN18 18x1</t>
  </si>
  <si>
    <t>733161108R03</t>
  </si>
  <si>
    <t>Cu kolena DN28 28x1</t>
  </si>
  <si>
    <t>733166101R01</t>
  </si>
  <si>
    <t>Cu T-kusy 15/15/15</t>
  </si>
  <si>
    <t>733166102R02</t>
  </si>
  <si>
    <t>Cu T-kusy 18/15/18</t>
  </si>
  <si>
    <t>733166103R03</t>
  </si>
  <si>
    <t>Cu T-kusy 18/18/18</t>
  </si>
  <si>
    <t>733166104R04</t>
  </si>
  <si>
    <t>Cu T-kusy 22/18/18</t>
  </si>
  <si>
    <t>733166105R05</t>
  </si>
  <si>
    <t>Cu T-kusy 28/15/28</t>
  </si>
  <si>
    <t>733166106R06</t>
  </si>
  <si>
    <t>Cu T-kusy 28/18/22</t>
  </si>
  <si>
    <t>733166107R07</t>
  </si>
  <si>
    <t>Cu T-kusy 28/18/28</t>
  </si>
  <si>
    <t>733166108R08</t>
  </si>
  <si>
    <t>Cu T-kusy 28/28/15</t>
  </si>
  <si>
    <t>240070904</t>
  </si>
  <si>
    <t>Žaluzie protidešťová do zdi velikost  1000x1600</t>
  </si>
  <si>
    <t>RTS 13/ I</t>
  </si>
  <si>
    <t>998734101</t>
  </si>
  <si>
    <t>Přesun hmot pro armatury, výšky do 6 m</t>
  </si>
  <si>
    <t>735157261</t>
  </si>
  <si>
    <t>Otopná těl.panel. Ventil Kompakt 11  600/ 500</t>
  </si>
  <si>
    <t>včetně dodávky materiálu</t>
  </si>
  <si>
    <t>735157272</t>
  </si>
  <si>
    <t>Otopná těl.panel. Ventil Kompakt 11  600/2000</t>
  </si>
  <si>
    <t>735157264</t>
  </si>
  <si>
    <t>Otopná těl.panel.Radik Ventil Kompakt 11  600/ 800</t>
  </si>
  <si>
    <t>735157561</t>
  </si>
  <si>
    <t>Otopná těl.panel. Ventil Kompakt 21  600/ 500</t>
  </si>
  <si>
    <t>735157661</t>
  </si>
  <si>
    <t>Otopná těl.panel. Ventil Kompakt 22  600/ 500</t>
  </si>
  <si>
    <t>735157664</t>
  </si>
  <si>
    <t>Otopná těl.panel. Ventil Kompakt 22  600/ 800</t>
  </si>
  <si>
    <t>735157673</t>
  </si>
  <si>
    <t>Otopná těl.panel. Ventil Kompakt 22  600/2300</t>
  </si>
  <si>
    <t>735157663</t>
  </si>
  <si>
    <t>Otopná těl.panel.Radik Ventil Kompakt 22  600/ 700</t>
  </si>
  <si>
    <t>998735101</t>
  </si>
  <si>
    <t>Přesun hmot pro otopná tělesa, výšky do 6 m</t>
  </si>
  <si>
    <t>764816120</t>
  </si>
  <si>
    <t>Oplechování parapetů, lakovaný Pz plech, rš 200 mm lepení</t>
  </si>
  <si>
    <t>2,65+(1,7*2)</t>
  </si>
  <si>
    <t>764410850</t>
  </si>
  <si>
    <t>Demontáž oplechování parapetů,rš od 100 do 330 mm</t>
  </si>
  <si>
    <t>965200013</t>
  </si>
  <si>
    <t>Bourání mazanin betonových s potěrem nebo teracem</t>
  </si>
  <si>
    <t>- bourání podlahy z betonu pro kanalizaci, voda a topení : 6</t>
  </si>
  <si>
    <t>998764101</t>
  </si>
  <si>
    <t>Přesun hmot pro klempířské konstr., výšky do 6 m</t>
  </si>
  <si>
    <t>766411821</t>
  </si>
  <si>
    <t>Demontáž obložení stěn palubkami</t>
  </si>
  <si>
    <t xml:space="preserve">3,35*1,06 : </t>
  </si>
  <si>
    <t xml:space="preserve">0,69*2,69*2 : </t>
  </si>
  <si>
    <t>7,2632</t>
  </si>
  <si>
    <t>766411822</t>
  </si>
  <si>
    <t>Demontáž podkladových roštů obložení stěn</t>
  </si>
  <si>
    <t>766661422</t>
  </si>
  <si>
    <t>Montáž dveří protipožárních 1kříd. nad 80 cm</t>
  </si>
  <si>
    <t xml:space="preserve">D2 : 1 : </t>
  </si>
  <si>
    <t>766670011</t>
  </si>
  <si>
    <t>Montáž obložkové zárubně a dřevěného křídla dveří</t>
  </si>
  <si>
    <t>D4 : 7</t>
  </si>
  <si>
    <t>D5 : 5</t>
  </si>
  <si>
    <t>D6 : 1</t>
  </si>
  <si>
    <t>766670021</t>
  </si>
  <si>
    <t>Montáž kliky a štítku</t>
  </si>
  <si>
    <t>D2 : 1</t>
  </si>
  <si>
    <t>D3 : 1</t>
  </si>
  <si>
    <t>766812840</t>
  </si>
  <si>
    <t>Demontáž kuchyňských linek do 2,5 m</t>
  </si>
  <si>
    <t>766.01</t>
  </si>
  <si>
    <t>Dodávka a montáž - obložení sloupů</t>
  </si>
  <si>
    <t xml:space="preserve">(0,15+0,42+0,15)*1,5*2 : </t>
  </si>
  <si>
    <t xml:space="preserve">(0,42+0,35)*2*1,5*4 : </t>
  </si>
  <si>
    <t xml:space="preserve">(0,4+0,42+0,4)*1,5*2 : </t>
  </si>
  <si>
    <t xml:space="preserve">(0,15+0,35+0,43+0,35+0,7)*1,5*1 : </t>
  </si>
  <si>
    <t>18,03</t>
  </si>
  <si>
    <t>766.02</t>
  </si>
  <si>
    <t>Dodávka a montáž - kryty radiátoru</t>
  </si>
  <si>
    <t>K1 : 2,45*0,65*4</t>
  </si>
  <si>
    <t>K2 : 2,15*0,65*1</t>
  </si>
  <si>
    <t>K3 : 0,95*0,65*2</t>
  </si>
  <si>
    <t>K4 : 0,85*0,95*1</t>
  </si>
  <si>
    <t>766.03</t>
  </si>
  <si>
    <t>Dodávka a montáž kuchyňské linky dl. 2400 mm</t>
  </si>
  <si>
    <t>54914594</t>
  </si>
  <si>
    <t>Kliky se štítem dveřní  - nerez, klika kruhový profil, rovná</t>
  </si>
  <si>
    <t>549146400</t>
  </si>
  <si>
    <t>Bezpečnostní kování  klika-klika Cr</t>
  </si>
  <si>
    <t>611601201</t>
  </si>
  <si>
    <t>Dveře vnitřní CPL 0,2 plné 1kř. 60x197 cm 16 dekorů</t>
  </si>
  <si>
    <t>611601203</t>
  </si>
  <si>
    <t>Dveře vnitřní CPL 0,2 plné 1kř. 80x197 cm 16 dekorů</t>
  </si>
  <si>
    <t>611601204</t>
  </si>
  <si>
    <t>Dveře vnitřní CPL 0,2 plné 1kř. 90x197 cm 16 dekorů</t>
  </si>
  <si>
    <t>61165604</t>
  </si>
  <si>
    <t>Dveře protipožární EI30 plné 90x197 cm fólie EW-C 30 DP3</t>
  </si>
  <si>
    <t>61181104</t>
  </si>
  <si>
    <t>Zárubeň obklad. protipožární š. 90 cm/st. 8-30 cm fólie, požární odolnost 30 minut</t>
  </si>
  <si>
    <t>61181510</t>
  </si>
  <si>
    <t>Zárubeň obložková š. 60 cm/st. 6-17 cm CPL buk, hruška, olše, ořech AM, teak</t>
  </si>
  <si>
    <t>61181512</t>
  </si>
  <si>
    <t>Zárubeň obložková š. 80 cm/st. 6-17 cm CPL buk, hruška, olše, ořech AM, teak</t>
  </si>
  <si>
    <t>61181513</t>
  </si>
  <si>
    <t>Zárubeň obložková NORMAL š. 90 cm/st. 6-17 cm CPL buk, hruška, olše, ořech AM, teak</t>
  </si>
  <si>
    <t>998766101</t>
  </si>
  <si>
    <t>Přesun hmot pro truhlářské konstr., výšky do 6 m</t>
  </si>
  <si>
    <t>767581801</t>
  </si>
  <si>
    <t>Demontáž podhledů - kazet</t>
  </si>
  <si>
    <t xml:space="preserve">m.č.108-115 : 8,16+0,38+1,23+2,14+10,64+18,12+19,76+12,99 : </t>
  </si>
  <si>
    <t>73,42</t>
  </si>
  <si>
    <t>766601211</t>
  </si>
  <si>
    <t>Těsnění okenní spáry, ostění, PT fólie+ PP páska</t>
  </si>
  <si>
    <t>O1 : (2,65*2)+(1,57*2 )</t>
  </si>
  <si>
    <t>O2 : (2,63*2)+(1,7*2)</t>
  </si>
  <si>
    <t>O3 : (2,63*2)+(1,7*2)</t>
  </si>
  <si>
    <t>766629302</t>
  </si>
  <si>
    <t>Montáž oken plastových</t>
  </si>
  <si>
    <t>766629304</t>
  </si>
  <si>
    <t>Montáž dveří plastových</t>
  </si>
  <si>
    <t>769.01</t>
  </si>
  <si>
    <t>O1 - Okno plastové 2650/1570 Uw=0,9 W/m2k ozn. O1</t>
  </si>
  <si>
    <t>769.02</t>
  </si>
  <si>
    <t>O2- Okno plastové 1700/2630 Uw=0,9 W/m2k</t>
  </si>
  <si>
    <t>769.03</t>
  </si>
  <si>
    <t>O3- Okno plastové 1700/2630 Uw=0,9 W/m2k</t>
  </si>
  <si>
    <t>769.15</t>
  </si>
  <si>
    <t>Dveře plastové vchodové 1570/2650 Uw=0,9W/m2k ozn. D1</t>
  </si>
  <si>
    <t>771101210</t>
  </si>
  <si>
    <t>Penetrace podkladu pod dlažby</t>
  </si>
  <si>
    <t>místnosti : 15,96+2,11+2,72+1,05+10,64+10,06+0,86+8,91+6,78</t>
  </si>
  <si>
    <t>vstup : 3,26*0,87</t>
  </si>
  <si>
    <t>schod : 1,57*1</t>
  </si>
  <si>
    <t>771130111</t>
  </si>
  <si>
    <t>Obklad soklíků rovných do tmele výšky do 100 mm</t>
  </si>
  <si>
    <t>m.č.102 :</t>
  </si>
  <si>
    <t>m.č.104 :</t>
  </si>
  <si>
    <t>m.č.108 :</t>
  </si>
  <si>
    <t>venkovní sokl :</t>
  </si>
  <si>
    <t xml:space="preserve">venkovní sokl : </t>
  </si>
  <si>
    <t>m.č.101 : (1,665+0,32+3,26+3,63+0,57+0,2)*2 -(0,9*1+0,8*3+0,6*2+1,55*1)</t>
  </si>
  <si>
    <t>m.č.102 : (1,31+3,83-1,07)*2-(0,6*1)</t>
  </si>
  <si>
    <t>m.č.103 : (0,81+1,315)*2-(0,6*1)</t>
  </si>
  <si>
    <t>m.č.104 : : (3,62+3,04)*2-(0,8*2)</t>
  </si>
  <si>
    <t>m.č.105 : : (2,19*2)</t>
  </si>
  <si>
    <t>m.č.107 : ((1,77+3,83)*2-(0,9*1+1,57*1))</t>
  </si>
  <si>
    <t>m.č.108 : : (0,84+3,26+0,87)-1,55</t>
  </si>
  <si>
    <t>m.č.109 : ((0,25+2,31+0,25+0,1+2,25+2,44))</t>
  </si>
  <si>
    <t>771575109</t>
  </si>
  <si>
    <t>Montáž podlah keram.,hladké, tmel, 30x30 cm</t>
  </si>
  <si>
    <t>59764210</t>
  </si>
  <si>
    <t>Dlažba hladká protiskl. 300x300x9 mm</t>
  </si>
  <si>
    <t>prořez : 63,496*0,15</t>
  </si>
  <si>
    <t>597642410</t>
  </si>
  <si>
    <t>Dlažba sokl 300x80x9 mm</t>
  </si>
  <si>
    <t xml:space="preserve">(44,88+3,42)*3,3*1,1 : </t>
  </si>
  <si>
    <t xml:space="preserve">1-0,329 : </t>
  </si>
  <si>
    <t>176</t>
  </si>
  <si>
    <t>998771101</t>
  </si>
  <si>
    <t>Přesun hmot pro podlahy z dlaždic, výšky do 6 m</t>
  </si>
  <si>
    <t>776421300</t>
  </si>
  <si>
    <t>Montáž fabionů k PVC podlahám do v.100 mm</t>
  </si>
  <si>
    <t>sloupy :</t>
  </si>
  <si>
    <t>(14,625+7,51)*2 : (14,625+7,51)*2</t>
  </si>
  <si>
    <t xml:space="preserve">sloup: : </t>
  </si>
  <si>
    <t>(0,15+0,15)*2</t>
  </si>
  <si>
    <t>(0,42+0,35)*2</t>
  </si>
  <si>
    <t>(0,4+0,4)*2</t>
  </si>
  <si>
    <t>(0,15+0,43+0,35+0,7)*1</t>
  </si>
  <si>
    <t>776511820</t>
  </si>
  <si>
    <t>Odstranění PVC a koberců lepených s podložkou</t>
  </si>
  <si>
    <t xml:space="preserve">m.č.105-106 : 3,36+32,95 : </t>
  </si>
  <si>
    <t xml:space="preserve">m.č.112-115 : 10,64+18,12+19,76+12,99 : </t>
  </si>
  <si>
    <t>97,82</t>
  </si>
  <si>
    <t>776521110</t>
  </si>
  <si>
    <t>Lepení povlak.podlah z pásů vinyl na lepidlo</t>
  </si>
  <si>
    <t>m.č. 106 : 83,36</t>
  </si>
  <si>
    <t>283424021</t>
  </si>
  <si>
    <t>Lišta podlahová fabion</t>
  </si>
  <si>
    <t xml:space="preserve">54,26*1,1 : </t>
  </si>
  <si>
    <t>59,686</t>
  </si>
  <si>
    <t>28410101</t>
  </si>
  <si>
    <t>Zátěžová podlahová krytina - vinyl</t>
  </si>
  <si>
    <t>místnost : 83,36*1,1</t>
  </si>
  <si>
    <t>sokl : 54,26*0,1*1,1</t>
  </si>
  <si>
    <t>998776101</t>
  </si>
  <si>
    <t>Přesun hmot pro podlahy povlakové, výšky do 6 m</t>
  </si>
  <si>
    <t>781415015</t>
  </si>
  <si>
    <t>Montáž obkladů stěn, porovin.,tmel, 20x20,30x15 cm</t>
  </si>
  <si>
    <t>m.č.107 :</t>
  </si>
  <si>
    <t>m.č.103 : ((1,3+0,97)*2)*1,8+(0,6*1,8+0,57*0,4)</t>
  </si>
  <si>
    <t>m.č.106 : ((1,6+3,04)*2*1,8)-(0,8*1,8)</t>
  </si>
  <si>
    <t>m.č.107 : ((1,595+3,04)*2*1,8)-(0,8*1,8*2)</t>
  </si>
  <si>
    <t>m.č.108 : ((0,81+1,06)*2*1,8)-(0,6*1,8)</t>
  </si>
  <si>
    <t>m.č.109 : ((3,58+2,5)*2*1,8)-(0,8*1,8*2)</t>
  </si>
  <si>
    <t>781491001</t>
  </si>
  <si>
    <t>Montáž lišt k obkladům vč.rohových, koutových, ukončovacích - plastové</t>
  </si>
  <si>
    <t>m.č. 103 :</t>
  </si>
  <si>
    <t>m.č.103 : (1,8*4)+(1,31+0,97)*2-0,6</t>
  </si>
  <si>
    <t>m.č.107 : (1,8*8)+(1,6+3,04)*2+(1,595+3,04)*2-(0,8*3)</t>
  </si>
  <si>
    <t>597813601</t>
  </si>
  <si>
    <t>Obkládačka 19,8x19,8</t>
  </si>
  <si>
    <t>prořez : 63,21*0,15</t>
  </si>
  <si>
    <t>998781101</t>
  </si>
  <si>
    <t>Přesun hmot pro obklady keramické, výšky do 6 m</t>
  </si>
  <si>
    <t>783225600</t>
  </si>
  <si>
    <t>Nátěr syntetický kovových konstrukcí 2x email</t>
  </si>
  <si>
    <t xml:space="preserve">zárubeň : 4,9*0,25 : </t>
  </si>
  <si>
    <t>1,225</t>
  </si>
  <si>
    <t>784402801</t>
  </si>
  <si>
    <t>Odstranění malby oškrábáním v místnosti H do 3,8 m</t>
  </si>
  <si>
    <t>m.č.112 :</t>
  </si>
  <si>
    <t xml:space="preserve">(1,39+2,35+1,39+3,16+2,35)*3,01 : </t>
  </si>
  <si>
    <t xml:space="preserve">-1,29*2 : </t>
  </si>
  <si>
    <t xml:space="preserve">(1,07+1,77+3,83+1,77+0,82+0,15+0,82+1,31+3,83-1,07)*3,01 : </t>
  </si>
  <si>
    <t xml:space="preserve">(1,31+0,97)*2*(3,01-1,8) : </t>
  </si>
  <si>
    <t xml:space="preserve">-0,6*0,2 : </t>
  </si>
  <si>
    <t xml:space="preserve">(1,935+1,29+1,935)*3,01 : </t>
  </si>
  <si>
    <t xml:space="preserve">-0,8*2 : </t>
  </si>
  <si>
    <t xml:space="preserve">(7,14+5,23+7,14)*3,01 : </t>
  </si>
  <si>
    <t xml:space="preserve">-7,14*1,57 : </t>
  </si>
  <si>
    <t xml:space="preserve">(0,8+3,83+0,8+1,39)*3,01 : </t>
  </si>
  <si>
    <t xml:space="preserve">1,5*3,01 : </t>
  </si>
  <si>
    <t xml:space="preserve">(3,62+3,04)*2*3,01 : </t>
  </si>
  <si>
    <t xml:space="preserve">(3,715+4,47)*3,01 : </t>
  </si>
  <si>
    <t xml:space="preserve">-3,715*1,57 : </t>
  </si>
  <si>
    <t xml:space="preserve">3,35*3,01 : </t>
  </si>
  <si>
    <t xml:space="preserve">-3,35*1,57 : </t>
  </si>
  <si>
    <t>205,6976</t>
  </si>
  <si>
    <t>784191101</t>
  </si>
  <si>
    <t>Penetrace podkladu univerzální 1x</t>
  </si>
  <si>
    <t xml:space="preserve">SDRK : 122,09+18,97 : </t>
  </si>
  <si>
    <t xml:space="preserve">štuk stěny : 254,93145 : </t>
  </si>
  <si>
    <t xml:space="preserve">ostění : 3,798 : </t>
  </si>
  <si>
    <t>399,78945</t>
  </si>
  <si>
    <t>784195112</t>
  </si>
  <si>
    <t>Malba tekutou směsí, bílá, bez penetrace, 2 x</t>
  </si>
  <si>
    <t>786622211</t>
  </si>
  <si>
    <t>Žaluzie horizontální vnitřní AL lamely bílé včetně dodávky žaluzie</t>
  </si>
  <si>
    <t xml:space="preserve">14,925*1,57 : </t>
  </si>
  <si>
    <t>23,43225</t>
  </si>
  <si>
    <t>210010001</t>
  </si>
  <si>
    <t>Trubka ohebná pod omítku, vnější průměr 16 mm včetně dodávky</t>
  </si>
  <si>
    <t>POL1_9</t>
  </si>
  <si>
    <t>210010003</t>
  </si>
  <si>
    <t>Trubka ohebná pod omítku, vnější průměr 25 mm včetně dodávky</t>
  </si>
  <si>
    <t>210010005</t>
  </si>
  <si>
    <t>Trubka ohebná pod omítku, vnější průměr 40 mm včetně dodávky</t>
  </si>
  <si>
    <t>210010091</t>
  </si>
  <si>
    <t>Lišta hranatá bezhalogenová do šířky 40 mm včetně dodávky lišty LHD 40 x 20 HF</t>
  </si>
  <si>
    <t>Lišta hranatá bezhalogenová do šířky 40 mm včetně dodávky lišty LHD 40 x 40 HF</t>
  </si>
  <si>
    <t>210010301</t>
  </si>
  <si>
    <t>Krabice přístrojová KP, bez zapojení, kruhová včetně dodávky KP 68/1</t>
  </si>
  <si>
    <t>210010321</t>
  </si>
  <si>
    <t>Krabice univerzální KU a odbočná KO se zapoj.,kruh vč.dodávky krabice KU 68-1903</t>
  </si>
  <si>
    <t>210010323</t>
  </si>
  <si>
    <t>Krabice odbočná KO, se zapojením, čtvercová včetně dodávky KO 125 E s víčkem</t>
  </si>
  <si>
    <t>210010535</t>
  </si>
  <si>
    <t>Zapojení vodiče do wago svorky včetně WAGO 5x2,5</t>
  </si>
  <si>
    <t>210100001</t>
  </si>
  <si>
    <t>Ukončení vodičů v rozvaděči + zapojení do 2,5 mm2</t>
  </si>
  <si>
    <t>210100003</t>
  </si>
  <si>
    <t>Ukončení vodičů v rozvaděči + zapojení do 16 mm2</t>
  </si>
  <si>
    <t>210110041</t>
  </si>
  <si>
    <t>Spínač zapuštěný jednopólový, řazení 1 vč. dodávky strojku, rámečku a krytu</t>
  </si>
  <si>
    <t>210110045</t>
  </si>
  <si>
    <t>Spínač zapuštěný střídavý, řazení 6 vč. dodávky strojku, rámečku a krytu</t>
  </si>
  <si>
    <t>210110046</t>
  </si>
  <si>
    <t>Spínač zapuštěný křížový, řazení 7 vč. dodávky strojku, rámečku a krytu</t>
  </si>
  <si>
    <t>210110054</t>
  </si>
  <si>
    <t>Spínač zapuštěný střídavý dvojitý,  řazení 6+6 vč. dodávky strojku, rámečku a krytu</t>
  </si>
  <si>
    <t>210111011</t>
  </si>
  <si>
    <t>Zásuvka domovní zapuštěná - provedení 2P+PE včetně dodávky zásuvky a rámečku</t>
  </si>
  <si>
    <t>210111013</t>
  </si>
  <si>
    <t>Zásuvka s přepěťovou ochranou - provedení 2P+PE včetně dodávky zásuvky</t>
  </si>
  <si>
    <t>210220002</t>
  </si>
  <si>
    <t>Vedení uzemňovací na povrchu FeZn D 10 mm včetně drátu FeZn 10 mm</t>
  </si>
  <si>
    <t>včetně montáže svorek spojovacích, odbočných, upevňovacích a spojovacího materiálu.</t>
  </si>
  <si>
    <t>210220302</t>
  </si>
  <si>
    <t>Svorka hromosvodová nad 2 šrouby /ST, SJ, SR, atd/</t>
  </si>
  <si>
    <t>210220321</t>
  </si>
  <si>
    <t>Svorka na potrubí Bernard, včetně Cu pásku včetně dodávky svorky + Cu pásku</t>
  </si>
  <si>
    <t>210800545</t>
  </si>
  <si>
    <t>Vodič H07V-U (CY) 2,5 mm2 uložený pevně včetně dodávky vodiče CY 2,5</t>
  </si>
  <si>
    <t>210800546</t>
  </si>
  <si>
    <t>Vodič H07V-U (CY) 4 mm2 uložený pevně včetně dodávky vodiče CY 4</t>
  </si>
  <si>
    <t>210800547</t>
  </si>
  <si>
    <t>Vodič H07V-U (CY) 6 mm2 uložený pevně včetně dodávky vodiče CY 6</t>
  </si>
  <si>
    <t>210800548</t>
  </si>
  <si>
    <t>Vodič H07V-U (CY) 10 mm2 uložený pevně včetně dodávky vodiče CY 10</t>
  </si>
  <si>
    <t>210800549</t>
  </si>
  <si>
    <t>Vodič H07V-U (CY) 16 mm2 uložený pevně včetně dodávky vodiče CY 16</t>
  </si>
  <si>
    <t>210800101</t>
  </si>
  <si>
    <t>Kabel CYKY 750 V 2x1,5 mm2 uložený pod omítkou včetně dodávky kabelu</t>
  </si>
  <si>
    <t>210800105</t>
  </si>
  <si>
    <t>Kabel CYKY 750 V 3x1,5 mm2 uložený pod omítkou včetně dodávky kabelu</t>
  </si>
  <si>
    <t xml:space="preserve">J3x1,5 : 760 : </t>
  </si>
  <si>
    <t xml:space="preserve">O3x1,5 : 80 : </t>
  </si>
  <si>
    <t>840</t>
  </si>
  <si>
    <t>210800106</t>
  </si>
  <si>
    <t>Kabel CYKY 750 V 3x2,5 mm2 uložený pod omítkou včetně dodávky kabelu</t>
  </si>
  <si>
    <t>210800113</t>
  </si>
  <si>
    <t>Kabel CYKY 750 V 4x10 mm2 uložený pod omítkou včetně dodávky kabelu</t>
  </si>
  <si>
    <t>210800115</t>
  </si>
  <si>
    <t>Kabel CYKY 750 V 5x1,5 mm2 uložený pod omítkou včetně dodávky kabelu</t>
  </si>
  <si>
    <t>210950101</t>
  </si>
  <si>
    <t>Štítek označovací včetně dodávky štítku</t>
  </si>
  <si>
    <t>230191005</t>
  </si>
  <si>
    <t>Uložení chráničky PE 50</t>
  </si>
  <si>
    <t>650101521</t>
  </si>
  <si>
    <t>Montáž LED svítidla</t>
  </si>
  <si>
    <t>39</t>
  </si>
  <si>
    <t>21.01</t>
  </si>
  <si>
    <t>Dodávka a montáž - autonomní detekce kouře</t>
  </si>
  <si>
    <t>21.02</t>
  </si>
  <si>
    <t>Dodávka a montáž - Rozvaděč R1</t>
  </si>
  <si>
    <t>21.03</t>
  </si>
  <si>
    <t>Úprava stávajících rozvodů na chodbě - demontáž, přepojení zprovoznění</t>
  </si>
  <si>
    <t>21.04</t>
  </si>
  <si>
    <t>Dodávka a montáž - podružný materiál</t>
  </si>
  <si>
    <t>21.05</t>
  </si>
  <si>
    <t>Dodávka a montáž - Přípojnice lokálního pospojení</t>
  </si>
  <si>
    <t>21.06</t>
  </si>
  <si>
    <t>Dodávka a montáž ochranného pospojení</t>
  </si>
  <si>
    <t>650511211</t>
  </si>
  <si>
    <t>Měření intenzity osvětlení</t>
  </si>
  <si>
    <t>21.13</t>
  </si>
  <si>
    <t>Úpravy v napojovacím bodě vč. vystrojení</t>
  </si>
  <si>
    <t>21.14</t>
  </si>
  <si>
    <t>Dodávka a montáž - krabice vývodka 5x2,5 mm2</t>
  </si>
  <si>
    <t>3457114701</t>
  </si>
  <si>
    <t>Trubka kabelová chránička 50/41</t>
  </si>
  <si>
    <t>IP 40, při použití těsnicího kroužku IP 67</t>
  </si>
  <si>
    <t>34572308</t>
  </si>
  <si>
    <t>Pásky stahovací SP 280 x 4,5</t>
  </si>
  <si>
    <t>100 ks</t>
  </si>
  <si>
    <t>34814435R1</t>
  </si>
  <si>
    <t xml:space="preserve">"A - Svítidlo LED 29W / 4050lm kruhové stropní / nástěnné přisazené, IP40"			</t>
  </si>
  <si>
    <t>34814435R2</t>
  </si>
  <si>
    <t xml:space="preserve">"I - Svítidlo LED 24W / 2650lm závěsné / přisazené, IP40"			</t>
  </si>
  <si>
    <t>34814435R3</t>
  </si>
  <si>
    <t xml:space="preserve">"I/N - Svítidlo LED 24W / 2650lm závěsné / přisazené, IP40 s nouzovým zdrojem 1 hod"			</t>
  </si>
  <si>
    <t>34814435R4</t>
  </si>
  <si>
    <t xml:space="preserve">"J - Svítidlo LED 27W / 3000lm závěsné / přisazené, IP40"			</t>
  </si>
  <si>
    <t>34814435R5</t>
  </si>
  <si>
    <t xml:space="preserve">"J/IR - Svítidlo LED 27W / 3000lm závěsné / přisazené, IP40 s nouzovým zdrojem 1 hod"			</t>
  </si>
  <si>
    <t>34814435R6</t>
  </si>
  <si>
    <t xml:space="preserve">"H - Svítidlo LED 35W / 3950lm závěsné / přisazené, IP40"			</t>
  </si>
  <si>
    <t>34814435R7</t>
  </si>
  <si>
    <t xml:space="preserve">"H/N - Svítidlo LED 35W / 3950lm závěsné / přisazené, IP40 s nouzovým zdrojem 1 hod"			</t>
  </si>
  <si>
    <t>34814435R8</t>
  </si>
  <si>
    <t xml:space="preserve">F/IR - Svítidlo LED / žárovkové / zářivkové max 60W / IP44 s IR pohybovým čidlem			</t>
  </si>
  <si>
    <t>354441165</t>
  </si>
  <si>
    <t>Svorka na vodovodní potrubí ST5 N   1 1/2" nerez</t>
  </si>
  <si>
    <t>748121211</t>
  </si>
  <si>
    <t xml:space="preserve">Montáž svítidlo zářivkové bytové nástěnné přisazené 1 zdroj			</t>
  </si>
  <si>
    <t>348381000R</t>
  </si>
  <si>
    <t xml:space="preserve">N - LED NOUZOVÉ SVÍTIDLO, 8W, 1h, IP65			</t>
  </si>
  <si>
    <t>74899220R</t>
  </si>
  <si>
    <t xml:space="preserve">zkouška nouzových svítidel			</t>
  </si>
  <si>
    <t>222280214</t>
  </si>
  <si>
    <t>Kabel UTP/FTP kat.5e v trubkách</t>
  </si>
  <si>
    <t>222290002</t>
  </si>
  <si>
    <t>Zásuvka 1xRJ45 STP kat.5e pod omítku</t>
  </si>
  <si>
    <t>4295330160</t>
  </si>
  <si>
    <t>Žaluzie protidešťová PDZM 1600x1000</t>
  </si>
  <si>
    <t>VT3 : 3</t>
  </si>
  <si>
    <t>240010038R01</t>
  </si>
  <si>
    <t>Ventilátor axiální CK-40F, max. průtok 360m3/hod</t>
  </si>
  <si>
    <t>VT1 : 1</t>
  </si>
  <si>
    <t>240111001R01</t>
  </si>
  <si>
    <t>Hygienická flexibilní hadice O 102 mm</t>
  </si>
  <si>
    <t>prostředí a není možno provádět pravidelnou kontrolu vzduchovodů. Zároveň je její</t>
  </si>
  <si>
    <t xml:space="preserve"> použití vhodné k rozvodům vzduchu ve spojení s rekuperačními jednotkami.</t>
  </si>
  <si>
    <t>240010039R02</t>
  </si>
  <si>
    <t>Ventilátor axiální E-style 100, maximální průtok 90 m3/hod</t>
  </si>
  <si>
    <t>VT2 : 2</t>
  </si>
  <si>
    <t>222290402</t>
  </si>
  <si>
    <t>Zásuvkový modul  s koncovkou HDMI včetně dodávky QD 45x22,5 HDMI</t>
  </si>
  <si>
    <t>22.01</t>
  </si>
  <si>
    <t>Dodávka a montáž - úpravy v napojovacím bodě PATCH panel 24 IN a příslušenství</t>
  </si>
  <si>
    <t>prostor pr DS</t>
  </si>
  <si>
    <t>34121050X</t>
  </si>
  <si>
    <t>Kabel HDIM 15 m s koncovkami</t>
  </si>
  <si>
    <t>371201303</t>
  </si>
  <si>
    <t>Kabel UTP dvojitý plášť Cat5e</t>
  </si>
  <si>
    <t>371202012</t>
  </si>
  <si>
    <t>Zásuvka datová 1xRJ45</t>
  </si>
  <si>
    <t>979086112</t>
  </si>
  <si>
    <t>Nakládání nebo překládání suti a vybouraných hmot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</si>
  <si>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</si>
  <si>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</si>
  <si>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</si>
  <si>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</si>
  <si>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</si>
  <si>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</si>
  <si>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</si>
  <si>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</si>
  <si>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979990101</t>
  </si>
  <si>
    <t>Poplatek za sklád.suti-směsný odpad</t>
  </si>
  <si>
    <t>005121 R</t>
  </si>
  <si>
    <t>Zařízení staveniště</t>
  </si>
  <si>
    <t>Soubor</t>
  </si>
  <si>
    <t>VRN</t>
  </si>
  <si>
    <t>POL99_2</t>
  </si>
  <si>
    <t xml:space="preserve">				</t>
  </si>
  <si>
    <t>- provizorní lávky při výkopu kolem objektu</t>
  </si>
  <si>
    <t>001</t>
  </si>
  <si>
    <t>Autorský dozor</t>
  </si>
  <si>
    <t>POL99_8</t>
  </si>
  <si>
    <t>002</t>
  </si>
  <si>
    <t>Technický dozor investora</t>
  </si>
  <si>
    <t>003</t>
  </si>
  <si>
    <t>Statik</t>
  </si>
  <si>
    <t>00523  R</t>
  </si>
  <si>
    <t>Zkoušky a revize</t>
  </si>
  <si>
    <t>POL99_1</t>
  </si>
  <si>
    <t>- topení</t>
  </si>
  <si>
    <t>005241010R</t>
  </si>
  <si>
    <t>Dokumentace skutečného provedení</t>
  </si>
  <si>
    <t>Náklady na vyhotovení dokumentace skutečného provedení stavby a její předání objednateli v požadované formě a požadovaném počtu.</t>
  </si>
  <si>
    <t>SUM</t>
  </si>
  <si>
    <t>Poznámky uchazeče k zadání</t>
  </si>
  <si>
    <t>POPUZIV</t>
  </si>
  <si>
    <t>Probarvení</t>
  </si>
  <si>
    <t>počet desek 1, počet přídavných přestupných ploch 1,</t>
  </si>
  <si>
    <t>výška 600 mm, délka 500 mm,</t>
  </si>
  <si>
    <t>provedení ventil kompakt,</t>
  </si>
  <si>
    <t>pravé spodní připojení,</t>
  </si>
  <si>
    <t>s nuceným oběhem,</t>
  </si>
  <si>
    <t>čelní deska profilovaná,</t>
  </si>
  <si>
    <t>výška 600 mm, délka 2000 mm,</t>
  </si>
  <si>
    <t>počet desek 2, počet přídavných přestupných ploch 1,</t>
  </si>
  <si>
    <t>počet desek 2, počet přídavných přestupných ploch 2,</t>
  </si>
  <si>
    <t>výška 600 mm, délka 800 mm,</t>
  </si>
  <si>
    <t>výška 600 mm, délka 2300 mm,</t>
  </si>
  <si>
    <t>výška 600 mm, délka 700 mm,</t>
  </si>
  <si>
    <t>trubka kabelová ohebná dvouplášťová korugovaná chránička;</t>
  </si>
  <si>
    <t>vnější plášť z HDPE, vnitřní z LDPE; vnější pr.= 50,0 mm; vnitřní pr.= 41,0 mm;</t>
  </si>
  <si>
    <t>mezní hodnota zatížení 450 N/5 cm;</t>
  </si>
  <si>
    <t>teplot.rozsah -45 až 60 °C;</t>
  </si>
  <si>
    <t>stupeň hořlavosti A1; mat. bezhalogenový;</t>
  </si>
  <si>
    <t>Hygienická flexibilní hadice je určena pro aplikace, kde jsou kladeny nároky na hygienu</t>
  </si>
  <si>
    <t>Zásuvkový modul pro lišty, kanály a sestavy krabic</t>
  </si>
  <si>
    <t>Počítačová skříň RACK ( 600x600x1600mm ) / IP54,</t>
  </si>
  <si>
    <t>vyvazovací panel,</t>
  </si>
  <si>
    <t>patch panel 24 portů,</t>
  </si>
  <si>
    <t>vnitřní police,</t>
  </si>
  <si>
    <t>zásuvky,</t>
  </si>
  <si>
    <t>zámek,</t>
  </si>
  <si>
    <t>přep.ochrana D,</t>
  </si>
  <si>
    <t>Kabely UTP-2m,</t>
  </si>
  <si>
    <t>Veškeré náklady spojené s vybudováním, provozem a odstraněním zařízení staveniště.</t>
  </si>
  <si>
    <t>- oplpcení, ohrazení staveniště proti vstupu nepovolaných osob</t>
  </si>
  <si>
    <t>- mobilní buňky</t>
  </si>
  <si>
    <t>- mobilní WC</t>
  </si>
  <si>
    <t>- zřízení napojovacích bodů energií vč. měření</t>
  </si>
  <si>
    <t>Náklady zhotovitele, související s prováděním zkoušek a revizí předepsaných technickými normami nebo objednatelem a které jsou pro provedení díla nezbytné.</t>
  </si>
  <si>
    <t>Revize</t>
  </si>
  <si>
    <t>- elektro</t>
  </si>
  <si>
    <t>- plyn</t>
  </si>
  <si>
    <t>Tlakové zkoušky</t>
  </si>
  <si>
    <t>- voda</t>
  </si>
  <si>
    <t>END</t>
  </si>
  <si>
    <t>Stavební úpravy MŠ Bezručova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</si>
</sst>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16" fillId="0" borderId="42" xfId="0" applyNumberFormat="1" applyFont="1" applyBorder="1" applyAlignment="1">
      <alignment horizontal="left" vertical="top" wrapText="1"/>
    </xf>
    <xf numFmtId="4" fontId="16" fillId="0" borderId="42" xfId="0" applyNumberFormat="1" applyFont="1" applyBorder="1" applyAlignment="1">
      <alignment horizontal="center" vertical="top" shrinkToFit="1"/>
    </xf>
    <xf numFmtId="4" fontId="18" fillId="0" borderId="0" xfId="0" quotePrefix="1" applyNumberFormat="1" applyFont="1" applyBorder="1" applyAlignment="1">
      <alignment horizontal="left" vertical="top" wrapText="1"/>
    </xf>
    <xf numFmtId="4" fontId="18" fillId="0" borderId="0" xfId="0" applyNumberFormat="1" applyFont="1" applyBorder="1" applyAlignment="1">
      <alignment horizontal="center"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6" fillId="0" borderId="45" xfId="0" applyNumberFormat="1" applyFont="1" applyBorder="1" applyAlignment="1">
      <alignment horizontal="left" vertical="top" wrapText="1"/>
    </xf>
    <xf numFmtId="4" fontId="16" fillId="0" borderId="45" xfId="0" applyNumberFormat="1" applyFont="1" applyBorder="1" applyAlignment="1">
      <alignment horizontal="center" vertical="top" shrinkToFit="1"/>
    </xf>
    <xf numFmtId="4" fontId="8" fillId="3" borderId="18" xfId="0" applyNumberFormat="1" applyFont="1" applyFill="1" applyBorder="1" applyAlignment="1">
      <alignment horizontal="left" vertical="top" wrapText="1"/>
    </xf>
    <xf numFmtId="4" fontId="8" fillId="3" borderId="18" xfId="0" applyNumberFormat="1" applyFont="1" applyFill="1" applyBorder="1" applyAlignment="1">
      <alignment horizontal="center" vertical="top" shrinkToFit="1"/>
    </xf>
    <xf numFmtId="4" fontId="17" fillId="0" borderId="0" xfId="0" applyNumberFormat="1" applyFont="1" applyBorder="1" applyAlignment="1">
      <alignment horizontal="left" vertical="top" wrapText="1"/>
    </xf>
    <xf numFmtId="4" fontId="17" fillId="0" borderId="0" xfId="0" applyNumberFormat="1" applyFont="1" applyBorder="1" applyAlignment="1">
      <alignment horizontal="center" vertical="top" shrinkToFit="1"/>
    </xf>
    <xf numFmtId="4" fontId="0" fillId="0" borderId="0" xfId="0" applyNumberFormat="1" applyAlignment="1">
      <alignment horizontal="left" vertical="top" wrapText="1"/>
    </xf>
    <xf numFmtId="4" fontId="0" fillId="0" borderId="0" xfId="0" applyNumberFormat="1" applyAlignment="1">
      <alignment horizontal="center" vertical="top"/>
    </xf>
    <xf numFmtId="4" fontId="8" fillId="3" borderId="12" xfId="0" applyNumberFormat="1" applyFont="1" applyFill="1" applyBorder="1" applyAlignment="1">
      <alignment horizontal="left" vertical="top" wrapText="1"/>
    </xf>
    <xf numFmtId="4" fontId="8" fillId="3" borderId="12" xfId="0" applyNumberFormat="1" applyFont="1" applyFill="1" applyBorder="1" applyAlignment="1">
      <alignment horizontal="center" vertical="top"/>
    </xf>
    <xf numFmtId="4" fontId="8" fillId="3" borderId="12" xfId="0" applyNumberFormat="1" applyFont="1" applyFill="1" applyBorder="1" applyAlignment="1">
      <alignment vertical="top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17" fillId="0" borderId="18" xfId="0" applyNumberFormat="1" applyFont="1" applyBorder="1" applyAlignment="1">
      <alignment horizontal="left" vertical="top" wrapText="1"/>
    </xf>
    <xf numFmtId="4" fontId="17" fillId="0" borderId="18" xfId="0" applyNumberFormat="1" applyFont="1" applyBorder="1" applyAlignment="1">
      <alignment vertical="top" wrapText="1"/>
    </xf>
    <xf numFmtId="4" fontId="17" fillId="0" borderId="0" xfId="0" applyNumberFormat="1" applyFont="1" applyBorder="1" applyAlignment="1">
      <alignment horizontal="left" vertical="top" wrapText="1"/>
    </xf>
    <xf numFmtId="4" fontId="17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6" t="s">
        <v>41</v>
      </c>
      <c r="B2" s="196"/>
      <c r="C2" s="196"/>
      <c r="D2" s="196"/>
      <c r="E2" s="196"/>
      <c r="F2" s="196"/>
      <c r="G2" s="19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9"/>
  <sheetViews>
    <sheetView showGridLines="0" tabSelected="1" topLeftCell="B58" zoomScaleNormal="100" zoomScaleSheetLayoutView="75" workbookViewId="0">
      <selection activeCell="E7" sqref="E7:G7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32" t="s">
        <v>4</v>
      </c>
      <c r="C1" s="233"/>
      <c r="D1" s="233"/>
      <c r="E1" s="233"/>
      <c r="F1" s="233"/>
      <c r="G1" s="233"/>
      <c r="H1" s="233"/>
      <c r="I1" s="233"/>
      <c r="J1" s="234"/>
    </row>
    <row r="2" spans="1:15" ht="36" customHeight="1" x14ac:dyDescent="0.2">
      <c r="A2" s="2"/>
      <c r="B2" s="77" t="s">
        <v>24</v>
      </c>
      <c r="C2" s="78"/>
      <c r="D2" s="79" t="s">
        <v>48</v>
      </c>
      <c r="E2" s="238" t="s">
        <v>49</v>
      </c>
      <c r="F2" s="239"/>
      <c r="G2" s="239"/>
      <c r="H2" s="239"/>
      <c r="I2" s="239"/>
      <c r="J2" s="240"/>
      <c r="O2" s="1"/>
    </row>
    <row r="3" spans="1:15" ht="27" customHeight="1" x14ac:dyDescent="0.2">
      <c r="A3" s="2"/>
      <c r="B3" s="80" t="s">
        <v>46</v>
      </c>
      <c r="C3" s="78"/>
      <c r="D3" s="81" t="s">
        <v>43</v>
      </c>
      <c r="E3" s="241" t="s">
        <v>1235</v>
      </c>
      <c r="F3" s="242"/>
      <c r="G3" s="242"/>
      <c r="H3" s="242"/>
      <c r="I3" s="242"/>
      <c r="J3" s="243"/>
    </row>
    <row r="4" spans="1:15" ht="23.25" customHeight="1" x14ac:dyDescent="0.2">
      <c r="A4" s="76">
        <v>2477</v>
      </c>
      <c r="B4" s="82" t="s">
        <v>47</v>
      </c>
      <c r="C4" s="83"/>
      <c r="D4" s="84" t="s">
        <v>43</v>
      </c>
      <c r="E4" s="221" t="s">
        <v>1235</v>
      </c>
      <c r="F4" s="222"/>
      <c r="G4" s="222"/>
      <c r="H4" s="222"/>
      <c r="I4" s="222"/>
      <c r="J4" s="223"/>
    </row>
    <row r="5" spans="1:15" ht="24" customHeight="1" x14ac:dyDescent="0.2">
      <c r="A5" s="2"/>
      <c r="B5" s="31" t="s">
        <v>23</v>
      </c>
      <c r="D5" s="226"/>
      <c r="E5" s="227"/>
      <c r="F5" s="227"/>
      <c r="G5" s="227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28"/>
      <c r="E6" s="229"/>
      <c r="F6" s="229"/>
      <c r="G6" s="229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30"/>
      <c r="F7" s="231"/>
      <c r="G7" s="231"/>
      <c r="H7" s="24"/>
      <c r="I7" s="23"/>
      <c r="J7" s="34"/>
    </row>
    <row r="8" spans="1:15" ht="24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customHeight="1" x14ac:dyDescent="0.2">
      <c r="A9" s="2"/>
      <c r="B9" s="2"/>
      <c r="D9" s="51"/>
      <c r="H9" s="18" t="s">
        <v>36</v>
      </c>
      <c r="I9" s="22"/>
      <c r="J9" s="8"/>
    </row>
    <row r="10" spans="1:15" ht="15.75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5"/>
      <c r="E11" s="245"/>
      <c r="F11" s="245"/>
      <c r="G11" s="245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220"/>
      <c r="E12" s="220"/>
      <c r="F12" s="220"/>
      <c r="G12" s="220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24"/>
      <c r="F13" s="225"/>
      <c r="G13" s="225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4"/>
      <c r="F15" s="244"/>
      <c r="G15" s="246"/>
      <c r="H15" s="246"/>
      <c r="I15" s="246" t="s">
        <v>31</v>
      </c>
      <c r="J15" s="247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09"/>
      <c r="F16" s="210"/>
      <c r="G16" s="209"/>
      <c r="H16" s="210"/>
      <c r="I16" s="209">
        <f>SUMIF(F49:F85,A16,I49:I85)+SUMIF(F49:F85,"PSU",I49:I85)</f>
        <v>0</v>
      </c>
      <c r="J16" s="211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09"/>
      <c r="F17" s="210"/>
      <c r="G17" s="209"/>
      <c r="H17" s="210"/>
      <c r="I17" s="209">
        <f>SUMIF(F49:F85,A17,I49:I85)</f>
        <v>0</v>
      </c>
      <c r="J17" s="211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09"/>
      <c r="F18" s="210"/>
      <c r="G18" s="209"/>
      <c r="H18" s="210"/>
      <c r="I18" s="209">
        <f>SUMIF(F49:F85,A18,I49:I85)</f>
        <v>0</v>
      </c>
      <c r="J18" s="211"/>
    </row>
    <row r="19" spans="1:10" ht="23.25" customHeight="1" x14ac:dyDescent="0.2">
      <c r="A19" s="139" t="s">
        <v>125</v>
      </c>
      <c r="B19" s="38" t="s">
        <v>29</v>
      </c>
      <c r="C19" s="62"/>
      <c r="D19" s="63"/>
      <c r="E19" s="209"/>
      <c r="F19" s="210"/>
      <c r="G19" s="209"/>
      <c r="H19" s="210"/>
      <c r="I19" s="209">
        <f>SUMIF(F49:F85,A19,I49:I85)</f>
        <v>0</v>
      </c>
      <c r="J19" s="211"/>
    </row>
    <row r="20" spans="1:10" ht="23.25" customHeight="1" x14ac:dyDescent="0.2">
      <c r="A20" s="139" t="s">
        <v>126</v>
      </c>
      <c r="B20" s="38" t="s">
        <v>30</v>
      </c>
      <c r="C20" s="62"/>
      <c r="D20" s="63"/>
      <c r="E20" s="209"/>
      <c r="F20" s="210"/>
      <c r="G20" s="209"/>
      <c r="H20" s="210"/>
      <c r="I20" s="209">
        <f>SUMIF(F49:F85,A20,I49:I85)</f>
        <v>0</v>
      </c>
      <c r="J20" s="211"/>
    </row>
    <row r="21" spans="1:10" ht="23.25" customHeight="1" x14ac:dyDescent="0.2">
      <c r="A21" s="2"/>
      <c r="B21" s="48" t="s">
        <v>31</v>
      </c>
      <c r="C21" s="64"/>
      <c r="D21" s="65"/>
      <c r="E21" s="212"/>
      <c r="F21" s="248"/>
      <c r="G21" s="212"/>
      <c r="H21" s="248"/>
      <c r="I21" s="212">
        <f>SUM(I16:J20)</f>
        <v>0</v>
      </c>
      <c r="J21" s="213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7">
        <f>ZakladDPHSniVypocet</f>
        <v>0</v>
      </c>
      <c r="H23" s="208"/>
      <c r="I23" s="20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5">
        <f>A23</f>
        <v>0</v>
      </c>
      <c r="H24" s="206"/>
      <c r="I24" s="20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7">
        <f>ZakladDPHZaklVypocet</f>
        <v>0</v>
      </c>
      <c r="H25" s="208"/>
      <c r="I25" s="20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5">
        <f>A25</f>
        <v>0</v>
      </c>
      <c r="H26" s="236"/>
      <c r="I26" s="236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7">
        <f>CenaCelkem-(ZakladDPHSni+DPHSni+ZakladDPHZakl+DPHZakl)</f>
        <v>0</v>
      </c>
      <c r="H27" s="237"/>
      <c r="I27" s="237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15">
        <f>ZakladDPHSniVypocet+ZakladDPHZaklVypocet</f>
        <v>0</v>
      </c>
      <c r="H28" s="215"/>
      <c r="I28" s="215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14">
        <f>A27</f>
        <v>0</v>
      </c>
      <c r="H29" s="214"/>
      <c r="I29" s="214"/>
      <c r="J29" s="120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6"/>
      <c r="E34" s="217"/>
      <c r="G34" s="218"/>
      <c r="H34" s="219"/>
      <c r="I34" s="219"/>
      <c r="J34" s="25"/>
    </row>
    <row r="35" spans="1:10" ht="12.75" customHeight="1" x14ac:dyDescent="0.2">
      <c r="A35" s="2"/>
      <c r="B35" s="2"/>
      <c r="D35" s="204" t="s">
        <v>2</v>
      </c>
      <c r="E35" s="20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50</v>
      </c>
      <c r="C39" s="199"/>
      <c r="D39" s="199"/>
      <c r="E39" s="199"/>
      <c r="F39" s="100">
        <f>'1 1 Pol'!AE1131</f>
        <v>0</v>
      </c>
      <c r="G39" s="101">
        <f>'1 1 Pol'!AF1131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89">
        <v>2</v>
      </c>
      <c r="B40" s="104" t="s">
        <v>43</v>
      </c>
      <c r="C40" s="200" t="s">
        <v>45</v>
      </c>
      <c r="D40" s="200"/>
      <c r="E40" s="200"/>
      <c r="F40" s="105">
        <f>'1 1 Pol'!AE1131</f>
        <v>0</v>
      </c>
      <c r="G40" s="106">
        <f>'1 1 Pol'!AF1131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">
      <c r="A41" s="89">
        <v>3</v>
      </c>
      <c r="B41" s="108" t="s">
        <v>43</v>
      </c>
      <c r="C41" s="199" t="s">
        <v>44</v>
      </c>
      <c r="D41" s="199"/>
      <c r="E41" s="199"/>
      <c r="F41" s="109">
        <f>'1 1 Pol'!AE1131</f>
        <v>0</v>
      </c>
      <c r="G41" s="102">
        <f>'1 1 Pol'!AF1131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hidden="1" customHeight="1" x14ac:dyDescent="0.2">
      <c r="A42" s="89"/>
      <c r="B42" s="201" t="s">
        <v>51</v>
      </c>
      <c r="C42" s="202"/>
      <c r="D42" s="202"/>
      <c r="E42" s="203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6" spans="1:10" ht="15.75" x14ac:dyDescent="0.25">
      <c r="B46" s="121" t="s">
        <v>53</v>
      </c>
    </row>
    <row r="48" spans="1:10" ht="25.5" customHeight="1" x14ac:dyDescent="0.2">
      <c r="A48" s="123"/>
      <c r="B48" s="126" t="s">
        <v>18</v>
      </c>
      <c r="C48" s="126" t="s">
        <v>6</v>
      </c>
      <c r="D48" s="127"/>
      <c r="E48" s="127"/>
      <c r="F48" s="128" t="s">
        <v>54</v>
      </c>
      <c r="G48" s="128"/>
      <c r="H48" s="128"/>
      <c r="I48" s="128" t="s">
        <v>31</v>
      </c>
      <c r="J48" s="128" t="s">
        <v>0</v>
      </c>
    </row>
    <row r="49" spans="1:10" ht="36.75" customHeight="1" x14ac:dyDescent="0.2">
      <c r="A49" s="124"/>
      <c r="B49" s="129" t="s">
        <v>43</v>
      </c>
      <c r="C49" s="197" t="s">
        <v>55</v>
      </c>
      <c r="D49" s="198"/>
      <c r="E49" s="198"/>
      <c r="F49" s="135" t="s">
        <v>26</v>
      </c>
      <c r="G49" s="136"/>
      <c r="H49" s="136"/>
      <c r="I49" s="136">
        <f>'1 1 Pol'!G8</f>
        <v>0</v>
      </c>
      <c r="J49" s="133" t="str">
        <f>IF(I86=0,"",I49/I86*100)</f>
        <v/>
      </c>
    </row>
    <row r="50" spans="1:10" ht="36.75" customHeight="1" x14ac:dyDescent="0.2">
      <c r="A50" s="124"/>
      <c r="B50" s="129" t="s">
        <v>56</v>
      </c>
      <c r="C50" s="197" t="s">
        <v>57</v>
      </c>
      <c r="D50" s="198"/>
      <c r="E50" s="198"/>
      <c r="F50" s="135" t="s">
        <v>26</v>
      </c>
      <c r="G50" s="136"/>
      <c r="H50" s="136"/>
      <c r="I50" s="136">
        <f>'1 1 Pol'!G28</f>
        <v>0</v>
      </c>
      <c r="J50" s="133" t="str">
        <f>IF(I86=0,"",I50/I86*100)</f>
        <v/>
      </c>
    </row>
    <row r="51" spans="1:10" ht="36.75" customHeight="1" x14ac:dyDescent="0.2">
      <c r="A51" s="124"/>
      <c r="B51" s="129" t="s">
        <v>58</v>
      </c>
      <c r="C51" s="197" t="s">
        <v>59</v>
      </c>
      <c r="D51" s="198"/>
      <c r="E51" s="198"/>
      <c r="F51" s="135" t="s">
        <v>26</v>
      </c>
      <c r="G51" s="136"/>
      <c r="H51" s="136"/>
      <c r="I51" s="136">
        <f>'1 1 Pol'!G392</f>
        <v>0</v>
      </c>
      <c r="J51" s="133" t="str">
        <f>IF(I86=0,"",I51/I86*100)</f>
        <v/>
      </c>
    </row>
    <row r="52" spans="1:10" ht="36.75" customHeight="1" x14ac:dyDescent="0.2">
      <c r="A52" s="124"/>
      <c r="B52" s="129" t="s">
        <v>60</v>
      </c>
      <c r="C52" s="197" t="s">
        <v>61</v>
      </c>
      <c r="D52" s="198"/>
      <c r="E52" s="198"/>
      <c r="F52" s="135" t="s">
        <v>26</v>
      </c>
      <c r="G52" s="136"/>
      <c r="H52" s="136"/>
      <c r="I52" s="136">
        <f>'1 1 Pol'!G103</f>
        <v>0</v>
      </c>
      <c r="J52" s="133" t="str">
        <f>IF(I86=0,"",I52/I86*100)</f>
        <v/>
      </c>
    </row>
    <row r="53" spans="1:10" ht="36.75" customHeight="1" x14ac:dyDescent="0.2">
      <c r="A53" s="124"/>
      <c r="B53" s="129" t="s">
        <v>62</v>
      </c>
      <c r="C53" s="197" t="s">
        <v>63</v>
      </c>
      <c r="D53" s="198"/>
      <c r="E53" s="198"/>
      <c r="F53" s="135" t="s">
        <v>26</v>
      </c>
      <c r="G53" s="136"/>
      <c r="H53" s="136"/>
      <c r="I53" s="136">
        <f>'1 1 Pol'!G428</f>
        <v>0</v>
      </c>
      <c r="J53" s="133" t="str">
        <f>IF(I86=0,"",I53/I86*100)</f>
        <v/>
      </c>
    </row>
    <row r="54" spans="1:10" ht="36.75" customHeight="1" x14ac:dyDescent="0.2">
      <c r="A54" s="124"/>
      <c r="B54" s="129" t="s">
        <v>64</v>
      </c>
      <c r="C54" s="197" t="s">
        <v>65</v>
      </c>
      <c r="D54" s="198"/>
      <c r="E54" s="198"/>
      <c r="F54" s="135" t="s">
        <v>26</v>
      </c>
      <c r="G54" s="136"/>
      <c r="H54" s="136"/>
      <c r="I54" s="136">
        <f>'1 1 Pol'!G262</f>
        <v>0</v>
      </c>
      <c r="J54" s="133" t="str">
        <f>IF(I86=0,"",I54/I86*100)</f>
        <v/>
      </c>
    </row>
    <row r="55" spans="1:10" ht="36.75" customHeight="1" x14ac:dyDescent="0.2">
      <c r="A55" s="124"/>
      <c r="B55" s="129" t="s">
        <v>66</v>
      </c>
      <c r="C55" s="197" t="s">
        <v>67</v>
      </c>
      <c r="D55" s="198"/>
      <c r="E55" s="198"/>
      <c r="F55" s="135" t="s">
        <v>26</v>
      </c>
      <c r="G55" s="136"/>
      <c r="H55" s="136"/>
      <c r="I55" s="136">
        <f>'1 1 Pol'!G278+'1 1 Pol'!G434</f>
        <v>0</v>
      </c>
      <c r="J55" s="133" t="str">
        <f>IF(I86=0,"",I55/I86*100)</f>
        <v/>
      </c>
    </row>
    <row r="56" spans="1:10" ht="36.75" customHeight="1" x14ac:dyDescent="0.2">
      <c r="A56" s="124"/>
      <c r="B56" s="129" t="s">
        <v>68</v>
      </c>
      <c r="C56" s="197" t="s">
        <v>69</v>
      </c>
      <c r="D56" s="198"/>
      <c r="E56" s="198"/>
      <c r="F56" s="135" t="s">
        <v>26</v>
      </c>
      <c r="G56" s="136"/>
      <c r="H56" s="136"/>
      <c r="I56" s="136">
        <f>'1 1 Pol'!G285</f>
        <v>0</v>
      </c>
      <c r="J56" s="133" t="str">
        <f>IF(I86=0,"",I56/I86*100)</f>
        <v/>
      </c>
    </row>
    <row r="57" spans="1:10" ht="36.75" customHeight="1" x14ac:dyDescent="0.2">
      <c r="A57" s="124"/>
      <c r="B57" s="129" t="s">
        <v>70</v>
      </c>
      <c r="C57" s="197" t="s">
        <v>71</v>
      </c>
      <c r="D57" s="198"/>
      <c r="E57" s="198"/>
      <c r="F57" s="135" t="s">
        <v>26</v>
      </c>
      <c r="G57" s="136"/>
      <c r="H57" s="136"/>
      <c r="I57" s="136">
        <f>'1 1 Pol'!G290</f>
        <v>0</v>
      </c>
      <c r="J57" s="133" t="str">
        <f>IF(I86=0,"",I57/I86*100)</f>
        <v/>
      </c>
    </row>
    <row r="58" spans="1:10" ht="36.75" customHeight="1" x14ac:dyDescent="0.2">
      <c r="A58" s="124"/>
      <c r="B58" s="129" t="s">
        <v>72</v>
      </c>
      <c r="C58" s="197" t="s">
        <v>73</v>
      </c>
      <c r="D58" s="198"/>
      <c r="E58" s="198"/>
      <c r="F58" s="135" t="s">
        <v>26</v>
      </c>
      <c r="G58" s="136"/>
      <c r="H58" s="136"/>
      <c r="I58" s="136">
        <f>'1 1 Pol'!G301+'1 1 Pol'!G397+'1 1 Pol'!G741</f>
        <v>0</v>
      </c>
      <c r="J58" s="133" t="str">
        <f>IF(I86=0,"",I58/I86*100)</f>
        <v/>
      </c>
    </row>
    <row r="59" spans="1:10" ht="36.75" customHeight="1" x14ac:dyDescent="0.2">
      <c r="A59" s="124"/>
      <c r="B59" s="129" t="s">
        <v>74</v>
      </c>
      <c r="C59" s="197" t="s">
        <v>75</v>
      </c>
      <c r="D59" s="198"/>
      <c r="E59" s="198"/>
      <c r="F59" s="135" t="s">
        <v>26</v>
      </c>
      <c r="G59" s="136"/>
      <c r="H59" s="136"/>
      <c r="I59" s="136">
        <f>'1 1 Pol'!G422</f>
        <v>0</v>
      </c>
      <c r="J59" s="133" t="str">
        <f>IF(I86=0,"",I59/I86*100)</f>
        <v/>
      </c>
    </row>
    <row r="60" spans="1:10" ht="36.75" customHeight="1" x14ac:dyDescent="0.2">
      <c r="A60" s="124"/>
      <c r="B60" s="129" t="s">
        <v>76</v>
      </c>
      <c r="C60" s="197" t="s">
        <v>77</v>
      </c>
      <c r="D60" s="198"/>
      <c r="E60" s="198"/>
      <c r="F60" s="135" t="s">
        <v>27</v>
      </c>
      <c r="G60" s="136"/>
      <c r="H60" s="136"/>
      <c r="I60" s="136">
        <f>'1 1 Pol'!G424+'1 1 Pol'!G440</f>
        <v>0</v>
      </c>
      <c r="J60" s="133" t="str">
        <f>IF(I86=0,"",I60/I86*100)</f>
        <v/>
      </c>
    </row>
    <row r="61" spans="1:10" ht="36.75" customHeight="1" x14ac:dyDescent="0.2">
      <c r="A61" s="124"/>
      <c r="B61" s="129" t="s">
        <v>78</v>
      </c>
      <c r="C61" s="197" t="s">
        <v>79</v>
      </c>
      <c r="D61" s="198"/>
      <c r="E61" s="198"/>
      <c r="F61" s="135" t="s">
        <v>27</v>
      </c>
      <c r="G61" s="136"/>
      <c r="H61" s="136"/>
      <c r="I61" s="136">
        <f>'1 1 Pol'!G448</f>
        <v>0</v>
      </c>
      <c r="J61" s="133" t="str">
        <f>IF(I86=0,"",I61/I86*100)</f>
        <v/>
      </c>
    </row>
    <row r="62" spans="1:10" ht="36.75" customHeight="1" x14ac:dyDescent="0.2">
      <c r="A62" s="124"/>
      <c r="B62" s="129" t="s">
        <v>80</v>
      </c>
      <c r="C62" s="197" t="s">
        <v>81</v>
      </c>
      <c r="D62" s="198"/>
      <c r="E62" s="198"/>
      <c r="F62" s="135" t="s">
        <v>27</v>
      </c>
      <c r="G62" s="136"/>
      <c r="H62" s="136"/>
      <c r="I62" s="136">
        <f>'1 1 Pol'!G462</f>
        <v>0</v>
      </c>
      <c r="J62" s="133" t="str">
        <f>IF(I86=0,"",I62/I86*100)</f>
        <v/>
      </c>
    </row>
    <row r="63" spans="1:10" ht="36.75" customHeight="1" x14ac:dyDescent="0.2">
      <c r="A63" s="124"/>
      <c r="B63" s="129" t="s">
        <v>82</v>
      </c>
      <c r="C63" s="197" t="s">
        <v>83</v>
      </c>
      <c r="D63" s="198"/>
      <c r="E63" s="198"/>
      <c r="F63" s="135" t="s">
        <v>27</v>
      </c>
      <c r="G63" s="136"/>
      <c r="H63" s="136"/>
      <c r="I63" s="136">
        <f>'1 1 Pol'!G498</f>
        <v>0</v>
      </c>
      <c r="J63" s="133" t="str">
        <f>IF(I86=0,"",I63/I86*100)</f>
        <v/>
      </c>
    </row>
    <row r="64" spans="1:10" ht="36.75" customHeight="1" x14ac:dyDescent="0.2">
      <c r="A64" s="124"/>
      <c r="B64" s="129" t="s">
        <v>84</v>
      </c>
      <c r="C64" s="197" t="s">
        <v>85</v>
      </c>
      <c r="D64" s="198"/>
      <c r="E64" s="198"/>
      <c r="F64" s="135" t="s">
        <v>27</v>
      </c>
      <c r="G64" s="136"/>
      <c r="H64" s="136"/>
      <c r="I64" s="136">
        <f>'1 1 Pol'!G552</f>
        <v>0</v>
      </c>
      <c r="J64" s="133" t="str">
        <f>IF(I86=0,"",I64/I86*100)</f>
        <v/>
      </c>
    </row>
    <row r="65" spans="1:10" ht="36.75" customHeight="1" x14ac:dyDescent="0.2">
      <c r="A65" s="124"/>
      <c r="B65" s="129" t="s">
        <v>86</v>
      </c>
      <c r="C65" s="197" t="s">
        <v>87</v>
      </c>
      <c r="D65" s="198"/>
      <c r="E65" s="198"/>
      <c r="F65" s="135" t="s">
        <v>27</v>
      </c>
      <c r="G65" s="136"/>
      <c r="H65" s="136"/>
      <c r="I65" s="136">
        <f>'1 1 Pol'!G554+'1 1 Pol'!G604</f>
        <v>0</v>
      </c>
      <c r="J65" s="133" t="str">
        <f>IF(I86=0,"",I65/I86*100)</f>
        <v/>
      </c>
    </row>
    <row r="66" spans="1:10" ht="36.75" customHeight="1" x14ac:dyDescent="0.2">
      <c r="A66" s="124"/>
      <c r="B66" s="129" t="s">
        <v>88</v>
      </c>
      <c r="C66" s="197" t="s">
        <v>89</v>
      </c>
      <c r="D66" s="198"/>
      <c r="E66" s="198"/>
      <c r="F66" s="135" t="s">
        <v>27</v>
      </c>
      <c r="G66" s="136"/>
      <c r="H66" s="136"/>
      <c r="I66" s="136">
        <f>'1 1 Pol'!G602+'1 1 Pol'!G608</f>
        <v>0</v>
      </c>
      <c r="J66" s="133" t="str">
        <f>IF(I86=0,"",I66/I86*100)</f>
        <v/>
      </c>
    </row>
    <row r="67" spans="1:10" ht="36.75" customHeight="1" x14ac:dyDescent="0.2">
      <c r="A67" s="124"/>
      <c r="B67" s="129" t="s">
        <v>90</v>
      </c>
      <c r="C67" s="197" t="s">
        <v>91</v>
      </c>
      <c r="D67" s="198"/>
      <c r="E67" s="198"/>
      <c r="F67" s="135" t="s">
        <v>27</v>
      </c>
      <c r="G67" s="136"/>
      <c r="H67" s="136"/>
      <c r="I67" s="136">
        <f>'1 1 Pol'!G614+'1 1 Pol'!G649</f>
        <v>0</v>
      </c>
      <c r="J67" s="133" t="str">
        <f>IF(I86=0,"",I67/I86*100)</f>
        <v/>
      </c>
    </row>
    <row r="68" spans="1:10" ht="36.75" customHeight="1" x14ac:dyDescent="0.2">
      <c r="A68" s="124"/>
      <c r="B68" s="129" t="s">
        <v>92</v>
      </c>
      <c r="C68" s="197" t="s">
        <v>93</v>
      </c>
      <c r="D68" s="198"/>
      <c r="E68" s="198"/>
      <c r="F68" s="135" t="s">
        <v>27</v>
      </c>
      <c r="G68" s="136"/>
      <c r="H68" s="136"/>
      <c r="I68" s="136">
        <f>'1 1 Pol'!G636+'1 1 Pol'!G675</f>
        <v>0</v>
      </c>
      <c r="J68" s="133" t="str">
        <f>IF(I86=0,"",I68/I86*100)</f>
        <v/>
      </c>
    </row>
    <row r="69" spans="1:10" ht="36.75" customHeight="1" x14ac:dyDescent="0.2">
      <c r="A69" s="124"/>
      <c r="B69" s="129" t="s">
        <v>94</v>
      </c>
      <c r="C69" s="197" t="s">
        <v>95</v>
      </c>
      <c r="D69" s="198"/>
      <c r="E69" s="198"/>
      <c r="F69" s="135" t="s">
        <v>27</v>
      </c>
      <c r="G69" s="136"/>
      <c r="H69" s="136"/>
      <c r="I69" s="136">
        <f>'1 1 Pol'!G677</f>
        <v>0</v>
      </c>
      <c r="J69" s="133" t="str">
        <f>IF(I86=0,"",I69/I86*100)</f>
        <v/>
      </c>
    </row>
    <row r="70" spans="1:10" ht="36.75" customHeight="1" x14ac:dyDescent="0.2">
      <c r="A70" s="124"/>
      <c r="B70" s="129" t="s">
        <v>96</v>
      </c>
      <c r="C70" s="197" t="s">
        <v>97</v>
      </c>
      <c r="D70" s="198"/>
      <c r="E70" s="198"/>
      <c r="F70" s="135" t="s">
        <v>27</v>
      </c>
      <c r="G70" s="136"/>
      <c r="H70" s="136"/>
      <c r="I70" s="136">
        <f>'1 1 Pol'!G736+'1 1 Pol'!G744</f>
        <v>0</v>
      </c>
      <c r="J70" s="133" t="str">
        <f>IF(I86=0,"",I70/I86*100)</f>
        <v/>
      </c>
    </row>
    <row r="71" spans="1:10" ht="36.75" customHeight="1" x14ac:dyDescent="0.2">
      <c r="A71" s="124"/>
      <c r="B71" s="129" t="s">
        <v>98</v>
      </c>
      <c r="C71" s="197" t="s">
        <v>99</v>
      </c>
      <c r="D71" s="198"/>
      <c r="E71" s="198"/>
      <c r="F71" s="135" t="s">
        <v>27</v>
      </c>
      <c r="G71" s="136"/>
      <c r="H71" s="136"/>
      <c r="I71" s="136">
        <f>'1 1 Pol'!G746</f>
        <v>0</v>
      </c>
      <c r="J71" s="133" t="str">
        <f>IF(I86=0,"",I71/I86*100)</f>
        <v/>
      </c>
    </row>
    <row r="72" spans="1:10" ht="36.75" customHeight="1" x14ac:dyDescent="0.2">
      <c r="A72" s="124"/>
      <c r="B72" s="129" t="s">
        <v>100</v>
      </c>
      <c r="C72" s="197" t="s">
        <v>101</v>
      </c>
      <c r="D72" s="198"/>
      <c r="E72" s="198"/>
      <c r="F72" s="135" t="s">
        <v>27</v>
      </c>
      <c r="G72" s="136"/>
      <c r="H72" s="136"/>
      <c r="I72" s="136">
        <f>'1 1 Pol'!G803</f>
        <v>0</v>
      </c>
      <c r="J72" s="133" t="str">
        <f>IF(I86=0,"",I72/I86*100)</f>
        <v/>
      </c>
    </row>
    <row r="73" spans="1:10" ht="36.75" customHeight="1" x14ac:dyDescent="0.2">
      <c r="A73" s="124"/>
      <c r="B73" s="129" t="s">
        <v>102</v>
      </c>
      <c r="C73" s="197" t="s">
        <v>103</v>
      </c>
      <c r="D73" s="198"/>
      <c r="E73" s="198"/>
      <c r="F73" s="135" t="s">
        <v>27</v>
      </c>
      <c r="G73" s="136"/>
      <c r="H73" s="136"/>
      <c r="I73" s="136">
        <f>'1 1 Pol'!G807</f>
        <v>0</v>
      </c>
      <c r="J73" s="133" t="str">
        <f>IF(I86=0,"",I73/I86*100)</f>
        <v/>
      </c>
    </row>
    <row r="74" spans="1:10" ht="36.75" customHeight="1" x14ac:dyDescent="0.2">
      <c r="A74" s="124"/>
      <c r="B74" s="129" t="s">
        <v>104</v>
      </c>
      <c r="C74" s="197" t="s">
        <v>105</v>
      </c>
      <c r="D74" s="198"/>
      <c r="E74" s="198"/>
      <c r="F74" s="135" t="s">
        <v>27</v>
      </c>
      <c r="G74" s="136"/>
      <c r="H74" s="136"/>
      <c r="I74" s="136">
        <f>'1 1 Pol'!G818</f>
        <v>0</v>
      </c>
      <c r="J74" s="133" t="str">
        <f>IF(I86=0,"",I74/I86*100)</f>
        <v/>
      </c>
    </row>
    <row r="75" spans="1:10" ht="36.75" customHeight="1" x14ac:dyDescent="0.2">
      <c r="A75" s="124"/>
      <c r="B75" s="129" t="s">
        <v>106</v>
      </c>
      <c r="C75" s="197" t="s">
        <v>107</v>
      </c>
      <c r="D75" s="198"/>
      <c r="E75" s="198"/>
      <c r="F75" s="135" t="s">
        <v>27</v>
      </c>
      <c r="G75" s="136"/>
      <c r="H75" s="136"/>
      <c r="I75" s="136">
        <f>'1 1 Pol'!G853</f>
        <v>0</v>
      </c>
      <c r="J75" s="133" t="str">
        <f>IF(I86=0,"",I75/I86*100)</f>
        <v/>
      </c>
    </row>
    <row r="76" spans="1:10" ht="36.75" customHeight="1" x14ac:dyDescent="0.2">
      <c r="A76" s="124"/>
      <c r="B76" s="129" t="s">
        <v>108</v>
      </c>
      <c r="C76" s="197" t="s">
        <v>109</v>
      </c>
      <c r="D76" s="198"/>
      <c r="E76" s="198"/>
      <c r="F76" s="135" t="s">
        <v>27</v>
      </c>
      <c r="G76" s="136"/>
      <c r="H76" s="136"/>
      <c r="I76" s="136">
        <f>'1 1 Pol'!G877</f>
        <v>0</v>
      </c>
      <c r="J76" s="133" t="str">
        <f>IF(I86=0,"",I76/I86*100)</f>
        <v/>
      </c>
    </row>
    <row r="77" spans="1:10" ht="36.75" customHeight="1" x14ac:dyDescent="0.2">
      <c r="A77" s="124"/>
      <c r="B77" s="129" t="s">
        <v>110</v>
      </c>
      <c r="C77" s="197" t="s">
        <v>111</v>
      </c>
      <c r="D77" s="198"/>
      <c r="E77" s="198"/>
      <c r="F77" s="135" t="s">
        <v>27</v>
      </c>
      <c r="G77" s="136"/>
      <c r="H77" s="136"/>
      <c r="I77" s="136">
        <f>'1 1 Pol'!G900</f>
        <v>0</v>
      </c>
      <c r="J77" s="133" t="str">
        <f>IF(I86=0,"",I77/I86*100)</f>
        <v/>
      </c>
    </row>
    <row r="78" spans="1:10" ht="36.75" customHeight="1" x14ac:dyDescent="0.2">
      <c r="A78" s="124"/>
      <c r="B78" s="129" t="s">
        <v>112</v>
      </c>
      <c r="C78" s="197" t="s">
        <v>113</v>
      </c>
      <c r="D78" s="198"/>
      <c r="E78" s="198"/>
      <c r="F78" s="135" t="s">
        <v>27</v>
      </c>
      <c r="G78" s="136"/>
      <c r="H78" s="136"/>
      <c r="I78" s="136">
        <f>'1 1 Pol'!G905</f>
        <v>0</v>
      </c>
      <c r="J78" s="133" t="str">
        <f>IF(I86=0,"",I78/I86*100)</f>
        <v/>
      </c>
    </row>
    <row r="79" spans="1:10" ht="36.75" customHeight="1" x14ac:dyDescent="0.2">
      <c r="A79" s="124"/>
      <c r="B79" s="129" t="s">
        <v>114</v>
      </c>
      <c r="C79" s="197" t="s">
        <v>115</v>
      </c>
      <c r="D79" s="198"/>
      <c r="E79" s="198"/>
      <c r="F79" s="135" t="s">
        <v>27</v>
      </c>
      <c r="G79" s="136"/>
      <c r="H79" s="136"/>
      <c r="I79" s="136">
        <f>'1 1 Pol'!G956</f>
        <v>0</v>
      </c>
      <c r="J79" s="133" t="str">
        <f>IF(I86=0,"",I79/I86*100)</f>
        <v/>
      </c>
    </row>
    <row r="80" spans="1:10" ht="36.75" customHeight="1" x14ac:dyDescent="0.2">
      <c r="A80" s="124"/>
      <c r="B80" s="129" t="s">
        <v>116</v>
      </c>
      <c r="C80" s="197" t="s">
        <v>117</v>
      </c>
      <c r="D80" s="198"/>
      <c r="E80" s="198"/>
      <c r="F80" s="135" t="s">
        <v>28</v>
      </c>
      <c r="G80" s="136"/>
      <c r="H80" s="136"/>
      <c r="I80" s="136">
        <f>'1 1 Pol'!G961</f>
        <v>0</v>
      </c>
      <c r="J80" s="133" t="str">
        <f>IF(I86=0,"",I80/I86*100)</f>
        <v/>
      </c>
    </row>
    <row r="81" spans="1:10" ht="36.75" customHeight="1" x14ac:dyDescent="0.2">
      <c r="A81" s="124"/>
      <c r="B81" s="129" t="s">
        <v>118</v>
      </c>
      <c r="C81" s="197" t="s">
        <v>119</v>
      </c>
      <c r="D81" s="198"/>
      <c r="E81" s="198"/>
      <c r="F81" s="135" t="s">
        <v>28</v>
      </c>
      <c r="G81" s="136"/>
      <c r="H81" s="136"/>
      <c r="I81" s="136">
        <f>'1 1 Pol'!G1060+'1 1 Pol'!G1079</f>
        <v>0</v>
      </c>
      <c r="J81" s="133" t="str">
        <f>IF(I86=0,"",I81/I86*100)</f>
        <v/>
      </c>
    </row>
    <row r="82" spans="1:10" ht="36.75" customHeight="1" x14ac:dyDescent="0.2">
      <c r="A82" s="124"/>
      <c r="B82" s="129" t="s">
        <v>120</v>
      </c>
      <c r="C82" s="197" t="s">
        <v>121</v>
      </c>
      <c r="D82" s="198"/>
      <c r="E82" s="198"/>
      <c r="F82" s="135" t="s">
        <v>28</v>
      </c>
      <c r="G82" s="136"/>
      <c r="H82" s="136"/>
      <c r="I82" s="136">
        <f>'1 1 Pol'!G672+'1 1 Pol'!G1065</f>
        <v>0</v>
      </c>
      <c r="J82" s="133" t="str">
        <f>IF(I86=0,"",I82/I86*100)</f>
        <v/>
      </c>
    </row>
    <row r="83" spans="1:10" ht="36.75" customHeight="1" x14ac:dyDescent="0.2">
      <c r="A83" s="124"/>
      <c r="B83" s="129" t="s">
        <v>122</v>
      </c>
      <c r="C83" s="197" t="s">
        <v>123</v>
      </c>
      <c r="D83" s="198"/>
      <c r="E83" s="198"/>
      <c r="F83" s="135" t="s">
        <v>124</v>
      </c>
      <c r="G83" s="136"/>
      <c r="H83" s="136"/>
      <c r="I83" s="136">
        <f>'1 1 Pol'!G1099</f>
        <v>0</v>
      </c>
      <c r="J83" s="133" t="str">
        <f>IF(I86=0,"",I83/I86*100)</f>
        <v/>
      </c>
    </row>
    <row r="84" spans="1:10" ht="36.75" customHeight="1" x14ac:dyDescent="0.2">
      <c r="A84" s="124"/>
      <c r="B84" s="129" t="s">
        <v>125</v>
      </c>
      <c r="C84" s="197" t="s">
        <v>29</v>
      </c>
      <c r="D84" s="198"/>
      <c r="E84" s="198"/>
      <c r="F84" s="135" t="s">
        <v>125</v>
      </c>
      <c r="G84" s="136"/>
      <c r="H84" s="136"/>
      <c r="I84" s="136">
        <f>'1 1 Pol'!G1106</f>
        <v>0</v>
      </c>
      <c r="J84" s="133" t="str">
        <f>IF(I86=0,"",I84/I86*100)</f>
        <v/>
      </c>
    </row>
    <row r="85" spans="1:10" ht="36.75" customHeight="1" x14ac:dyDescent="0.2">
      <c r="A85" s="124"/>
      <c r="B85" s="129" t="s">
        <v>126</v>
      </c>
      <c r="C85" s="197" t="s">
        <v>30</v>
      </c>
      <c r="D85" s="198"/>
      <c r="E85" s="198"/>
      <c r="F85" s="135" t="s">
        <v>126</v>
      </c>
      <c r="G85" s="136"/>
      <c r="H85" s="136"/>
      <c r="I85" s="136">
        <f>'1 1 Pol'!G1118</f>
        <v>0</v>
      </c>
      <c r="J85" s="133" t="str">
        <f>IF(I86=0,"",I85/I86*100)</f>
        <v/>
      </c>
    </row>
    <row r="86" spans="1:10" ht="25.5" customHeight="1" x14ac:dyDescent="0.2">
      <c r="A86" s="125"/>
      <c r="B86" s="130" t="s">
        <v>1</v>
      </c>
      <c r="C86" s="131"/>
      <c r="D86" s="132"/>
      <c r="E86" s="132"/>
      <c r="F86" s="137"/>
      <c r="G86" s="138"/>
      <c r="H86" s="138"/>
      <c r="I86" s="138">
        <f>SUM(I49:I85)</f>
        <v>0</v>
      </c>
      <c r="J86" s="134">
        <f>SUM(J49:J85)</f>
        <v>0</v>
      </c>
    </row>
    <row r="87" spans="1:10" x14ac:dyDescent="0.2">
      <c r="F87" s="87"/>
      <c r="G87" s="87"/>
      <c r="H87" s="87"/>
      <c r="I87" s="87"/>
      <c r="J87" s="88"/>
    </row>
    <row r="88" spans="1:10" x14ac:dyDescent="0.2">
      <c r="F88" s="87"/>
      <c r="G88" s="87"/>
      <c r="H88" s="87"/>
      <c r="I88" s="87"/>
      <c r="J88" s="88"/>
    </row>
    <row r="89" spans="1:10" x14ac:dyDescent="0.2">
      <c r="F89" s="87"/>
      <c r="G89" s="87"/>
      <c r="H89" s="87"/>
      <c r="I89" s="87"/>
      <c r="J89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5:E85"/>
    <mergeCell ref="C80:E80"/>
    <mergeCell ref="C81:E81"/>
    <mergeCell ref="C82:E82"/>
    <mergeCell ref="C83:E83"/>
    <mergeCell ref="C84:E8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9" t="s">
        <v>7</v>
      </c>
      <c r="B1" s="249"/>
      <c r="C1" s="250"/>
      <c r="D1" s="249"/>
      <c r="E1" s="249"/>
      <c r="F1" s="249"/>
      <c r="G1" s="249"/>
    </row>
    <row r="2" spans="1:7" ht="24.95" customHeight="1" x14ac:dyDescent="0.2">
      <c r="A2" s="50" t="s">
        <v>8</v>
      </c>
      <c r="B2" s="49"/>
      <c r="C2" s="251"/>
      <c r="D2" s="251"/>
      <c r="E2" s="251"/>
      <c r="F2" s="251"/>
      <c r="G2" s="252"/>
    </row>
    <row r="3" spans="1:7" ht="24.95" customHeight="1" x14ac:dyDescent="0.2">
      <c r="A3" s="50" t="s">
        <v>9</v>
      </c>
      <c r="B3" s="49"/>
      <c r="C3" s="251"/>
      <c r="D3" s="251"/>
      <c r="E3" s="251"/>
      <c r="F3" s="251"/>
      <c r="G3" s="252"/>
    </row>
    <row r="4" spans="1:7" ht="24.95" customHeight="1" x14ac:dyDescent="0.2">
      <c r="A4" s="50" t="s">
        <v>10</v>
      </c>
      <c r="B4" s="49"/>
      <c r="C4" s="251"/>
      <c r="D4" s="251"/>
      <c r="E4" s="251"/>
      <c r="F4" s="251"/>
      <c r="G4" s="252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35" activePane="bottomLeft" state="frozen"/>
      <selection pane="bottomLeft" activeCell="C3" sqref="C3:G3"/>
    </sheetView>
  </sheetViews>
  <sheetFormatPr defaultRowHeight="12.75" outlineLevelRow="1" x14ac:dyDescent="0.2"/>
  <cols>
    <col min="1" max="1" width="3.42578125" customWidth="1"/>
    <col min="2" max="2" width="12.7109375" style="122" customWidth="1"/>
    <col min="3" max="3" width="38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1" width="0" hidden="1" customWidth="1"/>
    <col min="14" max="18" width="0" hidden="1" customWidth="1"/>
    <col min="20" max="20" width="9.28515625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127</v>
      </c>
    </row>
    <row r="2" spans="1:60" ht="25.15" customHeight="1" x14ac:dyDescent="0.2">
      <c r="A2" s="140" t="s">
        <v>8</v>
      </c>
      <c r="B2" s="49" t="s">
        <v>48</v>
      </c>
      <c r="C2" s="258" t="s">
        <v>49</v>
      </c>
      <c r="D2" s="259"/>
      <c r="E2" s="259"/>
      <c r="F2" s="259"/>
      <c r="G2" s="260"/>
      <c r="AG2" t="s">
        <v>128</v>
      </c>
    </row>
    <row r="3" spans="1:60" ht="25.15" customHeight="1" x14ac:dyDescent="0.2">
      <c r="A3" s="140" t="s">
        <v>9</v>
      </c>
      <c r="B3" s="49" t="s">
        <v>43</v>
      </c>
      <c r="C3" s="258" t="s">
        <v>1235</v>
      </c>
      <c r="D3" s="259"/>
      <c r="E3" s="259"/>
      <c r="F3" s="259"/>
      <c r="G3" s="260"/>
      <c r="AC3" s="122" t="s">
        <v>128</v>
      </c>
      <c r="AG3" t="s">
        <v>129</v>
      </c>
    </row>
    <row r="4" spans="1:60" ht="25.15" customHeight="1" x14ac:dyDescent="0.2">
      <c r="A4" s="141" t="s">
        <v>10</v>
      </c>
      <c r="B4" s="142" t="s">
        <v>43</v>
      </c>
      <c r="C4" s="143" t="s">
        <v>1235</v>
      </c>
      <c r="D4" s="143"/>
      <c r="E4" s="143"/>
      <c r="F4" s="143"/>
      <c r="G4" s="143"/>
      <c r="AG4" t="s">
        <v>130</v>
      </c>
    </row>
    <row r="5" spans="1:60" x14ac:dyDescent="0.2">
      <c r="D5" s="10"/>
    </row>
    <row r="6" spans="1:60" ht="38.25" x14ac:dyDescent="0.2">
      <c r="A6" s="145" t="s">
        <v>131</v>
      </c>
      <c r="B6" s="147" t="s">
        <v>132</v>
      </c>
      <c r="C6" s="147" t="s">
        <v>133</v>
      </c>
      <c r="D6" s="146" t="s">
        <v>134</v>
      </c>
      <c r="E6" s="145" t="s">
        <v>135</v>
      </c>
      <c r="F6" s="144" t="s">
        <v>136</v>
      </c>
      <c r="G6" s="145" t="s">
        <v>31</v>
      </c>
      <c r="H6" s="148" t="s">
        <v>32</v>
      </c>
      <c r="I6" s="148" t="s">
        <v>137</v>
      </c>
      <c r="J6" s="148" t="s">
        <v>33</v>
      </c>
      <c r="K6" s="148" t="s">
        <v>138</v>
      </c>
      <c r="L6" s="148" t="s">
        <v>139</v>
      </c>
      <c r="M6" s="148" t="s">
        <v>140</v>
      </c>
      <c r="N6" s="148" t="s">
        <v>141</v>
      </c>
      <c r="O6" s="148" t="s">
        <v>142</v>
      </c>
      <c r="P6" s="148" t="s">
        <v>143</v>
      </c>
      <c r="Q6" s="148" t="s">
        <v>144</v>
      </c>
      <c r="R6" s="148" t="s">
        <v>145</v>
      </c>
      <c r="S6" s="148" t="s">
        <v>146</v>
      </c>
      <c r="T6" s="148" t="s">
        <v>147</v>
      </c>
      <c r="U6" s="148" t="s">
        <v>148</v>
      </c>
      <c r="V6" s="148" t="s">
        <v>149</v>
      </c>
      <c r="W6" s="148" t="s">
        <v>150</v>
      </c>
      <c r="X6" s="148" t="s">
        <v>151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59" t="s">
        <v>152</v>
      </c>
      <c r="B8" s="160" t="s">
        <v>43</v>
      </c>
      <c r="C8" s="177" t="s">
        <v>55</v>
      </c>
      <c r="D8" s="161"/>
      <c r="E8" s="162"/>
      <c r="F8" s="163"/>
      <c r="G8" s="163">
        <f>SUMIF(AG9:AG27,"&lt;&gt;NOR",G9:G27)</f>
        <v>0</v>
      </c>
      <c r="H8" s="163"/>
      <c r="I8" s="163">
        <f>SUM(I9:I27)</f>
        <v>0</v>
      </c>
      <c r="J8" s="163"/>
      <c r="K8" s="163">
        <f>SUM(K9:K27)</f>
        <v>0</v>
      </c>
      <c r="L8" s="163"/>
      <c r="M8" s="163">
        <f>SUM(M9:M27)</f>
        <v>0</v>
      </c>
      <c r="N8" s="163"/>
      <c r="O8" s="163">
        <f>SUM(O9:O27)</f>
        <v>8.73</v>
      </c>
      <c r="P8" s="163"/>
      <c r="Q8" s="163">
        <f>SUM(Q9:Q27)</f>
        <v>0</v>
      </c>
      <c r="R8" s="163"/>
      <c r="S8" s="163"/>
      <c r="T8" s="164"/>
      <c r="U8" s="158"/>
      <c r="V8" s="158">
        <f>SUM(V9:V27)</f>
        <v>31.189999999999998</v>
      </c>
      <c r="W8" s="158"/>
      <c r="X8" s="158"/>
      <c r="AG8" t="s">
        <v>153</v>
      </c>
    </row>
    <row r="9" spans="1:60" outlineLevel="1" x14ac:dyDescent="0.2">
      <c r="A9" s="165">
        <v>1</v>
      </c>
      <c r="B9" s="166" t="s">
        <v>154</v>
      </c>
      <c r="C9" s="180" t="s">
        <v>155</v>
      </c>
      <c r="D9" s="181" t="s">
        <v>156</v>
      </c>
      <c r="E9" s="168">
        <v>4.95</v>
      </c>
      <c r="F9" s="167"/>
      <c r="G9" s="168">
        <f>ROUND(E9*F9,2)</f>
        <v>0</v>
      </c>
      <c r="H9" s="167"/>
      <c r="I9" s="168">
        <f>ROUND(E9*H9,2)</f>
        <v>0</v>
      </c>
      <c r="J9" s="167"/>
      <c r="K9" s="168">
        <f>ROUND(E9*J9,2)</f>
        <v>0</v>
      </c>
      <c r="L9" s="168">
        <v>21</v>
      </c>
      <c r="M9" s="168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68"/>
      <c r="S9" s="168" t="s">
        <v>157</v>
      </c>
      <c r="T9" s="169" t="s">
        <v>157</v>
      </c>
      <c r="U9" s="156">
        <v>3.53</v>
      </c>
      <c r="V9" s="156">
        <f>ROUND(E9*U9,2)</f>
        <v>17.47</v>
      </c>
      <c r="W9" s="156"/>
      <c r="X9" s="156" t="s">
        <v>158</v>
      </c>
      <c r="Y9" s="149"/>
      <c r="Z9" s="149"/>
      <c r="AA9" s="149"/>
      <c r="AB9" s="149"/>
      <c r="AC9" s="149"/>
      <c r="AD9" s="149"/>
      <c r="AE9" s="149"/>
      <c r="AF9" s="149"/>
      <c r="AG9" s="149" t="s">
        <v>159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4"/>
      <c r="B10" s="155"/>
      <c r="C10" s="253" t="s">
        <v>160</v>
      </c>
      <c r="D10" s="254"/>
      <c r="E10" s="254"/>
      <c r="F10" s="254"/>
      <c r="G10" s="254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9"/>
      <c r="Z10" s="149"/>
      <c r="AA10" s="149"/>
      <c r="AB10" s="149"/>
      <c r="AC10" s="149"/>
      <c r="AD10" s="149"/>
      <c r="AE10" s="149"/>
      <c r="AF10" s="149"/>
      <c r="AG10" s="149" t="s">
        <v>161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4"/>
      <c r="B11" s="155"/>
      <c r="C11" s="182" t="s">
        <v>162</v>
      </c>
      <c r="D11" s="183"/>
      <c r="E11" s="184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9"/>
      <c r="Z11" s="149"/>
      <c r="AA11" s="149"/>
      <c r="AB11" s="149"/>
      <c r="AC11" s="149"/>
      <c r="AD11" s="149"/>
      <c r="AE11" s="149"/>
      <c r="AF11" s="149"/>
      <c r="AG11" s="149" t="s">
        <v>163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4"/>
      <c r="B12" s="155"/>
      <c r="C12" s="182" t="s">
        <v>164</v>
      </c>
      <c r="D12" s="183"/>
      <c r="E12" s="184">
        <v>4.95</v>
      </c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9"/>
      <c r="Z12" s="149"/>
      <c r="AA12" s="149"/>
      <c r="AB12" s="149"/>
      <c r="AC12" s="149"/>
      <c r="AD12" s="149"/>
      <c r="AE12" s="149"/>
      <c r="AF12" s="149"/>
      <c r="AG12" s="149" t="s">
        <v>163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70">
        <v>2</v>
      </c>
      <c r="B13" s="171" t="s">
        <v>165</v>
      </c>
      <c r="C13" s="185" t="s">
        <v>166</v>
      </c>
      <c r="D13" s="186" t="s">
        <v>156</v>
      </c>
      <c r="E13" s="173">
        <v>4.95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21</v>
      </c>
      <c r="M13" s="173">
        <f>G13*(1+L13/100)</f>
        <v>0</v>
      </c>
      <c r="N13" s="173">
        <v>0</v>
      </c>
      <c r="O13" s="173">
        <f>ROUND(E13*N13,2)</f>
        <v>0</v>
      </c>
      <c r="P13" s="173">
        <v>0</v>
      </c>
      <c r="Q13" s="173">
        <f>ROUND(E13*P13,2)</f>
        <v>0</v>
      </c>
      <c r="R13" s="173"/>
      <c r="S13" s="173" t="s">
        <v>157</v>
      </c>
      <c r="T13" s="174" t="s">
        <v>157</v>
      </c>
      <c r="U13" s="156">
        <v>0.01</v>
      </c>
      <c r="V13" s="156">
        <f>ROUND(E13*U13,2)</f>
        <v>0.05</v>
      </c>
      <c r="W13" s="156"/>
      <c r="X13" s="156" t="s">
        <v>158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159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65">
        <v>3</v>
      </c>
      <c r="B14" s="166" t="s">
        <v>167</v>
      </c>
      <c r="C14" s="180" t="s">
        <v>168</v>
      </c>
      <c r="D14" s="181" t="s">
        <v>156</v>
      </c>
      <c r="E14" s="168">
        <v>49.5</v>
      </c>
      <c r="F14" s="167"/>
      <c r="G14" s="168">
        <f>ROUND(E14*F14,2)</f>
        <v>0</v>
      </c>
      <c r="H14" s="167"/>
      <c r="I14" s="168">
        <f>ROUND(E14*H14,2)</f>
        <v>0</v>
      </c>
      <c r="J14" s="167"/>
      <c r="K14" s="168">
        <f>ROUND(E14*J14,2)</f>
        <v>0</v>
      </c>
      <c r="L14" s="168">
        <v>21</v>
      </c>
      <c r="M14" s="168">
        <f>G14*(1+L14/100)</f>
        <v>0</v>
      </c>
      <c r="N14" s="168">
        <v>0</v>
      </c>
      <c r="O14" s="168">
        <f>ROUND(E14*N14,2)</f>
        <v>0</v>
      </c>
      <c r="P14" s="168">
        <v>0</v>
      </c>
      <c r="Q14" s="168">
        <f>ROUND(E14*P14,2)</f>
        <v>0</v>
      </c>
      <c r="R14" s="168"/>
      <c r="S14" s="168" t="s">
        <v>157</v>
      </c>
      <c r="T14" s="169" t="s">
        <v>157</v>
      </c>
      <c r="U14" s="156">
        <v>0</v>
      </c>
      <c r="V14" s="156">
        <f>ROUND(E14*U14,2)</f>
        <v>0</v>
      </c>
      <c r="W14" s="156"/>
      <c r="X14" s="156" t="s">
        <v>158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159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4"/>
      <c r="B15" s="155"/>
      <c r="C15" s="182" t="s">
        <v>169</v>
      </c>
      <c r="D15" s="183"/>
      <c r="E15" s="184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9"/>
      <c r="Z15" s="149"/>
      <c r="AA15" s="149"/>
      <c r="AB15" s="149"/>
      <c r="AC15" s="149"/>
      <c r="AD15" s="149"/>
      <c r="AE15" s="149"/>
      <c r="AF15" s="149"/>
      <c r="AG15" s="149" t="s">
        <v>163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4"/>
      <c r="B16" s="155"/>
      <c r="C16" s="182" t="s">
        <v>170</v>
      </c>
      <c r="D16" s="183"/>
      <c r="E16" s="184">
        <v>49.5</v>
      </c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9"/>
      <c r="Z16" s="149"/>
      <c r="AA16" s="149"/>
      <c r="AB16" s="149"/>
      <c r="AC16" s="149"/>
      <c r="AD16" s="149"/>
      <c r="AE16" s="149"/>
      <c r="AF16" s="149"/>
      <c r="AG16" s="149" t="s">
        <v>163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1" x14ac:dyDescent="0.2">
      <c r="A17" s="170">
        <v>4</v>
      </c>
      <c r="B17" s="171" t="s">
        <v>171</v>
      </c>
      <c r="C17" s="185" t="s">
        <v>172</v>
      </c>
      <c r="D17" s="186" t="s">
        <v>156</v>
      </c>
      <c r="E17" s="173">
        <v>4.95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21</v>
      </c>
      <c r="M17" s="173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3"/>
      <c r="S17" s="173" t="s">
        <v>157</v>
      </c>
      <c r="T17" s="174" t="s">
        <v>157</v>
      </c>
      <c r="U17" s="156">
        <v>0.67</v>
      </c>
      <c r="V17" s="156">
        <f>ROUND(E17*U17,2)</f>
        <v>3.32</v>
      </c>
      <c r="W17" s="156"/>
      <c r="X17" s="156" t="s">
        <v>158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159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70">
        <v>5</v>
      </c>
      <c r="B18" s="171" t="s">
        <v>173</v>
      </c>
      <c r="C18" s="185" t="s">
        <v>174</v>
      </c>
      <c r="D18" s="186" t="s">
        <v>156</v>
      </c>
      <c r="E18" s="173">
        <v>4.95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73">
        <v>0</v>
      </c>
      <c r="O18" s="173">
        <f>ROUND(E18*N18,2)</f>
        <v>0</v>
      </c>
      <c r="P18" s="173">
        <v>0</v>
      </c>
      <c r="Q18" s="173">
        <f>ROUND(E18*P18,2)</f>
        <v>0</v>
      </c>
      <c r="R18" s="173"/>
      <c r="S18" s="173" t="s">
        <v>157</v>
      </c>
      <c r="T18" s="174" t="s">
        <v>157</v>
      </c>
      <c r="U18" s="156">
        <v>0.59</v>
      </c>
      <c r="V18" s="156">
        <f>ROUND(E18*U18,2)</f>
        <v>2.92</v>
      </c>
      <c r="W18" s="156"/>
      <c r="X18" s="156" t="s">
        <v>158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159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ht="22.5" outlineLevel="1" x14ac:dyDescent="0.2">
      <c r="A19" s="165">
        <v>6</v>
      </c>
      <c r="B19" s="166" t="s">
        <v>175</v>
      </c>
      <c r="C19" s="180" t="s">
        <v>176</v>
      </c>
      <c r="D19" s="181" t="s">
        <v>156</v>
      </c>
      <c r="E19" s="168">
        <v>3.3</v>
      </c>
      <c r="F19" s="167"/>
      <c r="G19" s="168">
        <f>ROUND(E19*F19,2)</f>
        <v>0</v>
      </c>
      <c r="H19" s="167"/>
      <c r="I19" s="168">
        <f>ROUND(E19*H19,2)</f>
        <v>0</v>
      </c>
      <c r="J19" s="167"/>
      <c r="K19" s="168">
        <f>ROUND(E19*J19,2)</f>
        <v>0</v>
      </c>
      <c r="L19" s="168">
        <v>21</v>
      </c>
      <c r="M19" s="168">
        <f>G19*(1+L19/100)</f>
        <v>0</v>
      </c>
      <c r="N19" s="168">
        <v>1.7</v>
      </c>
      <c r="O19" s="168">
        <f>ROUND(E19*N19,2)</f>
        <v>5.61</v>
      </c>
      <c r="P19" s="168">
        <v>0</v>
      </c>
      <c r="Q19" s="168">
        <f>ROUND(E19*P19,2)</f>
        <v>0</v>
      </c>
      <c r="R19" s="168"/>
      <c r="S19" s="168" t="s">
        <v>157</v>
      </c>
      <c r="T19" s="169" t="s">
        <v>157</v>
      </c>
      <c r="U19" s="156">
        <v>1.59</v>
      </c>
      <c r="V19" s="156">
        <f>ROUND(E19*U19,2)</f>
        <v>5.25</v>
      </c>
      <c r="W19" s="156"/>
      <c r="X19" s="156" t="s">
        <v>158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159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4"/>
      <c r="B20" s="155"/>
      <c r="C20" s="253" t="s">
        <v>160</v>
      </c>
      <c r="D20" s="254"/>
      <c r="E20" s="254"/>
      <c r="F20" s="254"/>
      <c r="G20" s="254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9"/>
      <c r="Z20" s="149"/>
      <c r="AA20" s="149"/>
      <c r="AB20" s="149"/>
      <c r="AC20" s="149"/>
      <c r="AD20" s="149"/>
      <c r="AE20" s="149"/>
      <c r="AF20" s="149"/>
      <c r="AG20" s="149" t="s">
        <v>161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4"/>
      <c r="B21" s="155"/>
      <c r="C21" s="182" t="s">
        <v>177</v>
      </c>
      <c r="D21" s="183"/>
      <c r="E21" s="184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9"/>
      <c r="Z21" s="149"/>
      <c r="AA21" s="149"/>
      <c r="AB21" s="149"/>
      <c r="AC21" s="149"/>
      <c r="AD21" s="149"/>
      <c r="AE21" s="149"/>
      <c r="AF21" s="149"/>
      <c r="AG21" s="149" t="s">
        <v>163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4"/>
      <c r="B22" s="155"/>
      <c r="C22" s="182" t="s">
        <v>178</v>
      </c>
      <c r="D22" s="183"/>
      <c r="E22" s="184">
        <v>3.3</v>
      </c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9"/>
      <c r="Z22" s="149"/>
      <c r="AA22" s="149"/>
      <c r="AB22" s="149"/>
      <c r="AC22" s="149"/>
      <c r="AD22" s="149"/>
      <c r="AE22" s="149"/>
      <c r="AF22" s="149"/>
      <c r="AG22" s="149" t="s">
        <v>163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0">
        <v>7</v>
      </c>
      <c r="B23" s="171" t="s">
        <v>179</v>
      </c>
      <c r="C23" s="185" t="s">
        <v>180</v>
      </c>
      <c r="D23" s="186" t="s">
        <v>156</v>
      </c>
      <c r="E23" s="173">
        <v>4.95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3"/>
      <c r="S23" s="173" t="s">
        <v>157</v>
      </c>
      <c r="T23" s="174" t="s">
        <v>157</v>
      </c>
      <c r="U23" s="156">
        <v>0</v>
      </c>
      <c r="V23" s="156">
        <f>ROUND(E23*U23,2)</f>
        <v>0</v>
      </c>
      <c r="W23" s="156"/>
      <c r="X23" s="156" t="s">
        <v>158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159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65">
        <v>8</v>
      </c>
      <c r="B24" s="166" t="s">
        <v>181</v>
      </c>
      <c r="C24" s="180" t="s">
        <v>182</v>
      </c>
      <c r="D24" s="181" t="s">
        <v>156</v>
      </c>
      <c r="E24" s="168">
        <v>1.65</v>
      </c>
      <c r="F24" s="167"/>
      <c r="G24" s="168">
        <f>ROUND(E24*F24,2)</f>
        <v>0</v>
      </c>
      <c r="H24" s="167"/>
      <c r="I24" s="168">
        <f>ROUND(E24*H24,2)</f>
        <v>0</v>
      </c>
      <c r="J24" s="167"/>
      <c r="K24" s="168">
        <f>ROUND(E24*J24,2)</f>
        <v>0</v>
      </c>
      <c r="L24" s="168">
        <v>21</v>
      </c>
      <c r="M24" s="168">
        <f>G24*(1+L24/100)</f>
        <v>0</v>
      </c>
      <c r="N24" s="168">
        <v>1.8907700000000001</v>
      </c>
      <c r="O24" s="168">
        <f>ROUND(E24*N24,2)</f>
        <v>3.12</v>
      </c>
      <c r="P24" s="168">
        <v>0</v>
      </c>
      <c r="Q24" s="168">
        <f>ROUND(E24*P24,2)</f>
        <v>0</v>
      </c>
      <c r="R24" s="168"/>
      <c r="S24" s="168" t="s">
        <v>157</v>
      </c>
      <c r="T24" s="169" t="s">
        <v>157</v>
      </c>
      <c r="U24" s="156">
        <v>1.32</v>
      </c>
      <c r="V24" s="156">
        <f>ROUND(E24*U24,2)</f>
        <v>2.1800000000000002</v>
      </c>
      <c r="W24" s="156"/>
      <c r="X24" s="156" t="s">
        <v>158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159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4"/>
      <c r="B25" s="155"/>
      <c r="C25" s="253" t="s">
        <v>160</v>
      </c>
      <c r="D25" s="254"/>
      <c r="E25" s="254"/>
      <c r="F25" s="254"/>
      <c r="G25" s="254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9"/>
      <c r="Z25" s="149"/>
      <c r="AA25" s="149"/>
      <c r="AB25" s="149"/>
      <c r="AC25" s="149"/>
      <c r="AD25" s="149"/>
      <c r="AE25" s="149"/>
      <c r="AF25" s="149"/>
      <c r="AG25" s="149" t="s">
        <v>161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4"/>
      <c r="B26" s="155"/>
      <c r="C26" s="182" t="s">
        <v>183</v>
      </c>
      <c r="D26" s="183"/>
      <c r="E26" s="184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9"/>
      <c r="Z26" s="149"/>
      <c r="AA26" s="149"/>
      <c r="AB26" s="149"/>
      <c r="AC26" s="149"/>
      <c r="AD26" s="149"/>
      <c r="AE26" s="149"/>
      <c r="AF26" s="149"/>
      <c r="AG26" s="149" t="s">
        <v>163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4"/>
      <c r="B27" s="155"/>
      <c r="C27" s="182" t="s">
        <v>184</v>
      </c>
      <c r="D27" s="183"/>
      <c r="E27" s="184">
        <v>1.65</v>
      </c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9"/>
      <c r="Z27" s="149"/>
      <c r="AA27" s="149"/>
      <c r="AB27" s="149"/>
      <c r="AC27" s="149"/>
      <c r="AD27" s="149"/>
      <c r="AE27" s="149"/>
      <c r="AF27" s="149"/>
      <c r="AG27" s="149" t="s">
        <v>163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x14ac:dyDescent="0.2">
      <c r="A28" s="159" t="s">
        <v>152</v>
      </c>
      <c r="B28" s="160" t="s">
        <v>56</v>
      </c>
      <c r="C28" s="187" t="s">
        <v>57</v>
      </c>
      <c r="D28" s="188"/>
      <c r="E28" s="163"/>
      <c r="F28" s="163"/>
      <c r="G28" s="163">
        <f>SUMIF(AG29:AG102,"&lt;&gt;NOR",G29:G102)</f>
        <v>0</v>
      </c>
      <c r="H28" s="163"/>
      <c r="I28" s="163">
        <f>SUM(I29:I102)</f>
        <v>0</v>
      </c>
      <c r="J28" s="163"/>
      <c r="K28" s="163">
        <f>SUM(K29:K102)</f>
        <v>0</v>
      </c>
      <c r="L28" s="163"/>
      <c r="M28" s="163">
        <f>SUM(M29:M102)</f>
        <v>0</v>
      </c>
      <c r="N28" s="163"/>
      <c r="O28" s="163">
        <f>SUM(O29:O102)</f>
        <v>8.26</v>
      </c>
      <c r="P28" s="163"/>
      <c r="Q28" s="163">
        <f>SUM(Q29:Q102)</f>
        <v>0</v>
      </c>
      <c r="R28" s="163"/>
      <c r="S28" s="163"/>
      <c r="T28" s="164"/>
      <c r="U28" s="158"/>
      <c r="V28" s="158">
        <f>SUM(V29:V102)</f>
        <v>185.29999999999998</v>
      </c>
      <c r="W28" s="158"/>
      <c r="X28" s="158"/>
      <c r="AG28" t="s">
        <v>153</v>
      </c>
    </row>
    <row r="29" spans="1:60" outlineLevel="1" x14ac:dyDescent="0.2">
      <c r="A29" s="165">
        <v>9</v>
      </c>
      <c r="B29" s="166" t="s">
        <v>185</v>
      </c>
      <c r="C29" s="180" t="s">
        <v>186</v>
      </c>
      <c r="D29" s="181" t="s">
        <v>156</v>
      </c>
      <c r="E29" s="168">
        <v>9.7470000000000001E-2</v>
      </c>
      <c r="F29" s="167"/>
      <c r="G29" s="168">
        <f>ROUND(E29*F29,2)</f>
        <v>0</v>
      </c>
      <c r="H29" s="167"/>
      <c r="I29" s="168">
        <f>ROUND(E29*H29,2)</f>
        <v>0</v>
      </c>
      <c r="J29" s="167"/>
      <c r="K29" s="168">
        <f>ROUND(E29*J29,2)</f>
        <v>0</v>
      </c>
      <c r="L29" s="168">
        <v>21</v>
      </c>
      <c r="M29" s="168">
        <f>G29*(1+L29/100)</f>
        <v>0</v>
      </c>
      <c r="N29" s="168">
        <v>0.58179999999999998</v>
      </c>
      <c r="O29" s="168">
        <f>ROUND(E29*N29,2)</f>
        <v>0.06</v>
      </c>
      <c r="P29" s="168">
        <v>0</v>
      </c>
      <c r="Q29" s="168">
        <f>ROUND(E29*P29,2)</f>
        <v>0</v>
      </c>
      <c r="R29" s="168"/>
      <c r="S29" s="168" t="s">
        <v>157</v>
      </c>
      <c r="T29" s="169" t="s">
        <v>157</v>
      </c>
      <c r="U29" s="156">
        <v>7.3976800000000003</v>
      </c>
      <c r="V29" s="156">
        <f>ROUND(E29*U29,2)</f>
        <v>0.72</v>
      </c>
      <c r="W29" s="156"/>
      <c r="X29" s="156" t="s">
        <v>158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159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4"/>
      <c r="B30" s="155"/>
      <c r="C30" s="182" t="s">
        <v>187</v>
      </c>
      <c r="D30" s="183"/>
      <c r="E30" s="184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9"/>
      <c r="Z30" s="149"/>
      <c r="AA30" s="149"/>
      <c r="AB30" s="149"/>
      <c r="AC30" s="149"/>
      <c r="AD30" s="149"/>
      <c r="AE30" s="149"/>
      <c r="AF30" s="149"/>
      <c r="AG30" s="149" t="s">
        <v>163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4"/>
      <c r="B31" s="155"/>
      <c r="C31" s="182" t="s">
        <v>188</v>
      </c>
      <c r="D31" s="183"/>
      <c r="E31" s="184">
        <v>0.1</v>
      </c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9"/>
      <c r="Z31" s="149"/>
      <c r="AA31" s="149"/>
      <c r="AB31" s="149"/>
      <c r="AC31" s="149"/>
      <c r="AD31" s="149"/>
      <c r="AE31" s="149"/>
      <c r="AF31" s="149"/>
      <c r="AG31" s="149" t="s">
        <v>163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ht="22.5" outlineLevel="1" x14ac:dyDescent="0.2">
      <c r="A32" s="170">
        <v>10</v>
      </c>
      <c r="B32" s="171" t="s">
        <v>189</v>
      </c>
      <c r="C32" s="185" t="s">
        <v>190</v>
      </c>
      <c r="D32" s="186" t="s">
        <v>191</v>
      </c>
      <c r="E32" s="173">
        <v>6</v>
      </c>
      <c r="F32" s="172"/>
      <c r="G32" s="173">
        <f>ROUND(E32*F32,2)</f>
        <v>0</v>
      </c>
      <c r="H32" s="172"/>
      <c r="I32" s="173">
        <f>ROUND(E32*H32,2)</f>
        <v>0</v>
      </c>
      <c r="J32" s="172"/>
      <c r="K32" s="173">
        <f>ROUND(E32*J32,2)</f>
        <v>0</v>
      </c>
      <c r="L32" s="173">
        <v>21</v>
      </c>
      <c r="M32" s="173">
        <f>G32*(1+L32/100)</f>
        <v>0</v>
      </c>
      <c r="N32" s="173">
        <v>0.16425000000000001</v>
      </c>
      <c r="O32" s="173">
        <f>ROUND(E32*N32,2)</f>
        <v>0.99</v>
      </c>
      <c r="P32" s="173">
        <v>0</v>
      </c>
      <c r="Q32" s="173">
        <f>ROUND(E32*P32,2)</f>
        <v>0</v>
      </c>
      <c r="R32" s="173"/>
      <c r="S32" s="173" t="s">
        <v>157</v>
      </c>
      <c r="T32" s="174" t="s">
        <v>157</v>
      </c>
      <c r="U32" s="156">
        <v>0.78200000000000003</v>
      </c>
      <c r="V32" s="156">
        <f>ROUND(E32*U32,2)</f>
        <v>4.6900000000000004</v>
      </c>
      <c r="W32" s="156"/>
      <c r="X32" s="156" t="s">
        <v>158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192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ht="22.5" outlineLevel="1" x14ac:dyDescent="0.2">
      <c r="A33" s="165">
        <v>11</v>
      </c>
      <c r="B33" s="166" t="s">
        <v>193</v>
      </c>
      <c r="C33" s="180" t="s">
        <v>194</v>
      </c>
      <c r="D33" s="181" t="s">
        <v>195</v>
      </c>
      <c r="E33" s="168">
        <v>2.0799999999999999E-2</v>
      </c>
      <c r="F33" s="167"/>
      <c r="G33" s="168">
        <f>ROUND(E33*F33,2)</f>
        <v>0</v>
      </c>
      <c r="H33" s="167"/>
      <c r="I33" s="168">
        <f>ROUND(E33*H33,2)</f>
        <v>0</v>
      </c>
      <c r="J33" s="167"/>
      <c r="K33" s="168">
        <f>ROUND(E33*J33,2)</f>
        <v>0</v>
      </c>
      <c r="L33" s="168">
        <v>21</v>
      </c>
      <c r="M33" s="168">
        <f>G33*(1+L33/100)</f>
        <v>0</v>
      </c>
      <c r="N33" s="168">
        <v>1.09954</v>
      </c>
      <c r="O33" s="168">
        <f>ROUND(E33*N33,2)</f>
        <v>0.02</v>
      </c>
      <c r="P33" s="168">
        <v>0</v>
      </c>
      <c r="Q33" s="168">
        <f>ROUND(E33*P33,2)</f>
        <v>0</v>
      </c>
      <c r="R33" s="168"/>
      <c r="S33" s="168" t="s">
        <v>157</v>
      </c>
      <c r="T33" s="169" t="s">
        <v>157</v>
      </c>
      <c r="U33" s="156">
        <v>18.18</v>
      </c>
      <c r="V33" s="156">
        <f>ROUND(E33*U33,2)</f>
        <v>0.38</v>
      </c>
      <c r="W33" s="156"/>
      <c r="X33" s="156" t="s">
        <v>158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159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4"/>
      <c r="B34" s="155"/>
      <c r="C34" s="182" t="s">
        <v>196</v>
      </c>
      <c r="D34" s="183"/>
      <c r="E34" s="184">
        <v>1.1440000000000001E-2</v>
      </c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9"/>
      <c r="Z34" s="149"/>
      <c r="AA34" s="149"/>
      <c r="AB34" s="149"/>
      <c r="AC34" s="149"/>
      <c r="AD34" s="149"/>
      <c r="AE34" s="149"/>
      <c r="AF34" s="149"/>
      <c r="AG34" s="149" t="s">
        <v>163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4"/>
      <c r="B35" s="155"/>
      <c r="C35" s="182" t="s">
        <v>197</v>
      </c>
      <c r="D35" s="183"/>
      <c r="E35" s="184">
        <v>9.3600000000000003E-3</v>
      </c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9"/>
      <c r="Z35" s="149"/>
      <c r="AA35" s="149"/>
      <c r="AB35" s="149"/>
      <c r="AC35" s="149"/>
      <c r="AD35" s="149"/>
      <c r="AE35" s="149"/>
      <c r="AF35" s="149"/>
      <c r="AG35" s="149" t="s">
        <v>163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ht="22.5" outlineLevel="1" x14ac:dyDescent="0.2">
      <c r="A36" s="165">
        <v>12</v>
      </c>
      <c r="B36" s="166" t="s">
        <v>198</v>
      </c>
      <c r="C36" s="180" t="s">
        <v>199</v>
      </c>
      <c r="D36" s="181" t="s">
        <v>195</v>
      </c>
      <c r="E36" s="168">
        <v>9.8559999999999995E-2</v>
      </c>
      <c r="F36" s="167"/>
      <c r="G36" s="168">
        <f>ROUND(E36*F36,2)</f>
        <v>0</v>
      </c>
      <c r="H36" s="167"/>
      <c r="I36" s="168">
        <f>ROUND(E36*H36,2)</f>
        <v>0</v>
      </c>
      <c r="J36" s="167"/>
      <c r="K36" s="168">
        <f>ROUND(E36*J36,2)</f>
        <v>0</v>
      </c>
      <c r="L36" s="168">
        <v>21</v>
      </c>
      <c r="M36" s="168">
        <f>G36*(1+L36/100)</f>
        <v>0</v>
      </c>
      <c r="N36" s="168">
        <v>1.0970899999999999</v>
      </c>
      <c r="O36" s="168">
        <f>ROUND(E36*N36,2)</f>
        <v>0.11</v>
      </c>
      <c r="P36" s="168">
        <v>0</v>
      </c>
      <c r="Q36" s="168">
        <f>ROUND(E36*P36,2)</f>
        <v>0</v>
      </c>
      <c r="R36" s="168"/>
      <c r="S36" s="168" t="s">
        <v>157</v>
      </c>
      <c r="T36" s="169" t="s">
        <v>157</v>
      </c>
      <c r="U36" s="156">
        <v>16.579999999999998</v>
      </c>
      <c r="V36" s="156">
        <f>ROUND(E36*U36,2)</f>
        <v>1.63</v>
      </c>
      <c r="W36" s="156"/>
      <c r="X36" s="156" t="s">
        <v>158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192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4"/>
      <c r="B37" s="155"/>
      <c r="C37" s="182" t="s">
        <v>200</v>
      </c>
      <c r="D37" s="183"/>
      <c r="E37" s="184">
        <v>9.8559999999999995E-2</v>
      </c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9"/>
      <c r="Z37" s="149"/>
      <c r="AA37" s="149"/>
      <c r="AB37" s="149"/>
      <c r="AC37" s="149"/>
      <c r="AD37" s="149"/>
      <c r="AE37" s="149"/>
      <c r="AF37" s="149"/>
      <c r="AG37" s="149" t="s">
        <v>163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ht="22.5" outlineLevel="1" x14ac:dyDescent="0.2">
      <c r="A38" s="165">
        <v>13</v>
      </c>
      <c r="B38" s="166" t="s">
        <v>198</v>
      </c>
      <c r="C38" s="180" t="s">
        <v>201</v>
      </c>
      <c r="D38" s="181" t="s">
        <v>195</v>
      </c>
      <c r="E38" s="168">
        <v>0.25091000000000002</v>
      </c>
      <c r="F38" s="167"/>
      <c r="G38" s="168">
        <f>ROUND(E38*F38,2)</f>
        <v>0</v>
      </c>
      <c r="H38" s="167"/>
      <c r="I38" s="168">
        <f>ROUND(E38*H38,2)</f>
        <v>0</v>
      </c>
      <c r="J38" s="167"/>
      <c r="K38" s="168">
        <f>ROUND(E38*J38,2)</f>
        <v>0</v>
      </c>
      <c r="L38" s="168">
        <v>21</v>
      </c>
      <c r="M38" s="168">
        <f>G38*(1+L38/100)</f>
        <v>0</v>
      </c>
      <c r="N38" s="168">
        <v>1.0970899999999999</v>
      </c>
      <c r="O38" s="168">
        <f>ROUND(E38*N38,2)</f>
        <v>0.28000000000000003</v>
      </c>
      <c r="P38" s="168">
        <v>0</v>
      </c>
      <c r="Q38" s="168">
        <f>ROUND(E38*P38,2)</f>
        <v>0</v>
      </c>
      <c r="R38" s="168"/>
      <c r="S38" s="168" t="s">
        <v>157</v>
      </c>
      <c r="T38" s="169" t="s">
        <v>157</v>
      </c>
      <c r="U38" s="156">
        <v>16.579999999999998</v>
      </c>
      <c r="V38" s="156">
        <f>ROUND(E38*U38,2)</f>
        <v>4.16</v>
      </c>
      <c r="W38" s="156"/>
      <c r="X38" s="156" t="s">
        <v>158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159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4"/>
      <c r="B39" s="155"/>
      <c r="C39" s="182" t="s">
        <v>202</v>
      </c>
      <c r="D39" s="183"/>
      <c r="E39" s="184">
        <v>0.1419</v>
      </c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9"/>
      <c r="Z39" s="149"/>
      <c r="AA39" s="149"/>
      <c r="AB39" s="149"/>
      <c r="AC39" s="149"/>
      <c r="AD39" s="149"/>
      <c r="AE39" s="149"/>
      <c r="AF39" s="149"/>
      <c r="AG39" s="149" t="s">
        <v>163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4"/>
      <c r="B40" s="155"/>
      <c r="C40" s="182" t="s">
        <v>203</v>
      </c>
      <c r="D40" s="183"/>
      <c r="E40" s="184">
        <v>1.6129999999999999E-2</v>
      </c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9"/>
      <c r="Z40" s="149"/>
      <c r="AA40" s="149"/>
      <c r="AB40" s="149"/>
      <c r="AC40" s="149"/>
      <c r="AD40" s="149"/>
      <c r="AE40" s="149"/>
      <c r="AF40" s="149"/>
      <c r="AG40" s="149" t="s">
        <v>163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4"/>
      <c r="B41" s="155"/>
      <c r="C41" s="182" t="s">
        <v>204</v>
      </c>
      <c r="D41" s="183"/>
      <c r="E41" s="184">
        <v>6.0630000000000003E-2</v>
      </c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9"/>
      <c r="Z41" s="149"/>
      <c r="AA41" s="149"/>
      <c r="AB41" s="149"/>
      <c r="AC41" s="149"/>
      <c r="AD41" s="149"/>
      <c r="AE41" s="149"/>
      <c r="AF41" s="149"/>
      <c r="AG41" s="149" t="s">
        <v>163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4"/>
      <c r="B42" s="155"/>
      <c r="C42" s="182" t="s">
        <v>205</v>
      </c>
      <c r="D42" s="183"/>
      <c r="E42" s="184">
        <v>3.2250000000000001E-2</v>
      </c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9"/>
      <c r="Z42" s="149"/>
      <c r="AA42" s="149"/>
      <c r="AB42" s="149"/>
      <c r="AC42" s="149"/>
      <c r="AD42" s="149"/>
      <c r="AE42" s="149"/>
      <c r="AF42" s="149"/>
      <c r="AG42" s="149" t="s">
        <v>163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65">
        <v>14</v>
      </c>
      <c r="B43" s="166" t="s">
        <v>206</v>
      </c>
      <c r="C43" s="180" t="s">
        <v>207</v>
      </c>
      <c r="D43" s="181" t="s">
        <v>156</v>
      </c>
      <c r="E43" s="168">
        <v>0.1845</v>
      </c>
      <c r="F43" s="167"/>
      <c r="G43" s="168">
        <f>ROUND(E43*F43,2)</f>
        <v>0</v>
      </c>
      <c r="H43" s="167"/>
      <c r="I43" s="168">
        <f>ROUND(E43*H43,2)</f>
        <v>0</v>
      </c>
      <c r="J43" s="167"/>
      <c r="K43" s="168">
        <f>ROUND(E43*J43,2)</f>
        <v>0</v>
      </c>
      <c r="L43" s="168">
        <v>21</v>
      </c>
      <c r="M43" s="168">
        <f>G43*(1+L43/100)</f>
        <v>0</v>
      </c>
      <c r="N43" s="168">
        <v>0.76182000000000005</v>
      </c>
      <c r="O43" s="168">
        <f>ROUND(E43*N43,2)</f>
        <v>0.14000000000000001</v>
      </c>
      <c r="P43" s="168">
        <v>0</v>
      </c>
      <c r="Q43" s="168">
        <f>ROUND(E43*P43,2)</f>
        <v>0</v>
      </c>
      <c r="R43" s="168"/>
      <c r="S43" s="168" t="s">
        <v>208</v>
      </c>
      <c r="T43" s="169" t="s">
        <v>157</v>
      </c>
      <c r="U43" s="156">
        <v>3.08</v>
      </c>
      <c r="V43" s="156">
        <f>ROUND(E43*U43,2)</f>
        <v>0.56999999999999995</v>
      </c>
      <c r="W43" s="156"/>
      <c r="X43" s="156" t="s">
        <v>209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210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4"/>
      <c r="B44" s="155"/>
      <c r="C44" s="253" t="s">
        <v>211</v>
      </c>
      <c r="D44" s="254"/>
      <c r="E44" s="254"/>
      <c r="F44" s="254"/>
      <c r="G44" s="254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9"/>
      <c r="Z44" s="149"/>
      <c r="AA44" s="149"/>
      <c r="AB44" s="149"/>
      <c r="AC44" s="149"/>
      <c r="AD44" s="149"/>
      <c r="AE44" s="149"/>
      <c r="AF44" s="149"/>
      <c r="AG44" s="149" t="s">
        <v>161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4"/>
      <c r="B45" s="155"/>
      <c r="C45" s="182" t="s">
        <v>212</v>
      </c>
      <c r="D45" s="183"/>
      <c r="E45" s="184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9"/>
      <c r="Z45" s="149"/>
      <c r="AA45" s="149"/>
      <c r="AB45" s="149"/>
      <c r="AC45" s="149"/>
      <c r="AD45" s="149"/>
      <c r="AE45" s="149"/>
      <c r="AF45" s="149"/>
      <c r="AG45" s="149" t="s">
        <v>163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4"/>
      <c r="B46" s="155"/>
      <c r="C46" s="182" t="s">
        <v>213</v>
      </c>
      <c r="D46" s="183"/>
      <c r="E46" s="184">
        <v>0.1845</v>
      </c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9"/>
      <c r="Z46" s="149"/>
      <c r="AA46" s="149"/>
      <c r="AB46" s="149"/>
      <c r="AC46" s="149"/>
      <c r="AD46" s="149"/>
      <c r="AE46" s="149"/>
      <c r="AF46" s="149"/>
      <c r="AG46" s="149" t="s">
        <v>163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65">
        <v>15</v>
      </c>
      <c r="B47" s="166" t="s">
        <v>214</v>
      </c>
      <c r="C47" s="180" t="s">
        <v>215</v>
      </c>
      <c r="D47" s="181" t="s">
        <v>156</v>
      </c>
      <c r="E47" s="168">
        <v>0.27675</v>
      </c>
      <c r="F47" s="167"/>
      <c r="G47" s="168">
        <f>ROUND(E47*F47,2)</f>
        <v>0</v>
      </c>
      <c r="H47" s="167"/>
      <c r="I47" s="168">
        <f>ROUND(E47*H47,2)</f>
        <v>0</v>
      </c>
      <c r="J47" s="167"/>
      <c r="K47" s="168">
        <f>ROUND(E47*J47,2)</f>
        <v>0</v>
      </c>
      <c r="L47" s="168">
        <v>21</v>
      </c>
      <c r="M47" s="168">
        <f>G47*(1+L47/100)</f>
        <v>0</v>
      </c>
      <c r="N47" s="168">
        <v>0.76605000000000001</v>
      </c>
      <c r="O47" s="168">
        <f>ROUND(E47*N47,2)</f>
        <v>0.21</v>
      </c>
      <c r="P47" s="168">
        <v>0</v>
      </c>
      <c r="Q47" s="168">
        <f>ROUND(E47*P47,2)</f>
        <v>0</v>
      </c>
      <c r="R47" s="168"/>
      <c r="S47" s="168" t="s">
        <v>157</v>
      </c>
      <c r="T47" s="169" t="s">
        <v>157</v>
      </c>
      <c r="U47" s="156">
        <v>3.32</v>
      </c>
      <c r="V47" s="156">
        <f>ROUND(E47*U47,2)</f>
        <v>0.92</v>
      </c>
      <c r="W47" s="156"/>
      <c r="X47" s="156" t="s">
        <v>158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159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4"/>
      <c r="B48" s="155"/>
      <c r="C48" s="253" t="s">
        <v>211</v>
      </c>
      <c r="D48" s="254"/>
      <c r="E48" s="254"/>
      <c r="F48" s="254"/>
      <c r="G48" s="254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49"/>
      <c r="Z48" s="149"/>
      <c r="AA48" s="149"/>
      <c r="AB48" s="149"/>
      <c r="AC48" s="149"/>
      <c r="AD48" s="149"/>
      <c r="AE48" s="149"/>
      <c r="AF48" s="149"/>
      <c r="AG48" s="149" t="s">
        <v>161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4"/>
      <c r="B49" s="155"/>
      <c r="C49" s="182" t="s">
        <v>216</v>
      </c>
      <c r="D49" s="183"/>
      <c r="E49" s="184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9"/>
      <c r="Z49" s="149"/>
      <c r="AA49" s="149"/>
      <c r="AB49" s="149"/>
      <c r="AC49" s="149"/>
      <c r="AD49" s="149"/>
      <c r="AE49" s="149"/>
      <c r="AF49" s="149"/>
      <c r="AG49" s="149" t="s">
        <v>163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4"/>
      <c r="B50" s="155"/>
      <c r="C50" s="182" t="s">
        <v>217</v>
      </c>
      <c r="D50" s="183"/>
      <c r="E50" s="184">
        <v>0.27675</v>
      </c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9"/>
      <c r="Z50" s="149"/>
      <c r="AA50" s="149"/>
      <c r="AB50" s="149"/>
      <c r="AC50" s="149"/>
      <c r="AD50" s="149"/>
      <c r="AE50" s="149"/>
      <c r="AF50" s="149"/>
      <c r="AG50" s="149" t="s">
        <v>163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65">
        <v>16</v>
      </c>
      <c r="B51" s="166" t="s">
        <v>218</v>
      </c>
      <c r="C51" s="180" t="s">
        <v>219</v>
      </c>
      <c r="D51" s="181" t="s">
        <v>220</v>
      </c>
      <c r="E51" s="168">
        <v>28.430050000000001</v>
      </c>
      <c r="F51" s="167"/>
      <c r="G51" s="168">
        <f>ROUND(E51*F51,2)</f>
        <v>0</v>
      </c>
      <c r="H51" s="167"/>
      <c r="I51" s="168">
        <f>ROUND(E51*H51,2)</f>
        <v>0</v>
      </c>
      <c r="J51" s="167"/>
      <c r="K51" s="168">
        <f>ROUND(E51*J51,2)</f>
        <v>0</v>
      </c>
      <c r="L51" s="168">
        <v>21</v>
      </c>
      <c r="M51" s="168">
        <f>G51*(1+L51/100)</f>
        <v>0</v>
      </c>
      <c r="N51" s="168">
        <v>7.4539999999999995E-2</v>
      </c>
      <c r="O51" s="168">
        <f>ROUND(E51*N51,2)</f>
        <v>2.12</v>
      </c>
      <c r="P51" s="168">
        <v>0</v>
      </c>
      <c r="Q51" s="168">
        <f>ROUND(E51*P51,2)</f>
        <v>0</v>
      </c>
      <c r="R51" s="168"/>
      <c r="S51" s="168" t="s">
        <v>157</v>
      </c>
      <c r="T51" s="169" t="s">
        <v>157</v>
      </c>
      <c r="U51" s="156">
        <v>0.54</v>
      </c>
      <c r="V51" s="156">
        <f>ROUND(E51*U51,2)</f>
        <v>15.35</v>
      </c>
      <c r="W51" s="156"/>
      <c r="X51" s="156" t="s">
        <v>158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159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4"/>
      <c r="B52" s="155"/>
      <c r="C52" s="253" t="s">
        <v>211</v>
      </c>
      <c r="D52" s="254"/>
      <c r="E52" s="254"/>
      <c r="F52" s="254"/>
      <c r="G52" s="254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49"/>
      <c r="Z52" s="149"/>
      <c r="AA52" s="149"/>
      <c r="AB52" s="149"/>
      <c r="AC52" s="149"/>
      <c r="AD52" s="149"/>
      <c r="AE52" s="149"/>
      <c r="AF52" s="149"/>
      <c r="AG52" s="149" t="s">
        <v>161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4"/>
      <c r="B53" s="155"/>
      <c r="C53" s="182" t="s">
        <v>221</v>
      </c>
      <c r="D53" s="183"/>
      <c r="E53" s="184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9"/>
      <c r="Z53" s="149"/>
      <c r="AA53" s="149"/>
      <c r="AB53" s="149"/>
      <c r="AC53" s="149"/>
      <c r="AD53" s="149"/>
      <c r="AE53" s="149"/>
      <c r="AF53" s="149"/>
      <c r="AG53" s="149" t="s">
        <v>163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4"/>
      <c r="B54" s="155"/>
      <c r="C54" s="182" t="s">
        <v>222</v>
      </c>
      <c r="D54" s="183"/>
      <c r="E54" s="184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9"/>
      <c r="Z54" s="149"/>
      <c r="AA54" s="149"/>
      <c r="AB54" s="149"/>
      <c r="AC54" s="149"/>
      <c r="AD54" s="149"/>
      <c r="AE54" s="149"/>
      <c r="AF54" s="149"/>
      <c r="AG54" s="149" t="s">
        <v>163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4"/>
      <c r="B55" s="155"/>
      <c r="C55" s="182" t="s">
        <v>223</v>
      </c>
      <c r="D55" s="183"/>
      <c r="E55" s="184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9"/>
      <c r="Z55" s="149"/>
      <c r="AA55" s="149"/>
      <c r="AB55" s="149"/>
      <c r="AC55" s="149"/>
      <c r="AD55" s="149"/>
      <c r="AE55" s="149"/>
      <c r="AF55" s="149"/>
      <c r="AG55" s="149" t="s">
        <v>163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4"/>
      <c r="B56" s="155"/>
      <c r="C56" s="182" t="s">
        <v>224</v>
      </c>
      <c r="D56" s="183"/>
      <c r="E56" s="184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49"/>
      <c r="Z56" s="149"/>
      <c r="AA56" s="149"/>
      <c r="AB56" s="149"/>
      <c r="AC56" s="149"/>
      <c r="AD56" s="149"/>
      <c r="AE56" s="149"/>
      <c r="AF56" s="149"/>
      <c r="AG56" s="149" t="s">
        <v>163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54"/>
      <c r="B57" s="155"/>
      <c r="C57" s="182" t="s">
        <v>225</v>
      </c>
      <c r="D57" s="183"/>
      <c r="E57" s="184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9"/>
      <c r="Z57" s="149"/>
      <c r="AA57" s="149"/>
      <c r="AB57" s="149"/>
      <c r="AC57" s="149"/>
      <c r="AD57" s="149"/>
      <c r="AE57" s="149"/>
      <c r="AF57" s="149"/>
      <c r="AG57" s="149" t="s">
        <v>163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4"/>
      <c r="B58" s="155"/>
      <c r="C58" s="182" t="s">
        <v>226</v>
      </c>
      <c r="D58" s="183"/>
      <c r="E58" s="184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49"/>
      <c r="Z58" s="149"/>
      <c r="AA58" s="149"/>
      <c r="AB58" s="149"/>
      <c r="AC58" s="149"/>
      <c r="AD58" s="149"/>
      <c r="AE58" s="149"/>
      <c r="AF58" s="149"/>
      <c r="AG58" s="149" t="s">
        <v>163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4"/>
      <c r="B59" s="155"/>
      <c r="C59" s="182" t="s">
        <v>227</v>
      </c>
      <c r="D59" s="183"/>
      <c r="E59" s="184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9"/>
      <c r="Z59" s="149"/>
      <c r="AA59" s="149"/>
      <c r="AB59" s="149"/>
      <c r="AC59" s="149"/>
      <c r="AD59" s="149"/>
      <c r="AE59" s="149"/>
      <c r="AF59" s="149"/>
      <c r="AG59" s="149" t="s">
        <v>163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54"/>
      <c r="B60" s="155"/>
      <c r="C60" s="182" t="s">
        <v>228</v>
      </c>
      <c r="D60" s="183"/>
      <c r="E60" s="184">
        <v>28.430050000000001</v>
      </c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49"/>
      <c r="Z60" s="149"/>
      <c r="AA60" s="149"/>
      <c r="AB60" s="149"/>
      <c r="AC60" s="149"/>
      <c r="AD60" s="149"/>
      <c r="AE60" s="149"/>
      <c r="AF60" s="149"/>
      <c r="AG60" s="149" t="s">
        <v>163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65">
        <v>17</v>
      </c>
      <c r="B61" s="166" t="s">
        <v>229</v>
      </c>
      <c r="C61" s="180" t="s">
        <v>230</v>
      </c>
      <c r="D61" s="181" t="s">
        <v>220</v>
      </c>
      <c r="E61" s="168">
        <v>8.5484000000000009</v>
      </c>
      <c r="F61" s="167"/>
      <c r="G61" s="168">
        <f>ROUND(E61*F61,2)</f>
        <v>0</v>
      </c>
      <c r="H61" s="167"/>
      <c r="I61" s="168">
        <f>ROUND(E61*H61,2)</f>
        <v>0</v>
      </c>
      <c r="J61" s="167"/>
      <c r="K61" s="168">
        <f>ROUND(E61*J61,2)</f>
        <v>0</v>
      </c>
      <c r="L61" s="168">
        <v>21</v>
      </c>
      <c r="M61" s="168">
        <f>G61*(1+L61/100)</f>
        <v>0</v>
      </c>
      <c r="N61" s="168">
        <v>0.11141</v>
      </c>
      <c r="O61" s="168">
        <f>ROUND(E61*N61,2)</f>
        <v>0.95</v>
      </c>
      <c r="P61" s="168">
        <v>0</v>
      </c>
      <c r="Q61" s="168">
        <f>ROUND(E61*P61,2)</f>
        <v>0</v>
      </c>
      <c r="R61" s="168"/>
      <c r="S61" s="168" t="s">
        <v>157</v>
      </c>
      <c r="T61" s="169" t="s">
        <v>157</v>
      </c>
      <c r="U61" s="156">
        <v>0.62</v>
      </c>
      <c r="V61" s="156">
        <f>ROUND(E61*U61,2)</f>
        <v>5.3</v>
      </c>
      <c r="W61" s="156"/>
      <c r="X61" s="156" t="s">
        <v>158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159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4"/>
      <c r="B62" s="155"/>
      <c r="C62" s="253" t="s">
        <v>211</v>
      </c>
      <c r="D62" s="254"/>
      <c r="E62" s="254"/>
      <c r="F62" s="254"/>
      <c r="G62" s="254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49"/>
      <c r="Z62" s="149"/>
      <c r="AA62" s="149"/>
      <c r="AB62" s="149"/>
      <c r="AC62" s="149"/>
      <c r="AD62" s="149"/>
      <c r="AE62" s="149"/>
      <c r="AF62" s="149"/>
      <c r="AG62" s="149" t="s">
        <v>161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ht="22.5" outlineLevel="1" x14ac:dyDescent="0.2">
      <c r="A63" s="154"/>
      <c r="B63" s="155"/>
      <c r="C63" s="182" t="s">
        <v>231</v>
      </c>
      <c r="D63" s="183"/>
      <c r="E63" s="184">
        <v>8.5484000000000009</v>
      </c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9"/>
      <c r="Z63" s="149"/>
      <c r="AA63" s="149"/>
      <c r="AB63" s="149"/>
      <c r="AC63" s="149"/>
      <c r="AD63" s="149"/>
      <c r="AE63" s="149"/>
      <c r="AF63" s="149"/>
      <c r="AG63" s="149" t="s">
        <v>163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65">
        <v>18</v>
      </c>
      <c r="B64" s="166" t="s">
        <v>232</v>
      </c>
      <c r="C64" s="180" t="s">
        <v>233</v>
      </c>
      <c r="D64" s="181" t="s">
        <v>220</v>
      </c>
      <c r="E64" s="168">
        <v>5.8394000000000004</v>
      </c>
      <c r="F64" s="167"/>
      <c r="G64" s="168">
        <f>ROUND(E64*F64,2)</f>
        <v>0</v>
      </c>
      <c r="H64" s="167"/>
      <c r="I64" s="168">
        <f>ROUND(E64*H64,2)</f>
        <v>0</v>
      </c>
      <c r="J64" s="167"/>
      <c r="K64" s="168">
        <f>ROUND(E64*J64,2)</f>
        <v>0</v>
      </c>
      <c r="L64" s="168">
        <v>21</v>
      </c>
      <c r="M64" s="168">
        <f>G64*(1+L64/100)</f>
        <v>0</v>
      </c>
      <c r="N64" s="168">
        <v>0.13719999999999999</v>
      </c>
      <c r="O64" s="168">
        <f>ROUND(E64*N64,2)</f>
        <v>0.8</v>
      </c>
      <c r="P64" s="168">
        <v>0</v>
      </c>
      <c r="Q64" s="168">
        <f>ROUND(E64*P64,2)</f>
        <v>0</v>
      </c>
      <c r="R64" s="168"/>
      <c r="S64" s="168" t="s">
        <v>208</v>
      </c>
      <c r="T64" s="169" t="s">
        <v>234</v>
      </c>
      <c r="U64" s="156">
        <v>0</v>
      </c>
      <c r="V64" s="156">
        <f>ROUND(E64*U64,2)</f>
        <v>0</v>
      </c>
      <c r="W64" s="156"/>
      <c r="X64" s="156" t="s">
        <v>209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210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54"/>
      <c r="B65" s="155"/>
      <c r="C65" s="253" t="s">
        <v>211</v>
      </c>
      <c r="D65" s="254"/>
      <c r="E65" s="254"/>
      <c r="F65" s="254"/>
      <c r="G65" s="254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9"/>
      <c r="Z65" s="149"/>
      <c r="AA65" s="149"/>
      <c r="AB65" s="149"/>
      <c r="AC65" s="149"/>
      <c r="AD65" s="149"/>
      <c r="AE65" s="149"/>
      <c r="AF65" s="149"/>
      <c r="AG65" s="149" t="s">
        <v>161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54"/>
      <c r="B66" s="155"/>
      <c r="C66" s="182" t="s">
        <v>235</v>
      </c>
      <c r="D66" s="183"/>
      <c r="E66" s="184">
        <v>5.8394000000000004</v>
      </c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49"/>
      <c r="Z66" s="149"/>
      <c r="AA66" s="149"/>
      <c r="AB66" s="149"/>
      <c r="AC66" s="149"/>
      <c r="AD66" s="149"/>
      <c r="AE66" s="149"/>
      <c r="AF66" s="149"/>
      <c r="AG66" s="149" t="s">
        <v>163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65">
        <v>19</v>
      </c>
      <c r="B67" s="166" t="s">
        <v>236</v>
      </c>
      <c r="C67" s="180" t="s">
        <v>237</v>
      </c>
      <c r="D67" s="181" t="s">
        <v>238</v>
      </c>
      <c r="E67" s="168">
        <v>28.445</v>
      </c>
      <c r="F67" s="167"/>
      <c r="G67" s="168">
        <f>ROUND(E67*F67,2)</f>
        <v>0</v>
      </c>
      <c r="H67" s="167"/>
      <c r="I67" s="168">
        <f>ROUND(E67*H67,2)</f>
        <v>0</v>
      </c>
      <c r="J67" s="167"/>
      <c r="K67" s="168">
        <f>ROUND(E67*J67,2)</f>
        <v>0</v>
      </c>
      <c r="L67" s="168">
        <v>21</v>
      </c>
      <c r="M67" s="168">
        <f>G67*(1+L67/100)</f>
        <v>0</v>
      </c>
      <c r="N67" s="168">
        <v>1.0200000000000001E-3</v>
      </c>
      <c r="O67" s="168">
        <f>ROUND(E67*N67,2)</f>
        <v>0.03</v>
      </c>
      <c r="P67" s="168">
        <v>0</v>
      </c>
      <c r="Q67" s="168">
        <f>ROUND(E67*P67,2)</f>
        <v>0</v>
      </c>
      <c r="R67" s="168"/>
      <c r="S67" s="168" t="s">
        <v>157</v>
      </c>
      <c r="T67" s="169" t="s">
        <v>157</v>
      </c>
      <c r="U67" s="156">
        <v>0.12</v>
      </c>
      <c r="V67" s="156">
        <f>ROUND(E67*U67,2)</f>
        <v>3.41</v>
      </c>
      <c r="W67" s="156"/>
      <c r="X67" s="156" t="s">
        <v>158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159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54"/>
      <c r="B68" s="155"/>
      <c r="C68" s="253" t="s">
        <v>239</v>
      </c>
      <c r="D68" s="254"/>
      <c r="E68" s="254"/>
      <c r="F68" s="254"/>
      <c r="G68" s="254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49"/>
      <c r="Z68" s="149"/>
      <c r="AA68" s="149"/>
      <c r="AB68" s="149"/>
      <c r="AC68" s="149"/>
      <c r="AD68" s="149"/>
      <c r="AE68" s="149"/>
      <c r="AF68" s="149"/>
      <c r="AG68" s="149" t="s">
        <v>161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54"/>
      <c r="B69" s="155"/>
      <c r="C69" s="255" t="s">
        <v>240</v>
      </c>
      <c r="D69" s="256"/>
      <c r="E69" s="256"/>
      <c r="F69" s="256"/>
      <c r="G69" s="2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49"/>
      <c r="Z69" s="149"/>
      <c r="AA69" s="149"/>
      <c r="AB69" s="149"/>
      <c r="AC69" s="149"/>
      <c r="AD69" s="149"/>
      <c r="AE69" s="149"/>
      <c r="AF69" s="149"/>
      <c r="AG69" s="149" t="s">
        <v>161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54"/>
      <c r="B70" s="155"/>
      <c r="C70" s="182" t="s">
        <v>241</v>
      </c>
      <c r="D70" s="183"/>
      <c r="E70" s="184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49"/>
      <c r="Z70" s="149"/>
      <c r="AA70" s="149"/>
      <c r="AB70" s="149"/>
      <c r="AC70" s="149"/>
      <c r="AD70" s="149"/>
      <c r="AE70" s="149"/>
      <c r="AF70" s="149"/>
      <c r="AG70" s="149" t="s">
        <v>163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4"/>
      <c r="B71" s="155"/>
      <c r="C71" s="182" t="s">
        <v>242</v>
      </c>
      <c r="D71" s="183"/>
      <c r="E71" s="184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49"/>
      <c r="Z71" s="149"/>
      <c r="AA71" s="149"/>
      <c r="AB71" s="149"/>
      <c r="AC71" s="149"/>
      <c r="AD71" s="149"/>
      <c r="AE71" s="149"/>
      <c r="AF71" s="149"/>
      <c r="AG71" s="149" t="s">
        <v>163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54"/>
      <c r="B72" s="155"/>
      <c r="C72" s="182" t="s">
        <v>243</v>
      </c>
      <c r="D72" s="183"/>
      <c r="E72" s="184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49"/>
      <c r="Z72" s="149"/>
      <c r="AA72" s="149"/>
      <c r="AB72" s="149"/>
      <c r="AC72" s="149"/>
      <c r="AD72" s="149"/>
      <c r="AE72" s="149"/>
      <c r="AF72" s="149"/>
      <c r="AG72" s="149" t="s">
        <v>163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4"/>
      <c r="B73" s="155"/>
      <c r="C73" s="182" t="s">
        <v>244</v>
      </c>
      <c r="D73" s="183"/>
      <c r="E73" s="184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49"/>
      <c r="Z73" s="149"/>
      <c r="AA73" s="149"/>
      <c r="AB73" s="149"/>
      <c r="AC73" s="149"/>
      <c r="AD73" s="149"/>
      <c r="AE73" s="149"/>
      <c r="AF73" s="149"/>
      <c r="AG73" s="149" t="s">
        <v>163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54"/>
      <c r="B74" s="155"/>
      <c r="C74" s="182" t="s">
        <v>245</v>
      </c>
      <c r="D74" s="183"/>
      <c r="E74" s="184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49"/>
      <c r="Z74" s="149"/>
      <c r="AA74" s="149"/>
      <c r="AB74" s="149"/>
      <c r="AC74" s="149"/>
      <c r="AD74" s="149"/>
      <c r="AE74" s="149"/>
      <c r="AF74" s="149"/>
      <c r="AG74" s="149" t="s">
        <v>163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4"/>
      <c r="B75" s="155"/>
      <c r="C75" s="182" t="s">
        <v>246</v>
      </c>
      <c r="D75" s="183"/>
      <c r="E75" s="184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49"/>
      <c r="Z75" s="149"/>
      <c r="AA75" s="149"/>
      <c r="AB75" s="149"/>
      <c r="AC75" s="149"/>
      <c r="AD75" s="149"/>
      <c r="AE75" s="149"/>
      <c r="AF75" s="149"/>
      <c r="AG75" s="149" t="s">
        <v>163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4"/>
      <c r="B76" s="155"/>
      <c r="C76" s="182" t="s">
        <v>247</v>
      </c>
      <c r="D76" s="183"/>
      <c r="E76" s="184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49"/>
      <c r="Z76" s="149"/>
      <c r="AA76" s="149"/>
      <c r="AB76" s="149"/>
      <c r="AC76" s="149"/>
      <c r="AD76" s="149"/>
      <c r="AE76" s="149"/>
      <c r="AF76" s="149"/>
      <c r="AG76" s="149" t="s">
        <v>163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4"/>
      <c r="B77" s="155"/>
      <c r="C77" s="182" t="s">
        <v>248</v>
      </c>
      <c r="D77" s="183"/>
      <c r="E77" s="184">
        <v>28.445</v>
      </c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49"/>
      <c r="Z77" s="149"/>
      <c r="AA77" s="149"/>
      <c r="AB77" s="149"/>
      <c r="AC77" s="149"/>
      <c r="AD77" s="149"/>
      <c r="AE77" s="149"/>
      <c r="AF77" s="149"/>
      <c r="AG77" s="149" t="s">
        <v>163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65">
        <v>20</v>
      </c>
      <c r="B78" s="166" t="s">
        <v>249</v>
      </c>
      <c r="C78" s="180" t="s">
        <v>250</v>
      </c>
      <c r="D78" s="181" t="s">
        <v>220</v>
      </c>
      <c r="E78" s="168">
        <v>2.2050000000000001</v>
      </c>
      <c r="F78" s="167"/>
      <c r="G78" s="168">
        <f>ROUND(E78*F78,2)</f>
        <v>0</v>
      </c>
      <c r="H78" s="167"/>
      <c r="I78" s="168">
        <f>ROUND(E78*H78,2)</f>
        <v>0</v>
      </c>
      <c r="J78" s="167"/>
      <c r="K78" s="168">
        <f>ROUND(E78*J78,2)</f>
        <v>0</v>
      </c>
      <c r="L78" s="168">
        <v>21</v>
      </c>
      <c r="M78" s="168">
        <f>G78*(1+L78/100)</f>
        <v>0</v>
      </c>
      <c r="N78" s="168">
        <v>0.17444000000000001</v>
      </c>
      <c r="O78" s="168">
        <f>ROUND(E78*N78,2)</f>
        <v>0.38</v>
      </c>
      <c r="P78" s="168">
        <v>0</v>
      </c>
      <c r="Q78" s="168">
        <f>ROUND(E78*P78,2)</f>
        <v>0</v>
      </c>
      <c r="R78" s="168"/>
      <c r="S78" s="168" t="s">
        <v>157</v>
      </c>
      <c r="T78" s="169" t="s">
        <v>157</v>
      </c>
      <c r="U78" s="156">
        <v>1.21</v>
      </c>
      <c r="V78" s="156">
        <f>ROUND(E78*U78,2)</f>
        <v>2.67</v>
      </c>
      <c r="W78" s="156"/>
      <c r="X78" s="156" t="s">
        <v>158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159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4"/>
      <c r="B79" s="155"/>
      <c r="C79" s="253" t="s">
        <v>211</v>
      </c>
      <c r="D79" s="254"/>
      <c r="E79" s="254"/>
      <c r="F79" s="254"/>
      <c r="G79" s="254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49"/>
      <c r="Z79" s="149"/>
      <c r="AA79" s="149"/>
      <c r="AB79" s="149"/>
      <c r="AC79" s="149"/>
      <c r="AD79" s="149"/>
      <c r="AE79" s="149"/>
      <c r="AF79" s="149"/>
      <c r="AG79" s="149" t="s">
        <v>161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54"/>
      <c r="B80" s="155"/>
      <c r="C80" s="182" t="s">
        <v>251</v>
      </c>
      <c r="D80" s="183"/>
      <c r="E80" s="184">
        <v>0.16500000000000001</v>
      </c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49"/>
      <c r="Z80" s="149"/>
      <c r="AA80" s="149"/>
      <c r="AB80" s="149"/>
      <c r="AC80" s="149"/>
      <c r="AD80" s="149"/>
      <c r="AE80" s="149"/>
      <c r="AF80" s="149"/>
      <c r="AG80" s="149" t="s">
        <v>163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4"/>
      <c r="B81" s="155"/>
      <c r="C81" s="182" t="s">
        <v>252</v>
      </c>
      <c r="D81" s="183"/>
      <c r="E81" s="184">
        <v>0.1875</v>
      </c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49"/>
      <c r="Z81" s="149"/>
      <c r="AA81" s="149"/>
      <c r="AB81" s="149"/>
      <c r="AC81" s="149"/>
      <c r="AD81" s="149"/>
      <c r="AE81" s="149"/>
      <c r="AF81" s="149"/>
      <c r="AG81" s="149" t="s">
        <v>163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54"/>
      <c r="B82" s="155"/>
      <c r="C82" s="182" t="s">
        <v>253</v>
      </c>
      <c r="D82" s="183"/>
      <c r="E82" s="184">
        <v>0.16500000000000001</v>
      </c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49"/>
      <c r="Z82" s="149"/>
      <c r="AA82" s="149"/>
      <c r="AB82" s="149"/>
      <c r="AC82" s="149"/>
      <c r="AD82" s="149"/>
      <c r="AE82" s="149"/>
      <c r="AF82" s="149"/>
      <c r="AG82" s="149" t="s">
        <v>163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4"/>
      <c r="B83" s="155"/>
      <c r="C83" s="182" t="s">
        <v>254</v>
      </c>
      <c r="D83" s="183"/>
      <c r="E83" s="184">
        <v>0.13500000000000001</v>
      </c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49"/>
      <c r="Z83" s="149"/>
      <c r="AA83" s="149"/>
      <c r="AB83" s="149"/>
      <c r="AC83" s="149"/>
      <c r="AD83" s="149"/>
      <c r="AE83" s="149"/>
      <c r="AF83" s="149"/>
      <c r="AG83" s="149" t="s">
        <v>163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54"/>
      <c r="B84" s="155"/>
      <c r="C84" s="182" t="s">
        <v>255</v>
      </c>
      <c r="D84" s="183"/>
      <c r="E84" s="184">
        <v>0.70499999999999996</v>
      </c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49"/>
      <c r="Z84" s="149"/>
      <c r="AA84" s="149"/>
      <c r="AB84" s="149"/>
      <c r="AC84" s="149"/>
      <c r="AD84" s="149"/>
      <c r="AE84" s="149"/>
      <c r="AF84" s="149"/>
      <c r="AG84" s="149" t="s">
        <v>163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4"/>
      <c r="B85" s="155"/>
      <c r="C85" s="182" t="s">
        <v>256</v>
      </c>
      <c r="D85" s="183"/>
      <c r="E85" s="184">
        <v>0.66</v>
      </c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49"/>
      <c r="Z85" s="149"/>
      <c r="AA85" s="149"/>
      <c r="AB85" s="149"/>
      <c r="AC85" s="149"/>
      <c r="AD85" s="149"/>
      <c r="AE85" s="149"/>
      <c r="AF85" s="149"/>
      <c r="AG85" s="149" t="s">
        <v>163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54"/>
      <c r="B86" s="155"/>
      <c r="C86" s="182" t="s">
        <v>257</v>
      </c>
      <c r="D86" s="183"/>
      <c r="E86" s="184">
        <v>0.1875</v>
      </c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49"/>
      <c r="Z86" s="149"/>
      <c r="AA86" s="149"/>
      <c r="AB86" s="149"/>
      <c r="AC86" s="149"/>
      <c r="AD86" s="149"/>
      <c r="AE86" s="149"/>
      <c r="AF86" s="149"/>
      <c r="AG86" s="149" t="s">
        <v>163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65">
        <v>21</v>
      </c>
      <c r="B87" s="166" t="s">
        <v>258</v>
      </c>
      <c r="C87" s="180" t="s">
        <v>259</v>
      </c>
      <c r="D87" s="181" t="s">
        <v>220</v>
      </c>
      <c r="E87" s="168">
        <v>3.2206999999999999</v>
      </c>
      <c r="F87" s="167"/>
      <c r="G87" s="168">
        <f>ROUND(E87*F87,2)</f>
        <v>0</v>
      </c>
      <c r="H87" s="167"/>
      <c r="I87" s="168">
        <f>ROUND(E87*H87,2)</f>
        <v>0</v>
      </c>
      <c r="J87" s="167"/>
      <c r="K87" s="168">
        <f>ROUND(E87*J87,2)</f>
        <v>0</v>
      </c>
      <c r="L87" s="168">
        <v>21</v>
      </c>
      <c r="M87" s="168">
        <f>G87*(1+L87/100)</f>
        <v>0</v>
      </c>
      <c r="N87" s="168">
        <v>9.3579999999999997E-2</v>
      </c>
      <c r="O87" s="168">
        <f>ROUND(E87*N87,2)</f>
        <v>0.3</v>
      </c>
      <c r="P87" s="168">
        <v>0</v>
      </c>
      <c r="Q87" s="168">
        <f>ROUND(E87*P87,2)</f>
        <v>0</v>
      </c>
      <c r="R87" s="168"/>
      <c r="S87" s="168" t="s">
        <v>157</v>
      </c>
      <c r="T87" s="169" t="s">
        <v>157</v>
      </c>
      <c r="U87" s="156">
        <v>0.67</v>
      </c>
      <c r="V87" s="156">
        <f>ROUND(E87*U87,2)</f>
        <v>2.16</v>
      </c>
      <c r="W87" s="156"/>
      <c r="X87" s="156" t="s">
        <v>158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159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4"/>
      <c r="B88" s="155"/>
      <c r="C88" s="253" t="s">
        <v>211</v>
      </c>
      <c r="D88" s="254"/>
      <c r="E88" s="254"/>
      <c r="F88" s="254"/>
      <c r="G88" s="254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49"/>
      <c r="Z88" s="149"/>
      <c r="AA88" s="149"/>
      <c r="AB88" s="149"/>
      <c r="AC88" s="149"/>
      <c r="AD88" s="149"/>
      <c r="AE88" s="149"/>
      <c r="AF88" s="149"/>
      <c r="AG88" s="149" t="s">
        <v>161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54"/>
      <c r="B89" s="155"/>
      <c r="C89" s="182" t="s">
        <v>260</v>
      </c>
      <c r="D89" s="183"/>
      <c r="E89" s="184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49"/>
      <c r="Z89" s="149"/>
      <c r="AA89" s="149"/>
      <c r="AB89" s="149"/>
      <c r="AC89" s="149"/>
      <c r="AD89" s="149"/>
      <c r="AE89" s="149"/>
      <c r="AF89" s="149"/>
      <c r="AG89" s="149" t="s">
        <v>163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54"/>
      <c r="B90" s="155"/>
      <c r="C90" s="182" t="s">
        <v>261</v>
      </c>
      <c r="D90" s="183"/>
      <c r="E90" s="184">
        <v>3.2206999999999999</v>
      </c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49"/>
      <c r="Z90" s="149"/>
      <c r="AA90" s="149"/>
      <c r="AB90" s="149"/>
      <c r="AC90" s="149"/>
      <c r="AD90" s="149"/>
      <c r="AE90" s="149"/>
      <c r="AF90" s="149"/>
      <c r="AG90" s="149" t="s">
        <v>163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65">
        <v>22</v>
      </c>
      <c r="B91" s="166" t="s">
        <v>262</v>
      </c>
      <c r="C91" s="180" t="s">
        <v>263</v>
      </c>
      <c r="D91" s="181" t="s">
        <v>220</v>
      </c>
      <c r="E91" s="168">
        <v>1.2943</v>
      </c>
      <c r="F91" s="167"/>
      <c r="G91" s="168">
        <f>ROUND(E91*F91,2)</f>
        <v>0</v>
      </c>
      <c r="H91" s="167"/>
      <c r="I91" s="168">
        <f>ROUND(E91*H91,2)</f>
        <v>0</v>
      </c>
      <c r="J91" s="167"/>
      <c r="K91" s="168">
        <f>ROUND(E91*J91,2)</f>
        <v>0</v>
      </c>
      <c r="L91" s="168">
        <v>21</v>
      </c>
      <c r="M91" s="168">
        <f>G91*(1+L91/100)</f>
        <v>0</v>
      </c>
      <c r="N91" s="168">
        <v>0.12182999999999999</v>
      </c>
      <c r="O91" s="168">
        <f>ROUND(E91*N91,2)</f>
        <v>0.16</v>
      </c>
      <c r="P91" s="168">
        <v>0</v>
      </c>
      <c r="Q91" s="168">
        <f>ROUND(E91*P91,2)</f>
        <v>0</v>
      </c>
      <c r="R91" s="168"/>
      <c r="S91" s="168" t="s">
        <v>157</v>
      </c>
      <c r="T91" s="169" t="s">
        <v>157</v>
      </c>
      <c r="U91" s="156">
        <v>0.67</v>
      </c>
      <c r="V91" s="156">
        <f>ROUND(E91*U91,2)</f>
        <v>0.87</v>
      </c>
      <c r="W91" s="156"/>
      <c r="X91" s="156" t="s">
        <v>158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159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54"/>
      <c r="B92" s="155"/>
      <c r="C92" s="253" t="s">
        <v>211</v>
      </c>
      <c r="D92" s="254"/>
      <c r="E92" s="254"/>
      <c r="F92" s="254"/>
      <c r="G92" s="254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49"/>
      <c r="Z92" s="149"/>
      <c r="AA92" s="149"/>
      <c r="AB92" s="149"/>
      <c r="AC92" s="149"/>
      <c r="AD92" s="149"/>
      <c r="AE92" s="149"/>
      <c r="AF92" s="149"/>
      <c r="AG92" s="149" t="s">
        <v>161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54"/>
      <c r="B93" s="155"/>
      <c r="C93" s="182" t="s">
        <v>264</v>
      </c>
      <c r="D93" s="183"/>
      <c r="E93" s="184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49"/>
      <c r="Z93" s="149"/>
      <c r="AA93" s="149"/>
      <c r="AB93" s="149"/>
      <c r="AC93" s="149"/>
      <c r="AD93" s="149"/>
      <c r="AE93" s="149"/>
      <c r="AF93" s="149"/>
      <c r="AG93" s="149" t="s">
        <v>163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54"/>
      <c r="B94" s="155"/>
      <c r="C94" s="182" t="s">
        <v>265</v>
      </c>
      <c r="D94" s="183"/>
      <c r="E94" s="184">
        <v>1.2943</v>
      </c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49"/>
      <c r="Z94" s="149"/>
      <c r="AA94" s="149"/>
      <c r="AB94" s="149"/>
      <c r="AC94" s="149"/>
      <c r="AD94" s="149"/>
      <c r="AE94" s="149"/>
      <c r="AF94" s="149"/>
      <c r="AG94" s="149" t="s">
        <v>163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ht="22.5" outlineLevel="1" x14ac:dyDescent="0.2">
      <c r="A95" s="165">
        <v>23</v>
      </c>
      <c r="B95" s="166" t="s">
        <v>266</v>
      </c>
      <c r="C95" s="180" t="s">
        <v>267</v>
      </c>
      <c r="D95" s="181" t="s">
        <v>220</v>
      </c>
      <c r="E95" s="168">
        <v>122.09</v>
      </c>
      <c r="F95" s="167"/>
      <c r="G95" s="168">
        <f>ROUND(E95*F95,2)</f>
        <v>0</v>
      </c>
      <c r="H95" s="167"/>
      <c r="I95" s="168">
        <f>ROUND(E95*H95,2)</f>
        <v>0</v>
      </c>
      <c r="J95" s="167"/>
      <c r="K95" s="168">
        <f>ROUND(E95*J95,2)</f>
        <v>0</v>
      </c>
      <c r="L95" s="168">
        <v>21</v>
      </c>
      <c r="M95" s="168">
        <f>G95*(1+L95/100)</f>
        <v>0</v>
      </c>
      <c r="N95" s="168">
        <v>1.2149999999999999E-2</v>
      </c>
      <c r="O95" s="168">
        <f>ROUND(E95*N95,2)</f>
        <v>1.48</v>
      </c>
      <c r="P95" s="168">
        <v>0</v>
      </c>
      <c r="Q95" s="168">
        <f>ROUND(E95*P95,2)</f>
        <v>0</v>
      </c>
      <c r="R95" s="168"/>
      <c r="S95" s="168" t="s">
        <v>157</v>
      </c>
      <c r="T95" s="169" t="s">
        <v>157</v>
      </c>
      <c r="U95" s="156">
        <v>1.01</v>
      </c>
      <c r="V95" s="156">
        <f>ROUND(E95*U95,2)</f>
        <v>123.31</v>
      </c>
      <c r="W95" s="156"/>
      <c r="X95" s="156" t="s">
        <v>158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159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54"/>
      <c r="B96" s="155"/>
      <c r="C96" s="253" t="s">
        <v>211</v>
      </c>
      <c r="D96" s="254"/>
      <c r="E96" s="254"/>
      <c r="F96" s="254"/>
      <c r="G96" s="254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49"/>
      <c r="Z96" s="149"/>
      <c r="AA96" s="149"/>
      <c r="AB96" s="149"/>
      <c r="AC96" s="149"/>
      <c r="AD96" s="149"/>
      <c r="AE96" s="149"/>
      <c r="AF96" s="149"/>
      <c r="AG96" s="149" t="s">
        <v>161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54"/>
      <c r="B97" s="155"/>
      <c r="C97" s="182" t="s">
        <v>268</v>
      </c>
      <c r="D97" s="183"/>
      <c r="E97" s="184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49"/>
      <c r="Z97" s="149"/>
      <c r="AA97" s="149"/>
      <c r="AB97" s="149"/>
      <c r="AC97" s="149"/>
      <c r="AD97" s="149"/>
      <c r="AE97" s="149"/>
      <c r="AF97" s="149"/>
      <c r="AG97" s="149" t="s">
        <v>163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54"/>
      <c r="B98" s="155"/>
      <c r="C98" s="182" t="s">
        <v>269</v>
      </c>
      <c r="D98" s="183"/>
      <c r="E98" s="184">
        <v>122.09</v>
      </c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49"/>
      <c r="Z98" s="149"/>
      <c r="AA98" s="149"/>
      <c r="AB98" s="149"/>
      <c r="AC98" s="149"/>
      <c r="AD98" s="149"/>
      <c r="AE98" s="149"/>
      <c r="AF98" s="149"/>
      <c r="AG98" s="149" t="s">
        <v>163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ht="22.5" outlineLevel="1" x14ac:dyDescent="0.2">
      <c r="A99" s="165">
        <v>24</v>
      </c>
      <c r="B99" s="166" t="s">
        <v>266</v>
      </c>
      <c r="C99" s="180" t="s">
        <v>270</v>
      </c>
      <c r="D99" s="181" t="s">
        <v>220</v>
      </c>
      <c r="E99" s="168">
        <v>18.97</v>
      </c>
      <c r="F99" s="167"/>
      <c r="G99" s="168">
        <f>ROUND(E99*F99,2)</f>
        <v>0</v>
      </c>
      <c r="H99" s="167"/>
      <c r="I99" s="168">
        <f>ROUND(E99*H99,2)</f>
        <v>0</v>
      </c>
      <c r="J99" s="167"/>
      <c r="K99" s="168">
        <f>ROUND(E99*J99,2)</f>
        <v>0</v>
      </c>
      <c r="L99" s="168">
        <v>21</v>
      </c>
      <c r="M99" s="168">
        <f>G99*(1+L99/100)</f>
        <v>0</v>
      </c>
      <c r="N99" s="168">
        <v>1.2149999999999999E-2</v>
      </c>
      <c r="O99" s="168">
        <f>ROUND(E99*N99,2)</f>
        <v>0.23</v>
      </c>
      <c r="P99" s="168">
        <v>0</v>
      </c>
      <c r="Q99" s="168">
        <f>ROUND(E99*P99,2)</f>
        <v>0</v>
      </c>
      <c r="R99" s="168"/>
      <c r="S99" s="168" t="s">
        <v>157</v>
      </c>
      <c r="T99" s="169" t="s">
        <v>157</v>
      </c>
      <c r="U99" s="156">
        <v>1.01</v>
      </c>
      <c r="V99" s="156">
        <f>ROUND(E99*U99,2)</f>
        <v>19.16</v>
      </c>
      <c r="W99" s="156"/>
      <c r="X99" s="156" t="s">
        <v>158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159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54"/>
      <c r="B100" s="155"/>
      <c r="C100" s="253" t="s">
        <v>211</v>
      </c>
      <c r="D100" s="254"/>
      <c r="E100" s="254"/>
      <c r="F100" s="254"/>
      <c r="G100" s="254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49"/>
      <c r="Z100" s="149"/>
      <c r="AA100" s="149"/>
      <c r="AB100" s="149"/>
      <c r="AC100" s="149"/>
      <c r="AD100" s="149"/>
      <c r="AE100" s="149"/>
      <c r="AF100" s="149"/>
      <c r="AG100" s="149" t="s">
        <v>161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54"/>
      <c r="B101" s="155"/>
      <c r="C101" s="182" t="s">
        <v>271</v>
      </c>
      <c r="D101" s="183"/>
      <c r="E101" s="184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49"/>
      <c r="Z101" s="149"/>
      <c r="AA101" s="149"/>
      <c r="AB101" s="149"/>
      <c r="AC101" s="149"/>
      <c r="AD101" s="149"/>
      <c r="AE101" s="149"/>
      <c r="AF101" s="149"/>
      <c r="AG101" s="149" t="s">
        <v>163</v>
      </c>
      <c r="AH101" s="149">
        <v>0</v>
      </c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54"/>
      <c r="B102" s="155"/>
      <c r="C102" s="182" t="s">
        <v>272</v>
      </c>
      <c r="D102" s="183"/>
      <c r="E102" s="184">
        <v>18.97</v>
      </c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49"/>
      <c r="Z102" s="149"/>
      <c r="AA102" s="149"/>
      <c r="AB102" s="149"/>
      <c r="AC102" s="149"/>
      <c r="AD102" s="149"/>
      <c r="AE102" s="149"/>
      <c r="AF102" s="149"/>
      <c r="AG102" s="149" t="s">
        <v>163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x14ac:dyDescent="0.2">
      <c r="A103" s="159" t="s">
        <v>152</v>
      </c>
      <c r="B103" s="160" t="s">
        <v>60</v>
      </c>
      <c r="C103" s="187" t="s">
        <v>61</v>
      </c>
      <c r="D103" s="188"/>
      <c r="E103" s="163"/>
      <c r="F103" s="163"/>
      <c r="G103" s="163">
        <f>SUMIF(AG104:AG261,"&lt;&gt;NOR",G104:G261)</f>
        <v>0</v>
      </c>
      <c r="H103" s="163"/>
      <c r="I103" s="163">
        <f>SUM(I104:I261)</f>
        <v>0</v>
      </c>
      <c r="J103" s="163"/>
      <c r="K103" s="163">
        <f>SUM(K104:K261)</f>
        <v>0</v>
      </c>
      <c r="L103" s="163"/>
      <c r="M103" s="163">
        <f>SUM(M104:M261)</f>
        <v>0</v>
      </c>
      <c r="N103" s="163"/>
      <c r="O103" s="163">
        <f>SUM(O104:O261)</f>
        <v>4.33</v>
      </c>
      <c r="P103" s="163"/>
      <c r="Q103" s="163">
        <f>SUM(Q104:Q261)</f>
        <v>0</v>
      </c>
      <c r="R103" s="163"/>
      <c r="S103" s="163"/>
      <c r="T103" s="164"/>
      <c r="U103" s="158"/>
      <c r="V103" s="158">
        <f>SUM(V104:V261)</f>
        <v>247.24</v>
      </c>
      <c r="W103" s="158"/>
      <c r="X103" s="158"/>
      <c r="AG103" t="s">
        <v>153</v>
      </c>
    </row>
    <row r="104" spans="1:60" outlineLevel="1" x14ac:dyDescent="0.2">
      <c r="A104" s="165">
        <v>25</v>
      </c>
      <c r="B104" s="166" t="s">
        <v>273</v>
      </c>
      <c r="C104" s="180" t="s">
        <v>274</v>
      </c>
      <c r="D104" s="181" t="s">
        <v>220</v>
      </c>
      <c r="E104" s="168">
        <v>303.52945</v>
      </c>
      <c r="F104" s="167"/>
      <c r="G104" s="168">
        <f>ROUND(E104*F104,2)</f>
        <v>0</v>
      </c>
      <c r="H104" s="167"/>
      <c r="I104" s="168">
        <f>ROUND(E104*H104,2)</f>
        <v>0</v>
      </c>
      <c r="J104" s="167"/>
      <c r="K104" s="168">
        <f>ROUND(E104*J104,2)</f>
        <v>0</v>
      </c>
      <c r="L104" s="168">
        <v>21</v>
      </c>
      <c r="M104" s="168">
        <f>G104*(1+L104/100)</f>
        <v>0</v>
      </c>
      <c r="N104" s="168">
        <v>2.9999999999999997E-4</v>
      </c>
      <c r="O104" s="168">
        <f>ROUND(E104*N104,2)</f>
        <v>0.09</v>
      </c>
      <c r="P104" s="168">
        <v>0</v>
      </c>
      <c r="Q104" s="168">
        <f>ROUND(E104*P104,2)</f>
        <v>0</v>
      </c>
      <c r="R104" s="168"/>
      <c r="S104" s="168" t="s">
        <v>157</v>
      </c>
      <c r="T104" s="169" t="s">
        <v>157</v>
      </c>
      <c r="U104" s="156">
        <v>7.0000000000000007E-2</v>
      </c>
      <c r="V104" s="156">
        <f>ROUND(E104*U104,2)</f>
        <v>21.25</v>
      </c>
      <c r="W104" s="156"/>
      <c r="X104" s="156" t="s">
        <v>158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159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54"/>
      <c r="B105" s="155"/>
      <c r="C105" s="253" t="s">
        <v>275</v>
      </c>
      <c r="D105" s="254"/>
      <c r="E105" s="254"/>
      <c r="F105" s="254"/>
      <c r="G105" s="254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49"/>
      <c r="Z105" s="149"/>
      <c r="AA105" s="149"/>
      <c r="AB105" s="149"/>
      <c r="AC105" s="149"/>
      <c r="AD105" s="149"/>
      <c r="AE105" s="149"/>
      <c r="AF105" s="149"/>
      <c r="AG105" s="149" t="s">
        <v>161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54"/>
      <c r="B106" s="155"/>
      <c r="C106" s="182" t="s">
        <v>226</v>
      </c>
      <c r="D106" s="183"/>
      <c r="E106" s="184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49"/>
      <c r="Z106" s="149"/>
      <c r="AA106" s="149"/>
      <c r="AB106" s="149"/>
      <c r="AC106" s="149"/>
      <c r="AD106" s="149"/>
      <c r="AE106" s="149"/>
      <c r="AF106" s="149"/>
      <c r="AG106" s="149" t="s">
        <v>163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54"/>
      <c r="B107" s="155"/>
      <c r="C107" s="182" t="s">
        <v>276</v>
      </c>
      <c r="D107" s="183"/>
      <c r="E107" s="184"/>
      <c r="F107" s="156"/>
      <c r="G107" s="156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49"/>
      <c r="Z107" s="149"/>
      <c r="AA107" s="149"/>
      <c r="AB107" s="149"/>
      <c r="AC107" s="149"/>
      <c r="AD107" s="149"/>
      <c r="AE107" s="149"/>
      <c r="AF107" s="149"/>
      <c r="AG107" s="149" t="s">
        <v>163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54"/>
      <c r="B108" s="155"/>
      <c r="C108" s="182" t="s">
        <v>277</v>
      </c>
      <c r="D108" s="183"/>
      <c r="E108" s="184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49"/>
      <c r="Z108" s="149"/>
      <c r="AA108" s="149"/>
      <c r="AB108" s="149"/>
      <c r="AC108" s="149"/>
      <c r="AD108" s="149"/>
      <c r="AE108" s="149"/>
      <c r="AF108" s="149"/>
      <c r="AG108" s="149" t="s">
        <v>163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54"/>
      <c r="B109" s="155"/>
      <c r="C109" s="182" t="s">
        <v>226</v>
      </c>
      <c r="D109" s="183"/>
      <c r="E109" s="184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49"/>
      <c r="Z109" s="149"/>
      <c r="AA109" s="149"/>
      <c r="AB109" s="149"/>
      <c r="AC109" s="149"/>
      <c r="AD109" s="149"/>
      <c r="AE109" s="149"/>
      <c r="AF109" s="149"/>
      <c r="AG109" s="149" t="s">
        <v>163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54"/>
      <c r="B110" s="155"/>
      <c r="C110" s="182" t="s">
        <v>278</v>
      </c>
      <c r="D110" s="183"/>
      <c r="E110" s="184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49"/>
      <c r="Z110" s="149"/>
      <c r="AA110" s="149"/>
      <c r="AB110" s="149"/>
      <c r="AC110" s="149"/>
      <c r="AD110" s="149"/>
      <c r="AE110" s="149"/>
      <c r="AF110" s="149"/>
      <c r="AG110" s="149" t="s">
        <v>163</v>
      </c>
      <c r="AH110" s="149">
        <v>0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54"/>
      <c r="B111" s="155"/>
      <c r="C111" s="182" t="s">
        <v>279</v>
      </c>
      <c r="D111" s="183"/>
      <c r="E111" s="184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49"/>
      <c r="Z111" s="149"/>
      <c r="AA111" s="149"/>
      <c r="AB111" s="149"/>
      <c r="AC111" s="149"/>
      <c r="AD111" s="149"/>
      <c r="AE111" s="149"/>
      <c r="AF111" s="149"/>
      <c r="AG111" s="149" t="s">
        <v>163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54"/>
      <c r="B112" s="155"/>
      <c r="C112" s="182" t="s">
        <v>226</v>
      </c>
      <c r="D112" s="183"/>
      <c r="E112" s="184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49"/>
      <c r="Z112" s="149"/>
      <c r="AA112" s="149"/>
      <c r="AB112" s="149"/>
      <c r="AC112" s="149"/>
      <c r="AD112" s="149"/>
      <c r="AE112" s="149"/>
      <c r="AF112" s="149"/>
      <c r="AG112" s="149" t="s">
        <v>163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54"/>
      <c r="B113" s="155"/>
      <c r="C113" s="182" t="s">
        <v>280</v>
      </c>
      <c r="D113" s="183"/>
      <c r="E113" s="184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49"/>
      <c r="Z113" s="149"/>
      <c r="AA113" s="149"/>
      <c r="AB113" s="149"/>
      <c r="AC113" s="149"/>
      <c r="AD113" s="149"/>
      <c r="AE113" s="149"/>
      <c r="AF113" s="149"/>
      <c r="AG113" s="149" t="s">
        <v>163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54"/>
      <c r="B114" s="155"/>
      <c r="C114" s="182" t="s">
        <v>281</v>
      </c>
      <c r="D114" s="183"/>
      <c r="E114" s="184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49"/>
      <c r="Z114" s="149"/>
      <c r="AA114" s="149"/>
      <c r="AB114" s="149"/>
      <c r="AC114" s="149"/>
      <c r="AD114" s="149"/>
      <c r="AE114" s="149"/>
      <c r="AF114" s="149"/>
      <c r="AG114" s="149" t="s">
        <v>163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54"/>
      <c r="B115" s="155"/>
      <c r="C115" s="182" t="s">
        <v>282</v>
      </c>
      <c r="D115" s="183"/>
      <c r="E115" s="184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49"/>
      <c r="Z115" s="149"/>
      <c r="AA115" s="149"/>
      <c r="AB115" s="149"/>
      <c r="AC115" s="149"/>
      <c r="AD115" s="149"/>
      <c r="AE115" s="149"/>
      <c r="AF115" s="149"/>
      <c r="AG115" s="149" t="s">
        <v>163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54"/>
      <c r="B116" s="155"/>
      <c r="C116" s="182" t="s">
        <v>224</v>
      </c>
      <c r="D116" s="183"/>
      <c r="E116" s="184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49"/>
      <c r="Z116" s="149"/>
      <c r="AA116" s="149"/>
      <c r="AB116" s="149"/>
      <c r="AC116" s="149"/>
      <c r="AD116" s="149"/>
      <c r="AE116" s="149"/>
      <c r="AF116" s="149"/>
      <c r="AG116" s="149" t="s">
        <v>163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54"/>
      <c r="B117" s="155"/>
      <c r="C117" s="182" t="s">
        <v>283</v>
      </c>
      <c r="D117" s="183"/>
      <c r="E117" s="184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49"/>
      <c r="Z117" s="149"/>
      <c r="AA117" s="149"/>
      <c r="AB117" s="149"/>
      <c r="AC117" s="149"/>
      <c r="AD117" s="149"/>
      <c r="AE117" s="149"/>
      <c r="AF117" s="149"/>
      <c r="AG117" s="149" t="s">
        <v>163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54"/>
      <c r="B118" s="155"/>
      <c r="C118" s="182" t="s">
        <v>284</v>
      </c>
      <c r="D118" s="183"/>
      <c r="E118" s="184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49"/>
      <c r="Z118" s="149"/>
      <c r="AA118" s="149"/>
      <c r="AB118" s="149"/>
      <c r="AC118" s="149"/>
      <c r="AD118" s="149"/>
      <c r="AE118" s="149"/>
      <c r="AF118" s="149"/>
      <c r="AG118" s="149" t="s">
        <v>163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54"/>
      <c r="B119" s="155"/>
      <c r="C119" s="182" t="s">
        <v>285</v>
      </c>
      <c r="D119" s="183"/>
      <c r="E119" s="184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49"/>
      <c r="Z119" s="149"/>
      <c r="AA119" s="149"/>
      <c r="AB119" s="149"/>
      <c r="AC119" s="149"/>
      <c r="AD119" s="149"/>
      <c r="AE119" s="149"/>
      <c r="AF119" s="149"/>
      <c r="AG119" s="149" t="s">
        <v>163</v>
      </c>
      <c r="AH119" s="149">
        <v>0</v>
      </c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54"/>
      <c r="B120" s="155"/>
      <c r="C120" s="182" t="s">
        <v>286</v>
      </c>
      <c r="D120" s="183"/>
      <c r="E120" s="184"/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49"/>
      <c r="Z120" s="149"/>
      <c r="AA120" s="149"/>
      <c r="AB120" s="149"/>
      <c r="AC120" s="149"/>
      <c r="AD120" s="149"/>
      <c r="AE120" s="149"/>
      <c r="AF120" s="149"/>
      <c r="AG120" s="149" t="s">
        <v>163</v>
      </c>
      <c r="AH120" s="149">
        <v>0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54"/>
      <c r="B121" s="155"/>
      <c r="C121" s="182" t="s">
        <v>287</v>
      </c>
      <c r="D121" s="183"/>
      <c r="E121" s="184"/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49"/>
      <c r="Z121" s="149"/>
      <c r="AA121" s="149"/>
      <c r="AB121" s="149"/>
      <c r="AC121" s="149"/>
      <c r="AD121" s="149"/>
      <c r="AE121" s="149"/>
      <c r="AF121" s="149"/>
      <c r="AG121" s="149" t="s">
        <v>163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54"/>
      <c r="B122" s="155"/>
      <c r="C122" s="182" t="s">
        <v>288</v>
      </c>
      <c r="D122" s="183"/>
      <c r="E122" s="184"/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49"/>
      <c r="Z122" s="149"/>
      <c r="AA122" s="149"/>
      <c r="AB122" s="149"/>
      <c r="AC122" s="149"/>
      <c r="AD122" s="149"/>
      <c r="AE122" s="149"/>
      <c r="AF122" s="149"/>
      <c r="AG122" s="149" t="s">
        <v>163</v>
      </c>
      <c r="AH122" s="149">
        <v>0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54"/>
      <c r="B123" s="155"/>
      <c r="C123" s="182" t="s">
        <v>289</v>
      </c>
      <c r="D123" s="183"/>
      <c r="E123" s="184"/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49"/>
      <c r="Z123" s="149"/>
      <c r="AA123" s="149"/>
      <c r="AB123" s="149"/>
      <c r="AC123" s="149"/>
      <c r="AD123" s="149"/>
      <c r="AE123" s="149"/>
      <c r="AF123" s="149"/>
      <c r="AG123" s="149" t="s">
        <v>163</v>
      </c>
      <c r="AH123" s="149">
        <v>0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54"/>
      <c r="B124" s="155"/>
      <c r="C124" s="182" t="s">
        <v>282</v>
      </c>
      <c r="D124" s="183"/>
      <c r="E124" s="184"/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49"/>
      <c r="Z124" s="149"/>
      <c r="AA124" s="149"/>
      <c r="AB124" s="149"/>
      <c r="AC124" s="149"/>
      <c r="AD124" s="149"/>
      <c r="AE124" s="149"/>
      <c r="AF124" s="149"/>
      <c r="AG124" s="149" t="s">
        <v>163</v>
      </c>
      <c r="AH124" s="149">
        <v>0</v>
      </c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54"/>
      <c r="B125" s="155"/>
      <c r="C125" s="182" t="s">
        <v>290</v>
      </c>
      <c r="D125" s="183"/>
      <c r="E125" s="184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49"/>
      <c r="Z125" s="149"/>
      <c r="AA125" s="149"/>
      <c r="AB125" s="149"/>
      <c r="AC125" s="149"/>
      <c r="AD125" s="149"/>
      <c r="AE125" s="149"/>
      <c r="AF125" s="149"/>
      <c r="AG125" s="149" t="s">
        <v>163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54"/>
      <c r="B126" s="155"/>
      <c r="C126" s="182" t="s">
        <v>291</v>
      </c>
      <c r="D126" s="183"/>
      <c r="E126" s="184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49"/>
      <c r="Z126" s="149"/>
      <c r="AA126" s="149"/>
      <c r="AB126" s="149"/>
      <c r="AC126" s="149"/>
      <c r="AD126" s="149"/>
      <c r="AE126" s="149"/>
      <c r="AF126" s="149"/>
      <c r="AG126" s="149" t="s">
        <v>163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54"/>
      <c r="B127" s="155"/>
      <c r="C127" s="182" t="s">
        <v>222</v>
      </c>
      <c r="D127" s="183"/>
      <c r="E127" s="184"/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49"/>
      <c r="Z127" s="149"/>
      <c r="AA127" s="149"/>
      <c r="AB127" s="149"/>
      <c r="AC127" s="149"/>
      <c r="AD127" s="149"/>
      <c r="AE127" s="149"/>
      <c r="AF127" s="149"/>
      <c r="AG127" s="149" t="s">
        <v>163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54"/>
      <c r="B128" s="155"/>
      <c r="C128" s="182" t="s">
        <v>292</v>
      </c>
      <c r="D128" s="183"/>
      <c r="E128" s="184"/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49"/>
      <c r="Z128" s="149"/>
      <c r="AA128" s="149"/>
      <c r="AB128" s="149"/>
      <c r="AC128" s="149"/>
      <c r="AD128" s="149"/>
      <c r="AE128" s="149"/>
      <c r="AF128" s="149"/>
      <c r="AG128" s="149" t="s">
        <v>163</v>
      </c>
      <c r="AH128" s="149">
        <v>0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54"/>
      <c r="B129" s="155"/>
      <c r="C129" s="182" t="s">
        <v>293</v>
      </c>
      <c r="D129" s="183"/>
      <c r="E129" s="184"/>
      <c r="F129" s="156"/>
      <c r="G129" s="156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49"/>
      <c r="Z129" s="149"/>
      <c r="AA129" s="149"/>
      <c r="AB129" s="149"/>
      <c r="AC129" s="149"/>
      <c r="AD129" s="149"/>
      <c r="AE129" s="149"/>
      <c r="AF129" s="149"/>
      <c r="AG129" s="149" t="s">
        <v>163</v>
      </c>
      <c r="AH129" s="149">
        <v>0</v>
      </c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54"/>
      <c r="B130" s="155"/>
      <c r="C130" s="182" t="s">
        <v>294</v>
      </c>
      <c r="D130" s="183"/>
      <c r="E130" s="184">
        <v>303.52945</v>
      </c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49"/>
      <c r="Z130" s="149"/>
      <c r="AA130" s="149"/>
      <c r="AB130" s="149"/>
      <c r="AC130" s="149"/>
      <c r="AD130" s="149"/>
      <c r="AE130" s="149"/>
      <c r="AF130" s="149"/>
      <c r="AG130" s="149" t="s">
        <v>163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65">
        <v>26</v>
      </c>
      <c r="B131" s="166" t="s">
        <v>295</v>
      </c>
      <c r="C131" s="180" t="s">
        <v>296</v>
      </c>
      <c r="D131" s="181" t="s">
        <v>220</v>
      </c>
      <c r="E131" s="168">
        <v>36.257150000000003</v>
      </c>
      <c r="F131" s="167"/>
      <c r="G131" s="168">
        <f>ROUND(E131*F131,2)</f>
        <v>0</v>
      </c>
      <c r="H131" s="167"/>
      <c r="I131" s="168">
        <f>ROUND(E131*H131,2)</f>
        <v>0</v>
      </c>
      <c r="J131" s="167"/>
      <c r="K131" s="168">
        <f>ROUND(E131*J131,2)</f>
        <v>0</v>
      </c>
      <c r="L131" s="168">
        <v>21</v>
      </c>
      <c r="M131" s="168">
        <f>G131*(1+L131/100)</f>
        <v>0</v>
      </c>
      <c r="N131" s="168">
        <v>4.0000000000000003E-5</v>
      </c>
      <c r="O131" s="168">
        <f>ROUND(E131*N131,2)</f>
        <v>0</v>
      </c>
      <c r="P131" s="168">
        <v>0</v>
      </c>
      <c r="Q131" s="168">
        <f>ROUND(E131*P131,2)</f>
        <v>0</v>
      </c>
      <c r="R131" s="168"/>
      <c r="S131" s="168" t="s">
        <v>157</v>
      </c>
      <c r="T131" s="169" t="s">
        <v>157</v>
      </c>
      <c r="U131" s="156">
        <v>0.08</v>
      </c>
      <c r="V131" s="156">
        <f>ROUND(E131*U131,2)</f>
        <v>2.9</v>
      </c>
      <c r="W131" s="156"/>
      <c r="X131" s="156" t="s">
        <v>158</v>
      </c>
      <c r="Y131" s="149"/>
      <c r="Z131" s="149"/>
      <c r="AA131" s="149"/>
      <c r="AB131" s="149"/>
      <c r="AC131" s="149"/>
      <c r="AD131" s="149"/>
      <c r="AE131" s="149"/>
      <c r="AF131" s="149"/>
      <c r="AG131" s="149" t="s">
        <v>159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54"/>
      <c r="B132" s="155"/>
      <c r="C132" s="253" t="s">
        <v>211</v>
      </c>
      <c r="D132" s="254"/>
      <c r="E132" s="254"/>
      <c r="F132" s="254"/>
      <c r="G132" s="254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49"/>
      <c r="Z132" s="149"/>
      <c r="AA132" s="149"/>
      <c r="AB132" s="149"/>
      <c r="AC132" s="149"/>
      <c r="AD132" s="149"/>
      <c r="AE132" s="149"/>
      <c r="AF132" s="149"/>
      <c r="AG132" s="149" t="s">
        <v>161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54"/>
      <c r="B133" s="155"/>
      <c r="C133" s="182" t="s">
        <v>297</v>
      </c>
      <c r="D133" s="183"/>
      <c r="E133" s="184"/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49"/>
      <c r="Z133" s="149"/>
      <c r="AA133" s="149"/>
      <c r="AB133" s="149"/>
      <c r="AC133" s="149"/>
      <c r="AD133" s="149"/>
      <c r="AE133" s="149"/>
      <c r="AF133" s="149"/>
      <c r="AG133" s="149" t="s">
        <v>163</v>
      </c>
      <c r="AH133" s="149">
        <v>0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54"/>
      <c r="B134" s="155"/>
      <c r="C134" s="182" t="s">
        <v>298</v>
      </c>
      <c r="D134" s="183"/>
      <c r="E134" s="184"/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49"/>
      <c r="Z134" s="149"/>
      <c r="AA134" s="149"/>
      <c r="AB134" s="149"/>
      <c r="AC134" s="149"/>
      <c r="AD134" s="149"/>
      <c r="AE134" s="149"/>
      <c r="AF134" s="149"/>
      <c r="AG134" s="149" t="s">
        <v>163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54"/>
      <c r="B135" s="155"/>
      <c r="C135" s="182" t="s">
        <v>299</v>
      </c>
      <c r="D135" s="183"/>
      <c r="E135" s="184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49"/>
      <c r="Z135" s="149"/>
      <c r="AA135" s="149"/>
      <c r="AB135" s="149"/>
      <c r="AC135" s="149"/>
      <c r="AD135" s="149"/>
      <c r="AE135" s="149"/>
      <c r="AF135" s="149"/>
      <c r="AG135" s="149" t="s">
        <v>163</v>
      </c>
      <c r="AH135" s="149">
        <v>0</v>
      </c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54"/>
      <c r="B136" s="155"/>
      <c r="C136" s="182" t="s">
        <v>300</v>
      </c>
      <c r="D136" s="183"/>
      <c r="E136" s="184"/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49"/>
      <c r="Z136" s="149"/>
      <c r="AA136" s="149"/>
      <c r="AB136" s="149"/>
      <c r="AC136" s="149"/>
      <c r="AD136" s="149"/>
      <c r="AE136" s="149"/>
      <c r="AF136" s="149"/>
      <c r="AG136" s="149" t="s">
        <v>163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54"/>
      <c r="B137" s="155"/>
      <c r="C137" s="182" t="s">
        <v>301</v>
      </c>
      <c r="D137" s="183"/>
      <c r="E137" s="184">
        <v>36.257150000000003</v>
      </c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49"/>
      <c r="Z137" s="149"/>
      <c r="AA137" s="149"/>
      <c r="AB137" s="149"/>
      <c r="AC137" s="149"/>
      <c r="AD137" s="149"/>
      <c r="AE137" s="149"/>
      <c r="AF137" s="149"/>
      <c r="AG137" s="149" t="s">
        <v>163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65">
        <v>27</v>
      </c>
      <c r="B138" s="166" t="s">
        <v>302</v>
      </c>
      <c r="C138" s="180" t="s">
        <v>303</v>
      </c>
      <c r="D138" s="181" t="s">
        <v>220</v>
      </c>
      <c r="E138" s="168">
        <v>223.25165000000001</v>
      </c>
      <c r="F138" s="167"/>
      <c r="G138" s="168">
        <f>ROUND(E138*F138,2)</f>
        <v>0</v>
      </c>
      <c r="H138" s="167"/>
      <c r="I138" s="168">
        <f>ROUND(E138*H138,2)</f>
        <v>0</v>
      </c>
      <c r="J138" s="167"/>
      <c r="K138" s="168">
        <f>ROUND(E138*J138,2)</f>
        <v>0</v>
      </c>
      <c r="L138" s="168">
        <v>21</v>
      </c>
      <c r="M138" s="168">
        <f>G138*(1+L138/100)</f>
        <v>0</v>
      </c>
      <c r="N138" s="168">
        <v>5.3400000000000001E-3</v>
      </c>
      <c r="O138" s="168">
        <f>ROUND(E138*N138,2)</f>
        <v>1.19</v>
      </c>
      <c r="P138" s="168">
        <v>0</v>
      </c>
      <c r="Q138" s="168">
        <f>ROUND(E138*P138,2)</f>
        <v>0</v>
      </c>
      <c r="R138" s="168"/>
      <c r="S138" s="168" t="s">
        <v>157</v>
      </c>
      <c r="T138" s="169" t="s">
        <v>157</v>
      </c>
      <c r="U138" s="156">
        <v>0.11</v>
      </c>
      <c r="V138" s="156">
        <f>ROUND(E138*U138,2)</f>
        <v>24.56</v>
      </c>
      <c r="W138" s="156"/>
      <c r="X138" s="156" t="s">
        <v>158</v>
      </c>
      <c r="Y138" s="149"/>
      <c r="Z138" s="149"/>
      <c r="AA138" s="149"/>
      <c r="AB138" s="149"/>
      <c r="AC138" s="149"/>
      <c r="AD138" s="149"/>
      <c r="AE138" s="149"/>
      <c r="AF138" s="149"/>
      <c r="AG138" s="149" t="s">
        <v>159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54"/>
      <c r="B139" s="155"/>
      <c r="C139" s="253" t="s">
        <v>211</v>
      </c>
      <c r="D139" s="254"/>
      <c r="E139" s="254"/>
      <c r="F139" s="254"/>
      <c r="G139" s="254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49"/>
      <c r="Z139" s="149"/>
      <c r="AA139" s="149"/>
      <c r="AB139" s="149"/>
      <c r="AC139" s="149"/>
      <c r="AD139" s="149"/>
      <c r="AE139" s="149"/>
      <c r="AF139" s="149"/>
      <c r="AG139" s="149" t="s">
        <v>161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54"/>
      <c r="B140" s="155"/>
      <c r="C140" s="182" t="s">
        <v>304</v>
      </c>
      <c r="D140" s="183"/>
      <c r="E140" s="184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49"/>
      <c r="Z140" s="149"/>
      <c r="AA140" s="149"/>
      <c r="AB140" s="149"/>
      <c r="AC140" s="149"/>
      <c r="AD140" s="149"/>
      <c r="AE140" s="149"/>
      <c r="AF140" s="149"/>
      <c r="AG140" s="149" t="s">
        <v>163</v>
      </c>
      <c r="AH140" s="149">
        <v>0</v>
      </c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54"/>
      <c r="B141" s="155"/>
      <c r="C141" s="182" t="s">
        <v>305</v>
      </c>
      <c r="D141" s="183"/>
      <c r="E141" s="184"/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49"/>
      <c r="Z141" s="149"/>
      <c r="AA141" s="149"/>
      <c r="AB141" s="149"/>
      <c r="AC141" s="149"/>
      <c r="AD141" s="149"/>
      <c r="AE141" s="149"/>
      <c r="AF141" s="149"/>
      <c r="AG141" s="149" t="s">
        <v>163</v>
      </c>
      <c r="AH141" s="149">
        <v>0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54"/>
      <c r="B142" s="155"/>
      <c r="C142" s="182" t="s">
        <v>306</v>
      </c>
      <c r="D142" s="183"/>
      <c r="E142" s="184"/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49"/>
      <c r="Z142" s="149"/>
      <c r="AA142" s="149"/>
      <c r="AB142" s="149"/>
      <c r="AC142" s="149"/>
      <c r="AD142" s="149"/>
      <c r="AE142" s="149"/>
      <c r="AF142" s="149"/>
      <c r="AG142" s="149" t="s">
        <v>163</v>
      </c>
      <c r="AH142" s="149">
        <v>0</v>
      </c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54"/>
      <c r="B143" s="155"/>
      <c r="C143" s="182" t="s">
        <v>307</v>
      </c>
      <c r="D143" s="183"/>
      <c r="E143" s="184"/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49"/>
      <c r="Z143" s="149"/>
      <c r="AA143" s="149"/>
      <c r="AB143" s="149"/>
      <c r="AC143" s="149"/>
      <c r="AD143" s="149"/>
      <c r="AE143" s="149"/>
      <c r="AF143" s="149"/>
      <c r="AG143" s="149" t="s">
        <v>163</v>
      </c>
      <c r="AH143" s="149">
        <v>0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54"/>
      <c r="B144" s="155"/>
      <c r="C144" s="182" t="s">
        <v>308</v>
      </c>
      <c r="D144" s="183"/>
      <c r="E144" s="184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49"/>
      <c r="Z144" s="149"/>
      <c r="AA144" s="149"/>
      <c r="AB144" s="149"/>
      <c r="AC144" s="149"/>
      <c r="AD144" s="149"/>
      <c r="AE144" s="149"/>
      <c r="AF144" s="149"/>
      <c r="AG144" s="149" t="s">
        <v>163</v>
      </c>
      <c r="AH144" s="149">
        <v>0</v>
      </c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54"/>
      <c r="B145" s="155"/>
      <c r="C145" s="182" t="s">
        <v>309</v>
      </c>
      <c r="D145" s="183"/>
      <c r="E145" s="184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49"/>
      <c r="Z145" s="149"/>
      <c r="AA145" s="149"/>
      <c r="AB145" s="149"/>
      <c r="AC145" s="149"/>
      <c r="AD145" s="149"/>
      <c r="AE145" s="149"/>
      <c r="AF145" s="149"/>
      <c r="AG145" s="149" t="s">
        <v>163</v>
      </c>
      <c r="AH145" s="149">
        <v>0</v>
      </c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54"/>
      <c r="B146" s="155"/>
      <c r="C146" s="182" t="s">
        <v>310</v>
      </c>
      <c r="D146" s="183"/>
      <c r="E146" s="184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49"/>
      <c r="Z146" s="149"/>
      <c r="AA146" s="149"/>
      <c r="AB146" s="149"/>
      <c r="AC146" s="149"/>
      <c r="AD146" s="149"/>
      <c r="AE146" s="149"/>
      <c r="AF146" s="149"/>
      <c r="AG146" s="149" t="s">
        <v>163</v>
      </c>
      <c r="AH146" s="149">
        <v>0</v>
      </c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54"/>
      <c r="B147" s="155"/>
      <c r="C147" s="182" t="s">
        <v>311</v>
      </c>
      <c r="D147" s="183"/>
      <c r="E147" s="184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49"/>
      <c r="Z147" s="149"/>
      <c r="AA147" s="149"/>
      <c r="AB147" s="149"/>
      <c r="AC147" s="149"/>
      <c r="AD147" s="149"/>
      <c r="AE147" s="149"/>
      <c r="AF147" s="149"/>
      <c r="AG147" s="149" t="s">
        <v>163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54"/>
      <c r="B148" s="155"/>
      <c r="C148" s="182" t="s">
        <v>226</v>
      </c>
      <c r="D148" s="183"/>
      <c r="E148" s="184"/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49"/>
      <c r="Z148" s="149"/>
      <c r="AA148" s="149"/>
      <c r="AB148" s="149"/>
      <c r="AC148" s="149"/>
      <c r="AD148" s="149"/>
      <c r="AE148" s="149"/>
      <c r="AF148" s="149"/>
      <c r="AG148" s="149" t="s">
        <v>163</v>
      </c>
      <c r="AH148" s="149">
        <v>0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54"/>
      <c r="B149" s="155"/>
      <c r="C149" s="182" t="s">
        <v>312</v>
      </c>
      <c r="D149" s="183"/>
      <c r="E149" s="184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49"/>
      <c r="Z149" s="149"/>
      <c r="AA149" s="149"/>
      <c r="AB149" s="149"/>
      <c r="AC149" s="149"/>
      <c r="AD149" s="149"/>
      <c r="AE149" s="149"/>
      <c r="AF149" s="149"/>
      <c r="AG149" s="149" t="s">
        <v>163</v>
      </c>
      <c r="AH149" s="149">
        <v>0</v>
      </c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54"/>
      <c r="B150" s="155"/>
      <c r="C150" s="182" t="s">
        <v>277</v>
      </c>
      <c r="D150" s="183"/>
      <c r="E150" s="184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49"/>
      <c r="Z150" s="149"/>
      <c r="AA150" s="149"/>
      <c r="AB150" s="149"/>
      <c r="AC150" s="149"/>
      <c r="AD150" s="149"/>
      <c r="AE150" s="149"/>
      <c r="AF150" s="149"/>
      <c r="AG150" s="149" t="s">
        <v>163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54"/>
      <c r="B151" s="155"/>
      <c r="C151" s="182" t="s">
        <v>226</v>
      </c>
      <c r="D151" s="183"/>
      <c r="E151" s="184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49"/>
      <c r="Z151" s="149"/>
      <c r="AA151" s="149"/>
      <c r="AB151" s="149"/>
      <c r="AC151" s="149"/>
      <c r="AD151" s="149"/>
      <c r="AE151" s="149"/>
      <c r="AF151" s="149"/>
      <c r="AG151" s="149" t="s">
        <v>163</v>
      </c>
      <c r="AH151" s="149">
        <v>0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54"/>
      <c r="B152" s="155"/>
      <c r="C152" s="182" t="s">
        <v>313</v>
      </c>
      <c r="D152" s="183"/>
      <c r="E152" s="184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49"/>
      <c r="Z152" s="149"/>
      <c r="AA152" s="149"/>
      <c r="AB152" s="149"/>
      <c r="AC152" s="149"/>
      <c r="AD152" s="149"/>
      <c r="AE152" s="149"/>
      <c r="AF152" s="149"/>
      <c r="AG152" s="149" t="s">
        <v>163</v>
      </c>
      <c r="AH152" s="149">
        <v>0</v>
      </c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54"/>
      <c r="B153" s="155"/>
      <c r="C153" s="182" t="s">
        <v>279</v>
      </c>
      <c r="D153" s="183"/>
      <c r="E153" s="184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49"/>
      <c r="Z153" s="149"/>
      <c r="AA153" s="149"/>
      <c r="AB153" s="149"/>
      <c r="AC153" s="149"/>
      <c r="AD153" s="149"/>
      <c r="AE153" s="149"/>
      <c r="AF153" s="149"/>
      <c r="AG153" s="149" t="s">
        <v>163</v>
      </c>
      <c r="AH153" s="149">
        <v>0</v>
      </c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54"/>
      <c r="B154" s="155"/>
      <c r="C154" s="182" t="s">
        <v>226</v>
      </c>
      <c r="D154" s="183"/>
      <c r="E154" s="184"/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49"/>
      <c r="Z154" s="149"/>
      <c r="AA154" s="149"/>
      <c r="AB154" s="149"/>
      <c r="AC154" s="149"/>
      <c r="AD154" s="149"/>
      <c r="AE154" s="149"/>
      <c r="AF154" s="149"/>
      <c r="AG154" s="149" t="s">
        <v>163</v>
      </c>
      <c r="AH154" s="149">
        <v>0</v>
      </c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">
      <c r="A155" s="154"/>
      <c r="B155" s="155"/>
      <c r="C155" s="182" t="s">
        <v>314</v>
      </c>
      <c r="D155" s="183"/>
      <c r="E155" s="184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49"/>
      <c r="Z155" s="149"/>
      <c r="AA155" s="149"/>
      <c r="AB155" s="149"/>
      <c r="AC155" s="149"/>
      <c r="AD155" s="149"/>
      <c r="AE155" s="149"/>
      <c r="AF155" s="149"/>
      <c r="AG155" s="149" t="s">
        <v>163</v>
      </c>
      <c r="AH155" s="149">
        <v>0</v>
      </c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">
      <c r="A156" s="154"/>
      <c r="B156" s="155"/>
      <c r="C156" s="182" t="s">
        <v>281</v>
      </c>
      <c r="D156" s="183"/>
      <c r="E156" s="184"/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49"/>
      <c r="Z156" s="149"/>
      <c r="AA156" s="149"/>
      <c r="AB156" s="149"/>
      <c r="AC156" s="149"/>
      <c r="AD156" s="149"/>
      <c r="AE156" s="149"/>
      <c r="AF156" s="149"/>
      <c r="AG156" s="149" t="s">
        <v>163</v>
      </c>
      <c r="AH156" s="149">
        <v>0</v>
      </c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54"/>
      <c r="B157" s="155"/>
      <c r="C157" s="182" t="s">
        <v>282</v>
      </c>
      <c r="D157" s="183"/>
      <c r="E157" s="184"/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49"/>
      <c r="Z157" s="149"/>
      <c r="AA157" s="149"/>
      <c r="AB157" s="149"/>
      <c r="AC157" s="149"/>
      <c r="AD157" s="149"/>
      <c r="AE157" s="149"/>
      <c r="AF157" s="149"/>
      <c r="AG157" s="149" t="s">
        <v>163</v>
      </c>
      <c r="AH157" s="149">
        <v>0</v>
      </c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54"/>
      <c r="B158" s="155"/>
      <c r="C158" s="182" t="s">
        <v>224</v>
      </c>
      <c r="D158" s="183"/>
      <c r="E158" s="184"/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49"/>
      <c r="Z158" s="149"/>
      <c r="AA158" s="149"/>
      <c r="AB158" s="149"/>
      <c r="AC158" s="149"/>
      <c r="AD158" s="149"/>
      <c r="AE158" s="149"/>
      <c r="AF158" s="149"/>
      <c r="AG158" s="149" t="s">
        <v>163</v>
      </c>
      <c r="AH158" s="149">
        <v>0</v>
      </c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">
      <c r="A159" s="154"/>
      <c r="B159" s="155"/>
      <c r="C159" s="182" t="s">
        <v>315</v>
      </c>
      <c r="D159" s="183"/>
      <c r="E159" s="184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49"/>
      <c r="Z159" s="149"/>
      <c r="AA159" s="149"/>
      <c r="AB159" s="149"/>
      <c r="AC159" s="149"/>
      <c r="AD159" s="149"/>
      <c r="AE159" s="149"/>
      <c r="AF159" s="149"/>
      <c r="AG159" s="149" t="s">
        <v>163</v>
      </c>
      <c r="AH159" s="149">
        <v>0</v>
      </c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54"/>
      <c r="B160" s="155"/>
      <c r="C160" s="182" t="s">
        <v>284</v>
      </c>
      <c r="D160" s="183"/>
      <c r="E160" s="184"/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49"/>
      <c r="Z160" s="149"/>
      <c r="AA160" s="149"/>
      <c r="AB160" s="149"/>
      <c r="AC160" s="149"/>
      <c r="AD160" s="149"/>
      <c r="AE160" s="149"/>
      <c r="AF160" s="149"/>
      <c r="AG160" s="149" t="s">
        <v>163</v>
      </c>
      <c r="AH160" s="149">
        <v>0</v>
      </c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54"/>
      <c r="B161" s="155"/>
      <c r="C161" s="182" t="s">
        <v>285</v>
      </c>
      <c r="D161" s="183"/>
      <c r="E161" s="184"/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49"/>
      <c r="Z161" s="149"/>
      <c r="AA161" s="149"/>
      <c r="AB161" s="149"/>
      <c r="AC161" s="149"/>
      <c r="AD161" s="149"/>
      <c r="AE161" s="149"/>
      <c r="AF161" s="149"/>
      <c r="AG161" s="149" t="s">
        <v>163</v>
      </c>
      <c r="AH161" s="149">
        <v>0</v>
      </c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54"/>
      <c r="B162" s="155"/>
      <c r="C162" s="182" t="s">
        <v>286</v>
      </c>
      <c r="D162" s="183"/>
      <c r="E162" s="184"/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49"/>
      <c r="Z162" s="149"/>
      <c r="AA162" s="149"/>
      <c r="AB162" s="149"/>
      <c r="AC162" s="149"/>
      <c r="AD162" s="149"/>
      <c r="AE162" s="149"/>
      <c r="AF162" s="149"/>
      <c r="AG162" s="149" t="s">
        <v>163</v>
      </c>
      <c r="AH162" s="149">
        <v>0</v>
      </c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54"/>
      <c r="B163" s="155"/>
      <c r="C163" s="182" t="s">
        <v>287</v>
      </c>
      <c r="D163" s="183"/>
      <c r="E163" s="184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49"/>
      <c r="Z163" s="149"/>
      <c r="AA163" s="149"/>
      <c r="AB163" s="149"/>
      <c r="AC163" s="149"/>
      <c r="AD163" s="149"/>
      <c r="AE163" s="149"/>
      <c r="AF163" s="149"/>
      <c r="AG163" s="149" t="s">
        <v>163</v>
      </c>
      <c r="AH163" s="149">
        <v>0</v>
      </c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54"/>
      <c r="B164" s="155"/>
      <c r="C164" s="182" t="s">
        <v>316</v>
      </c>
      <c r="D164" s="183"/>
      <c r="E164" s="184"/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49"/>
      <c r="Z164" s="149"/>
      <c r="AA164" s="149"/>
      <c r="AB164" s="149"/>
      <c r="AC164" s="149"/>
      <c r="AD164" s="149"/>
      <c r="AE164" s="149"/>
      <c r="AF164" s="149"/>
      <c r="AG164" s="149" t="s">
        <v>163</v>
      </c>
      <c r="AH164" s="149">
        <v>0</v>
      </c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54"/>
      <c r="B165" s="155"/>
      <c r="C165" s="182" t="s">
        <v>289</v>
      </c>
      <c r="D165" s="183"/>
      <c r="E165" s="184"/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49"/>
      <c r="Z165" s="149"/>
      <c r="AA165" s="149"/>
      <c r="AB165" s="149"/>
      <c r="AC165" s="149"/>
      <c r="AD165" s="149"/>
      <c r="AE165" s="149"/>
      <c r="AF165" s="149"/>
      <c r="AG165" s="149" t="s">
        <v>163</v>
      </c>
      <c r="AH165" s="149">
        <v>0</v>
      </c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54"/>
      <c r="B166" s="155"/>
      <c r="C166" s="182" t="s">
        <v>282</v>
      </c>
      <c r="D166" s="183"/>
      <c r="E166" s="184"/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49"/>
      <c r="Z166" s="149"/>
      <c r="AA166" s="149"/>
      <c r="AB166" s="149"/>
      <c r="AC166" s="149"/>
      <c r="AD166" s="149"/>
      <c r="AE166" s="149"/>
      <c r="AF166" s="149"/>
      <c r="AG166" s="149" t="s">
        <v>163</v>
      </c>
      <c r="AH166" s="149">
        <v>0</v>
      </c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54"/>
      <c r="B167" s="155"/>
      <c r="C167" s="182" t="s">
        <v>317</v>
      </c>
      <c r="D167" s="183"/>
      <c r="E167" s="184"/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49"/>
      <c r="Z167" s="149"/>
      <c r="AA167" s="149"/>
      <c r="AB167" s="149"/>
      <c r="AC167" s="149"/>
      <c r="AD167" s="149"/>
      <c r="AE167" s="149"/>
      <c r="AF167" s="149"/>
      <c r="AG167" s="149" t="s">
        <v>163</v>
      </c>
      <c r="AH167" s="149">
        <v>0</v>
      </c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54"/>
      <c r="B168" s="155"/>
      <c r="C168" s="182" t="s">
        <v>291</v>
      </c>
      <c r="D168" s="183"/>
      <c r="E168" s="184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49"/>
      <c r="Z168" s="149"/>
      <c r="AA168" s="149"/>
      <c r="AB168" s="149"/>
      <c r="AC168" s="149"/>
      <c r="AD168" s="149"/>
      <c r="AE168" s="149"/>
      <c r="AF168" s="149"/>
      <c r="AG168" s="149" t="s">
        <v>163</v>
      </c>
      <c r="AH168" s="149">
        <v>0</v>
      </c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54"/>
      <c r="B169" s="155"/>
      <c r="C169" s="182" t="s">
        <v>222</v>
      </c>
      <c r="D169" s="183"/>
      <c r="E169" s="184"/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49"/>
      <c r="Z169" s="149"/>
      <c r="AA169" s="149"/>
      <c r="AB169" s="149"/>
      <c r="AC169" s="149"/>
      <c r="AD169" s="149"/>
      <c r="AE169" s="149"/>
      <c r="AF169" s="149"/>
      <c r="AG169" s="149" t="s">
        <v>163</v>
      </c>
      <c r="AH169" s="149">
        <v>0</v>
      </c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54"/>
      <c r="B170" s="155"/>
      <c r="C170" s="182" t="s">
        <v>292</v>
      </c>
      <c r="D170" s="183"/>
      <c r="E170" s="184"/>
      <c r="F170" s="156"/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49"/>
      <c r="Z170" s="149"/>
      <c r="AA170" s="149"/>
      <c r="AB170" s="149"/>
      <c r="AC170" s="149"/>
      <c r="AD170" s="149"/>
      <c r="AE170" s="149"/>
      <c r="AF170" s="149"/>
      <c r="AG170" s="149" t="s">
        <v>163</v>
      </c>
      <c r="AH170" s="149">
        <v>0</v>
      </c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">
      <c r="A171" s="154"/>
      <c r="B171" s="155"/>
      <c r="C171" s="182" t="s">
        <v>318</v>
      </c>
      <c r="D171" s="183"/>
      <c r="E171" s="184"/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49"/>
      <c r="Z171" s="149"/>
      <c r="AA171" s="149"/>
      <c r="AB171" s="149"/>
      <c r="AC171" s="149"/>
      <c r="AD171" s="149"/>
      <c r="AE171" s="149"/>
      <c r="AF171" s="149"/>
      <c r="AG171" s="149" t="s">
        <v>163</v>
      </c>
      <c r="AH171" s="149">
        <v>0</v>
      </c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">
      <c r="A172" s="154"/>
      <c r="B172" s="155"/>
      <c r="C172" s="182" t="s">
        <v>319</v>
      </c>
      <c r="D172" s="183"/>
      <c r="E172" s="184"/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49"/>
      <c r="Z172" s="149"/>
      <c r="AA172" s="149"/>
      <c r="AB172" s="149"/>
      <c r="AC172" s="149"/>
      <c r="AD172" s="149"/>
      <c r="AE172" s="149"/>
      <c r="AF172" s="149"/>
      <c r="AG172" s="149" t="s">
        <v>163</v>
      </c>
      <c r="AH172" s="149">
        <v>0</v>
      </c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">
      <c r="A173" s="154"/>
      <c r="B173" s="155"/>
      <c r="C173" s="182" t="s">
        <v>320</v>
      </c>
      <c r="D173" s="183"/>
      <c r="E173" s="184"/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49"/>
      <c r="Z173" s="149"/>
      <c r="AA173" s="149"/>
      <c r="AB173" s="149"/>
      <c r="AC173" s="149"/>
      <c r="AD173" s="149"/>
      <c r="AE173" s="149"/>
      <c r="AF173" s="149"/>
      <c r="AG173" s="149" t="s">
        <v>163</v>
      </c>
      <c r="AH173" s="149">
        <v>0</v>
      </c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">
      <c r="A174" s="154"/>
      <c r="B174" s="155"/>
      <c r="C174" s="182" t="s">
        <v>321</v>
      </c>
      <c r="D174" s="183"/>
      <c r="E174" s="184"/>
      <c r="F174" s="156"/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49"/>
      <c r="Z174" s="149"/>
      <c r="AA174" s="149"/>
      <c r="AB174" s="149"/>
      <c r="AC174" s="149"/>
      <c r="AD174" s="149"/>
      <c r="AE174" s="149"/>
      <c r="AF174" s="149"/>
      <c r="AG174" s="149" t="s">
        <v>163</v>
      </c>
      <c r="AH174" s="149">
        <v>0</v>
      </c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54"/>
      <c r="B175" s="155"/>
      <c r="C175" s="182" t="s">
        <v>322</v>
      </c>
      <c r="D175" s="183"/>
      <c r="E175" s="184"/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49"/>
      <c r="Z175" s="149"/>
      <c r="AA175" s="149"/>
      <c r="AB175" s="149"/>
      <c r="AC175" s="149"/>
      <c r="AD175" s="149"/>
      <c r="AE175" s="149"/>
      <c r="AF175" s="149"/>
      <c r="AG175" s="149" t="s">
        <v>163</v>
      </c>
      <c r="AH175" s="149">
        <v>0</v>
      </c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54"/>
      <c r="B176" s="155"/>
      <c r="C176" s="182" t="s">
        <v>323</v>
      </c>
      <c r="D176" s="183"/>
      <c r="E176" s="184"/>
      <c r="F176" s="156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49"/>
      <c r="Z176" s="149"/>
      <c r="AA176" s="149"/>
      <c r="AB176" s="149"/>
      <c r="AC176" s="149"/>
      <c r="AD176" s="149"/>
      <c r="AE176" s="149"/>
      <c r="AF176" s="149"/>
      <c r="AG176" s="149" t="s">
        <v>163</v>
      </c>
      <c r="AH176" s="149">
        <v>0</v>
      </c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">
      <c r="A177" s="154"/>
      <c r="B177" s="155"/>
      <c r="C177" s="182" t="s">
        <v>324</v>
      </c>
      <c r="D177" s="183"/>
      <c r="E177" s="184"/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49"/>
      <c r="Z177" s="149"/>
      <c r="AA177" s="149"/>
      <c r="AB177" s="149"/>
      <c r="AC177" s="149"/>
      <c r="AD177" s="149"/>
      <c r="AE177" s="149"/>
      <c r="AF177" s="149"/>
      <c r="AG177" s="149" t="s">
        <v>163</v>
      </c>
      <c r="AH177" s="149">
        <v>0</v>
      </c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">
      <c r="A178" s="154"/>
      <c r="B178" s="155"/>
      <c r="C178" s="182" t="s">
        <v>325</v>
      </c>
      <c r="D178" s="183"/>
      <c r="E178" s="184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49"/>
      <c r="Z178" s="149"/>
      <c r="AA178" s="149"/>
      <c r="AB178" s="149"/>
      <c r="AC178" s="149"/>
      <c r="AD178" s="149"/>
      <c r="AE178" s="149"/>
      <c r="AF178" s="149"/>
      <c r="AG178" s="149" t="s">
        <v>163</v>
      </c>
      <c r="AH178" s="149">
        <v>0</v>
      </c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54"/>
      <c r="B179" s="155"/>
      <c r="C179" s="182" t="s">
        <v>312</v>
      </c>
      <c r="D179" s="183"/>
      <c r="E179" s="184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49"/>
      <c r="Z179" s="149"/>
      <c r="AA179" s="149"/>
      <c r="AB179" s="149"/>
      <c r="AC179" s="149"/>
      <c r="AD179" s="149"/>
      <c r="AE179" s="149"/>
      <c r="AF179" s="149"/>
      <c r="AG179" s="149" t="s">
        <v>163</v>
      </c>
      <c r="AH179" s="149">
        <v>0</v>
      </c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54"/>
      <c r="B180" s="155"/>
      <c r="C180" s="182" t="s">
        <v>326</v>
      </c>
      <c r="D180" s="183"/>
      <c r="E180" s="184"/>
      <c r="F180" s="156"/>
      <c r="G180" s="156"/>
      <c r="H180" s="156"/>
      <c r="I180" s="156"/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49"/>
      <c r="Z180" s="149"/>
      <c r="AA180" s="149"/>
      <c r="AB180" s="149"/>
      <c r="AC180" s="149"/>
      <c r="AD180" s="149"/>
      <c r="AE180" s="149"/>
      <c r="AF180" s="149"/>
      <c r="AG180" s="149" t="s">
        <v>163</v>
      </c>
      <c r="AH180" s="149">
        <v>0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54"/>
      <c r="B181" s="155"/>
      <c r="C181" s="182" t="s">
        <v>327</v>
      </c>
      <c r="D181" s="183"/>
      <c r="E181" s="184"/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49"/>
      <c r="Z181" s="149"/>
      <c r="AA181" s="149"/>
      <c r="AB181" s="149"/>
      <c r="AC181" s="149"/>
      <c r="AD181" s="149"/>
      <c r="AE181" s="149"/>
      <c r="AF181" s="149"/>
      <c r="AG181" s="149" t="s">
        <v>163</v>
      </c>
      <c r="AH181" s="149">
        <v>0</v>
      </c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">
      <c r="A182" s="154"/>
      <c r="B182" s="155"/>
      <c r="C182" s="182" t="s">
        <v>315</v>
      </c>
      <c r="D182" s="183"/>
      <c r="E182" s="184"/>
      <c r="F182" s="156"/>
      <c r="G182" s="156"/>
      <c r="H182" s="156"/>
      <c r="I182" s="156"/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49"/>
      <c r="Z182" s="149"/>
      <c r="AA182" s="149"/>
      <c r="AB182" s="149"/>
      <c r="AC182" s="149"/>
      <c r="AD182" s="149"/>
      <c r="AE182" s="149"/>
      <c r="AF182" s="149"/>
      <c r="AG182" s="149" t="s">
        <v>163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54"/>
      <c r="B183" s="155"/>
      <c r="C183" s="182" t="s">
        <v>328</v>
      </c>
      <c r="D183" s="183"/>
      <c r="E183" s="184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49"/>
      <c r="Z183" s="149"/>
      <c r="AA183" s="149"/>
      <c r="AB183" s="149"/>
      <c r="AC183" s="149"/>
      <c r="AD183" s="149"/>
      <c r="AE183" s="149"/>
      <c r="AF183" s="149"/>
      <c r="AG183" s="149" t="s">
        <v>163</v>
      </c>
      <c r="AH183" s="149">
        <v>0</v>
      </c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54"/>
      <c r="B184" s="155"/>
      <c r="C184" s="182" t="s">
        <v>316</v>
      </c>
      <c r="D184" s="183"/>
      <c r="E184" s="184"/>
      <c r="F184" s="156"/>
      <c r="G184" s="156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49"/>
      <c r="Z184" s="149"/>
      <c r="AA184" s="149"/>
      <c r="AB184" s="149"/>
      <c r="AC184" s="149"/>
      <c r="AD184" s="149"/>
      <c r="AE184" s="149"/>
      <c r="AF184" s="149"/>
      <c r="AG184" s="149" t="s">
        <v>163</v>
      </c>
      <c r="AH184" s="149">
        <v>0</v>
      </c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54"/>
      <c r="B185" s="155"/>
      <c r="C185" s="182" t="s">
        <v>329</v>
      </c>
      <c r="D185" s="183"/>
      <c r="E185" s="184"/>
      <c r="F185" s="156"/>
      <c r="G185" s="156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49"/>
      <c r="Z185" s="149"/>
      <c r="AA185" s="149"/>
      <c r="AB185" s="149"/>
      <c r="AC185" s="149"/>
      <c r="AD185" s="149"/>
      <c r="AE185" s="149"/>
      <c r="AF185" s="149"/>
      <c r="AG185" s="149" t="s">
        <v>163</v>
      </c>
      <c r="AH185" s="149">
        <v>0</v>
      </c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54"/>
      <c r="B186" s="155"/>
      <c r="C186" s="182" t="s">
        <v>330</v>
      </c>
      <c r="D186" s="183"/>
      <c r="E186" s="184"/>
      <c r="F186" s="156"/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49"/>
      <c r="Z186" s="149"/>
      <c r="AA186" s="149"/>
      <c r="AB186" s="149"/>
      <c r="AC186" s="149"/>
      <c r="AD186" s="149"/>
      <c r="AE186" s="149"/>
      <c r="AF186" s="149"/>
      <c r="AG186" s="149" t="s">
        <v>163</v>
      </c>
      <c r="AH186" s="149">
        <v>0</v>
      </c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54"/>
      <c r="B187" s="155"/>
      <c r="C187" s="182" t="s">
        <v>331</v>
      </c>
      <c r="D187" s="183"/>
      <c r="E187" s="184"/>
      <c r="F187" s="156"/>
      <c r="G187" s="156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49"/>
      <c r="Z187" s="149"/>
      <c r="AA187" s="149"/>
      <c r="AB187" s="149"/>
      <c r="AC187" s="149"/>
      <c r="AD187" s="149"/>
      <c r="AE187" s="149"/>
      <c r="AF187" s="149"/>
      <c r="AG187" s="149" t="s">
        <v>163</v>
      </c>
      <c r="AH187" s="149">
        <v>0</v>
      </c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54"/>
      <c r="B188" s="155"/>
      <c r="C188" s="182" t="s">
        <v>332</v>
      </c>
      <c r="D188" s="183"/>
      <c r="E188" s="184"/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49"/>
      <c r="Z188" s="149"/>
      <c r="AA188" s="149"/>
      <c r="AB188" s="149"/>
      <c r="AC188" s="149"/>
      <c r="AD188" s="149"/>
      <c r="AE188" s="149"/>
      <c r="AF188" s="149"/>
      <c r="AG188" s="149" t="s">
        <v>163</v>
      </c>
      <c r="AH188" s="149">
        <v>0</v>
      </c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">
      <c r="A189" s="154"/>
      <c r="B189" s="155"/>
      <c r="C189" s="182" t="s">
        <v>333</v>
      </c>
      <c r="D189" s="183"/>
      <c r="E189" s="184">
        <v>223.25165000000001</v>
      </c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49"/>
      <c r="Z189" s="149"/>
      <c r="AA189" s="149"/>
      <c r="AB189" s="149"/>
      <c r="AC189" s="149"/>
      <c r="AD189" s="149"/>
      <c r="AE189" s="149"/>
      <c r="AF189" s="149"/>
      <c r="AG189" s="149" t="s">
        <v>163</v>
      </c>
      <c r="AH189" s="149">
        <v>0</v>
      </c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">
      <c r="A190" s="165">
        <v>28</v>
      </c>
      <c r="B190" s="166" t="s">
        <v>334</v>
      </c>
      <c r="C190" s="180" t="s">
        <v>335</v>
      </c>
      <c r="D190" s="181" t="s">
        <v>220</v>
      </c>
      <c r="E190" s="168">
        <v>3.798</v>
      </c>
      <c r="F190" s="167"/>
      <c r="G190" s="168">
        <f>ROUND(E190*F190,2)</f>
        <v>0</v>
      </c>
      <c r="H190" s="167"/>
      <c r="I190" s="168">
        <f>ROUND(E190*H190,2)</f>
        <v>0</v>
      </c>
      <c r="J190" s="167"/>
      <c r="K190" s="168">
        <f>ROUND(E190*J190,2)</f>
        <v>0</v>
      </c>
      <c r="L190" s="168">
        <v>21</v>
      </c>
      <c r="M190" s="168">
        <f>G190*(1+L190/100)</f>
        <v>0</v>
      </c>
      <c r="N190" s="168">
        <v>5.3690000000000002E-2</v>
      </c>
      <c r="O190" s="168">
        <f>ROUND(E190*N190,2)</f>
        <v>0.2</v>
      </c>
      <c r="P190" s="168">
        <v>0</v>
      </c>
      <c r="Q190" s="168">
        <f>ROUND(E190*P190,2)</f>
        <v>0</v>
      </c>
      <c r="R190" s="168"/>
      <c r="S190" s="168" t="s">
        <v>157</v>
      </c>
      <c r="T190" s="169" t="s">
        <v>157</v>
      </c>
      <c r="U190" s="156">
        <v>1.18</v>
      </c>
      <c r="V190" s="156">
        <f>ROUND(E190*U190,2)</f>
        <v>4.4800000000000004</v>
      </c>
      <c r="W190" s="156"/>
      <c r="X190" s="156" t="s">
        <v>158</v>
      </c>
      <c r="Y190" s="149"/>
      <c r="Z190" s="149"/>
      <c r="AA190" s="149"/>
      <c r="AB190" s="149"/>
      <c r="AC190" s="149"/>
      <c r="AD190" s="149"/>
      <c r="AE190" s="149"/>
      <c r="AF190" s="149"/>
      <c r="AG190" s="149" t="s">
        <v>159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54"/>
      <c r="B191" s="155"/>
      <c r="C191" s="253" t="s">
        <v>211</v>
      </c>
      <c r="D191" s="254"/>
      <c r="E191" s="254"/>
      <c r="F191" s="254"/>
      <c r="G191" s="254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49"/>
      <c r="Z191" s="149"/>
      <c r="AA191" s="149"/>
      <c r="AB191" s="149"/>
      <c r="AC191" s="149"/>
      <c r="AD191" s="149"/>
      <c r="AE191" s="149"/>
      <c r="AF191" s="149"/>
      <c r="AG191" s="149" t="s">
        <v>161</v>
      </c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">
      <c r="A192" s="154"/>
      <c r="B192" s="155"/>
      <c r="C192" s="182" t="s">
        <v>319</v>
      </c>
      <c r="D192" s="183"/>
      <c r="E192" s="184"/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49"/>
      <c r="Z192" s="149"/>
      <c r="AA192" s="149"/>
      <c r="AB192" s="149"/>
      <c r="AC192" s="149"/>
      <c r="AD192" s="149"/>
      <c r="AE192" s="149"/>
      <c r="AF192" s="149"/>
      <c r="AG192" s="149" t="s">
        <v>163</v>
      </c>
      <c r="AH192" s="149">
        <v>0</v>
      </c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">
      <c r="A193" s="154"/>
      <c r="B193" s="155"/>
      <c r="C193" s="182" t="s">
        <v>320</v>
      </c>
      <c r="D193" s="183"/>
      <c r="E193" s="184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49"/>
      <c r="Z193" s="149"/>
      <c r="AA193" s="149"/>
      <c r="AB193" s="149"/>
      <c r="AC193" s="149"/>
      <c r="AD193" s="149"/>
      <c r="AE193" s="149"/>
      <c r="AF193" s="149"/>
      <c r="AG193" s="149" t="s">
        <v>163</v>
      </c>
      <c r="AH193" s="149">
        <v>0</v>
      </c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">
      <c r="A194" s="154"/>
      <c r="B194" s="155"/>
      <c r="C194" s="182" t="s">
        <v>336</v>
      </c>
      <c r="D194" s="183"/>
      <c r="E194" s="184">
        <v>3.798</v>
      </c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49"/>
      <c r="Z194" s="149"/>
      <c r="AA194" s="149"/>
      <c r="AB194" s="149"/>
      <c r="AC194" s="149"/>
      <c r="AD194" s="149"/>
      <c r="AE194" s="149"/>
      <c r="AF194" s="149"/>
      <c r="AG194" s="149" t="s">
        <v>163</v>
      </c>
      <c r="AH194" s="149">
        <v>0</v>
      </c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">
      <c r="A195" s="165">
        <v>29</v>
      </c>
      <c r="B195" s="166" t="s">
        <v>337</v>
      </c>
      <c r="C195" s="180" t="s">
        <v>338</v>
      </c>
      <c r="D195" s="181" t="s">
        <v>220</v>
      </c>
      <c r="E195" s="168">
        <v>264.93144999999998</v>
      </c>
      <c r="F195" s="167"/>
      <c r="G195" s="168">
        <f>ROUND(E195*F195,2)</f>
        <v>0</v>
      </c>
      <c r="H195" s="167"/>
      <c r="I195" s="168">
        <f>ROUND(E195*H195,2)</f>
        <v>0</v>
      </c>
      <c r="J195" s="167"/>
      <c r="K195" s="168">
        <f>ROUND(E195*J195,2)</f>
        <v>0</v>
      </c>
      <c r="L195" s="168">
        <v>21</v>
      </c>
      <c r="M195" s="168">
        <f>G195*(1+L195/100)</f>
        <v>0</v>
      </c>
      <c r="N195" s="168">
        <v>6.5799999999999999E-3</v>
      </c>
      <c r="O195" s="168">
        <f>ROUND(E195*N195,2)</f>
        <v>1.74</v>
      </c>
      <c r="P195" s="168">
        <v>0</v>
      </c>
      <c r="Q195" s="168">
        <f>ROUND(E195*P195,2)</f>
        <v>0</v>
      </c>
      <c r="R195" s="168"/>
      <c r="S195" s="168" t="s">
        <v>157</v>
      </c>
      <c r="T195" s="169" t="s">
        <v>157</v>
      </c>
      <c r="U195" s="156">
        <v>0.32</v>
      </c>
      <c r="V195" s="156">
        <f>ROUND(E195*U195,2)</f>
        <v>84.78</v>
      </c>
      <c r="W195" s="156"/>
      <c r="X195" s="156" t="s">
        <v>158</v>
      </c>
      <c r="Y195" s="149"/>
      <c r="Z195" s="149"/>
      <c r="AA195" s="149"/>
      <c r="AB195" s="149"/>
      <c r="AC195" s="149"/>
      <c r="AD195" s="149"/>
      <c r="AE195" s="149"/>
      <c r="AF195" s="149"/>
      <c r="AG195" s="149" t="s">
        <v>159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2">
      <c r="A196" s="154"/>
      <c r="B196" s="155"/>
      <c r="C196" s="253" t="s">
        <v>211</v>
      </c>
      <c r="D196" s="254"/>
      <c r="E196" s="254"/>
      <c r="F196" s="254"/>
      <c r="G196" s="254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49"/>
      <c r="Z196" s="149"/>
      <c r="AA196" s="149"/>
      <c r="AB196" s="149"/>
      <c r="AC196" s="149"/>
      <c r="AD196" s="149"/>
      <c r="AE196" s="149"/>
      <c r="AF196" s="149"/>
      <c r="AG196" s="149" t="s">
        <v>161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">
      <c r="A197" s="154"/>
      <c r="B197" s="155"/>
      <c r="C197" s="182" t="s">
        <v>322</v>
      </c>
      <c r="D197" s="183"/>
      <c r="E197" s="184"/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49"/>
      <c r="Z197" s="149"/>
      <c r="AA197" s="149"/>
      <c r="AB197" s="149"/>
      <c r="AC197" s="149"/>
      <c r="AD197" s="149"/>
      <c r="AE197" s="149"/>
      <c r="AF197" s="149"/>
      <c r="AG197" s="149" t="s">
        <v>163</v>
      </c>
      <c r="AH197" s="149">
        <v>0</v>
      </c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">
      <c r="A198" s="154"/>
      <c r="B198" s="155"/>
      <c r="C198" s="182" t="s">
        <v>323</v>
      </c>
      <c r="D198" s="183"/>
      <c r="E198" s="184"/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49"/>
      <c r="Z198" s="149"/>
      <c r="AA198" s="149"/>
      <c r="AB198" s="149"/>
      <c r="AC198" s="149"/>
      <c r="AD198" s="149"/>
      <c r="AE198" s="149"/>
      <c r="AF198" s="149"/>
      <c r="AG198" s="149" t="s">
        <v>163</v>
      </c>
      <c r="AH198" s="149">
        <v>0</v>
      </c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">
      <c r="A199" s="154"/>
      <c r="B199" s="155"/>
      <c r="C199" s="182" t="s">
        <v>324</v>
      </c>
      <c r="D199" s="183"/>
      <c r="E199" s="184"/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49"/>
      <c r="Z199" s="149"/>
      <c r="AA199" s="149"/>
      <c r="AB199" s="149"/>
      <c r="AC199" s="149"/>
      <c r="AD199" s="149"/>
      <c r="AE199" s="149"/>
      <c r="AF199" s="149"/>
      <c r="AG199" s="149" t="s">
        <v>163</v>
      </c>
      <c r="AH199" s="149">
        <v>0</v>
      </c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">
      <c r="A200" s="154"/>
      <c r="B200" s="155"/>
      <c r="C200" s="182" t="s">
        <v>325</v>
      </c>
      <c r="D200" s="183"/>
      <c r="E200" s="184"/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49"/>
      <c r="Z200" s="149"/>
      <c r="AA200" s="149"/>
      <c r="AB200" s="149"/>
      <c r="AC200" s="149"/>
      <c r="AD200" s="149"/>
      <c r="AE200" s="149"/>
      <c r="AF200" s="149"/>
      <c r="AG200" s="149" t="s">
        <v>163</v>
      </c>
      <c r="AH200" s="149">
        <v>0</v>
      </c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">
      <c r="A201" s="154"/>
      <c r="B201" s="155"/>
      <c r="C201" s="182" t="s">
        <v>312</v>
      </c>
      <c r="D201" s="183"/>
      <c r="E201" s="184"/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49"/>
      <c r="Z201" s="149"/>
      <c r="AA201" s="149"/>
      <c r="AB201" s="149"/>
      <c r="AC201" s="149"/>
      <c r="AD201" s="149"/>
      <c r="AE201" s="149"/>
      <c r="AF201" s="149"/>
      <c r="AG201" s="149" t="s">
        <v>163</v>
      </c>
      <c r="AH201" s="149">
        <v>0</v>
      </c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">
      <c r="A202" s="154"/>
      <c r="B202" s="155"/>
      <c r="C202" s="182" t="s">
        <v>326</v>
      </c>
      <c r="D202" s="183"/>
      <c r="E202" s="184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49"/>
      <c r="Z202" s="149"/>
      <c r="AA202" s="149"/>
      <c r="AB202" s="149"/>
      <c r="AC202" s="149"/>
      <c r="AD202" s="149"/>
      <c r="AE202" s="149"/>
      <c r="AF202" s="149"/>
      <c r="AG202" s="149" t="s">
        <v>163</v>
      </c>
      <c r="AH202" s="149">
        <v>0</v>
      </c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">
      <c r="A203" s="154"/>
      <c r="B203" s="155"/>
      <c r="C203" s="182" t="s">
        <v>327</v>
      </c>
      <c r="D203" s="183"/>
      <c r="E203" s="184"/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49"/>
      <c r="Z203" s="149"/>
      <c r="AA203" s="149"/>
      <c r="AB203" s="149"/>
      <c r="AC203" s="149"/>
      <c r="AD203" s="149"/>
      <c r="AE203" s="149"/>
      <c r="AF203" s="149"/>
      <c r="AG203" s="149" t="s">
        <v>163</v>
      </c>
      <c r="AH203" s="149">
        <v>0</v>
      </c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">
      <c r="A204" s="154"/>
      <c r="B204" s="155"/>
      <c r="C204" s="182" t="s">
        <v>315</v>
      </c>
      <c r="D204" s="183"/>
      <c r="E204" s="184"/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49"/>
      <c r="Z204" s="149"/>
      <c r="AA204" s="149"/>
      <c r="AB204" s="149"/>
      <c r="AC204" s="149"/>
      <c r="AD204" s="149"/>
      <c r="AE204" s="149"/>
      <c r="AF204" s="149"/>
      <c r="AG204" s="149" t="s">
        <v>163</v>
      </c>
      <c r="AH204" s="149">
        <v>0</v>
      </c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">
      <c r="A205" s="154"/>
      <c r="B205" s="155"/>
      <c r="C205" s="182" t="s">
        <v>328</v>
      </c>
      <c r="D205" s="183"/>
      <c r="E205" s="184"/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49"/>
      <c r="Z205" s="149"/>
      <c r="AA205" s="149"/>
      <c r="AB205" s="149"/>
      <c r="AC205" s="149"/>
      <c r="AD205" s="149"/>
      <c r="AE205" s="149"/>
      <c r="AF205" s="149"/>
      <c r="AG205" s="149" t="s">
        <v>163</v>
      </c>
      <c r="AH205" s="149">
        <v>0</v>
      </c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54"/>
      <c r="B206" s="155"/>
      <c r="C206" s="182" t="s">
        <v>316</v>
      </c>
      <c r="D206" s="183"/>
      <c r="E206" s="184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49"/>
      <c r="Z206" s="149"/>
      <c r="AA206" s="149"/>
      <c r="AB206" s="149"/>
      <c r="AC206" s="149"/>
      <c r="AD206" s="149"/>
      <c r="AE206" s="149"/>
      <c r="AF206" s="149"/>
      <c r="AG206" s="149" t="s">
        <v>163</v>
      </c>
      <c r="AH206" s="149">
        <v>0</v>
      </c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">
      <c r="A207" s="154"/>
      <c r="B207" s="155"/>
      <c r="C207" s="182" t="s">
        <v>329</v>
      </c>
      <c r="D207" s="183"/>
      <c r="E207" s="184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49"/>
      <c r="Z207" s="149"/>
      <c r="AA207" s="149"/>
      <c r="AB207" s="149"/>
      <c r="AC207" s="149"/>
      <c r="AD207" s="149"/>
      <c r="AE207" s="149"/>
      <c r="AF207" s="149"/>
      <c r="AG207" s="149" t="s">
        <v>163</v>
      </c>
      <c r="AH207" s="149">
        <v>0</v>
      </c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54"/>
      <c r="B208" s="155"/>
      <c r="C208" s="182" t="s">
        <v>330</v>
      </c>
      <c r="D208" s="183"/>
      <c r="E208" s="184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49"/>
      <c r="Z208" s="149"/>
      <c r="AA208" s="149"/>
      <c r="AB208" s="149"/>
      <c r="AC208" s="149"/>
      <c r="AD208" s="149"/>
      <c r="AE208" s="149"/>
      <c r="AF208" s="149"/>
      <c r="AG208" s="149" t="s">
        <v>163</v>
      </c>
      <c r="AH208" s="149">
        <v>0</v>
      </c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">
      <c r="A209" s="154"/>
      <c r="B209" s="155"/>
      <c r="C209" s="182" t="s">
        <v>331</v>
      </c>
      <c r="D209" s="183"/>
      <c r="E209" s="184"/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49"/>
      <c r="Z209" s="149"/>
      <c r="AA209" s="149"/>
      <c r="AB209" s="149"/>
      <c r="AC209" s="149"/>
      <c r="AD209" s="149"/>
      <c r="AE209" s="149"/>
      <c r="AF209" s="149"/>
      <c r="AG209" s="149" t="s">
        <v>163</v>
      </c>
      <c r="AH209" s="149">
        <v>0</v>
      </c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">
      <c r="A210" s="154"/>
      <c r="B210" s="155"/>
      <c r="C210" s="182" t="s">
        <v>332</v>
      </c>
      <c r="D210" s="183"/>
      <c r="E210" s="184"/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49"/>
      <c r="Z210" s="149"/>
      <c r="AA210" s="149"/>
      <c r="AB210" s="149"/>
      <c r="AC210" s="149"/>
      <c r="AD210" s="149"/>
      <c r="AE210" s="149"/>
      <c r="AF210" s="149"/>
      <c r="AG210" s="149" t="s">
        <v>163</v>
      </c>
      <c r="AH210" s="149">
        <v>0</v>
      </c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54"/>
      <c r="B211" s="155"/>
      <c r="C211" s="182" t="s">
        <v>293</v>
      </c>
      <c r="D211" s="183"/>
      <c r="E211" s="184"/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49"/>
      <c r="Z211" s="149"/>
      <c r="AA211" s="149"/>
      <c r="AB211" s="149"/>
      <c r="AC211" s="149"/>
      <c r="AD211" s="149"/>
      <c r="AE211" s="149"/>
      <c r="AF211" s="149"/>
      <c r="AG211" s="149" t="s">
        <v>163</v>
      </c>
      <c r="AH211" s="149">
        <v>0</v>
      </c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 x14ac:dyDescent="0.2">
      <c r="A212" s="154"/>
      <c r="B212" s="155"/>
      <c r="C212" s="182" t="s">
        <v>339</v>
      </c>
      <c r="D212" s="183"/>
      <c r="E212" s="184">
        <v>264.93144999999998</v>
      </c>
      <c r="F212" s="156"/>
      <c r="G212" s="156"/>
      <c r="H212" s="156"/>
      <c r="I212" s="156"/>
      <c r="J212" s="156"/>
      <c r="K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49"/>
      <c r="Z212" s="149"/>
      <c r="AA212" s="149"/>
      <c r="AB212" s="149"/>
      <c r="AC212" s="149"/>
      <c r="AD212" s="149"/>
      <c r="AE212" s="149"/>
      <c r="AF212" s="149"/>
      <c r="AG212" s="149" t="s">
        <v>163</v>
      </c>
      <c r="AH212" s="149">
        <v>0</v>
      </c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ht="22.5" outlineLevel="1" x14ac:dyDescent="0.2">
      <c r="A213" s="165">
        <v>30</v>
      </c>
      <c r="B213" s="166" t="s">
        <v>340</v>
      </c>
      <c r="C213" s="180" t="s">
        <v>341</v>
      </c>
      <c r="D213" s="181" t="s">
        <v>220</v>
      </c>
      <c r="E213" s="168">
        <v>303.52945</v>
      </c>
      <c r="F213" s="167"/>
      <c r="G213" s="168">
        <f>ROUND(E213*F213,2)</f>
        <v>0</v>
      </c>
      <c r="H213" s="167"/>
      <c r="I213" s="168">
        <f>ROUND(E213*H213,2)</f>
        <v>0</v>
      </c>
      <c r="J213" s="167"/>
      <c r="K213" s="168">
        <f>ROUND(E213*J213,2)</f>
        <v>0</v>
      </c>
      <c r="L213" s="168">
        <v>21</v>
      </c>
      <c r="M213" s="168">
        <f>G213*(1+L213/100)</f>
        <v>0</v>
      </c>
      <c r="N213" s="168">
        <v>3.6700000000000001E-3</v>
      </c>
      <c r="O213" s="168">
        <f>ROUND(E213*N213,2)</f>
        <v>1.1100000000000001</v>
      </c>
      <c r="P213" s="168">
        <v>0</v>
      </c>
      <c r="Q213" s="168">
        <f>ROUND(E213*P213,2)</f>
        <v>0</v>
      </c>
      <c r="R213" s="168"/>
      <c r="S213" s="168" t="s">
        <v>157</v>
      </c>
      <c r="T213" s="169" t="s">
        <v>157</v>
      </c>
      <c r="U213" s="156">
        <v>0.36</v>
      </c>
      <c r="V213" s="156">
        <f>ROUND(E213*U213,2)</f>
        <v>109.27</v>
      </c>
      <c r="W213" s="156"/>
      <c r="X213" s="156" t="s">
        <v>158</v>
      </c>
      <c r="Y213" s="149"/>
      <c r="Z213" s="149"/>
      <c r="AA213" s="149"/>
      <c r="AB213" s="149"/>
      <c r="AC213" s="149"/>
      <c r="AD213" s="149"/>
      <c r="AE213" s="149"/>
      <c r="AF213" s="149"/>
      <c r="AG213" s="149" t="s">
        <v>159</v>
      </c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">
      <c r="A214" s="154"/>
      <c r="B214" s="155"/>
      <c r="C214" s="253" t="s">
        <v>211</v>
      </c>
      <c r="D214" s="254"/>
      <c r="E214" s="254"/>
      <c r="F214" s="254"/>
      <c r="G214" s="254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49"/>
      <c r="Z214" s="149"/>
      <c r="AA214" s="149"/>
      <c r="AB214" s="149"/>
      <c r="AC214" s="149"/>
      <c r="AD214" s="149"/>
      <c r="AE214" s="149"/>
      <c r="AF214" s="149"/>
      <c r="AG214" s="149" t="s">
        <v>161</v>
      </c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">
      <c r="A215" s="154"/>
      <c r="B215" s="155"/>
      <c r="C215" s="182" t="s">
        <v>342</v>
      </c>
      <c r="D215" s="183"/>
      <c r="E215" s="184"/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49"/>
      <c r="Z215" s="149"/>
      <c r="AA215" s="149"/>
      <c r="AB215" s="149"/>
      <c r="AC215" s="149"/>
      <c r="AD215" s="149"/>
      <c r="AE215" s="149"/>
      <c r="AF215" s="149"/>
      <c r="AG215" s="149" t="s">
        <v>163</v>
      </c>
      <c r="AH215" s="149">
        <v>0</v>
      </c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">
      <c r="A216" s="154"/>
      <c r="B216" s="155"/>
      <c r="C216" s="182" t="s">
        <v>343</v>
      </c>
      <c r="D216" s="183"/>
      <c r="E216" s="184"/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49"/>
      <c r="Z216" s="149"/>
      <c r="AA216" s="149"/>
      <c r="AB216" s="149"/>
      <c r="AC216" s="149"/>
      <c r="AD216" s="149"/>
      <c r="AE216" s="149"/>
      <c r="AF216" s="149"/>
      <c r="AG216" s="149" t="s">
        <v>163</v>
      </c>
      <c r="AH216" s="149">
        <v>0</v>
      </c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">
      <c r="A217" s="154"/>
      <c r="B217" s="155"/>
      <c r="C217" s="182" t="s">
        <v>344</v>
      </c>
      <c r="D217" s="183"/>
      <c r="E217" s="184"/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49"/>
      <c r="Z217" s="149"/>
      <c r="AA217" s="149"/>
      <c r="AB217" s="149"/>
      <c r="AC217" s="149"/>
      <c r="AD217" s="149"/>
      <c r="AE217" s="149"/>
      <c r="AF217" s="149"/>
      <c r="AG217" s="149" t="s">
        <v>163</v>
      </c>
      <c r="AH217" s="149">
        <v>0</v>
      </c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">
      <c r="A218" s="154"/>
      <c r="B218" s="155"/>
      <c r="C218" s="182" t="s">
        <v>345</v>
      </c>
      <c r="D218" s="183"/>
      <c r="E218" s="184"/>
      <c r="F218" s="156"/>
      <c r="G218" s="156"/>
      <c r="H218" s="156"/>
      <c r="I218" s="156"/>
      <c r="J218" s="156"/>
      <c r="K218" s="156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49"/>
      <c r="Z218" s="149"/>
      <c r="AA218" s="149"/>
      <c r="AB218" s="149"/>
      <c r="AC218" s="149"/>
      <c r="AD218" s="149"/>
      <c r="AE218" s="149"/>
      <c r="AF218" s="149"/>
      <c r="AG218" s="149" t="s">
        <v>163</v>
      </c>
      <c r="AH218" s="149">
        <v>0</v>
      </c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">
      <c r="A219" s="154"/>
      <c r="B219" s="155"/>
      <c r="C219" s="182" t="s">
        <v>346</v>
      </c>
      <c r="D219" s="183"/>
      <c r="E219" s="184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49"/>
      <c r="Z219" s="149"/>
      <c r="AA219" s="149"/>
      <c r="AB219" s="149"/>
      <c r="AC219" s="149"/>
      <c r="AD219" s="149"/>
      <c r="AE219" s="149"/>
      <c r="AF219" s="149"/>
      <c r="AG219" s="149" t="s">
        <v>163</v>
      </c>
      <c r="AH219" s="149">
        <v>0</v>
      </c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">
      <c r="A220" s="154"/>
      <c r="B220" s="155"/>
      <c r="C220" s="182" t="s">
        <v>347</v>
      </c>
      <c r="D220" s="183"/>
      <c r="E220" s="184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49"/>
      <c r="Z220" s="149"/>
      <c r="AA220" s="149"/>
      <c r="AB220" s="149"/>
      <c r="AC220" s="149"/>
      <c r="AD220" s="149"/>
      <c r="AE220" s="149"/>
      <c r="AF220" s="149"/>
      <c r="AG220" s="149" t="s">
        <v>163</v>
      </c>
      <c r="AH220" s="149">
        <v>0</v>
      </c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">
      <c r="A221" s="154"/>
      <c r="B221" s="155"/>
      <c r="C221" s="182" t="s">
        <v>348</v>
      </c>
      <c r="D221" s="183"/>
      <c r="E221" s="184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49"/>
      <c r="Z221" s="149"/>
      <c r="AA221" s="149"/>
      <c r="AB221" s="149"/>
      <c r="AC221" s="149"/>
      <c r="AD221" s="149"/>
      <c r="AE221" s="149"/>
      <c r="AF221" s="149"/>
      <c r="AG221" s="149" t="s">
        <v>163</v>
      </c>
      <c r="AH221" s="149">
        <v>0</v>
      </c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">
      <c r="A222" s="154"/>
      <c r="B222" s="155"/>
      <c r="C222" s="182" t="s">
        <v>349</v>
      </c>
      <c r="D222" s="183"/>
      <c r="E222" s="184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49"/>
      <c r="Z222" s="149"/>
      <c r="AA222" s="149"/>
      <c r="AB222" s="149"/>
      <c r="AC222" s="149"/>
      <c r="AD222" s="149"/>
      <c r="AE222" s="149"/>
      <c r="AF222" s="149"/>
      <c r="AG222" s="149" t="s">
        <v>163</v>
      </c>
      <c r="AH222" s="149">
        <v>0</v>
      </c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">
      <c r="A223" s="154"/>
      <c r="B223" s="155"/>
      <c r="C223" s="182" t="s">
        <v>350</v>
      </c>
      <c r="D223" s="183"/>
      <c r="E223" s="184"/>
      <c r="F223" s="156"/>
      <c r="G223" s="156"/>
      <c r="H223" s="156"/>
      <c r="I223" s="156"/>
      <c r="J223" s="156"/>
      <c r="K223" s="156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  <c r="X223" s="156"/>
      <c r="Y223" s="149"/>
      <c r="Z223" s="149"/>
      <c r="AA223" s="149"/>
      <c r="AB223" s="149"/>
      <c r="AC223" s="149"/>
      <c r="AD223" s="149"/>
      <c r="AE223" s="149"/>
      <c r="AF223" s="149"/>
      <c r="AG223" s="149" t="s">
        <v>163</v>
      </c>
      <c r="AH223" s="149">
        <v>0</v>
      </c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">
      <c r="A224" s="154"/>
      <c r="B224" s="155"/>
      <c r="C224" s="182" t="s">
        <v>351</v>
      </c>
      <c r="D224" s="183"/>
      <c r="E224" s="184"/>
      <c r="F224" s="156"/>
      <c r="G224" s="156"/>
      <c r="H224" s="156"/>
      <c r="I224" s="156"/>
      <c r="J224" s="156"/>
      <c r="K224" s="156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49"/>
      <c r="Z224" s="149"/>
      <c r="AA224" s="149"/>
      <c r="AB224" s="149"/>
      <c r="AC224" s="149"/>
      <c r="AD224" s="149"/>
      <c r="AE224" s="149"/>
      <c r="AF224" s="149"/>
      <c r="AG224" s="149" t="s">
        <v>163</v>
      </c>
      <c r="AH224" s="149">
        <v>0</v>
      </c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2">
      <c r="A225" s="154"/>
      <c r="B225" s="155"/>
      <c r="C225" s="182" t="s">
        <v>352</v>
      </c>
      <c r="D225" s="183"/>
      <c r="E225" s="184"/>
      <c r="F225" s="156"/>
      <c r="G225" s="156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49"/>
      <c r="Z225" s="149"/>
      <c r="AA225" s="149"/>
      <c r="AB225" s="149"/>
      <c r="AC225" s="149"/>
      <c r="AD225" s="149"/>
      <c r="AE225" s="149"/>
      <c r="AF225" s="149"/>
      <c r="AG225" s="149" t="s">
        <v>163</v>
      </c>
      <c r="AH225" s="149">
        <v>0</v>
      </c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">
      <c r="A226" s="154"/>
      <c r="B226" s="155"/>
      <c r="C226" s="182" t="s">
        <v>353</v>
      </c>
      <c r="D226" s="183"/>
      <c r="E226" s="184"/>
      <c r="F226" s="156"/>
      <c r="G226" s="156"/>
      <c r="H226" s="156"/>
      <c r="I226" s="156"/>
      <c r="J226" s="156"/>
      <c r="K226" s="156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49"/>
      <c r="Z226" s="149"/>
      <c r="AA226" s="149"/>
      <c r="AB226" s="149"/>
      <c r="AC226" s="149"/>
      <c r="AD226" s="149"/>
      <c r="AE226" s="149"/>
      <c r="AF226" s="149"/>
      <c r="AG226" s="149" t="s">
        <v>163</v>
      </c>
      <c r="AH226" s="149">
        <v>0</v>
      </c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">
      <c r="A227" s="154"/>
      <c r="B227" s="155"/>
      <c r="C227" s="182" t="s">
        <v>354</v>
      </c>
      <c r="D227" s="183"/>
      <c r="E227" s="184"/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49"/>
      <c r="Z227" s="149"/>
      <c r="AA227" s="149"/>
      <c r="AB227" s="149"/>
      <c r="AC227" s="149"/>
      <c r="AD227" s="149"/>
      <c r="AE227" s="149"/>
      <c r="AF227" s="149"/>
      <c r="AG227" s="149" t="s">
        <v>163</v>
      </c>
      <c r="AH227" s="149">
        <v>0</v>
      </c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 x14ac:dyDescent="0.2">
      <c r="A228" s="154"/>
      <c r="B228" s="155"/>
      <c r="C228" s="182" t="s">
        <v>355</v>
      </c>
      <c r="D228" s="183"/>
      <c r="E228" s="184"/>
      <c r="F228" s="156"/>
      <c r="G228" s="156"/>
      <c r="H228" s="156"/>
      <c r="I228" s="156"/>
      <c r="J228" s="156"/>
      <c r="K228" s="156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49"/>
      <c r="Z228" s="149"/>
      <c r="AA228" s="149"/>
      <c r="AB228" s="149"/>
      <c r="AC228" s="149"/>
      <c r="AD228" s="149"/>
      <c r="AE228" s="149"/>
      <c r="AF228" s="149"/>
      <c r="AG228" s="149" t="s">
        <v>163</v>
      </c>
      <c r="AH228" s="149">
        <v>0</v>
      </c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">
      <c r="A229" s="154"/>
      <c r="B229" s="155"/>
      <c r="C229" s="182" t="s">
        <v>356</v>
      </c>
      <c r="D229" s="183"/>
      <c r="E229" s="184"/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49"/>
      <c r="Z229" s="149"/>
      <c r="AA229" s="149"/>
      <c r="AB229" s="149"/>
      <c r="AC229" s="149"/>
      <c r="AD229" s="149"/>
      <c r="AE229" s="149"/>
      <c r="AF229" s="149"/>
      <c r="AG229" s="149" t="s">
        <v>163</v>
      </c>
      <c r="AH229" s="149">
        <v>0</v>
      </c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1" x14ac:dyDescent="0.2">
      <c r="A230" s="154"/>
      <c r="B230" s="155"/>
      <c r="C230" s="182" t="s">
        <v>305</v>
      </c>
      <c r="D230" s="183"/>
      <c r="E230" s="184"/>
      <c r="F230" s="156"/>
      <c r="G230" s="156"/>
      <c r="H230" s="156"/>
      <c r="I230" s="156"/>
      <c r="J230" s="156"/>
      <c r="K230" s="156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49"/>
      <c r="Z230" s="149"/>
      <c r="AA230" s="149"/>
      <c r="AB230" s="149"/>
      <c r="AC230" s="149"/>
      <c r="AD230" s="149"/>
      <c r="AE230" s="149"/>
      <c r="AF230" s="149"/>
      <c r="AG230" s="149" t="s">
        <v>163</v>
      </c>
      <c r="AH230" s="149">
        <v>0</v>
      </c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1" x14ac:dyDescent="0.2">
      <c r="A231" s="154"/>
      <c r="B231" s="155"/>
      <c r="C231" s="182" t="s">
        <v>306</v>
      </c>
      <c r="D231" s="183"/>
      <c r="E231" s="184"/>
      <c r="F231" s="156"/>
      <c r="G231" s="156"/>
      <c r="H231" s="156"/>
      <c r="I231" s="156"/>
      <c r="J231" s="156"/>
      <c r="K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49"/>
      <c r="Z231" s="149"/>
      <c r="AA231" s="149"/>
      <c r="AB231" s="149"/>
      <c r="AC231" s="149"/>
      <c r="AD231" s="149"/>
      <c r="AE231" s="149"/>
      <c r="AF231" s="149"/>
      <c r="AG231" s="149" t="s">
        <v>163</v>
      </c>
      <c r="AH231" s="149">
        <v>0</v>
      </c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 x14ac:dyDescent="0.2">
      <c r="A232" s="154"/>
      <c r="B232" s="155"/>
      <c r="C232" s="182" t="s">
        <v>307</v>
      </c>
      <c r="D232" s="183"/>
      <c r="E232" s="184"/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49"/>
      <c r="Z232" s="149"/>
      <c r="AA232" s="149"/>
      <c r="AB232" s="149"/>
      <c r="AC232" s="149"/>
      <c r="AD232" s="149"/>
      <c r="AE232" s="149"/>
      <c r="AF232" s="149"/>
      <c r="AG232" s="149" t="s">
        <v>163</v>
      </c>
      <c r="AH232" s="149">
        <v>0</v>
      </c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2">
      <c r="A233" s="154"/>
      <c r="B233" s="155"/>
      <c r="C233" s="182" t="s">
        <v>308</v>
      </c>
      <c r="D233" s="183"/>
      <c r="E233" s="184"/>
      <c r="F233" s="156"/>
      <c r="G233" s="156"/>
      <c r="H233" s="156"/>
      <c r="I233" s="156"/>
      <c r="J233" s="156"/>
      <c r="K233" s="156"/>
      <c r="L233" s="156"/>
      <c r="M233" s="156"/>
      <c r="N233" s="156"/>
      <c r="O233" s="156"/>
      <c r="P233" s="156"/>
      <c r="Q233" s="156"/>
      <c r="R233" s="156"/>
      <c r="S233" s="156"/>
      <c r="T233" s="156"/>
      <c r="U233" s="156"/>
      <c r="V233" s="156"/>
      <c r="W233" s="156"/>
      <c r="X233" s="156"/>
      <c r="Y233" s="149"/>
      <c r="Z233" s="149"/>
      <c r="AA233" s="149"/>
      <c r="AB233" s="149"/>
      <c r="AC233" s="149"/>
      <c r="AD233" s="149"/>
      <c r="AE233" s="149"/>
      <c r="AF233" s="149"/>
      <c r="AG233" s="149" t="s">
        <v>163</v>
      </c>
      <c r="AH233" s="149">
        <v>0</v>
      </c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">
      <c r="A234" s="154"/>
      <c r="B234" s="155"/>
      <c r="C234" s="182" t="s">
        <v>309</v>
      </c>
      <c r="D234" s="183"/>
      <c r="E234" s="184"/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49"/>
      <c r="Z234" s="149"/>
      <c r="AA234" s="149"/>
      <c r="AB234" s="149"/>
      <c r="AC234" s="149"/>
      <c r="AD234" s="149"/>
      <c r="AE234" s="149"/>
      <c r="AF234" s="149"/>
      <c r="AG234" s="149" t="s">
        <v>163</v>
      </c>
      <c r="AH234" s="149">
        <v>0</v>
      </c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2">
      <c r="A235" s="154"/>
      <c r="B235" s="155"/>
      <c r="C235" s="182" t="s">
        <v>357</v>
      </c>
      <c r="D235" s="183"/>
      <c r="E235" s="184"/>
      <c r="F235" s="156"/>
      <c r="G235" s="156"/>
      <c r="H235" s="156"/>
      <c r="I235" s="156"/>
      <c r="J235" s="156"/>
      <c r="K235" s="156"/>
      <c r="L235" s="156"/>
      <c r="M235" s="156"/>
      <c r="N235" s="156"/>
      <c r="O235" s="156"/>
      <c r="P235" s="156"/>
      <c r="Q235" s="156"/>
      <c r="R235" s="156"/>
      <c r="S235" s="156"/>
      <c r="T235" s="156"/>
      <c r="U235" s="156"/>
      <c r="V235" s="156"/>
      <c r="W235" s="156"/>
      <c r="X235" s="156"/>
      <c r="Y235" s="149"/>
      <c r="Z235" s="149"/>
      <c r="AA235" s="149"/>
      <c r="AB235" s="149"/>
      <c r="AC235" s="149"/>
      <c r="AD235" s="149"/>
      <c r="AE235" s="149"/>
      <c r="AF235" s="149"/>
      <c r="AG235" s="149" t="s">
        <v>163</v>
      </c>
      <c r="AH235" s="149">
        <v>0</v>
      </c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 x14ac:dyDescent="0.2">
      <c r="A236" s="154"/>
      <c r="B236" s="155"/>
      <c r="C236" s="182" t="s">
        <v>311</v>
      </c>
      <c r="D236" s="183"/>
      <c r="E236" s="184"/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49"/>
      <c r="Z236" s="149"/>
      <c r="AA236" s="149"/>
      <c r="AB236" s="149"/>
      <c r="AC236" s="149"/>
      <c r="AD236" s="149"/>
      <c r="AE236" s="149"/>
      <c r="AF236" s="149"/>
      <c r="AG236" s="149" t="s">
        <v>163</v>
      </c>
      <c r="AH236" s="149">
        <v>0</v>
      </c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">
      <c r="A237" s="154"/>
      <c r="B237" s="155"/>
      <c r="C237" s="182" t="s">
        <v>226</v>
      </c>
      <c r="D237" s="183"/>
      <c r="E237" s="184"/>
      <c r="F237" s="156"/>
      <c r="G237" s="156"/>
      <c r="H237" s="156"/>
      <c r="I237" s="156"/>
      <c r="J237" s="156"/>
      <c r="K237" s="156"/>
      <c r="L237" s="156"/>
      <c r="M237" s="156"/>
      <c r="N237" s="156"/>
      <c r="O237" s="156"/>
      <c r="P237" s="156"/>
      <c r="Q237" s="156"/>
      <c r="R237" s="156"/>
      <c r="S237" s="156"/>
      <c r="T237" s="156"/>
      <c r="U237" s="156"/>
      <c r="V237" s="156"/>
      <c r="W237" s="156"/>
      <c r="X237" s="156"/>
      <c r="Y237" s="149"/>
      <c r="Z237" s="149"/>
      <c r="AA237" s="149"/>
      <c r="AB237" s="149"/>
      <c r="AC237" s="149"/>
      <c r="AD237" s="149"/>
      <c r="AE237" s="149"/>
      <c r="AF237" s="149"/>
      <c r="AG237" s="149" t="s">
        <v>163</v>
      </c>
      <c r="AH237" s="149">
        <v>0</v>
      </c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1" x14ac:dyDescent="0.2">
      <c r="A238" s="154"/>
      <c r="B238" s="155"/>
      <c r="C238" s="182" t="s">
        <v>276</v>
      </c>
      <c r="D238" s="183"/>
      <c r="E238" s="184"/>
      <c r="F238" s="156"/>
      <c r="G238" s="156"/>
      <c r="H238" s="156"/>
      <c r="I238" s="156"/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49"/>
      <c r="Z238" s="149"/>
      <c r="AA238" s="149"/>
      <c r="AB238" s="149"/>
      <c r="AC238" s="149"/>
      <c r="AD238" s="149"/>
      <c r="AE238" s="149"/>
      <c r="AF238" s="149"/>
      <c r="AG238" s="149" t="s">
        <v>163</v>
      </c>
      <c r="AH238" s="149">
        <v>0</v>
      </c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1" x14ac:dyDescent="0.2">
      <c r="A239" s="154"/>
      <c r="B239" s="155"/>
      <c r="C239" s="182" t="s">
        <v>277</v>
      </c>
      <c r="D239" s="183"/>
      <c r="E239" s="184"/>
      <c r="F239" s="156"/>
      <c r="G239" s="156"/>
      <c r="H239" s="156"/>
      <c r="I239" s="156"/>
      <c r="J239" s="156"/>
      <c r="K239" s="156"/>
      <c r="L239" s="156"/>
      <c r="M239" s="156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49"/>
      <c r="Z239" s="149"/>
      <c r="AA239" s="149"/>
      <c r="AB239" s="149"/>
      <c r="AC239" s="149"/>
      <c r="AD239" s="149"/>
      <c r="AE239" s="149"/>
      <c r="AF239" s="149"/>
      <c r="AG239" s="149" t="s">
        <v>163</v>
      </c>
      <c r="AH239" s="149">
        <v>0</v>
      </c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">
      <c r="A240" s="154"/>
      <c r="B240" s="155"/>
      <c r="C240" s="182" t="s">
        <v>226</v>
      </c>
      <c r="D240" s="183"/>
      <c r="E240" s="184"/>
      <c r="F240" s="156"/>
      <c r="G240" s="156"/>
      <c r="H240" s="156"/>
      <c r="I240" s="156"/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49"/>
      <c r="Z240" s="149"/>
      <c r="AA240" s="149"/>
      <c r="AB240" s="149"/>
      <c r="AC240" s="149"/>
      <c r="AD240" s="149"/>
      <c r="AE240" s="149"/>
      <c r="AF240" s="149"/>
      <c r="AG240" s="149" t="s">
        <v>163</v>
      </c>
      <c r="AH240" s="149">
        <v>0</v>
      </c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1" x14ac:dyDescent="0.2">
      <c r="A241" s="154"/>
      <c r="B241" s="155"/>
      <c r="C241" s="182" t="s">
        <v>278</v>
      </c>
      <c r="D241" s="183"/>
      <c r="E241" s="184"/>
      <c r="F241" s="156"/>
      <c r="G241" s="156"/>
      <c r="H241" s="156"/>
      <c r="I241" s="156"/>
      <c r="J241" s="156"/>
      <c r="K241" s="156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49"/>
      <c r="Z241" s="149"/>
      <c r="AA241" s="149"/>
      <c r="AB241" s="149"/>
      <c r="AC241" s="149"/>
      <c r="AD241" s="149"/>
      <c r="AE241" s="149"/>
      <c r="AF241" s="149"/>
      <c r="AG241" s="149" t="s">
        <v>163</v>
      </c>
      <c r="AH241" s="149">
        <v>0</v>
      </c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">
      <c r="A242" s="154"/>
      <c r="B242" s="155"/>
      <c r="C242" s="182" t="s">
        <v>279</v>
      </c>
      <c r="D242" s="183"/>
      <c r="E242" s="184"/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49"/>
      <c r="Z242" s="149"/>
      <c r="AA242" s="149"/>
      <c r="AB242" s="149"/>
      <c r="AC242" s="149"/>
      <c r="AD242" s="149"/>
      <c r="AE242" s="149"/>
      <c r="AF242" s="149"/>
      <c r="AG242" s="149" t="s">
        <v>163</v>
      </c>
      <c r="AH242" s="149">
        <v>0</v>
      </c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">
      <c r="A243" s="154"/>
      <c r="B243" s="155"/>
      <c r="C243" s="182" t="s">
        <v>226</v>
      </c>
      <c r="D243" s="183"/>
      <c r="E243" s="184"/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49"/>
      <c r="Z243" s="149"/>
      <c r="AA243" s="149"/>
      <c r="AB243" s="149"/>
      <c r="AC243" s="149"/>
      <c r="AD243" s="149"/>
      <c r="AE243" s="149"/>
      <c r="AF243" s="149"/>
      <c r="AG243" s="149" t="s">
        <v>163</v>
      </c>
      <c r="AH243" s="149">
        <v>0</v>
      </c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1" x14ac:dyDescent="0.2">
      <c r="A244" s="154"/>
      <c r="B244" s="155"/>
      <c r="C244" s="182" t="s">
        <v>280</v>
      </c>
      <c r="D244" s="183"/>
      <c r="E244" s="184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49"/>
      <c r="Z244" s="149"/>
      <c r="AA244" s="149"/>
      <c r="AB244" s="149"/>
      <c r="AC244" s="149"/>
      <c r="AD244" s="149"/>
      <c r="AE244" s="149"/>
      <c r="AF244" s="149"/>
      <c r="AG244" s="149" t="s">
        <v>163</v>
      </c>
      <c r="AH244" s="149">
        <v>0</v>
      </c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">
      <c r="A245" s="154"/>
      <c r="B245" s="155"/>
      <c r="C245" s="182" t="s">
        <v>281</v>
      </c>
      <c r="D245" s="183"/>
      <c r="E245" s="184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49"/>
      <c r="Z245" s="149"/>
      <c r="AA245" s="149"/>
      <c r="AB245" s="149"/>
      <c r="AC245" s="149"/>
      <c r="AD245" s="149"/>
      <c r="AE245" s="149"/>
      <c r="AF245" s="149"/>
      <c r="AG245" s="149" t="s">
        <v>163</v>
      </c>
      <c r="AH245" s="149">
        <v>0</v>
      </c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 x14ac:dyDescent="0.2">
      <c r="A246" s="154"/>
      <c r="B246" s="155"/>
      <c r="C246" s="182" t="s">
        <v>282</v>
      </c>
      <c r="D246" s="183"/>
      <c r="E246" s="184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49"/>
      <c r="Z246" s="149"/>
      <c r="AA246" s="149"/>
      <c r="AB246" s="149"/>
      <c r="AC246" s="149"/>
      <c r="AD246" s="149"/>
      <c r="AE246" s="149"/>
      <c r="AF246" s="149"/>
      <c r="AG246" s="149" t="s">
        <v>163</v>
      </c>
      <c r="AH246" s="149">
        <v>0</v>
      </c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">
      <c r="A247" s="154"/>
      <c r="B247" s="155"/>
      <c r="C247" s="182" t="s">
        <v>224</v>
      </c>
      <c r="D247" s="183"/>
      <c r="E247" s="184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49"/>
      <c r="Z247" s="149"/>
      <c r="AA247" s="149"/>
      <c r="AB247" s="149"/>
      <c r="AC247" s="149"/>
      <c r="AD247" s="149"/>
      <c r="AE247" s="149"/>
      <c r="AF247" s="149"/>
      <c r="AG247" s="149" t="s">
        <v>163</v>
      </c>
      <c r="AH247" s="149">
        <v>0</v>
      </c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1" x14ac:dyDescent="0.2">
      <c r="A248" s="154"/>
      <c r="B248" s="155"/>
      <c r="C248" s="182" t="s">
        <v>283</v>
      </c>
      <c r="D248" s="183"/>
      <c r="E248" s="184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49"/>
      <c r="Z248" s="149"/>
      <c r="AA248" s="149"/>
      <c r="AB248" s="149"/>
      <c r="AC248" s="149"/>
      <c r="AD248" s="149"/>
      <c r="AE248" s="149"/>
      <c r="AF248" s="149"/>
      <c r="AG248" s="149" t="s">
        <v>163</v>
      </c>
      <c r="AH248" s="149">
        <v>0</v>
      </c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1" x14ac:dyDescent="0.2">
      <c r="A249" s="154"/>
      <c r="B249" s="155"/>
      <c r="C249" s="182" t="s">
        <v>284</v>
      </c>
      <c r="D249" s="183"/>
      <c r="E249" s="184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49"/>
      <c r="Z249" s="149"/>
      <c r="AA249" s="149"/>
      <c r="AB249" s="149"/>
      <c r="AC249" s="149"/>
      <c r="AD249" s="149"/>
      <c r="AE249" s="149"/>
      <c r="AF249" s="149"/>
      <c r="AG249" s="149" t="s">
        <v>163</v>
      </c>
      <c r="AH249" s="149">
        <v>0</v>
      </c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 x14ac:dyDescent="0.2">
      <c r="A250" s="154"/>
      <c r="B250" s="155"/>
      <c r="C250" s="182" t="s">
        <v>285</v>
      </c>
      <c r="D250" s="183"/>
      <c r="E250" s="184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49"/>
      <c r="Z250" s="149"/>
      <c r="AA250" s="149"/>
      <c r="AB250" s="149"/>
      <c r="AC250" s="149"/>
      <c r="AD250" s="149"/>
      <c r="AE250" s="149"/>
      <c r="AF250" s="149"/>
      <c r="AG250" s="149" t="s">
        <v>163</v>
      </c>
      <c r="AH250" s="149">
        <v>0</v>
      </c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1" x14ac:dyDescent="0.2">
      <c r="A251" s="154"/>
      <c r="B251" s="155"/>
      <c r="C251" s="182" t="s">
        <v>286</v>
      </c>
      <c r="D251" s="183"/>
      <c r="E251" s="184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49"/>
      <c r="Z251" s="149"/>
      <c r="AA251" s="149"/>
      <c r="AB251" s="149"/>
      <c r="AC251" s="149"/>
      <c r="AD251" s="149"/>
      <c r="AE251" s="149"/>
      <c r="AF251" s="149"/>
      <c r="AG251" s="149" t="s">
        <v>163</v>
      </c>
      <c r="AH251" s="149">
        <v>0</v>
      </c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1" x14ac:dyDescent="0.2">
      <c r="A252" s="154"/>
      <c r="B252" s="155"/>
      <c r="C252" s="182" t="s">
        <v>287</v>
      </c>
      <c r="D252" s="183"/>
      <c r="E252" s="184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49"/>
      <c r="Z252" s="149"/>
      <c r="AA252" s="149"/>
      <c r="AB252" s="149"/>
      <c r="AC252" s="149"/>
      <c r="AD252" s="149"/>
      <c r="AE252" s="149"/>
      <c r="AF252" s="149"/>
      <c r="AG252" s="149" t="s">
        <v>163</v>
      </c>
      <c r="AH252" s="149">
        <v>0</v>
      </c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x14ac:dyDescent="0.2">
      <c r="A253" s="154"/>
      <c r="B253" s="155"/>
      <c r="C253" s="182" t="s">
        <v>288</v>
      </c>
      <c r="D253" s="183"/>
      <c r="E253" s="184"/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49"/>
      <c r="Z253" s="149"/>
      <c r="AA253" s="149"/>
      <c r="AB253" s="149"/>
      <c r="AC253" s="149"/>
      <c r="AD253" s="149"/>
      <c r="AE253" s="149"/>
      <c r="AF253" s="149"/>
      <c r="AG253" s="149" t="s">
        <v>163</v>
      </c>
      <c r="AH253" s="149">
        <v>0</v>
      </c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1" x14ac:dyDescent="0.2">
      <c r="A254" s="154"/>
      <c r="B254" s="155"/>
      <c r="C254" s="182" t="s">
        <v>289</v>
      </c>
      <c r="D254" s="183"/>
      <c r="E254" s="184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49"/>
      <c r="Z254" s="149"/>
      <c r="AA254" s="149"/>
      <c r="AB254" s="149"/>
      <c r="AC254" s="149"/>
      <c r="AD254" s="149"/>
      <c r="AE254" s="149"/>
      <c r="AF254" s="149"/>
      <c r="AG254" s="149" t="s">
        <v>163</v>
      </c>
      <c r="AH254" s="149">
        <v>0</v>
      </c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2">
      <c r="A255" s="154"/>
      <c r="B255" s="155"/>
      <c r="C255" s="182" t="s">
        <v>282</v>
      </c>
      <c r="D255" s="183"/>
      <c r="E255" s="184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49"/>
      <c r="Z255" s="149"/>
      <c r="AA255" s="149"/>
      <c r="AB255" s="149"/>
      <c r="AC255" s="149"/>
      <c r="AD255" s="149"/>
      <c r="AE255" s="149"/>
      <c r="AF255" s="149"/>
      <c r="AG255" s="149" t="s">
        <v>163</v>
      </c>
      <c r="AH255" s="149">
        <v>0</v>
      </c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">
      <c r="A256" s="154"/>
      <c r="B256" s="155"/>
      <c r="C256" s="182" t="s">
        <v>290</v>
      </c>
      <c r="D256" s="183"/>
      <c r="E256" s="184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49"/>
      <c r="Z256" s="149"/>
      <c r="AA256" s="149"/>
      <c r="AB256" s="149"/>
      <c r="AC256" s="149"/>
      <c r="AD256" s="149"/>
      <c r="AE256" s="149"/>
      <c r="AF256" s="149"/>
      <c r="AG256" s="149" t="s">
        <v>163</v>
      </c>
      <c r="AH256" s="149">
        <v>0</v>
      </c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2">
      <c r="A257" s="154"/>
      <c r="B257" s="155"/>
      <c r="C257" s="182" t="s">
        <v>291</v>
      </c>
      <c r="D257" s="183"/>
      <c r="E257" s="184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49"/>
      <c r="Z257" s="149"/>
      <c r="AA257" s="149"/>
      <c r="AB257" s="149"/>
      <c r="AC257" s="149"/>
      <c r="AD257" s="149"/>
      <c r="AE257" s="149"/>
      <c r="AF257" s="149"/>
      <c r="AG257" s="149" t="s">
        <v>163</v>
      </c>
      <c r="AH257" s="149">
        <v>0</v>
      </c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1" x14ac:dyDescent="0.2">
      <c r="A258" s="154"/>
      <c r="B258" s="155"/>
      <c r="C258" s="182" t="s">
        <v>222</v>
      </c>
      <c r="D258" s="183"/>
      <c r="E258" s="184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49"/>
      <c r="Z258" s="149"/>
      <c r="AA258" s="149"/>
      <c r="AB258" s="149"/>
      <c r="AC258" s="149"/>
      <c r="AD258" s="149"/>
      <c r="AE258" s="149"/>
      <c r="AF258" s="149"/>
      <c r="AG258" s="149" t="s">
        <v>163</v>
      </c>
      <c r="AH258" s="149">
        <v>0</v>
      </c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1" x14ac:dyDescent="0.2">
      <c r="A259" s="154"/>
      <c r="B259" s="155"/>
      <c r="C259" s="182" t="s">
        <v>292</v>
      </c>
      <c r="D259" s="183"/>
      <c r="E259" s="184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49"/>
      <c r="Z259" s="149"/>
      <c r="AA259" s="149"/>
      <c r="AB259" s="149"/>
      <c r="AC259" s="149"/>
      <c r="AD259" s="149"/>
      <c r="AE259" s="149"/>
      <c r="AF259" s="149"/>
      <c r="AG259" s="149" t="s">
        <v>163</v>
      </c>
      <c r="AH259" s="149">
        <v>0</v>
      </c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1" x14ac:dyDescent="0.2">
      <c r="A260" s="154"/>
      <c r="B260" s="155"/>
      <c r="C260" s="182" t="s">
        <v>293</v>
      </c>
      <c r="D260" s="183"/>
      <c r="E260" s="184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49"/>
      <c r="Z260" s="149"/>
      <c r="AA260" s="149"/>
      <c r="AB260" s="149"/>
      <c r="AC260" s="149"/>
      <c r="AD260" s="149"/>
      <c r="AE260" s="149"/>
      <c r="AF260" s="149"/>
      <c r="AG260" s="149" t="s">
        <v>163</v>
      </c>
      <c r="AH260" s="149">
        <v>0</v>
      </c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1" x14ac:dyDescent="0.2">
      <c r="A261" s="154"/>
      <c r="B261" s="155"/>
      <c r="C261" s="182" t="s">
        <v>294</v>
      </c>
      <c r="D261" s="183"/>
      <c r="E261" s="184">
        <v>303.52945</v>
      </c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49"/>
      <c r="Z261" s="149"/>
      <c r="AA261" s="149"/>
      <c r="AB261" s="149"/>
      <c r="AC261" s="149"/>
      <c r="AD261" s="149"/>
      <c r="AE261" s="149"/>
      <c r="AF261" s="149"/>
      <c r="AG261" s="149" t="s">
        <v>163</v>
      </c>
      <c r="AH261" s="149">
        <v>0</v>
      </c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x14ac:dyDescent="0.2">
      <c r="A262" s="159" t="s">
        <v>152</v>
      </c>
      <c r="B262" s="160" t="s">
        <v>64</v>
      </c>
      <c r="C262" s="187" t="s">
        <v>65</v>
      </c>
      <c r="D262" s="188"/>
      <c r="E262" s="163"/>
      <c r="F262" s="163"/>
      <c r="G262" s="163">
        <f>SUMIF(AG263:AG277,"&lt;&gt;NOR",G263:G277)</f>
        <v>0</v>
      </c>
      <c r="H262" s="163"/>
      <c r="I262" s="163">
        <f>SUM(I263:I277)</f>
        <v>0</v>
      </c>
      <c r="J262" s="163"/>
      <c r="K262" s="163">
        <f>SUM(K263:K277)</f>
        <v>0</v>
      </c>
      <c r="L262" s="163"/>
      <c r="M262" s="163">
        <f>SUM(M263:M277)</f>
        <v>0</v>
      </c>
      <c r="N262" s="163"/>
      <c r="O262" s="163">
        <f>SUM(O263:O277)</f>
        <v>26.95</v>
      </c>
      <c r="P262" s="163"/>
      <c r="Q262" s="163">
        <f>SUM(Q263:Q277)</f>
        <v>0</v>
      </c>
      <c r="R262" s="163"/>
      <c r="S262" s="163"/>
      <c r="T262" s="164"/>
      <c r="U262" s="158"/>
      <c r="V262" s="158">
        <f>SUM(V263:V277)</f>
        <v>143.02000000000001</v>
      </c>
      <c r="W262" s="158"/>
      <c r="X262" s="158"/>
      <c r="AG262" t="s">
        <v>153</v>
      </c>
    </row>
    <row r="263" spans="1:60" outlineLevel="1" x14ac:dyDescent="0.2">
      <c r="A263" s="165">
        <v>31</v>
      </c>
      <c r="B263" s="166" t="s">
        <v>358</v>
      </c>
      <c r="C263" s="180" t="s">
        <v>359</v>
      </c>
      <c r="D263" s="181" t="s">
        <v>156</v>
      </c>
      <c r="E263" s="168">
        <v>10.125</v>
      </c>
      <c r="F263" s="167"/>
      <c r="G263" s="168">
        <f>ROUND(E263*F263,2)</f>
        <v>0</v>
      </c>
      <c r="H263" s="167"/>
      <c r="I263" s="168">
        <f>ROUND(E263*H263,2)</f>
        <v>0</v>
      </c>
      <c r="J263" s="167"/>
      <c r="K263" s="168">
        <f>ROUND(E263*J263,2)</f>
        <v>0</v>
      </c>
      <c r="L263" s="168">
        <v>21</v>
      </c>
      <c r="M263" s="168">
        <f>G263*(1+L263/100)</f>
        <v>0</v>
      </c>
      <c r="N263" s="168">
        <v>2.5</v>
      </c>
      <c r="O263" s="168">
        <f>ROUND(E263*N263,2)</f>
        <v>25.31</v>
      </c>
      <c r="P263" s="168">
        <v>0</v>
      </c>
      <c r="Q263" s="168">
        <f>ROUND(E263*P263,2)</f>
        <v>0</v>
      </c>
      <c r="R263" s="168"/>
      <c r="S263" s="168" t="s">
        <v>157</v>
      </c>
      <c r="T263" s="169" t="s">
        <v>157</v>
      </c>
      <c r="U263" s="156">
        <v>5.33</v>
      </c>
      <c r="V263" s="156">
        <f>ROUND(E263*U263,2)</f>
        <v>53.97</v>
      </c>
      <c r="W263" s="156"/>
      <c r="X263" s="156" t="s">
        <v>158</v>
      </c>
      <c r="Y263" s="149"/>
      <c r="Z263" s="149"/>
      <c r="AA263" s="149"/>
      <c r="AB263" s="149"/>
      <c r="AC263" s="149"/>
      <c r="AD263" s="149"/>
      <c r="AE263" s="149"/>
      <c r="AF263" s="149"/>
      <c r="AG263" s="149" t="s">
        <v>159</v>
      </c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1" x14ac:dyDescent="0.2">
      <c r="A264" s="154"/>
      <c r="B264" s="155"/>
      <c r="C264" s="253" t="s">
        <v>211</v>
      </c>
      <c r="D264" s="254"/>
      <c r="E264" s="254"/>
      <c r="F264" s="254"/>
      <c r="G264" s="254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49"/>
      <c r="Z264" s="149"/>
      <c r="AA264" s="149"/>
      <c r="AB264" s="149"/>
      <c r="AC264" s="149"/>
      <c r="AD264" s="149"/>
      <c r="AE264" s="149"/>
      <c r="AF264" s="149"/>
      <c r="AG264" s="149" t="s">
        <v>161</v>
      </c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1" x14ac:dyDescent="0.2">
      <c r="A265" s="154"/>
      <c r="B265" s="155"/>
      <c r="C265" s="182" t="s">
        <v>360</v>
      </c>
      <c r="D265" s="183"/>
      <c r="E265" s="184">
        <v>10.125</v>
      </c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49"/>
      <c r="Z265" s="149"/>
      <c r="AA265" s="149"/>
      <c r="AB265" s="149"/>
      <c r="AC265" s="149"/>
      <c r="AD265" s="149"/>
      <c r="AE265" s="149"/>
      <c r="AF265" s="149"/>
      <c r="AG265" s="149" t="s">
        <v>163</v>
      </c>
      <c r="AH265" s="149">
        <v>0</v>
      </c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1" x14ac:dyDescent="0.2">
      <c r="A266" s="165">
        <v>32</v>
      </c>
      <c r="B266" s="166" t="s">
        <v>361</v>
      </c>
      <c r="C266" s="180" t="s">
        <v>362</v>
      </c>
      <c r="D266" s="181" t="s">
        <v>220</v>
      </c>
      <c r="E266" s="168">
        <v>141.06</v>
      </c>
      <c r="F266" s="167"/>
      <c r="G266" s="168">
        <f>ROUND(E266*F266,2)</f>
        <v>0</v>
      </c>
      <c r="H266" s="167"/>
      <c r="I266" s="168">
        <f>ROUND(E266*H266,2)</f>
        <v>0</v>
      </c>
      <c r="J266" s="167"/>
      <c r="K266" s="168">
        <f>ROUND(E266*J266,2)</f>
        <v>0</v>
      </c>
      <c r="L266" s="168">
        <v>21</v>
      </c>
      <c r="M266" s="168">
        <f>G266*(1+L266/100)</f>
        <v>0</v>
      </c>
      <c r="N266" s="168">
        <v>8.9200000000000008E-3</v>
      </c>
      <c r="O266" s="168">
        <f>ROUND(E266*N266,2)</f>
        <v>1.26</v>
      </c>
      <c r="P266" s="168">
        <v>0</v>
      </c>
      <c r="Q266" s="168">
        <f>ROUND(E266*P266,2)</f>
        <v>0</v>
      </c>
      <c r="R266" s="168"/>
      <c r="S266" s="168" t="s">
        <v>157</v>
      </c>
      <c r="T266" s="169" t="s">
        <v>157</v>
      </c>
      <c r="U266" s="156">
        <v>0.26</v>
      </c>
      <c r="V266" s="156">
        <f>ROUND(E266*U266,2)</f>
        <v>36.68</v>
      </c>
      <c r="W266" s="156"/>
      <c r="X266" s="156" t="s">
        <v>158</v>
      </c>
      <c r="Y266" s="149"/>
      <c r="Z266" s="149"/>
      <c r="AA266" s="149"/>
      <c r="AB266" s="149"/>
      <c r="AC266" s="149"/>
      <c r="AD266" s="149"/>
      <c r="AE266" s="149"/>
      <c r="AF266" s="149"/>
      <c r="AG266" s="149" t="s">
        <v>159</v>
      </c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1" x14ac:dyDescent="0.2">
      <c r="A267" s="154"/>
      <c r="B267" s="155"/>
      <c r="C267" s="253" t="s">
        <v>211</v>
      </c>
      <c r="D267" s="254"/>
      <c r="E267" s="254"/>
      <c r="F267" s="254"/>
      <c r="G267" s="254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49"/>
      <c r="Z267" s="149"/>
      <c r="AA267" s="149"/>
      <c r="AB267" s="149"/>
      <c r="AC267" s="149"/>
      <c r="AD267" s="149"/>
      <c r="AE267" s="149"/>
      <c r="AF267" s="149"/>
      <c r="AG267" s="149" t="s">
        <v>161</v>
      </c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outlineLevel="1" x14ac:dyDescent="0.2">
      <c r="A268" s="154"/>
      <c r="B268" s="155"/>
      <c r="C268" s="182" t="s">
        <v>268</v>
      </c>
      <c r="D268" s="183"/>
      <c r="E268" s="184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49"/>
      <c r="Z268" s="149"/>
      <c r="AA268" s="149"/>
      <c r="AB268" s="149"/>
      <c r="AC268" s="149"/>
      <c r="AD268" s="149"/>
      <c r="AE268" s="149"/>
      <c r="AF268" s="149"/>
      <c r="AG268" s="149" t="s">
        <v>163</v>
      </c>
      <c r="AH268" s="149">
        <v>0</v>
      </c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1" x14ac:dyDescent="0.2">
      <c r="A269" s="154"/>
      <c r="B269" s="155"/>
      <c r="C269" s="182" t="s">
        <v>271</v>
      </c>
      <c r="D269" s="183"/>
      <c r="E269" s="184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49"/>
      <c r="Z269" s="149"/>
      <c r="AA269" s="149"/>
      <c r="AB269" s="149"/>
      <c r="AC269" s="149"/>
      <c r="AD269" s="149"/>
      <c r="AE269" s="149"/>
      <c r="AF269" s="149"/>
      <c r="AG269" s="149" t="s">
        <v>163</v>
      </c>
      <c r="AH269" s="149">
        <v>0</v>
      </c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1" x14ac:dyDescent="0.2">
      <c r="A270" s="154"/>
      <c r="B270" s="155"/>
      <c r="C270" s="182" t="s">
        <v>363</v>
      </c>
      <c r="D270" s="183"/>
      <c r="E270" s="184">
        <v>141.06</v>
      </c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49"/>
      <c r="Z270" s="149"/>
      <c r="AA270" s="149"/>
      <c r="AB270" s="149"/>
      <c r="AC270" s="149"/>
      <c r="AD270" s="149"/>
      <c r="AE270" s="149"/>
      <c r="AF270" s="149"/>
      <c r="AG270" s="149" t="s">
        <v>163</v>
      </c>
      <c r="AH270" s="149">
        <v>0</v>
      </c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1" x14ac:dyDescent="0.2">
      <c r="A271" s="165">
        <v>33</v>
      </c>
      <c r="B271" s="166" t="s">
        <v>364</v>
      </c>
      <c r="C271" s="180" t="s">
        <v>365</v>
      </c>
      <c r="D271" s="181" t="s">
        <v>220</v>
      </c>
      <c r="E271" s="168">
        <v>145.46619999999999</v>
      </c>
      <c r="F271" s="167"/>
      <c r="G271" s="168">
        <f>ROUND(E271*F271,2)</f>
        <v>0</v>
      </c>
      <c r="H271" s="167"/>
      <c r="I271" s="168">
        <f>ROUND(E271*H271,2)</f>
        <v>0</v>
      </c>
      <c r="J271" s="167"/>
      <c r="K271" s="168">
        <f>ROUND(E271*J271,2)</f>
        <v>0</v>
      </c>
      <c r="L271" s="168">
        <v>21</v>
      </c>
      <c r="M271" s="168">
        <f>G271*(1+L271/100)</f>
        <v>0</v>
      </c>
      <c r="N271" s="168">
        <v>2.63E-3</v>
      </c>
      <c r="O271" s="168">
        <f>ROUND(E271*N271,2)</f>
        <v>0.38</v>
      </c>
      <c r="P271" s="168">
        <v>0</v>
      </c>
      <c r="Q271" s="168">
        <f>ROUND(E271*P271,2)</f>
        <v>0</v>
      </c>
      <c r="R271" s="168"/>
      <c r="S271" s="168" t="s">
        <v>157</v>
      </c>
      <c r="T271" s="169" t="s">
        <v>157</v>
      </c>
      <c r="U271" s="156">
        <v>0.36</v>
      </c>
      <c r="V271" s="156">
        <f>ROUND(E271*U271,2)</f>
        <v>52.37</v>
      </c>
      <c r="W271" s="156"/>
      <c r="X271" s="156" t="s">
        <v>158</v>
      </c>
      <c r="Y271" s="149"/>
      <c r="Z271" s="149"/>
      <c r="AA271" s="149"/>
      <c r="AB271" s="149"/>
      <c r="AC271" s="149"/>
      <c r="AD271" s="149"/>
      <c r="AE271" s="149"/>
      <c r="AF271" s="149"/>
      <c r="AG271" s="149" t="s">
        <v>159</v>
      </c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1" x14ac:dyDescent="0.2">
      <c r="A272" s="154"/>
      <c r="B272" s="155"/>
      <c r="C272" s="253" t="s">
        <v>211</v>
      </c>
      <c r="D272" s="254"/>
      <c r="E272" s="254"/>
      <c r="F272" s="254"/>
      <c r="G272" s="254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49"/>
      <c r="Z272" s="149"/>
      <c r="AA272" s="149"/>
      <c r="AB272" s="149"/>
      <c r="AC272" s="149"/>
      <c r="AD272" s="149"/>
      <c r="AE272" s="149"/>
      <c r="AF272" s="149"/>
      <c r="AG272" s="149" t="s">
        <v>161</v>
      </c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1" x14ac:dyDescent="0.2">
      <c r="A273" s="154"/>
      <c r="B273" s="155"/>
      <c r="C273" s="182" t="s">
        <v>268</v>
      </c>
      <c r="D273" s="183"/>
      <c r="E273" s="184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49"/>
      <c r="Z273" s="149"/>
      <c r="AA273" s="149"/>
      <c r="AB273" s="149"/>
      <c r="AC273" s="149"/>
      <c r="AD273" s="149"/>
      <c r="AE273" s="149"/>
      <c r="AF273" s="149"/>
      <c r="AG273" s="149" t="s">
        <v>163</v>
      </c>
      <c r="AH273" s="149">
        <v>0</v>
      </c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1" x14ac:dyDescent="0.2">
      <c r="A274" s="154"/>
      <c r="B274" s="155"/>
      <c r="C274" s="182" t="s">
        <v>271</v>
      </c>
      <c r="D274" s="183"/>
      <c r="E274" s="184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49"/>
      <c r="Z274" s="149"/>
      <c r="AA274" s="149"/>
      <c r="AB274" s="149"/>
      <c r="AC274" s="149"/>
      <c r="AD274" s="149"/>
      <c r="AE274" s="149"/>
      <c r="AF274" s="149"/>
      <c r="AG274" s="149" t="s">
        <v>163</v>
      </c>
      <c r="AH274" s="149">
        <v>0</v>
      </c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1" x14ac:dyDescent="0.2">
      <c r="A275" s="154"/>
      <c r="B275" s="155"/>
      <c r="C275" s="182" t="s">
        <v>366</v>
      </c>
      <c r="D275" s="183"/>
      <c r="E275" s="184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49"/>
      <c r="Z275" s="149"/>
      <c r="AA275" s="149"/>
      <c r="AB275" s="149"/>
      <c r="AC275" s="149"/>
      <c r="AD275" s="149"/>
      <c r="AE275" s="149"/>
      <c r="AF275" s="149"/>
      <c r="AG275" s="149" t="s">
        <v>163</v>
      </c>
      <c r="AH275" s="149">
        <v>0</v>
      </c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outlineLevel="1" x14ac:dyDescent="0.2">
      <c r="A276" s="154"/>
      <c r="B276" s="155"/>
      <c r="C276" s="182" t="s">
        <v>367</v>
      </c>
      <c r="D276" s="183"/>
      <c r="E276" s="184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49"/>
      <c r="Z276" s="149"/>
      <c r="AA276" s="149"/>
      <c r="AB276" s="149"/>
      <c r="AC276" s="149"/>
      <c r="AD276" s="149"/>
      <c r="AE276" s="149"/>
      <c r="AF276" s="149"/>
      <c r="AG276" s="149" t="s">
        <v>163</v>
      </c>
      <c r="AH276" s="149">
        <v>0</v>
      </c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1" x14ac:dyDescent="0.2">
      <c r="A277" s="154"/>
      <c r="B277" s="155"/>
      <c r="C277" s="182" t="s">
        <v>368</v>
      </c>
      <c r="D277" s="183"/>
      <c r="E277" s="184">
        <v>145.46619999999999</v>
      </c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49"/>
      <c r="Z277" s="149"/>
      <c r="AA277" s="149"/>
      <c r="AB277" s="149"/>
      <c r="AC277" s="149"/>
      <c r="AD277" s="149"/>
      <c r="AE277" s="149"/>
      <c r="AF277" s="149"/>
      <c r="AG277" s="149" t="s">
        <v>163</v>
      </c>
      <c r="AH277" s="149">
        <v>0</v>
      </c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x14ac:dyDescent="0.2">
      <c r="A278" s="159" t="s">
        <v>152</v>
      </c>
      <c r="B278" s="160" t="s">
        <v>66</v>
      </c>
      <c r="C278" s="187" t="s">
        <v>67</v>
      </c>
      <c r="D278" s="188"/>
      <c r="E278" s="163"/>
      <c r="F278" s="163"/>
      <c r="G278" s="163">
        <f>SUMIF(AG279:AG284,"&lt;&gt;NOR",G279:G284)</f>
        <v>0</v>
      </c>
      <c r="H278" s="163"/>
      <c r="I278" s="163">
        <f>SUM(I279:I284)</f>
        <v>0</v>
      </c>
      <c r="J278" s="163"/>
      <c r="K278" s="163">
        <f>SUM(K279:K284)</f>
        <v>0</v>
      </c>
      <c r="L278" s="163"/>
      <c r="M278" s="163">
        <f>SUM(M279:M284)</f>
        <v>0</v>
      </c>
      <c r="N278" s="163"/>
      <c r="O278" s="163">
        <f>SUM(O279:O284)</f>
        <v>0.03</v>
      </c>
      <c r="P278" s="163"/>
      <c r="Q278" s="163">
        <f>SUM(Q279:Q284)</f>
        <v>0</v>
      </c>
      <c r="R278" s="163"/>
      <c r="S278" s="163"/>
      <c r="T278" s="164"/>
      <c r="U278" s="158"/>
      <c r="V278" s="158">
        <f>SUM(V279:V284)</f>
        <v>1.86</v>
      </c>
      <c r="W278" s="158"/>
      <c r="X278" s="158"/>
      <c r="AG278" t="s">
        <v>153</v>
      </c>
    </row>
    <row r="279" spans="1:60" outlineLevel="1" x14ac:dyDescent="0.2">
      <c r="A279" s="170">
        <v>34</v>
      </c>
      <c r="B279" s="171" t="s">
        <v>369</v>
      </c>
      <c r="C279" s="185" t="s">
        <v>370</v>
      </c>
      <c r="D279" s="186" t="s">
        <v>191</v>
      </c>
      <c r="E279" s="173">
        <v>1</v>
      </c>
      <c r="F279" s="172"/>
      <c r="G279" s="173">
        <f>ROUND(E279*F279,2)</f>
        <v>0</v>
      </c>
      <c r="H279" s="172"/>
      <c r="I279" s="173">
        <f>ROUND(E279*H279,2)</f>
        <v>0</v>
      </c>
      <c r="J279" s="172"/>
      <c r="K279" s="173">
        <f>ROUND(E279*J279,2)</f>
        <v>0</v>
      </c>
      <c r="L279" s="173">
        <v>21</v>
      </c>
      <c r="M279" s="173">
        <f>G279*(1+L279/100)</f>
        <v>0</v>
      </c>
      <c r="N279" s="173">
        <v>1.8970000000000001E-2</v>
      </c>
      <c r="O279" s="173">
        <f>ROUND(E279*N279,2)</f>
        <v>0.02</v>
      </c>
      <c r="P279" s="173">
        <v>0</v>
      </c>
      <c r="Q279" s="173">
        <f>ROUND(E279*P279,2)</f>
        <v>0</v>
      </c>
      <c r="R279" s="173"/>
      <c r="S279" s="173" t="s">
        <v>157</v>
      </c>
      <c r="T279" s="174" t="s">
        <v>157</v>
      </c>
      <c r="U279" s="156">
        <v>1.86</v>
      </c>
      <c r="V279" s="156">
        <f>ROUND(E279*U279,2)</f>
        <v>1.86</v>
      </c>
      <c r="W279" s="156"/>
      <c r="X279" s="156" t="s">
        <v>158</v>
      </c>
      <c r="Y279" s="149"/>
      <c r="Z279" s="149"/>
      <c r="AA279" s="149"/>
      <c r="AB279" s="149"/>
      <c r="AC279" s="149"/>
      <c r="AD279" s="149"/>
      <c r="AE279" s="149"/>
      <c r="AF279" s="149"/>
      <c r="AG279" s="149" t="s">
        <v>159</v>
      </c>
      <c r="AH279" s="149"/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ht="22.5" outlineLevel="1" x14ac:dyDescent="0.2">
      <c r="A280" s="165">
        <v>35</v>
      </c>
      <c r="B280" s="166" t="s">
        <v>371</v>
      </c>
      <c r="C280" s="180" t="s">
        <v>372</v>
      </c>
      <c r="D280" s="181" t="s">
        <v>191</v>
      </c>
      <c r="E280" s="168">
        <v>1</v>
      </c>
      <c r="F280" s="167"/>
      <c r="G280" s="168">
        <f>ROUND(E280*F280,2)</f>
        <v>0</v>
      </c>
      <c r="H280" s="167"/>
      <c r="I280" s="168">
        <f>ROUND(E280*H280,2)</f>
        <v>0</v>
      </c>
      <c r="J280" s="167"/>
      <c r="K280" s="168">
        <f>ROUND(E280*J280,2)</f>
        <v>0</v>
      </c>
      <c r="L280" s="168">
        <v>21</v>
      </c>
      <c r="M280" s="168">
        <f>G280*(1+L280/100)</f>
        <v>0</v>
      </c>
      <c r="N280" s="168">
        <v>1.32E-2</v>
      </c>
      <c r="O280" s="168">
        <f>ROUND(E280*N280,2)</f>
        <v>0.01</v>
      </c>
      <c r="P280" s="168">
        <v>0</v>
      </c>
      <c r="Q280" s="168">
        <f>ROUND(E280*P280,2)</f>
        <v>0</v>
      </c>
      <c r="R280" s="168" t="s">
        <v>373</v>
      </c>
      <c r="S280" s="168" t="s">
        <v>157</v>
      </c>
      <c r="T280" s="169" t="s">
        <v>157</v>
      </c>
      <c r="U280" s="156">
        <v>0</v>
      </c>
      <c r="V280" s="156">
        <f>ROUND(E280*U280,2)</f>
        <v>0</v>
      </c>
      <c r="W280" s="156"/>
      <c r="X280" s="156" t="s">
        <v>374</v>
      </c>
      <c r="Y280" s="149"/>
      <c r="Z280" s="149"/>
      <c r="AA280" s="149"/>
      <c r="AB280" s="149"/>
      <c r="AC280" s="149"/>
      <c r="AD280" s="149"/>
      <c r="AE280" s="149"/>
      <c r="AF280" s="149"/>
      <c r="AG280" s="149" t="s">
        <v>375</v>
      </c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1" x14ac:dyDescent="0.2">
      <c r="A281" s="154"/>
      <c r="B281" s="155"/>
      <c r="C281" s="182" t="s">
        <v>376</v>
      </c>
      <c r="D281" s="183"/>
      <c r="E281" s="184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49"/>
      <c r="Z281" s="149"/>
      <c r="AA281" s="149"/>
      <c r="AB281" s="149"/>
      <c r="AC281" s="149"/>
      <c r="AD281" s="149"/>
      <c r="AE281" s="149"/>
      <c r="AF281" s="149"/>
      <c r="AG281" s="149" t="s">
        <v>163</v>
      </c>
      <c r="AH281" s="149">
        <v>0</v>
      </c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1" x14ac:dyDescent="0.2">
      <c r="A282" s="154"/>
      <c r="B282" s="155"/>
      <c r="C282" s="182" t="s">
        <v>43</v>
      </c>
      <c r="D282" s="183"/>
      <c r="E282" s="184">
        <v>1</v>
      </c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49"/>
      <c r="Z282" s="149"/>
      <c r="AA282" s="149"/>
      <c r="AB282" s="149"/>
      <c r="AC282" s="149"/>
      <c r="AD282" s="149"/>
      <c r="AE282" s="149"/>
      <c r="AF282" s="149"/>
      <c r="AG282" s="149" t="s">
        <v>163</v>
      </c>
      <c r="AH282" s="149">
        <v>0</v>
      </c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outlineLevel="1" x14ac:dyDescent="0.2">
      <c r="A283" s="165">
        <v>36</v>
      </c>
      <c r="B283" s="166" t="s">
        <v>377</v>
      </c>
      <c r="C283" s="180" t="s">
        <v>378</v>
      </c>
      <c r="D283" s="181" t="s">
        <v>191</v>
      </c>
      <c r="E283" s="168">
        <v>6</v>
      </c>
      <c r="F283" s="167"/>
      <c r="G283" s="168">
        <f>ROUND(E283*F283,2)</f>
        <v>0</v>
      </c>
      <c r="H283" s="167"/>
      <c r="I283" s="168">
        <f>ROUND(E283*H283,2)</f>
        <v>0</v>
      </c>
      <c r="J283" s="167"/>
      <c r="K283" s="168">
        <f>ROUND(E283*J283,2)</f>
        <v>0</v>
      </c>
      <c r="L283" s="168">
        <v>21</v>
      </c>
      <c r="M283" s="168">
        <f>G283*(1+L283/100)</f>
        <v>0</v>
      </c>
      <c r="N283" s="168">
        <v>2.0000000000000002E-5</v>
      </c>
      <c r="O283" s="168">
        <f>ROUND(E283*N283,2)</f>
        <v>0</v>
      </c>
      <c r="P283" s="168">
        <v>0</v>
      </c>
      <c r="Q283" s="168">
        <f>ROUND(E283*P283,2)</f>
        <v>0</v>
      </c>
      <c r="R283" s="168" t="s">
        <v>373</v>
      </c>
      <c r="S283" s="168" t="s">
        <v>157</v>
      </c>
      <c r="T283" s="169" t="s">
        <v>157</v>
      </c>
      <c r="U283" s="156">
        <v>0</v>
      </c>
      <c r="V283" s="156">
        <f>ROUND(E283*U283,2)</f>
        <v>0</v>
      </c>
      <c r="W283" s="156"/>
      <c r="X283" s="156" t="s">
        <v>374</v>
      </c>
      <c r="Y283" s="149"/>
      <c r="Z283" s="149"/>
      <c r="AA283" s="149"/>
      <c r="AB283" s="149"/>
      <c r="AC283" s="149"/>
      <c r="AD283" s="149"/>
      <c r="AE283" s="149"/>
      <c r="AF283" s="149"/>
      <c r="AG283" s="149" t="s">
        <v>375</v>
      </c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1" x14ac:dyDescent="0.2">
      <c r="A284" s="154"/>
      <c r="B284" s="155"/>
      <c r="C284" s="253" t="s">
        <v>211</v>
      </c>
      <c r="D284" s="254"/>
      <c r="E284" s="254"/>
      <c r="F284" s="254"/>
      <c r="G284" s="254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49"/>
      <c r="Z284" s="149"/>
      <c r="AA284" s="149"/>
      <c r="AB284" s="149"/>
      <c r="AC284" s="149"/>
      <c r="AD284" s="149"/>
      <c r="AE284" s="149"/>
      <c r="AF284" s="149"/>
      <c r="AG284" s="149" t="s">
        <v>161</v>
      </c>
      <c r="AH284" s="149"/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x14ac:dyDescent="0.2">
      <c r="A285" s="159" t="s">
        <v>152</v>
      </c>
      <c r="B285" s="160" t="s">
        <v>68</v>
      </c>
      <c r="C285" s="187" t="s">
        <v>69</v>
      </c>
      <c r="D285" s="188"/>
      <c r="E285" s="163"/>
      <c r="F285" s="163"/>
      <c r="G285" s="163">
        <f>SUMIF(AG286:AG289,"&lt;&gt;NOR",G286:G289)</f>
        <v>0</v>
      </c>
      <c r="H285" s="163"/>
      <c r="I285" s="163">
        <f>SUM(I286:I289)</f>
        <v>0</v>
      </c>
      <c r="J285" s="163"/>
      <c r="K285" s="163">
        <f>SUM(K286:K289)</f>
        <v>0</v>
      </c>
      <c r="L285" s="163"/>
      <c r="M285" s="163">
        <f>SUM(M286:M289)</f>
        <v>0</v>
      </c>
      <c r="N285" s="163"/>
      <c r="O285" s="163">
        <f>SUM(O286:O289)</f>
        <v>0.21</v>
      </c>
      <c r="P285" s="163"/>
      <c r="Q285" s="163">
        <f>SUM(Q286:Q289)</f>
        <v>0</v>
      </c>
      <c r="R285" s="163"/>
      <c r="S285" s="163"/>
      <c r="T285" s="164"/>
      <c r="U285" s="158"/>
      <c r="V285" s="158">
        <f>SUM(V286:V289)</f>
        <v>28.14</v>
      </c>
      <c r="W285" s="158"/>
      <c r="X285" s="158"/>
      <c r="AG285" t="s">
        <v>153</v>
      </c>
    </row>
    <row r="286" spans="1:60" outlineLevel="1" x14ac:dyDescent="0.2">
      <c r="A286" s="165">
        <v>37</v>
      </c>
      <c r="B286" s="166" t="s">
        <v>379</v>
      </c>
      <c r="C286" s="180" t="s">
        <v>380</v>
      </c>
      <c r="D286" s="181" t="s">
        <v>220</v>
      </c>
      <c r="E286" s="168">
        <v>134</v>
      </c>
      <c r="F286" s="167"/>
      <c r="G286" s="168">
        <f>ROUND(E286*F286,2)</f>
        <v>0</v>
      </c>
      <c r="H286" s="167"/>
      <c r="I286" s="168">
        <f>ROUND(E286*H286,2)</f>
        <v>0</v>
      </c>
      <c r="J286" s="167"/>
      <c r="K286" s="168">
        <f>ROUND(E286*J286,2)</f>
        <v>0</v>
      </c>
      <c r="L286" s="168">
        <v>21</v>
      </c>
      <c r="M286" s="168">
        <f>G286*(1+L286/100)</f>
        <v>0</v>
      </c>
      <c r="N286" s="168">
        <v>1.58E-3</v>
      </c>
      <c r="O286" s="168">
        <f>ROUND(E286*N286,2)</f>
        <v>0.21</v>
      </c>
      <c r="P286" s="168">
        <v>0</v>
      </c>
      <c r="Q286" s="168">
        <f>ROUND(E286*P286,2)</f>
        <v>0</v>
      </c>
      <c r="R286" s="168"/>
      <c r="S286" s="168" t="s">
        <v>157</v>
      </c>
      <c r="T286" s="169" t="s">
        <v>157</v>
      </c>
      <c r="U286" s="156">
        <v>0.21</v>
      </c>
      <c r="V286" s="156">
        <f>ROUND(E286*U286,2)</f>
        <v>28.14</v>
      </c>
      <c r="W286" s="156"/>
      <c r="X286" s="156" t="s">
        <v>158</v>
      </c>
      <c r="Y286" s="149"/>
      <c r="Z286" s="149"/>
      <c r="AA286" s="149"/>
      <c r="AB286" s="149"/>
      <c r="AC286" s="149"/>
      <c r="AD286" s="149"/>
      <c r="AE286" s="149"/>
      <c r="AF286" s="149"/>
      <c r="AG286" s="149" t="s">
        <v>159</v>
      </c>
      <c r="AH286" s="149"/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outlineLevel="1" x14ac:dyDescent="0.2">
      <c r="A287" s="154"/>
      <c r="B287" s="155"/>
      <c r="C287" s="253" t="s">
        <v>211</v>
      </c>
      <c r="D287" s="254"/>
      <c r="E287" s="254"/>
      <c r="F287" s="254"/>
      <c r="G287" s="254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49"/>
      <c r="Z287" s="149"/>
      <c r="AA287" s="149"/>
      <c r="AB287" s="149"/>
      <c r="AC287" s="149"/>
      <c r="AD287" s="149"/>
      <c r="AE287" s="149"/>
      <c r="AF287" s="149"/>
      <c r="AG287" s="149" t="s">
        <v>161</v>
      </c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1" x14ac:dyDescent="0.2">
      <c r="A288" s="154"/>
      <c r="B288" s="155"/>
      <c r="C288" s="182" t="s">
        <v>381</v>
      </c>
      <c r="D288" s="183"/>
      <c r="E288" s="184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49"/>
      <c r="Z288" s="149"/>
      <c r="AA288" s="149"/>
      <c r="AB288" s="149"/>
      <c r="AC288" s="149"/>
      <c r="AD288" s="149"/>
      <c r="AE288" s="149"/>
      <c r="AF288" s="149"/>
      <c r="AG288" s="149" t="s">
        <v>163</v>
      </c>
      <c r="AH288" s="149">
        <v>0</v>
      </c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outlineLevel="1" x14ac:dyDescent="0.2">
      <c r="A289" s="154"/>
      <c r="B289" s="155"/>
      <c r="C289" s="182" t="s">
        <v>382</v>
      </c>
      <c r="D289" s="183"/>
      <c r="E289" s="184">
        <v>134</v>
      </c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49"/>
      <c r="Z289" s="149"/>
      <c r="AA289" s="149"/>
      <c r="AB289" s="149"/>
      <c r="AC289" s="149"/>
      <c r="AD289" s="149"/>
      <c r="AE289" s="149"/>
      <c r="AF289" s="149"/>
      <c r="AG289" s="149" t="s">
        <v>163</v>
      </c>
      <c r="AH289" s="149">
        <v>0</v>
      </c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ht="25.5" x14ac:dyDescent="0.2">
      <c r="A290" s="159" t="s">
        <v>152</v>
      </c>
      <c r="B290" s="160" t="s">
        <v>70</v>
      </c>
      <c r="C290" s="187" t="s">
        <v>71</v>
      </c>
      <c r="D290" s="188"/>
      <c r="E290" s="163"/>
      <c r="F290" s="163"/>
      <c r="G290" s="163">
        <f>SUMIF(AG291:AG300,"&lt;&gt;NOR",G291:G300)</f>
        <v>0</v>
      </c>
      <c r="H290" s="163"/>
      <c r="I290" s="163">
        <f>SUM(I291:I300)</f>
        <v>0</v>
      </c>
      <c r="J290" s="163"/>
      <c r="K290" s="163">
        <f>SUM(K291:K300)</f>
        <v>0</v>
      </c>
      <c r="L290" s="163"/>
      <c r="M290" s="163">
        <f>SUM(M291:M300)</f>
        <v>0</v>
      </c>
      <c r="N290" s="163"/>
      <c r="O290" s="163">
        <f>SUM(O291:O300)</f>
        <v>0.04</v>
      </c>
      <c r="P290" s="163"/>
      <c r="Q290" s="163">
        <f>SUM(Q291:Q300)</f>
        <v>0</v>
      </c>
      <c r="R290" s="163"/>
      <c r="S290" s="163"/>
      <c r="T290" s="164"/>
      <c r="U290" s="158"/>
      <c r="V290" s="158">
        <f>SUM(V291:V300)</f>
        <v>44.309999999999995</v>
      </c>
      <c r="W290" s="158"/>
      <c r="X290" s="158"/>
      <c r="AG290" t="s">
        <v>153</v>
      </c>
    </row>
    <row r="291" spans="1:60" outlineLevel="1" x14ac:dyDescent="0.2">
      <c r="A291" s="165">
        <v>38</v>
      </c>
      <c r="B291" s="166" t="s">
        <v>383</v>
      </c>
      <c r="C291" s="180" t="s">
        <v>384</v>
      </c>
      <c r="D291" s="181" t="s">
        <v>220</v>
      </c>
      <c r="E291" s="168">
        <v>141.06</v>
      </c>
      <c r="F291" s="167"/>
      <c r="G291" s="168">
        <f>ROUND(E291*F291,2)</f>
        <v>0</v>
      </c>
      <c r="H291" s="167"/>
      <c r="I291" s="168">
        <f>ROUND(E291*H291,2)</f>
        <v>0</v>
      </c>
      <c r="J291" s="167"/>
      <c r="K291" s="168">
        <f>ROUND(E291*J291,2)</f>
        <v>0</v>
      </c>
      <c r="L291" s="168">
        <v>21</v>
      </c>
      <c r="M291" s="168">
        <f>G291*(1+L291/100)</f>
        <v>0</v>
      </c>
      <c r="N291" s="168">
        <v>4.0000000000000003E-5</v>
      </c>
      <c r="O291" s="168">
        <f>ROUND(E291*N291,2)</f>
        <v>0.01</v>
      </c>
      <c r="P291" s="168">
        <v>0</v>
      </c>
      <c r="Q291" s="168">
        <f>ROUND(E291*P291,2)</f>
        <v>0</v>
      </c>
      <c r="R291" s="168"/>
      <c r="S291" s="168" t="s">
        <v>157</v>
      </c>
      <c r="T291" s="169" t="s">
        <v>157</v>
      </c>
      <c r="U291" s="156">
        <v>0.31</v>
      </c>
      <c r="V291" s="156">
        <f>ROUND(E291*U291,2)</f>
        <v>43.73</v>
      </c>
      <c r="W291" s="156"/>
      <c r="X291" s="156" t="s">
        <v>158</v>
      </c>
      <c r="Y291" s="149"/>
      <c r="Z291" s="149"/>
      <c r="AA291" s="149"/>
      <c r="AB291" s="149"/>
      <c r="AC291" s="149"/>
      <c r="AD291" s="149"/>
      <c r="AE291" s="149"/>
      <c r="AF291" s="149"/>
      <c r="AG291" s="149" t="s">
        <v>159</v>
      </c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1" x14ac:dyDescent="0.2">
      <c r="A292" s="154"/>
      <c r="B292" s="155"/>
      <c r="C292" s="182" t="s">
        <v>385</v>
      </c>
      <c r="D292" s="183"/>
      <c r="E292" s="184"/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6"/>
      <c r="U292" s="156"/>
      <c r="V292" s="156"/>
      <c r="W292" s="156"/>
      <c r="X292" s="156"/>
      <c r="Y292" s="149"/>
      <c r="Z292" s="149"/>
      <c r="AA292" s="149"/>
      <c r="AB292" s="149"/>
      <c r="AC292" s="149"/>
      <c r="AD292" s="149"/>
      <c r="AE292" s="149"/>
      <c r="AF292" s="149"/>
      <c r="AG292" s="149" t="s">
        <v>163</v>
      </c>
      <c r="AH292" s="149">
        <v>0</v>
      </c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outlineLevel="1" x14ac:dyDescent="0.2">
      <c r="A293" s="154"/>
      <c r="B293" s="155"/>
      <c r="C293" s="182" t="s">
        <v>363</v>
      </c>
      <c r="D293" s="183"/>
      <c r="E293" s="184">
        <v>141.06</v>
      </c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49"/>
      <c r="Z293" s="149"/>
      <c r="AA293" s="149"/>
      <c r="AB293" s="149"/>
      <c r="AC293" s="149"/>
      <c r="AD293" s="149"/>
      <c r="AE293" s="149"/>
      <c r="AF293" s="149"/>
      <c r="AG293" s="149" t="s">
        <v>163</v>
      </c>
      <c r="AH293" s="149">
        <v>0</v>
      </c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outlineLevel="1" x14ac:dyDescent="0.2">
      <c r="A294" s="165">
        <v>39</v>
      </c>
      <c r="B294" s="166" t="s">
        <v>386</v>
      </c>
      <c r="C294" s="180" t="s">
        <v>387</v>
      </c>
      <c r="D294" s="181" t="s">
        <v>191</v>
      </c>
      <c r="E294" s="168">
        <v>2</v>
      </c>
      <c r="F294" s="167"/>
      <c r="G294" s="168">
        <f>ROUND(E294*F294,2)</f>
        <v>0</v>
      </c>
      <c r="H294" s="167"/>
      <c r="I294" s="168">
        <f>ROUND(E294*H294,2)</f>
        <v>0</v>
      </c>
      <c r="J294" s="167"/>
      <c r="K294" s="168">
        <f>ROUND(E294*J294,2)</f>
        <v>0</v>
      </c>
      <c r="L294" s="168">
        <v>21</v>
      </c>
      <c r="M294" s="168">
        <f>G294*(1+L294/100)</f>
        <v>0</v>
      </c>
      <c r="N294" s="168">
        <v>8.0000000000000007E-5</v>
      </c>
      <c r="O294" s="168">
        <f>ROUND(E294*N294,2)</f>
        <v>0</v>
      </c>
      <c r="P294" s="168">
        <v>0</v>
      </c>
      <c r="Q294" s="168">
        <f>ROUND(E294*P294,2)</f>
        <v>0</v>
      </c>
      <c r="R294" s="168"/>
      <c r="S294" s="168" t="s">
        <v>157</v>
      </c>
      <c r="T294" s="169" t="s">
        <v>157</v>
      </c>
      <c r="U294" s="156">
        <v>0.28999999999999998</v>
      </c>
      <c r="V294" s="156">
        <f>ROUND(E294*U294,2)</f>
        <v>0.57999999999999996</v>
      </c>
      <c r="W294" s="156"/>
      <c r="X294" s="156" t="s">
        <v>158</v>
      </c>
      <c r="Y294" s="149"/>
      <c r="Z294" s="149"/>
      <c r="AA294" s="149"/>
      <c r="AB294" s="149"/>
      <c r="AC294" s="149"/>
      <c r="AD294" s="149"/>
      <c r="AE294" s="149"/>
      <c r="AF294" s="149"/>
      <c r="AG294" s="149" t="s">
        <v>159</v>
      </c>
      <c r="AH294" s="149"/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outlineLevel="1" x14ac:dyDescent="0.2">
      <c r="A295" s="154"/>
      <c r="B295" s="155"/>
      <c r="C295" s="182" t="s">
        <v>388</v>
      </c>
      <c r="D295" s="183"/>
      <c r="E295" s="184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49"/>
      <c r="Z295" s="149"/>
      <c r="AA295" s="149"/>
      <c r="AB295" s="149"/>
      <c r="AC295" s="149"/>
      <c r="AD295" s="149"/>
      <c r="AE295" s="149"/>
      <c r="AF295" s="149"/>
      <c r="AG295" s="149" t="s">
        <v>163</v>
      </c>
      <c r="AH295" s="149">
        <v>0</v>
      </c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1" x14ac:dyDescent="0.2">
      <c r="A296" s="154"/>
      <c r="B296" s="155"/>
      <c r="C296" s="182" t="s">
        <v>389</v>
      </c>
      <c r="D296" s="183"/>
      <c r="E296" s="184">
        <v>2</v>
      </c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49"/>
      <c r="Z296" s="149"/>
      <c r="AA296" s="149"/>
      <c r="AB296" s="149"/>
      <c r="AC296" s="149"/>
      <c r="AD296" s="149"/>
      <c r="AE296" s="149"/>
      <c r="AF296" s="149"/>
      <c r="AG296" s="149" t="s">
        <v>163</v>
      </c>
      <c r="AH296" s="149">
        <v>0</v>
      </c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outlineLevel="1" x14ac:dyDescent="0.2">
      <c r="A297" s="165">
        <v>40</v>
      </c>
      <c r="B297" s="166" t="s">
        <v>390</v>
      </c>
      <c r="C297" s="180" t="s">
        <v>391</v>
      </c>
      <c r="D297" s="181" t="s">
        <v>392</v>
      </c>
      <c r="E297" s="168">
        <v>1</v>
      </c>
      <c r="F297" s="167"/>
      <c r="G297" s="168">
        <f>ROUND(E297*F297,2)</f>
        <v>0</v>
      </c>
      <c r="H297" s="167"/>
      <c r="I297" s="168">
        <f>ROUND(E297*H297,2)</f>
        <v>0</v>
      </c>
      <c r="J297" s="167"/>
      <c r="K297" s="168">
        <f>ROUND(E297*J297,2)</f>
        <v>0</v>
      </c>
      <c r="L297" s="168">
        <v>21</v>
      </c>
      <c r="M297" s="168">
        <f>G297*(1+L297/100)</f>
        <v>0</v>
      </c>
      <c r="N297" s="168">
        <v>0</v>
      </c>
      <c r="O297" s="168">
        <f>ROUND(E297*N297,2)</f>
        <v>0</v>
      </c>
      <c r="P297" s="168">
        <v>0</v>
      </c>
      <c r="Q297" s="168">
        <f>ROUND(E297*P297,2)</f>
        <v>0</v>
      </c>
      <c r="R297" s="168"/>
      <c r="S297" s="168" t="s">
        <v>208</v>
      </c>
      <c r="T297" s="169" t="s">
        <v>234</v>
      </c>
      <c r="U297" s="156">
        <v>0</v>
      </c>
      <c r="V297" s="156">
        <f>ROUND(E297*U297,2)</f>
        <v>0</v>
      </c>
      <c r="W297" s="156"/>
      <c r="X297" s="156" t="s">
        <v>158</v>
      </c>
      <c r="Y297" s="149"/>
      <c r="Z297" s="149"/>
      <c r="AA297" s="149"/>
      <c r="AB297" s="149"/>
      <c r="AC297" s="149"/>
      <c r="AD297" s="149"/>
      <c r="AE297" s="149"/>
      <c r="AF297" s="149"/>
      <c r="AG297" s="149" t="s">
        <v>159</v>
      </c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outlineLevel="1" x14ac:dyDescent="0.2">
      <c r="A298" s="154"/>
      <c r="B298" s="155"/>
      <c r="C298" s="253" t="s">
        <v>211</v>
      </c>
      <c r="D298" s="254"/>
      <c r="E298" s="254"/>
      <c r="F298" s="254"/>
      <c r="G298" s="254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49"/>
      <c r="Z298" s="149"/>
      <c r="AA298" s="149"/>
      <c r="AB298" s="149"/>
      <c r="AC298" s="149"/>
      <c r="AD298" s="149"/>
      <c r="AE298" s="149"/>
      <c r="AF298" s="149"/>
      <c r="AG298" s="149" t="s">
        <v>161</v>
      </c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outlineLevel="1" x14ac:dyDescent="0.2">
      <c r="A299" s="165">
        <v>41</v>
      </c>
      <c r="B299" s="166" t="s">
        <v>393</v>
      </c>
      <c r="C299" s="180" t="s">
        <v>394</v>
      </c>
      <c r="D299" s="181" t="s">
        <v>191</v>
      </c>
      <c r="E299" s="168">
        <v>2</v>
      </c>
      <c r="F299" s="167"/>
      <c r="G299" s="168">
        <f>ROUND(E299*F299,2)</f>
        <v>0</v>
      </c>
      <c r="H299" s="167"/>
      <c r="I299" s="168">
        <f>ROUND(E299*H299,2)</f>
        <v>0</v>
      </c>
      <c r="J299" s="167"/>
      <c r="K299" s="168">
        <f>ROUND(E299*J299,2)</f>
        <v>0</v>
      </c>
      <c r="L299" s="168">
        <v>21</v>
      </c>
      <c r="M299" s="168">
        <f>G299*(1+L299/100)</f>
        <v>0</v>
      </c>
      <c r="N299" s="168">
        <v>1.55E-2</v>
      </c>
      <c r="O299" s="168">
        <f>ROUND(E299*N299,2)</f>
        <v>0.03</v>
      </c>
      <c r="P299" s="168">
        <v>0</v>
      </c>
      <c r="Q299" s="168">
        <f>ROUND(E299*P299,2)</f>
        <v>0</v>
      </c>
      <c r="R299" s="168" t="s">
        <v>373</v>
      </c>
      <c r="S299" s="168" t="s">
        <v>157</v>
      </c>
      <c r="T299" s="169" t="s">
        <v>157</v>
      </c>
      <c r="U299" s="156">
        <v>0</v>
      </c>
      <c r="V299" s="156">
        <f>ROUND(E299*U299,2)</f>
        <v>0</v>
      </c>
      <c r="W299" s="156"/>
      <c r="X299" s="156" t="s">
        <v>374</v>
      </c>
      <c r="Y299" s="149"/>
      <c r="Z299" s="149"/>
      <c r="AA299" s="149"/>
      <c r="AB299" s="149"/>
      <c r="AC299" s="149"/>
      <c r="AD299" s="149"/>
      <c r="AE299" s="149"/>
      <c r="AF299" s="149"/>
      <c r="AG299" s="149" t="s">
        <v>375</v>
      </c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outlineLevel="1" x14ac:dyDescent="0.2">
      <c r="A300" s="154"/>
      <c r="B300" s="155"/>
      <c r="C300" s="253" t="s">
        <v>211</v>
      </c>
      <c r="D300" s="254"/>
      <c r="E300" s="254"/>
      <c r="F300" s="254"/>
      <c r="G300" s="254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49"/>
      <c r="Z300" s="149"/>
      <c r="AA300" s="149"/>
      <c r="AB300" s="149"/>
      <c r="AC300" s="149"/>
      <c r="AD300" s="149"/>
      <c r="AE300" s="149"/>
      <c r="AF300" s="149"/>
      <c r="AG300" s="149" t="s">
        <v>161</v>
      </c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x14ac:dyDescent="0.2">
      <c r="A301" s="159" t="s">
        <v>152</v>
      </c>
      <c r="B301" s="160" t="s">
        <v>72</v>
      </c>
      <c r="C301" s="187" t="s">
        <v>73</v>
      </c>
      <c r="D301" s="188"/>
      <c r="E301" s="163"/>
      <c r="F301" s="163"/>
      <c r="G301" s="163">
        <f>SUMIF(AG302:AG391,"&lt;&gt;NOR",G302:G391)</f>
        <v>0</v>
      </c>
      <c r="H301" s="163"/>
      <c r="I301" s="163">
        <f>SUM(I302:I391)</f>
        <v>0</v>
      </c>
      <c r="J301" s="163"/>
      <c r="K301" s="163">
        <f>SUM(K302:K391)</f>
        <v>0</v>
      </c>
      <c r="L301" s="163"/>
      <c r="M301" s="163">
        <f>SUM(M302:M391)</f>
        <v>0</v>
      </c>
      <c r="N301" s="163"/>
      <c r="O301" s="163">
        <f>SUM(O302:O391)</f>
        <v>0.11000000000000001</v>
      </c>
      <c r="P301" s="163"/>
      <c r="Q301" s="163">
        <f>SUM(Q302:Q391)</f>
        <v>42.879999999999995</v>
      </c>
      <c r="R301" s="163"/>
      <c r="S301" s="163"/>
      <c r="T301" s="164"/>
      <c r="U301" s="158"/>
      <c r="V301" s="158">
        <f>SUM(V302:V391)</f>
        <v>175.07999999999998</v>
      </c>
      <c r="W301" s="158"/>
      <c r="X301" s="158"/>
      <c r="AG301" t="s">
        <v>153</v>
      </c>
    </row>
    <row r="302" spans="1:60" outlineLevel="1" x14ac:dyDescent="0.2">
      <c r="A302" s="165">
        <v>42</v>
      </c>
      <c r="B302" s="166" t="s">
        <v>395</v>
      </c>
      <c r="C302" s="180" t="s">
        <v>396</v>
      </c>
      <c r="D302" s="181" t="s">
        <v>238</v>
      </c>
      <c r="E302" s="168">
        <v>57.5</v>
      </c>
      <c r="F302" s="167"/>
      <c r="G302" s="168">
        <f>ROUND(E302*F302,2)</f>
        <v>0</v>
      </c>
      <c r="H302" s="167"/>
      <c r="I302" s="168">
        <f>ROUND(E302*H302,2)</f>
        <v>0</v>
      </c>
      <c r="J302" s="167"/>
      <c r="K302" s="168">
        <f>ROUND(E302*J302,2)</f>
        <v>0</v>
      </c>
      <c r="L302" s="168">
        <v>21</v>
      </c>
      <c r="M302" s="168">
        <f>G302*(1+L302/100)</f>
        <v>0</v>
      </c>
      <c r="N302" s="168">
        <v>0</v>
      </c>
      <c r="O302" s="168">
        <f>ROUND(E302*N302,2)</f>
        <v>0</v>
      </c>
      <c r="P302" s="168">
        <v>0</v>
      </c>
      <c r="Q302" s="168">
        <f>ROUND(E302*P302,2)</f>
        <v>0</v>
      </c>
      <c r="R302" s="168"/>
      <c r="S302" s="168" t="s">
        <v>157</v>
      </c>
      <c r="T302" s="169" t="s">
        <v>157</v>
      </c>
      <c r="U302" s="156">
        <v>0.13</v>
      </c>
      <c r="V302" s="156">
        <f>ROUND(E302*U302,2)</f>
        <v>7.48</v>
      </c>
      <c r="W302" s="156"/>
      <c r="X302" s="156" t="s">
        <v>158</v>
      </c>
      <c r="Y302" s="149"/>
      <c r="Z302" s="149"/>
      <c r="AA302" s="149"/>
      <c r="AB302" s="149"/>
      <c r="AC302" s="149"/>
      <c r="AD302" s="149"/>
      <c r="AE302" s="149"/>
      <c r="AF302" s="149"/>
      <c r="AG302" s="149" t="s">
        <v>159</v>
      </c>
      <c r="AH302" s="149"/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outlineLevel="1" x14ac:dyDescent="0.2">
      <c r="A303" s="154"/>
      <c r="B303" s="155"/>
      <c r="C303" s="253" t="s">
        <v>160</v>
      </c>
      <c r="D303" s="254"/>
      <c r="E303" s="254"/>
      <c r="F303" s="254"/>
      <c r="G303" s="254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  <c r="Y303" s="149"/>
      <c r="Z303" s="149"/>
      <c r="AA303" s="149"/>
      <c r="AB303" s="149"/>
      <c r="AC303" s="149"/>
      <c r="AD303" s="149"/>
      <c r="AE303" s="149"/>
      <c r="AF303" s="149"/>
      <c r="AG303" s="149" t="s">
        <v>161</v>
      </c>
      <c r="AH303" s="149"/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outlineLevel="1" x14ac:dyDescent="0.2">
      <c r="A304" s="154"/>
      <c r="B304" s="155"/>
      <c r="C304" s="182" t="s">
        <v>397</v>
      </c>
      <c r="D304" s="183"/>
      <c r="E304" s="184">
        <v>57.5</v>
      </c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  <c r="Y304" s="149"/>
      <c r="Z304" s="149"/>
      <c r="AA304" s="149"/>
      <c r="AB304" s="149"/>
      <c r="AC304" s="149"/>
      <c r="AD304" s="149"/>
      <c r="AE304" s="149"/>
      <c r="AF304" s="149"/>
      <c r="AG304" s="149" t="s">
        <v>163</v>
      </c>
      <c r="AH304" s="149">
        <v>0</v>
      </c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outlineLevel="1" x14ac:dyDescent="0.2">
      <c r="A305" s="165">
        <v>43</v>
      </c>
      <c r="B305" s="166" t="s">
        <v>398</v>
      </c>
      <c r="C305" s="180" t="s">
        <v>399</v>
      </c>
      <c r="D305" s="181" t="s">
        <v>220</v>
      </c>
      <c r="E305" s="168">
        <v>45.769649999999999</v>
      </c>
      <c r="F305" s="167"/>
      <c r="G305" s="168">
        <f>ROUND(E305*F305,2)</f>
        <v>0</v>
      </c>
      <c r="H305" s="167"/>
      <c r="I305" s="168">
        <f>ROUND(E305*H305,2)</f>
        <v>0</v>
      </c>
      <c r="J305" s="167"/>
      <c r="K305" s="168">
        <f>ROUND(E305*J305,2)</f>
        <v>0</v>
      </c>
      <c r="L305" s="168">
        <v>21</v>
      </c>
      <c r="M305" s="168">
        <f>G305*(1+L305/100)</f>
        <v>0</v>
      </c>
      <c r="N305" s="168">
        <v>6.7000000000000002E-4</v>
      </c>
      <c r="O305" s="168">
        <f>ROUND(E305*N305,2)</f>
        <v>0.03</v>
      </c>
      <c r="P305" s="168">
        <v>0.184</v>
      </c>
      <c r="Q305" s="168">
        <f>ROUND(E305*P305,2)</f>
        <v>8.42</v>
      </c>
      <c r="R305" s="168"/>
      <c r="S305" s="168" t="s">
        <v>157</v>
      </c>
      <c r="T305" s="169" t="s">
        <v>157</v>
      </c>
      <c r="U305" s="156">
        <v>0.23</v>
      </c>
      <c r="V305" s="156">
        <f>ROUND(E305*U305,2)</f>
        <v>10.53</v>
      </c>
      <c r="W305" s="156"/>
      <c r="X305" s="156" t="s">
        <v>158</v>
      </c>
      <c r="Y305" s="149"/>
      <c r="Z305" s="149"/>
      <c r="AA305" s="149"/>
      <c r="AB305" s="149"/>
      <c r="AC305" s="149"/>
      <c r="AD305" s="149"/>
      <c r="AE305" s="149"/>
      <c r="AF305" s="149"/>
      <c r="AG305" s="149" t="s">
        <v>159</v>
      </c>
      <c r="AH305" s="149"/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1" x14ac:dyDescent="0.2">
      <c r="A306" s="154"/>
      <c r="B306" s="155"/>
      <c r="C306" s="253" t="s">
        <v>400</v>
      </c>
      <c r="D306" s="254"/>
      <c r="E306" s="254"/>
      <c r="F306" s="254"/>
      <c r="G306" s="254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49"/>
      <c r="Z306" s="149"/>
      <c r="AA306" s="149"/>
      <c r="AB306" s="149"/>
      <c r="AC306" s="149"/>
      <c r="AD306" s="149"/>
      <c r="AE306" s="149"/>
      <c r="AF306" s="149"/>
      <c r="AG306" s="149" t="s">
        <v>161</v>
      </c>
      <c r="AH306" s="149"/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outlineLevel="1" x14ac:dyDescent="0.2">
      <c r="A307" s="154"/>
      <c r="B307" s="155"/>
      <c r="C307" s="255" t="s">
        <v>401</v>
      </c>
      <c r="D307" s="256"/>
      <c r="E307" s="256"/>
      <c r="F307" s="256"/>
      <c r="G307" s="2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49"/>
      <c r="Z307" s="149"/>
      <c r="AA307" s="149"/>
      <c r="AB307" s="149"/>
      <c r="AC307" s="149"/>
      <c r="AD307" s="149"/>
      <c r="AE307" s="149"/>
      <c r="AF307" s="149"/>
      <c r="AG307" s="149" t="s">
        <v>161</v>
      </c>
      <c r="AH307" s="149"/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outlineLevel="1" x14ac:dyDescent="0.2">
      <c r="A308" s="154"/>
      <c r="B308" s="155"/>
      <c r="C308" s="255" t="s">
        <v>402</v>
      </c>
      <c r="D308" s="256"/>
      <c r="E308" s="256"/>
      <c r="F308" s="256"/>
      <c r="G308" s="2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49"/>
      <c r="Z308" s="149"/>
      <c r="AA308" s="149"/>
      <c r="AB308" s="149"/>
      <c r="AC308" s="149"/>
      <c r="AD308" s="149"/>
      <c r="AE308" s="149"/>
      <c r="AF308" s="149"/>
      <c r="AG308" s="149" t="s">
        <v>161</v>
      </c>
      <c r="AH308" s="149"/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outlineLevel="1" x14ac:dyDescent="0.2">
      <c r="A309" s="154"/>
      <c r="B309" s="155"/>
      <c r="C309" s="255" t="s">
        <v>403</v>
      </c>
      <c r="D309" s="256"/>
      <c r="E309" s="256"/>
      <c r="F309" s="256"/>
      <c r="G309" s="2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49"/>
      <c r="Z309" s="149"/>
      <c r="AA309" s="149"/>
      <c r="AB309" s="149"/>
      <c r="AC309" s="149"/>
      <c r="AD309" s="149"/>
      <c r="AE309" s="149"/>
      <c r="AF309" s="149"/>
      <c r="AG309" s="149" t="s">
        <v>161</v>
      </c>
      <c r="AH309" s="149"/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outlineLevel="1" x14ac:dyDescent="0.2">
      <c r="A310" s="154"/>
      <c r="B310" s="155"/>
      <c r="C310" s="182" t="s">
        <v>404</v>
      </c>
      <c r="D310" s="183"/>
      <c r="E310" s="184">
        <v>9.5115999999999996</v>
      </c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  <c r="Y310" s="149"/>
      <c r="Z310" s="149"/>
      <c r="AA310" s="149"/>
      <c r="AB310" s="149"/>
      <c r="AC310" s="149"/>
      <c r="AD310" s="149"/>
      <c r="AE310" s="149"/>
      <c r="AF310" s="149"/>
      <c r="AG310" s="149" t="s">
        <v>163</v>
      </c>
      <c r="AH310" s="149">
        <v>0</v>
      </c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outlineLevel="1" x14ac:dyDescent="0.2">
      <c r="A311" s="154"/>
      <c r="B311" s="155"/>
      <c r="C311" s="182" t="s">
        <v>405</v>
      </c>
      <c r="D311" s="183"/>
      <c r="E311" s="184">
        <v>-1.6</v>
      </c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49"/>
      <c r="Z311" s="149"/>
      <c r="AA311" s="149"/>
      <c r="AB311" s="149"/>
      <c r="AC311" s="149"/>
      <c r="AD311" s="149"/>
      <c r="AE311" s="149"/>
      <c r="AF311" s="149"/>
      <c r="AG311" s="149" t="s">
        <v>163</v>
      </c>
      <c r="AH311" s="149">
        <v>0</v>
      </c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ht="33.75" outlineLevel="1" x14ac:dyDescent="0.2">
      <c r="A312" s="154"/>
      <c r="B312" s="155"/>
      <c r="C312" s="182" t="s">
        <v>406</v>
      </c>
      <c r="D312" s="183"/>
      <c r="E312" s="184">
        <v>25.585000000000001</v>
      </c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49"/>
      <c r="Z312" s="149"/>
      <c r="AA312" s="149"/>
      <c r="AB312" s="149"/>
      <c r="AC312" s="149"/>
      <c r="AD312" s="149"/>
      <c r="AE312" s="149"/>
      <c r="AF312" s="149"/>
      <c r="AG312" s="149" t="s">
        <v>163</v>
      </c>
      <c r="AH312" s="149">
        <v>0</v>
      </c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outlineLevel="1" x14ac:dyDescent="0.2">
      <c r="A313" s="154"/>
      <c r="B313" s="155"/>
      <c r="C313" s="182" t="s">
        <v>407</v>
      </c>
      <c r="D313" s="183"/>
      <c r="E313" s="184">
        <v>-2.4</v>
      </c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  <c r="Y313" s="149"/>
      <c r="Z313" s="149"/>
      <c r="AA313" s="149"/>
      <c r="AB313" s="149"/>
      <c r="AC313" s="149"/>
      <c r="AD313" s="149"/>
      <c r="AE313" s="149"/>
      <c r="AF313" s="149"/>
      <c r="AG313" s="149" t="s">
        <v>163</v>
      </c>
      <c r="AH313" s="149">
        <v>0</v>
      </c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outlineLevel="1" x14ac:dyDescent="0.2">
      <c r="A314" s="154"/>
      <c r="B314" s="155"/>
      <c r="C314" s="182" t="s">
        <v>408</v>
      </c>
      <c r="D314" s="183"/>
      <c r="E314" s="184">
        <v>4.2140000000000004</v>
      </c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  <c r="Y314" s="149"/>
      <c r="Z314" s="149"/>
      <c r="AA314" s="149"/>
      <c r="AB314" s="149"/>
      <c r="AC314" s="149"/>
      <c r="AD314" s="149"/>
      <c r="AE314" s="149"/>
      <c r="AF314" s="149"/>
      <c r="AG314" s="149" t="s">
        <v>163</v>
      </c>
      <c r="AH314" s="149">
        <v>0</v>
      </c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outlineLevel="1" x14ac:dyDescent="0.2">
      <c r="A315" s="154"/>
      <c r="B315" s="155"/>
      <c r="C315" s="182" t="s">
        <v>409</v>
      </c>
      <c r="D315" s="183"/>
      <c r="E315" s="184">
        <v>-1.2</v>
      </c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49"/>
      <c r="Z315" s="149"/>
      <c r="AA315" s="149"/>
      <c r="AB315" s="149"/>
      <c r="AC315" s="149"/>
      <c r="AD315" s="149"/>
      <c r="AE315" s="149"/>
      <c r="AF315" s="149"/>
      <c r="AG315" s="149" t="s">
        <v>163</v>
      </c>
      <c r="AH315" s="149">
        <v>0</v>
      </c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outlineLevel="1" x14ac:dyDescent="0.2">
      <c r="A316" s="154"/>
      <c r="B316" s="155"/>
      <c r="C316" s="182" t="s">
        <v>410</v>
      </c>
      <c r="D316" s="183"/>
      <c r="E316" s="184">
        <v>11.18215</v>
      </c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49"/>
      <c r="Z316" s="149"/>
      <c r="AA316" s="149"/>
      <c r="AB316" s="149"/>
      <c r="AC316" s="149"/>
      <c r="AD316" s="149"/>
      <c r="AE316" s="149"/>
      <c r="AF316" s="149"/>
      <c r="AG316" s="149" t="s">
        <v>163</v>
      </c>
      <c r="AH316" s="149">
        <v>0</v>
      </c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outlineLevel="1" x14ac:dyDescent="0.2">
      <c r="A317" s="154"/>
      <c r="B317" s="155"/>
      <c r="C317" s="182" t="s">
        <v>411</v>
      </c>
      <c r="D317" s="183"/>
      <c r="E317" s="184">
        <v>2.0769000000000002</v>
      </c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49"/>
      <c r="Z317" s="149"/>
      <c r="AA317" s="149"/>
      <c r="AB317" s="149"/>
      <c r="AC317" s="149"/>
      <c r="AD317" s="149"/>
      <c r="AE317" s="149"/>
      <c r="AF317" s="149"/>
      <c r="AG317" s="149" t="s">
        <v>163</v>
      </c>
      <c r="AH317" s="149">
        <v>0</v>
      </c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outlineLevel="1" x14ac:dyDescent="0.2">
      <c r="A318" s="154"/>
      <c r="B318" s="155"/>
      <c r="C318" s="182" t="s">
        <v>405</v>
      </c>
      <c r="D318" s="183"/>
      <c r="E318" s="184">
        <v>-1.6</v>
      </c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  <c r="S318" s="156"/>
      <c r="T318" s="156"/>
      <c r="U318" s="156"/>
      <c r="V318" s="156"/>
      <c r="W318" s="156"/>
      <c r="X318" s="156"/>
      <c r="Y318" s="149"/>
      <c r="Z318" s="149"/>
      <c r="AA318" s="149"/>
      <c r="AB318" s="149"/>
      <c r="AC318" s="149"/>
      <c r="AD318" s="149"/>
      <c r="AE318" s="149"/>
      <c r="AF318" s="149"/>
      <c r="AG318" s="149" t="s">
        <v>163</v>
      </c>
      <c r="AH318" s="149">
        <v>0</v>
      </c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outlineLevel="1" x14ac:dyDescent="0.2">
      <c r="A319" s="165">
        <v>44</v>
      </c>
      <c r="B319" s="166" t="s">
        <v>412</v>
      </c>
      <c r="C319" s="180" t="s">
        <v>413</v>
      </c>
      <c r="D319" s="181" t="s">
        <v>220</v>
      </c>
      <c r="E319" s="168">
        <v>18.2011</v>
      </c>
      <c r="F319" s="167"/>
      <c r="G319" s="168">
        <f>ROUND(E319*F319,2)</f>
        <v>0</v>
      </c>
      <c r="H319" s="167"/>
      <c r="I319" s="168">
        <f>ROUND(E319*H319,2)</f>
        <v>0</v>
      </c>
      <c r="J319" s="167"/>
      <c r="K319" s="168">
        <f>ROUND(E319*J319,2)</f>
        <v>0</v>
      </c>
      <c r="L319" s="168">
        <v>21</v>
      </c>
      <c r="M319" s="168">
        <f>G319*(1+L319/100)</f>
        <v>0</v>
      </c>
      <c r="N319" s="168">
        <v>6.7000000000000002E-4</v>
      </c>
      <c r="O319" s="168">
        <f>ROUND(E319*N319,2)</f>
        <v>0.01</v>
      </c>
      <c r="P319" s="168">
        <v>0.31900000000000001</v>
      </c>
      <c r="Q319" s="168">
        <f>ROUND(E319*P319,2)</f>
        <v>5.81</v>
      </c>
      <c r="R319" s="168"/>
      <c r="S319" s="168" t="s">
        <v>157</v>
      </c>
      <c r="T319" s="169" t="s">
        <v>157</v>
      </c>
      <c r="U319" s="156">
        <v>0.32</v>
      </c>
      <c r="V319" s="156">
        <f>ROUND(E319*U319,2)</f>
        <v>5.82</v>
      </c>
      <c r="W319" s="156"/>
      <c r="X319" s="156" t="s">
        <v>158</v>
      </c>
      <c r="Y319" s="149"/>
      <c r="Z319" s="149"/>
      <c r="AA319" s="149"/>
      <c r="AB319" s="149"/>
      <c r="AC319" s="149"/>
      <c r="AD319" s="149"/>
      <c r="AE319" s="149"/>
      <c r="AF319" s="149"/>
      <c r="AG319" s="149" t="s">
        <v>159</v>
      </c>
      <c r="AH319" s="149"/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outlineLevel="1" x14ac:dyDescent="0.2">
      <c r="A320" s="154"/>
      <c r="B320" s="155"/>
      <c r="C320" s="253" t="s">
        <v>403</v>
      </c>
      <c r="D320" s="254"/>
      <c r="E320" s="254"/>
      <c r="F320" s="254"/>
      <c r="G320" s="254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49"/>
      <c r="Z320" s="149"/>
      <c r="AA320" s="149"/>
      <c r="AB320" s="149"/>
      <c r="AC320" s="149"/>
      <c r="AD320" s="149"/>
      <c r="AE320" s="149"/>
      <c r="AF320" s="149"/>
      <c r="AG320" s="149" t="s">
        <v>161</v>
      </c>
      <c r="AH320" s="149"/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outlineLevel="1" x14ac:dyDescent="0.2">
      <c r="A321" s="154"/>
      <c r="B321" s="155"/>
      <c r="C321" s="255" t="s">
        <v>414</v>
      </c>
      <c r="D321" s="256"/>
      <c r="E321" s="256"/>
      <c r="F321" s="256"/>
      <c r="G321" s="2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49"/>
      <c r="Z321" s="149"/>
      <c r="AA321" s="149"/>
      <c r="AB321" s="149"/>
      <c r="AC321" s="149"/>
      <c r="AD321" s="149"/>
      <c r="AE321" s="149"/>
      <c r="AF321" s="149"/>
      <c r="AG321" s="149" t="s">
        <v>161</v>
      </c>
      <c r="AH321" s="149"/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outlineLevel="1" x14ac:dyDescent="0.2">
      <c r="A322" s="154"/>
      <c r="B322" s="155"/>
      <c r="C322" s="255" t="s">
        <v>415</v>
      </c>
      <c r="D322" s="256"/>
      <c r="E322" s="256"/>
      <c r="F322" s="256"/>
      <c r="G322" s="2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  <c r="Y322" s="149"/>
      <c r="Z322" s="149"/>
      <c r="AA322" s="149"/>
      <c r="AB322" s="149"/>
      <c r="AC322" s="149"/>
      <c r="AD322" s="149"/>
      <c r="AE322" s="149"/>
      <c r="AF322" s="149"/>
      <c r="AG322" s="149" t="s">
        <v>161</v>
      </c>
      <c r="AH322" s="149"/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outlineLevel="1" x14ac:dyDescent="0.2">
      <c r="A323" s="154"/>
      <c r="B323" s="155"/>
      <c r="C323" s="182" t="s">
        <v>416</v>
      </c>
      <c r="D323" s="183"/>
      <c r="E323" s="184">
        <v>13.454700000000001</v>
      </c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49"/>
      <c r="Z323" s="149"/>
      <c r="AA323" s="149"/>
      <c r="AB323" s="149"/>
      <c r="AC323" s="149"/>
      <c r="AD323" s="149"/>
      <c r="AE323" s="149"/>
      <c r="AF323" s="149"/>
      <c r="AG323" s="149" t="s">
        <v>163</v>
      </c>
      <c r="AH323" s="149">
        <v>0</v>
      </c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outlineLevel="1" x14ac:dyDescent="0.2">
      <c r="A324" s="154"/>
      <c r="B324" s="155"/>
      <c r="C324" s="182" t="s">
        <v>405</v>
      </c>
      <c r="D324" s="183"/>
      <c r="E324" s="184">
        <v>-1.6</v>
      </c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49"/>
      <c r="Z324" s="149"/>
      <c r="AA324" s="149"/>
      <c r="AB324" s="149"/>
      <c r="AC324" s="149"/>
      <c r="AD324" s="149"/>
      <c r="AE324" s="149"/>
      <c r="AF324" s="149"/>
      <c r="AG324" s="149" t="s">
        <v>163</v>
      </c>
      <c r="AH324" s="149">
        <v>0</v>
      </c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outlineLevel="1" x14ac:dyDescent="0.2">
      <c r="A325" s="154"/>
      <c r="B325" s="155"/>
      <c r="C325" s="182" t="s">
        <v>417</v>
      </c>
      <c r="D325" s="183"/>
      <c r="E325" s="184">
        <v>2.0769000000000002</v>
      </c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49"/>
      <c r="Z325" s="149"/>
      <c r="AA325" s="149"/>
      <c r="AB325" s="149"/>
      <c r="AC325" s="149"/>
      <c r="AD325" s="149"/>
      <c r="AE325" s="149"/>
      <c r="AF325" s="149"/>
      <c r="AG325" s="149" t="s">
        <v>163</v>
      </c>
      <c r="AH325" s="149">
        <v>0</v>
      </c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outlineLevel="1" x14ac:dyDescent="0.2">
      <c r="A326" s="154"/>
      <c r="B326" s="155"/>
      <c r="C326" s="182" t="s">
        <v>418</v>
      </c>
      <c r="D326" s="183"/>
      <c r="E326" s="184">
        <v>5.8695000000000004</v>
      </c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49"/>
      <c r="Z326" s="149"/>
      <c r="AA326" s="149"/>
      <c r="AB326" s="149"/>
      <c r="AC326" s="149"/>
      <c r="AD326" s="149"/>
      <c r="AE326" s="149"/>
      <c r="AF326" s="149"/>
      <c r="AG326" s="149" t="s">
        <v>163</v>
      </c>
      <c r="AH326" s="149">
        <v>0</v>
      </c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outlineLevel="1" x14ac:dyDescent="0.2">
      <c r="A327" s="154"/>
      <c r="B327" s="155"/>
      <c r="C327" s="182" t="s">
        <v>405</v>
      </c>
      <c r="D327" s="183"/>
      <c r="E327" s="184">
        <v>-1.6</v>
      </c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  <c r="Y327" s="149"/>
      <c r="Z327" s="149"/>
      <c r="AA327" s="149"/>
      <c r="AB327" s="149"/>
      <c r="AC327" s="149"/>
      <c r="AD327" s="149"/>
      <c r="AE327" s="149"/>
      <c r="AF327" s="149"/>
      <c r="AG327" s="149" t="s">
        <v>163</v>
      </c>
      <c r="AH327" s="149">
        <v>0</v>
      </c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ht="22.5" outlineLevel="1" x14ac:dyDescent="0.2">
      <c r="A328" s="165">
        <v>45</v>
      </c>
      <c r="B328" s="166" t="s">
        <v>419</v>
      </c>
      <c r="C328" s="180" t="s">
        <v>420</v>
      </c>
      <c r="D328" s="181" t="s">
        <v>220</v>
      </c>
      <c r="E328" s="168">
        <v>10.388500000000001</v>
      </c>
      <c r="F328" s="167"/>
      <c r="G328" s="168">
        <f>ROUND(E328*F328,2)</f>
        <v>0</v>
      </c>
      <c r="H328" s="167"/>
      <c r="I328" s="168">
        <f>ROUND(E328*H328,2)</f>
        <v>0</v>
      </c>
      <c r="J328" s="167"/>
      <c r="K328" s="168">
        <f>ROUND(E328*J328,2)</f>
        <v>0</v>
      </c>
      <c r="L328" s="168">
        <v>21</v>
      </c>
      <c r="M328" s="168">
        <f>G328*(1+L328/100)</f>
        <v>0</v>
      </c>
      <c r="N328" s="168">
        <v>3.3E-4</v>
      </c>
      <c r="O328" s="168">
        <f>ROUND(E328*N328,2)</f>
        <v>0</v>
      </c>
      <c r="P328" s="168">
        <v>2.198E-2</v>
      </c>
      <c r="Q328" s="168">
        <f>ROUND(E328*P328,2)</f>
        <v>0.23</v>
      </c>
      <c r="R328" s="168"/>
      <c r="S328" s="168" t="s">
        <v>157</v>
      </c>
      <c r="T328" s="169" t="s">
        <v>157</v>
      </c>
      <c r="U328" s="156">
        <v>0.33</v>
      </c>
      <c r="V328" s="156">
        <f>ROUND(E328*U328,2)</f>
        <v>3.43</v>
      </c>
      <c r="W328" s="156"/>
      <c r="X328" s="156" t="s">
        <v>158</v>
      </c>
      <c r="Y328" s="149"/>
      <c r="Z328" s="149"/>
      <c r="AA328" s="149"/>
      <c r="AB328" s="149"/>
      <c r="AC328" s="149"/>
      <c r="AD328" s="149"/>
      <c r="AE328" s="149"/>
      <c r="AF328" s="149"/>
      <c r="AG328" s="149" t="s">
        <v>159</v>
      </c>
      <c r="AH328" s="149"/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outlineLevel="1" x14ac:dyDescent="0.2">
      <c r="A329" s="154"/>
      <c r="B329" s="155"/>
      <c r="C329" s="182" t="s">
        <v>421</v>
      </c>
      <c r="D329" s="183"/>
      <c r="E329" s="184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49"/>
      <c r="Z329" s="149"/>
      <c r="AA329" s="149"/>
      <c r="AB329" s="149"/>
      <c r="AC329" s="149"/>
      <c r="AD329" s="149"/>
      <c r="AE329" s="149"/>
      <c r="AF329" s="149"/>
      <c r="AG329" s="149" t="s">
        <v>163</v>
      </c>
      <c r="AH329" s="149">
        <v>0</v>
      </c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outlineLevel="1" x14ac:dyDescent="0.2">
      <c r="A330" s="154"/>
      <c r="B330" s="155"/>
      <c r="C330" s="182" t="s">
        <v>226</v>
      </c>
      <c r="D330" s="183"/>
      <c r="E330" s="184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  <c r="Y330" s="149"/>
      <c r="Z330" s="149"/>
      <c r="AA330" s="149"/>
      <c r="AB330" s="149"/>
      <c r="AC330" s="149"/>
      <c r="AD330" s="149"/>
      <c r="AE330" s="149"/>
      <c r="AF330" s="149"/>
      <c r="AG330" s="149" t="s">
        <v>163</v>
      </c>
      <c r="AH330" s="149">
        <v>0</v>
      </c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outlineLevel="1" x14ac:dyDescent="0.2">
      <c r="A331" s="154"/>
      <c r="B331" s="155"/>
      <c r="C331" s="182" t="s">
        <v>422</v>
      </c>
      <c r="D331" s="183"/>
      <c r="E331" s="184">
        <v>10.388500000000001</v>
      </c>
      <c r="F331" s="156"/>
      <c r="G331" s="156"/>
      <c r="H331" s="156"/>
      <c r="I331" s="156"/>
      <c r="J331" s="156"/>
      <c r="K331" s="156"/>
      <c r="L331" s="156"/>
      <c r="M331" s="156"/>
      <c r="N331" s="156"/>
      <c r="O331" s="156"/>
      <c r="P331" s="156"/>
      <c r="Q331" s="156"/>
      <c r="R331" s="156"/>
      <c r="S331" s="156"/>
      <c r="T331" s="156"/>
      <c r="U331" s="156"/>
      <c r="V331" s="156"/>
      <c r="W331" s="156"/>
      <c r="X331" s="156"/>
      <c r="Y331" s="149"/>
      <c r="Z331" s="149"/>
      <c r="AA331" s="149"/>
      <c r="AB331" s="149"/>
      <c r="AC331" s="149"/>
      <c r="AD331" s="149"/>
      <c r="AE331" s="149"/>
      <c r="AF331" s="149"/>
      <c r="AG331" s="149" t="s">
        <v>163</v>
      </c>
      <c r="AH331" s="149">
        <v>0</v>
      </c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outlineLevel="1" x14ac:dyDescent="0.2">
      <c r="A332" s="165">
        <v>46</v>
      </c>
      <c r="B332" s="166" t="s">
        <v>423</v>
      </c>
      <c r="C332" s="180" t="s">
        <v>424</v>
      </c>
      <c r="D332" s="181" t="s">
        <v>156</v>
      </c>
      <c r="E332" s="168">
        <v>3.3401999999999998</v>
      </c>
      <c r="F332" s="167"/>
      <c r="G332" s="168">
        <f>ROUND(E332*F332,2)</f>
        <v>0</v>
      </c>
      <c r="H332" s="167"/>
      <c r="I332" s="168">
        <f>ROUND(E332*H332,2)</f>
        <v>0</v>
      </c>
      <c r="J332" s="167"/>
      <c r="K332" s="168">
        <f>ROUND(E332*J332,2)</f>
        <v>0</v>
      </c>
      <c r="L332" s="168">
        <v>21</v>
      </c>
      <c r="M332" s="168">
        <f>G332*(1+L332/100)</f>
        <v>0</v>
      </c>
      <c r="N332" s="168">
        <v>1.47E-3</v>
      </c>
      <c r="O332" s="168">
        <f>ROUND(E332*N332,2)</f>
        <v>0</v>
      </c>
      <c r="P332" s="168">
        <v>2.4</v>
      </c>
      <c r="Q332" s="168">
        <f>ROUND(E332*P332,2)</f>
        <v>8.02</v>
      </c>
      <c r="R332" s="168"/>
      <c r="S332" s="168" t="s">
        <v>157</v>
      </c>
      <c r="T332" s="169" t="s">
        <v>157</v>
      </c>
      <c r="U332" s="156">
        <v>8.5</v>
      </c>
      <c r="V332" s="156">
        <f>ROUND(E332*U332,2)</f>
        <v>28.39</v>
      </c>
      <c r="W332" s="156"/>
      <c r="X332" s="156" t="s">
        <v>158</v>
      </c>
      <c r="Y332" s="149"/>
      <c r="Z332" s="149"/>
      <c r="AA332" s="149"/>
      <c r="AB332" s="149"/>
      <c r="AC332" s="149"/>
      <c r="AD332" s="149"/>
      <c r="AE332" s="149"/>
      <c r="AF332" s="149"/>
      <c r="AG332" s="149" t="s">
        <v>159</v>
      </c>
      <c r="AH332" s="149"/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outlineLevel="1" x14ac:dyDescent="0.2">
      <c r="A333" s="154"/>
      <c r="B333" s="155"/>
      <c r="C333" s="253" t="s">
        <v>414</v>
      </c>
      <c r="D333" s="254"/>
      <c r="E333" s="254"/>
      <c r="F333" s="254"/>
      <c r="G333" s="254"/>
      <c r="H333" s="156"/>
      <c r="I333" s="156"/>
      <c r="J333" s="156"/>
      <c r="K333" s="156"/>
      <c r="L333" s="156"/>
      <c r="M333" s="156"/>
      <c r="N333" s="156"/>
      <c r="O333" s="156"/>
      <c r="P333" s="156"/>
      <c r="Q333" s="156"/>
      <c r="R333" s="156"/>
      <c r="S333" s="156"/>
      <c r="T333" s="156"/>
      <c r="U333" s="156"/>
      <c r="V333" s="156"/>
      <c r="W333" s="156"/>
      <c r="X333" s="156"/>
      <c r="Y333" s="149"/>
      <c r="Z333" s="149"/>
      <c r="AA333" s="149"/>
      <c r="AB333" s="149"/>
      <c r="AC333" s="149"/>
      <c r="AD333" s="149"/>
      <c r="AE333" s="149"/>
      <c r="AF333" s="149"/>
      <c r="AG333" s="149" t="s">
        <v>161</v>
      </c>
      <c r="AH333" s="149"/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</row>
    <row r="334" spans="1:60" outlineLevel="1" x14ac:dyDescent="0.2">
      <c r="A334" s="154"/>
      <c r="B334" s="155"/>
      <c r="C334" s="182" t="s">
        <v>425</v>
      </c>
      <c r="D334" s="183"/>
      <c r="E334" s="184"/>
      <c r="F334" s="156"/>
      <c r="G334" s="156"/>
      <c r="H334" s="156"/>
      <c r="I334" s="156"/>
      <c r="J334" s="156"/>
      <c r="K334" s="156"/>
      <c r="L334" s="156"/>
      <c r="M334" s="156"/>
      <c r="N334" s="156"/>
      <c r="O334" s="156"/>
      <c r="P334" s="156"/>
      <c r="Q334" s="156"/>
      <c r="R334" s="156"/>
      <c r="S334" s="156"/>
      <c r="T334" s="156"/>
      <c r="U334" s="156"/>
      <c r="V334" s="156"/>
      <c r="W334" s="156"/>
      <c r="X334" s="156"/>
      <c r="Y334" s="149"/>
      <c r="Z334" s="149"/>
      <c r="AA334" s="149"/>
      <c r="AB334" s="149"/>
      <c r="AC334" s="149"/>
      <c r="AD334" s="149"/>
      <c r="AE334" s="149"/>
      <c r="AF334" s="149"/>
      <c r="AG334" s="149" t="s">
        <v>163</v>
      </c>
      <c r="AH334" s="149">
        <v>0</v>
      </c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outlineLevel="1" x14ac:dyDescent="0.2">
      <c r="A335" s="154"/>
      <c r="B335" s="155"/>
      <c r="C335" s="182" t="s">
        <v>426</v>
      </c>
      <c r="D335" s="183"/>
      <c r="E335" s="184">
        <v>3.3401999999999998</v>
      </c>
      <c r="F335" s="156"/>
      <c r="G335" s="156"/>
      <c r="H335" s="156"/>
      <c r="I335" s="156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/>
      <c r="T335" s="156"/>
      <c r="U335" s="156"/>
      <c r="V335" s="156"/>
      <c r="W335" s="156"/>
      <c r="X335" s="156"/>
      <c r="Y335" s="149"/>
      <c r="Z335" s="149"/>
      <c r="AA335" s="149"/>
      <c r="AB335" s="149"/>
      <c r="AC335" s="149"/>
      <c r="AD335" s="149"/>
      <c r="AE335" s="149"/>
      <c r="AF335" s="149"/>
      <c r="AG335" s="149" t="s">
        <v>163</v>
      </c>
      <c r="AH335" s="149">
        <v>0</v>
      </c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ht="22.5" outlineLevel="1" x14ac:dyDescent="0.2">
      <c r="A336" s="165">
        <v>47</v>
      </c>
      <c r="B336" s="166" t="s">
        <v>427</v>
      </c>
      <c r="C336" s="180" t="s">
        <v>428</v>
      </c>
      <c r="D336" s="181" t="s">
        <v>191</v>
      </c>
      <c r="E336" s="168">
        <v>3</v>
      </c>
      <c r="F336" s="167"/>
      <c r="G336" s="168">
        <f>ROUND(E336*F336,2)</f>
        <v>0</v>
      </c>
      <c r="H336" s="167"/>
      <c r="I336" s="168">
        <f>ROUND(E336*H336,2)</f>
        <v>0</v>
      </c>
      <c r="J336" s="167"/>
      <c r="K336" s="168">
        <f>ROUND(E336*J336,2)</f>
        <v>0</v>
      </c>
      <c r="L336" s="168">
        <v>21</v>
      </c>
      <c r="M336" s="168">
        <f>G336*(1+L336/100)</f>
        <v>0</v>
      </c>
      <c r="N336" s="168">
        <v>5.5000000000000003E-4</v>
      </c>
      <c r="O336" s="168">
        <f>ROUND(E336*N336,2)</f>
        <v>0</v>
      </c>
      <c r="P336" s="168">
        <v>0.72</v>
      </c>
      <c r="Q336" s="168">
        <f>ROUND(E336*P336,2)</f>
        <v>2.16</v>
      </c>
      <c r="R336" s="168"/>
      <c r="S336" s="168" t="s">
        <v>157</v>
      </c>
      <c r="T336" s="169" t="s">
        <v>234</v>
      </c>
      <c r="U336" s="156">
        <v>0</v>
      </c>
      <c r="V336" s="156">
        <f>ROUND(E336*U336,2)</f>
        <v>0</v>
      </c>
      <c r="W336" s="156"/>
      <c r="X336" s="156" t="s">
        <v>209</v>
      </c>
      <c r="Y336" s="149"/>
      <c r="Z336" s="149"/>
      <c r="AA336" s="149"/>
      <c r="AB336" s="149"/>
      <c r="AC336" s="149"/>
      <c r="AD336" s="149"/>
      <c r="AE336" s="149"/>
      <c r="AF336" s="149"/>
      <c r="AG336" s="149" t="s">
        <v>210</v>
      </c>
      <c r="AH336" s="149"/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</row>
    <row r="337" spans="1:60" outlineLevel="1" x14ac:dyDescent="0.2">
      <c r="A337" s="154"/>
      <c r="B337" s="155"/>
      <c r="C337" s="182" t="s">
        <v>429</v>
      </c>
      <c r="D337" s="183"/>
      <c r="E337" s="184">
        <v>3</v>
      </c>
      <c r="F337" s="156"/>
      <c r="G337" s="156"/>
      <c r="H337" s="156"/>
      <c r="I337" s="156"/>
      <c r="J337" s="156"/>
      <c r="K337" s="156"/>
      <c r="L337" s="156"/>
      <c r="M337" s="156"/>
      <c r="N337" s="156"/>
      <c r="O337" s="156"/>
      <c r="P337" s="156"/>
      <c r="Q337" s="156"/>
      <c r="R337" s="156"/>
      <c r="S337" s="156"/>
      <c r="T337" s="156"/>
      <c r="U337" s="156"/>
      <c r="V337" s="156"/>
      <c r="W337" s="156"/>
      <c r="X337" s="156"/>
      <c r="Y337" s="149"/>
      <c r="Z337" s="149"/>
      <c r="AA337" s="149"/>
      <c r="AB337" s="149"/>
      <c r="AC337" s="149"/>
      <c r="AD337" s="149"/>
      <c r="AE337" s="149"/>
      <c r="AF337" s="149"/>
      <c r="AG337" s="149" t="s">
        <v>163</v>
      </c>
      <c r="AH337" s="149">
        <v>0</v>
      </c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outlineLevel="1" x14ac:dyDescent="0.2">
      <c r="A338" s="165">
        <v>48</v>
      </c>
      <c r="B338" s="166" t="s">
        <v>430</v>
      </c>
      <c r="C338" s="180" t="s">
        <v>431</v>
      </c>
      <c r="D338" s="181" t="s">
        <v>156</v>
      </c>
      <c r="E338" s="168">
        <v>4.125</v>
      </c>
      <c r="F338" s="167"/>
      <c r="G338" s="168">
        <f>ROUND(E338*F338,2)</f>
        <v>0</v>
      </c>
      <c r="H338" s="167"/>
      <c r="I338" s="168">
        <f>ROUND(E338*H338,2)</f>
        <v>0</v>
      </c>
      <c r="J338" s="167"/>
      <c r="K338" s="168">
        <f>ROUND(E338*J338,2)</f>
        <v>0</v>
      </c>
      <c r="L338" s="168">
        <v>21</v>
      </c>
      <c r="M338" s="168">
        <f>G338*(1+L338/100)</f>
        <v>0</v>
      </c>
      <c r="N338" s="168">
        <v>0</v>
      </c>
      <c r="O338" s="168">
        <f>ROUND(E338*N338,2)</f>
        <v>0</v>
      </c>
      <c r="P338" s="168">
        <v>2.2000000000000002</v>
      </c>
      <c r="Q338" s="168">
        <f>ROUND(E338*P338,2)</f>
        <v>9.08</v>
      </c>
      <c r="R338" s="168"/>
      <c r="S338" s="168" t="s">
        <v>157</v>
      </c>
      <c r="T338" s="169" t="s">
        <v>157</v>
      </c>
      <c r="U338" s="156">
        <v>5.87</v>
      </c>
      <c r="V338" s="156">
        <f>ROUND(E338*U338,2)</f>
        <v>24.21</v>
      </c>
      <c r="W338" s="156"/>
      <c r="X338" s="156" t="s">
        <v>158</v>
      </c>
      <c r="Y338" s="149"/>
      <c r="Z338" s="149"/>
      <c r="AA338" s="149"/>
      <c r="AB338" s="149"/>
      <c r="AC338" s="149"/>
      <c r="AD338" s="149"/>
      <c r="AE338" s="149"/>
      <c r="AF338" s="149"/>
      <c r="AG338" s="149" t="s">
        <v>159</v>
      </c>
      <c r="AH338" s="149"/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outlineLevel="1" x14ac:dyDescent="0.2">
      <c r="A339" s="154"/>
      <c r="B339" s="155"/>
      <c r="C339" s="253" t="s">
        <v>160</v>
      </c>
      <c r="D339" s="254"/>
      <c r="E339" s="254"/>
      <c r="F339" s="254"/>
      <c r="G339" s="254"/>
      <c r="H339" s="156"/>
      <c r="I339" s="156"/>
      <c r="J339" s="156"/>
      <c r="K339" s="156"/>
      <c r="L339" s="156"/>
      <c r="M339" s="156"/>
      <c r="N339" s="156"/>
      <c r="O339" s="156"/>
      <c r="P339" s="156"/>
      <c r="Q339" s="156"/>
      <c r="R339" s="156"/>
      <c r="S339" s="156"/>
      <c r="T339" s="156"/>
      <c r="U339" s="156"/>
      <c r="V339" s="156"/>
      <c r="W339" s="156"/>
      <c r="X339" s="156"/>
      <c r="Y339" s="149"/>
      <c r="Z339" s="149"/>
      <c r="AA339" s="149"/>
      <c r="AB339" s="149"/>
      <c r="AC339" s="149"/>
      <c r="AD339" s="149"/>
      <c r="AE339" s="149"/>
      <c r="AF339" s="149"/>
      <c r="AG339" s="149" t="s">
        <v>161</v>
      </c>
      <c r="AH339" s="149"/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</row>
    <row r="340" spans="1:60" outlineLevel="1" x14ac:dyDescent="0.2">
      <c r="A340" s="154"/>
      <c r="B340" s="155"/>
      <c r="C340" s="182" t="s">
        <v>432</v>
      </c>
      <c r="D340" s="183"/>
      <c r="E340" s="184"/>
      <c r="F340" s="156"/>
      <c r="G340" s="156"/>
      <c r="H340" s="156"/>
      <c r="I340" s="156"/>
      <c r="J340" s="156"/>
      <c r="K340" s="156"/>
      <c r="L340" s="156"/>
      <c r="M340" s="156"/>
      <c r="N340" s="156"/>
      <c r="O340" s="156"/>
      <c r="P340" s="156"/>
      <c r="Q340" s="156"/>
      <c r="R340" s="156"/>
      <c r="S340" s="156"/>
      <c r="T340" s="156"/>
      <c r="U340" s="156"/>
      <c r="V340" s="156"/>
      <c r="W340" s="156"/>
      <c r="X340" s="156"/>
      <c r="Y340" s="149"/>
      <c r="Z340" s="149"/>
      <c r="AA340" s="149"/>
      <c r="AB340" s="149"/>
      <c r="AC340" s="149"/>
      <c r="AD340" s="149"/>
      <c r="AE340" s="149"/>
      <c r="AF340" s="149"/>
      <c r="AG340" s="149" t="s">
        <v>163</v>
      </c>
      <c r="AH340" s="149">
        <v>0</v>
      </c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outlineLevel="1" x14ac:dyDescent="0.2">
      <c r="A341" s="154"/>
      <c r="B341" s="155"/>
      <c r="C341" s="182" t="s">
        <v>433</v>
      </c>
      <c r="D341" s="183"/>
      <c r="E341" s="184">
        <v>4.125</v>
      </c>
      <c r="F341" s="156"/>
      <c r="G341" s="156"/>
      <c r="H341" s="156"/>
      <c r="I341" s="156"/>
      <c r="J341" s="156"/>
      <c r="K341" s="156"/>
      <c r="L341" s="156"/>
      <c r="M341" s="156"/>
      <c r="N341" s="156"/>
      <c r="O341" s="156"/>
      <c r="P341" s="156"/>
      <c r="Q341" s="156"/>
      <c r="R341" s="156"/>
      <c r="S341" s="156"/>
      <c r="T341" s="156"/>
      <c r="U341" s="156"/>
      <c r="V341" s="156"/>
      <c r="W341" s="156"/>
      <c r="X341" s="156"/>
      <c r="Y341" s="149"/>
      <c r="Z341" s="149"/>
      <c r="AA341" s="149"/>
      <c r="AB341" s="149"/>
      <c r="AC341" s="149"/>
      <c r="AD341" s="149"/>
      <c r="AE341" s="149"/>
      <c r="AF341" s="149"/>
      <c r="AG341" s="149" t="s">
        <v>163</v>
      </c>
      <c r="AH341" s="149">
        <v>0</v>
      </c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outlineLevel="1" x14ac:dyDescent="0.2">
      <c r="A342" s="165">
        <v>49</v>
      </c>
      <c r="B342" s="166" t="s">
        <v>434</v>
      </c>
      <c r="C342" s="180" t="s">
        <v>435</v>
      </c>
      <c r="D342" s="181" t="s">
        <v>220</v>
      </c>
      <c r="E342" s="168">
        <v>41.424999999999997</v>
      </c>
      <c r="F342" s="167"/>
      <c r="G342" s="168">
        <f>ROUND(E342*F342,2)</f>
        <v>0</v>
      </c>
      <c r="H342" s="167"/>
      <c r="I342" s="168">
        <f>ROUND(E342*H342,2)</f>
        <v>0</v>
      </c>
      <c r="J342" s="167"/>
      <c r="K342" s="168">
        <f>ROUND(E342*J342,2)</f>
        <v>0</v>
      </c>
      <c r="L342" s="168">
        <v>21</v>
      </c>
      <c r="M342" s="168">
        <f>G342*(1+L342/100)</f>
        <v>0</v>
      </c>
      <c r="N342" s="168">
        <v>0</v>
      </c>
      <c r="O342" s="168">
        <f>ROUND(E342*N342,2)</f>
        <v>0</v>
      </c>
      <c r="P342" s="168">
        <v>0.02</v>
      </c>
      <c r="Q342" s="168">
        <f>ROUND(E342*P342,2)</f>
        <v>0.83</v>
      </c>
      <c r="R342" s="168"/>
      <c r="S342" s="168" t="s">
        <v>157</v>
      </c>
      <c r="T342" s="169" t="s">
        <v>157</v>
      </c>
      <c r="U342" s="156">
        <v>0.15</v>
      </c>
      <c r="V342" s="156">
        <f>ROUND(E342*U342,2)</f>
        <v>6.21</v>
      </c>
      <c r="W342" s="156"/>
      <c r="X342" s="156" t="s">
        <v>158</v>
      </c>
      <c r="Y342" s="149"/>
      <c r="Z342" s="149"/>
      <c r="AA342" s="149"/>
      <c r="AB342" s="149"/>
      <c r="AC342" s="149"/>
      <c r="AD342" s="149"/>
      <c r="AE342" s="149"/>
      <c r="AF342" s="149"/>
      <c r="AG342" s="149" t="s">
        <v>159</v>
      </c>
      <c r="AH342" s="149"/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outlineLevel="1" x14ac:dyDescent="0.2">
      <c r="A343" s="154"/>
      <c r="B343" s="155"/>
      <c r="C343" s="182" t="s">
        <v>436</v>
      </c>
      <c r="D343" s="183"/>
      <c r="E343" s="184"/>
      <c r="F343" s="156"/>
      <c r="G343" s="156"/>
      <c r="H343" s="156"/>
      <c r="I343" s="156"/>
      <c r="J343" s="156"/>
      <c r="K343" s="156"/>
      <c r="L343" s="156"/>
      <c r="M343" s="156"/>
      <c r="N343" s="15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49"/>
      <c r="Z343" s="149"/>
      <c r="AA343" s="149"/>
      <c r="AB343" s="149"/>
      <c r="AC343" s="149"/>
      <c r="AD343" s="149"/>
      <c r="AE343" s="149"/>
      <c r="AF343" s="149"/>
      <c r="AG343" s="149" t="s">
        <v>163</v>
      </c>
      <c r="AH343" s="149">
        <v>0</v>
      </c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outlineLevel="1" x14ac:dyDescent="0.2">
      <c r="A344" s="154"/>
      <c r="B344" s="155"/>
      <c r="C344" s="182" t="s">
        <v>437</v>
      </c>
      <c r="D344" s="183"/>
      <c r="E344" s="184"/>
      <c r="F344" s="156"/>
      <c r="G344" s="156"/>
      <c r="H344" s="156"/>
      <c r="I344" s="156"/>
      <c r="J344" s="156"/>
      <c r="K344" s="156"/>
      <c r="L344" s="156"/>
      <c r="M344" s="156"/>
      <c r="N344" s="156"/>
      <c r="O344" s="156"/>
      <c r="P344" s="156"/>
      <c r="Q344" s="156"/>
      <c r="R344" s="156"/>
      <c r="S344" s="156"/>
      <c r="T344" s="156"/>
      <c r="U344" s="156"/>
      <c r="V344" s="156"/>
      <c r="W344" s="156"/>
      <c r="X344" s="156"/>
      <c r="Y344" s="149"/>
      <c r="Z344" s="149"/>
      <c r="AA344" s="149"/>
      <c r="AB344" s="149"/>
      <c r="AC344" s="149"/>
      <c r="AD344" s="149"/>
      <c r="AE344" s="149"/>
      <c r="AF344" s="149"/>
      <c r="AG344" s="149" t="s">
        <v>163</v>
      </c>
      <c r="AH344" s="149">
        <v>0</v>
      </c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outlineLevel="1" x14ac:dyDescent="0.2">
      <c r="A345" s="154"/>
      <c r="B345" s="155"/>
      <c r="C345" s="182" t="s">
        <v>438</v>
      </c>
      <c r="D345" s="183"/>
      <c r="E345" s="184">
        <v>41.424999999999997</v>
      </c>
      <c r="F345" s="156"/>
      <c r="G345" s="156"/>
      <c r="H345" s="156"/>
      <c r="I345" s="156"/>
      <c r="J345" s="156"/>
      <c r="K345" s="156"/>
      <c r="L345" s="156"/>
      <c r="M345" s="156"/>
      <c r="N345" s="156"/>
      <c r="O345" s="156"/>
      <c r="P345" s="156"/>
      <c r="Q345" s="156"/>
      <c r="R345" s="156"/>
      <c r="S345" s="156"/>
      <c r="T345" s="156"/>
      <c r="U345" s="156"/>
      <c r="V345" s="156"/>
      <c r="W345" s="156"/>
      <c r="X345" s="156"/>
      <c r="Y345" s="149"/>
      <c r="Z345" s="149"/>
      <c r="AA345" s="149"/>
      <c r="AB345" s="149"/>
      <c r="AC345" s="149"/>
      <c r="AD345" s="149"/>
      <c r="AE345" s="149"/>
      <c r="AF345" s="149"/>
      <c r="AG345" s="149" t="s">
        <v>163</v>
      </c>
      <c r="AH345" s="149">
        <v>0</v>
      </c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</row>
    <row r="346" spans="1:60" outlineLevel="1" x14ac:dyDescent="0.2">
      <c r="A346" s="165">
        <v>50</v>
      </c>
      <c r="B346" s="166" t="s">
        <v>439</v>
      </c>
      <c r="C346" s="180" t="s">
        <v>440</v>
      </c>
      <c r="D346" s="181" t="s">
        <v>220</v>
      </c>
      <c r="E346" s="168">
        <v>4.4062000000000001</v>
      </c>
      <c r="F346" s="167"/>
      <c r="G346" s="168">
        <f>ROUND(E346*F346,2)</f>
        <v>0</v>
      </c>
      <c r="H346" s="167"/>
      <c r="I346" s="168">
        <f>ROUND(E346*H346,2)</f>
        <v>0</v>
      </c>
      <c r="J346" s="167"/>
      <c r="K346" s="168">
        <f>ROUND(E346*J346,2)</f>
        <v>0</v>
      </c>
      <c r="L346" s="168">
        <v>21</v>
      </c>
      <c r="M346" s="168">
        <f>G346*(1+L346/100)</f>
        <v>0</v>
      </c>
      <c r="N346" s="168">
        <v>0</v>
      </c>
      <c r="O346" s="168">
        <f>ROUND(E346*N346,2)</f>
        <v>0</v>
      </c>
      <c r="P346" s="168">
        <v>8.6999999999999994E-2</v>
      </c>
      <c r="Q346" s="168">
        <f>ROUND(E346*P346,2)</f>
        <v>0.38</v>
      </c>
      <c r="R346" s="168"/>
      <c r="S346" s="168" t="s">
        <v>157</v>
      </c>
      <c r="T346" s="169" t="s">
        <v>157</v>
      </c>
      <c r="U346" s="156">
        <v>0.26</v>
      </c>
      <c r="V346" s="156">
        <f>ROUND(E346*U346,2)</f>
        <v>1.1499999999999999</v>
      </c>
      <c r="W346" s="156"/>
      <c r="X346" s="156" t="s">
        <v>158</v>
      </c>
      <c r="Y346" s="149"/>
      <c r="Z346" s="149"/>
      <c r="AA346" s="149"/>
      <c r="AB346" s="149"/>
      <c r="AC346" s="149"/>
      <c r="AD346" s="149"/>
      <c r="AE346" s="149"/>
      <c r="AF346" s="149"/>
      <c r="AG346" s="149" t="s">
        <v>159</v>
      </c>
      <c r="AH346" s="149"/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</row>
    <row r="347" spans="1:60" outlineLevel="1" x14ac:dyDescent="0.2">
      <c r="A347" s="154"/>
      <c r="B347" s="155"/>
      <c r="C347" s="182" t="s">
        <v>366</v>
      </c>
      <c r="D347" s="183"/>
      <c r="E347" s="184"/>
      <c r="F347" s="156"/>
      <c r="G347" s="156"/>
      <c r="H347" s="156"/>
      <c r="I347" s="156"/>
      <c r="J347" s="156"/>
      <c r="K347" s="156"/>
      <c r="L347" s="156"/>
      <c r="M347" s="156"/>
      <c r="N347" s="156"/>
      <c r="O347" s="156"/>
      <c r="P347" s="156"/>
      <c r="Q347" s="156"/>
      <c r="R347" s="156"/>
      <c r="S347" s="156"/>
      <c r="T347" s="156"/>
      <c r="U347" s="156"/>
      <c r="V347" s="156"/>
      <c r="W347" s="156"/>
      <c r="X347" s="156"/>
      <c r="Y347" s="149"/>
      <c r="Z347" s="149"/>
      <c r="AA347" s="149"/>
      <c r="AB347" s="149"/>
      <c r="AC347" s="149"/>
      <c r="AD347" s="149"/>
      <c r="AE347" s="149"/>
      <c r="AF347" s="149"/>
      <c r="AG347" s="149" t="s">
        <v>163</v>
      </c>
      <c r="AH347" s="149">
        <v>0</v>
      </c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</row>
    <row r="348" spans="1:60" outlineLevel="1" x14ac:dyDescent="0.2">
      <c r="A348" s="154"/>
      <c r="B348" s="155"/>
      <c r="C348" s="182" t="s">
        <v>367</v>
      </c>
      <c r="D348" s="183"/>
      <c r="E348" s="184"/>
      <c r="F348" s="156"/>
      <c r="G348" s="156"/>
      <c r="H348" s="156"/>
      <c r="I348" s="156"/>
      <c r="J348" s="156"/>
      <c r="K348" s="156"/>
      <c r="L348" s="156"/>
      <c r="M348" s="156"/>
      <c r="N348" s="156"/>
      <c r="O348" s="156"/>
      <c r="P348" s="156"/>
      <c r="Q348" s="156"/>
      <c r="R348" s="156"/>
      <c r="S348" s="156"/>
      <c r="T348" s="156"/>
      <c r="U348" s="156"/>
      <c r="V348" s="156"/>
      <c r="W348" s="156"/>
      <c r="X348" s="156"/>
      <c r="Y348" s="149"/>
      <c r="Z348" s="149"/>
      <c r="AA348" s="149"/>
      <c r="AB348" s="149"/>
      <c r="AC348" s="149"/>
      <c r="AD348" s="149"/>
      <c r="AE348" s="149"/>
      <c r="AF348" s="149"/>
      <c r="AG348" s="149" t="s">
        <v>163</v>
      </c>
      <c r="AH348" s="149">
        <v>0</v>
      </c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</row>
    <row r="349" spans="1:60" outlineLevel="1" x14ac:dyDescent="0.2">
      <c r="A349" s="154"/>
      <c r="B349" s="155"/>
      <c r="C349" s="182" t="s">
        <v>441</v>
      </c>
      <c r="D349" s="183"/>
      <c r="E349" s="184">
        <v>4.4062000000000001</v>
      </c>
      <c r="F349" s="156"/>
      <c r="G349" s="156"/>
      <c r="H349" s="156"/>
      <c r="I349" s="156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49"/>
      <c r="Z349" s="149"/>
      <c r="AA349" s="149"/>
      <c r="AB349" s="149"/>
      <c r="AC349" s="149"/>
      <c r="AD349" s="149"/>
      <c r="AE349" s="149"/>
      <c r="AF349" s="149"/>
      <c r="AG349" s="149" t="s">
        <v>163</v>
      </c>
      <c r="AH349" s="149">
        <v>0</v>
      </c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</row>
    <row r="350" spans="1:60" outlineLevel="1" x14ac:dyDescent="0.2">
      <c r="A350" s="165">
        <v>51</v>
      </c>
      <c r="B350" s="166" t="s">
        <v>442</v>
      </c>
      <c r="C350" s="180" t="s">
        <v>443</v>
      </c>
      <c r="D350" s="181" t="s">
        <v>191</v>
      </c>
      <c r="E350" s="168">
        <v>16</v>
      </c>
      <c r="F350" s="167"/>
      <c r="G350" s="168">
        <f>ROUND(E350*F350,2)</f>
        <v>0</v>
      </c>
      <c r="H350" s="167"/>
      <c r="I350" s="168">
        <f>ROUND(E350*H350,2)</f>
        <v>0</v>
      </c>
      <c r="J350" s="167"/>
      <c r="K350" s="168">
        <f>ROUND(E350*J350,2)</f>
        <v>0</v>
      </c>
      <c r="L350" s="168">
        <v>21</v>
      </c>
      <c r="M350" s="168">
        <f>G350*(1+L350/100)</f>
        <v>0</v>
      </c>
      <c r="N350" s="168">
        <v>0</v>
      </c>
      <c r="O350" s="168">
        <f>ROUND(E350*N350,2)</f>
        <v>0</v>
      </c>
      <c r="P350" s="168">
        <v>0</v>
      </c>
      <c r="Q350" s="168">
        <f>ROUND(E350*P350,2)</f>
        <v>0</v>
      </c>
      <c r="R350" s="168"/>
      <c r="S350" s="168" t="s">
        <v>157</v>
      </c>
      <c r="T350" s="169" t="s">
        <v>157</v>
      </c>
      <c r="U350" s="156">
        <v>0.05</v>
      </c>
      <c r="V350" s="156">
        <f>ROUND(E350*U350,2)</f>
        <v>0.8</v>
      </c>
      <c r="W350" s="156"/>
      <c r="X350" s="156" t="s">
        <v>158</v>
      </c>
      <c r="Y350" s="149"/>
      <c r="Z350" s="149"/>
      <c r="AA350" s="149"/>
      <c r="AB350" s="149"/>
      <c r="AC350" s="149"/>
      <c r="AD350" s="149"/>
      <c r="AE350" s="149"/>
      <c r="AF350" s="149"/>
      <c r="AG350" s="149" t="s">
        <v>159</v>
      </c>
      <c r="AH350" s="149"/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outlineLevel="1" x14ac:dyDescent="0.2">
      <c r="A351" s="154"/>
      <c r="B351" s="155"/>
      <c r="C351" s="182" t="s">
        <v>444</v>
      </c>
      <c r="D351" s="183"/>
      <c r="E351" s="184"/>
      <c r="F351" s="156"/>
      <c r="G351" s="156"/>
      <c r="H351" s="156"/>
      <c r="I351" s="156"/>
      <c r="J351" s="156"/>
      <c r="K351" s="156"/>
      <c r="L351" s="156"/>
      <c r="M351" s="156"/>
      <c r="N351" s="156"/>
      <c r="O351" s="156"/>
      <c r="P351" s="156"/>
      <c r="Q351" s="156"/>
      <c r="R351" s="156"/>
      <c r="S351" s="156"/>
      <c r="T351" s="156"/>
      <c r="U351" s="156"/>
      <c r="V351" s="156"/>
      <c r="W351" s="156"/>
      <c r="X351" s="156"/>
      <c r="Y351" s="149"/>
      <c r="Z351" s="149"/>
      <c r="AA351" s="149"/>
      <c r="AB351" s="149"/>
      <c r="AC351" s="149"/>
      <c r="AD351" s="149"/>
      <c r="AE351" s="149"/>
      <c r="AF351" s="149"/>
      <c r="AG351" s="149" t="s">
        <v>163</v>
      </c>
      <c r="AH351" s="149">
        <v>0</v>
      </c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</row>
    <row r="352" spans="1:60" outlineLevel="1" x14ac:dyDescent="0.2">
      <c r="A352" s="154"/>
      <c r="B352" s="155"/>
      <c r="C352" s="182" t="s">
        <v>445</v>
      </c>
      <c r="D352" s="183"/>
      <c r="E352" s="184">
        <v>16</v>
      </c>
      <c r="F352" s="156"/>
      <c r="G352" s="156"/>
      <c r="H352" s="156"/>
      <c r="I352" s="156"/>
      <c r="J352" s="156"/>
      <c r="K352" s="156"/>
      <c r="L352" s="156"/>
      <c r="M352" s="156"/>
      <c r="N352" s="156"/>
      <c r="O352" s="156"/>
      <c r="P352" s="156"/>
      <c r="Q352" s="156"/>
      <c r="R352" s="156"/>
      <c r="S352" s="156"/>
      <c r="T352" s="156"/>
      <c r="U352" s="156"/>
      <c r="V352" s="156"/>
      <c r="W352" s="156"/>
      <c r="X352" s="156"/>
      <c r="Y352" s="149"/>
      <c r="Z352" s="149"/>
      <c r="AA352" s="149"/>
      <c r="AB352" s="149"/>
      <c r="AC352" s="149"/>
      <c r="AD352" s="149"/>
      <c r="AE352" s="149"/>
      <c r="AF352" s="149"/>
      <c r="AG352" s="149" t="s">
        <v>163</v>
      </c>
      <c r="AH352" s="149">
        <v>0</v>
      </c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</row>
    <row r="353" spans="1:60" outlineLevel="1" x14ac:dyDescent="0.2">
      <c r="A353" s="165">
        <v>52</v>
      </c>
      <c r="B353" s="166" t="s">
        <v>446</v>
      </c>
      <c r="C353" s="180" t="s">
        <v>447</v>
      </c>
      <c r="D353" s="181" t="s">
        <v>220</v>
      </c>
      <c r="E353" s="168">
        <v>0.32490000000000002</v>
      </c>
      <c r="F353" s="167"/>
      <c r="G353" s="168">
        <f>ROUND(E353*F353,2)</f>
        <v>0</v>
      </c>
      <c r="H353" s="167"/>
      <c r="I353" s="168">
        <f>ROUND(E353*H353,2)</f>
        <v>0</v>
      </c>
      <c r="J353" s="167"/>
      <c r="K353" s="168">
        <f>ROUND(E353*J353,2)</f>
        <v>0</v>
      </c>
      <c r="L353" s="168">
        <v>21</v>
      </c>
      <c r="M353" s="168">
        <f>G353*(1+L353/100)</f>
        <v>0</v>
      </c>
      <c r="N353" s="168">
        <v>1E-3</v>
      </c>
      <c r="O353" s="168">
        <f>ROUND(E353*N353,2)</f>
        <v>0</v>
      </c>
      <c r="P353" s="168">
        <v>6.2E-2</v>
      </c>
      <c r="Q353" s="168">
        <f>ROUND(E353*P353,2)</f>
        <v>0.02</v>
      </c>
      <c r="R353" s="168"/>
      <c r="S353" s="168" t="s">
        <v>157</v>
      </c>
      <c r="T353" s="169" t="s">
        <v>157</v>
      </c>
      <c r="U353" s="156">
        <v>0.61</v>
      </c>
      <c r="V353" s="156">
        <f>ROUND(E353*U353,2)</f>
        <v>0.2</v>
      </c>
      <c r="W353" s="156"/>
      <c r="X353" s="156" t="s">
        <v>158</v>
      </c>
      <c r="Y353" s="149"/>
      <c r="Z353" s="149"/>
      <c r="AA353" s="149"/>
      <c r="AB353" s="149"/>
      <c r="AC353" s="149"/>
      <c r="AD353" s="149"/>
      <c r="AE353" s="149"/>
      <c r="AF353" s="149"/>
      <c r="AG353" s="149" t="s">
        <v>159</v>
      </c>
      <c r="AH353" s="149"/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</row>
    <row r="354" spans="1:60" outlineLevel="1" x14ac:dyDescent="0.2">
      <c r="A354" s="154"/>
      <c r="B354" s="155"/>
      <c r="C354" s="182" t="s">
        <v>298</v>
      </c>
      <c r="D354" s="183"/>
      <c r="E354" s="184"/>
      <c r="F354" s="156"/>
      <c r="G354" s="156"/>
      <c r="H354" s="156"/>
      <c r="I354" s="156"/>
      <c r="J354" s="156"/>
      <c r="K354" s="156"/>
      <c r="L354" s="156"/>
      <c r="M354" s="156"/>
      <c r="N354" s="156"/>
      <c r="O354" s="156"/>
      <c r="P354" s="156"/>
      <c r="Q354" s="156"/>
      <c r="R354" s="156"/>
      <c r="S354" s="156"/>
      <c r="T354" s="156"/>
      <c r="U354" s="156"/>
      <c r="V354" s="156"/>
      <c r="W354" s="156"/>
      <c r="X354" s="156"/>
      <c r="Y354" s="149"/>
      <c r="Z354" s="149"/>
      <c r="AA354" s="149"/>
      <c r="AB354" s="149"/>
      <c r="AC354" s="149"/>
      <c r="AD354" s="149"/>
      <c r="AE354" s="149"/>
      <c r="AF354" s="149"/>
      <c r="AG354" s="149" t="s">
        <v>163</v>
      </c>
      <c r="AH354" s="149">
        <v>0</v>
      </c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 outlineLevel="1" x14ac:dyDescent="0.2">
      <c r="A355" s="154"/>
      <c r="B355" s="155"/>
      <c r="C355" s="182" t="s">
        <v>448</v>
      </c>
      <c r="D355" s="183"/>
      <c r="E355" s="184">
        <v>0.32490000000000002</v>
      </c>
      <c r="F355" s="156"/>
      <c r="G355" s="156"/>
      <c r="H355" s="156"/>
      <c r="I355" s="156"/>
      <c r="J355" s="156"/>
      <c r="K355" s="156"/>
      <c r="L355" s="156"/>
      <c r="M355" s="156"/>
      <c r="N355" s="156"/>
      <c r="O355" s="156"/>
      <c r="P355" s="156"/>
      <c r="Q355" s="156"/>
      <c r="R355" s="156"/>
      <c r="S355" s="156"/>
      <c r="T355" s="156"/>
      <c r="U355" s="156"/>
      <c r="V355" s="156"/>
      <c r="W355" s="156"/>
      <c r="X355" s="156"/>
      <c r="Y355" s="149"/>
      <c r="Z355" s="149"/>
      <c r="AA355" s="149"/>
      <c r="AB355" s="149"/>
      <c r="AC355" s="149"/>
      <c r="AD355" s="149"/>
      <c r="AE355" s="149"/>
      <c r="AF355" s="149"/>
      <c r="AG355" s="149" t="s">
        <v>163</v>
      </c>
      <c r="AH355" s="149">
        <v>0</v>
      </c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</row>
    <row r="356" spans="1:60" outlineLevel="1" x14ac:dyDescent="0.2">
      <c r="A356" s="165">
        <v>53</v>
      </c>
      <c r="B356" s="166" t="s">
        <v>449</v>
      </c>
      <c r="C356" s="180" t="s">
        <v>450</v>
      </c>
      <c r="D356" s="181" t="s">
        <v>220</v>
      </c>
      <c r="E356" s="168">
        <v>2.2765</v>
      </c>
      <c r="F356" s="167"/>
      <c r="G356" s="168">
        <f>ROUND(E356*F356,2)</f>
        <v>0</v>
      </c>
      <c r="H356" s="167"/>
      <c r="I356" s="168">
        <f>ROUND(E356*H356,2)</f>
        <v>0</v>
      </c>
      <c r="J356" s="167"/>
      <c r="K356" s="168">
        <f>ROUND(E356*J356,2)</f>
        <v>0</v>
      </c>
      <c r="L356" s="168">
        <v>21</v>
      </c>
      <c r="M356" s="168">
        <f>G356*(1+L356/100)</f>
        <v>0</v>
      </c>
      <c r="N356" s="168">
        <v>9.2000000000000003E-4</v>
      </c>
      <c r="O356" s="168">
        <f>ROUND(E356*N356,2)</f>
        <v>0</v>
      </c>
      <c r="P356" s="168">
        <v>5.3999999999999999E-2</v>
      </c>
      <c r="Q356" s="168">
        <f>ROUND(E356*P356,2)</f>
        <v>0.12</v>
      </c>
      <c r="R356" s="168"/>
      <c r="S356" s="168" t="s">
        <v>157</v>
      </c>
      <c r="T356" s="169" t="s">
        <v>157</v>
      </c>
      <c r="U356" s="156">
        <v>0.47</v>
      </c>
      <c r="V356" s="156">
        <f>ROUND(E356*U356,2)</f>
        <v>1.07</v>
      </c>
      <c r="W356" s="156"/>
      <c r="X356" s="156" t="s">
        <v>158</v>
      </c>
      <c r="Y356" s="149"/>
      <c r="Z356" s="149"/>
      <c r="AA356" s="149"/>
      <c r="AB356" s="149"/>
      <c r="AC356" s="149"/>
      <c r="AD356" s="149"/>
      <c r="AE356" s="149"/>
      <c r="AF356" s="149"/>
      <c r="AG356" s="149" t="s">
        <v>159</v>
      </c>
      <c r="AH356" s="149"/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</row>
    <row r="357" spans="1:60" outlineLevel="1" x14ac:dyDescent="0.2">
      <c r="A357" s="154"/>
      <c r="B357" s="155"/>
      <c r="C357" s="182" t="s">
        <v>451</v>
      </c>
      <c r="D357" s="183"/>
      <c r="E357" s="184"/>
      <c r="F357" s="156"/>
      <c r="G357" s="156"/>
      <c r="H357" s="156"/>
      <c r="I357" s="156"/>
      <c r="J357" s="156"/>
      <c r="K357" s="156"/>
      <c r="L357" s="156"/>
      <c r="M357" s="156"/>
      <c r="N357" s="156"/>
      <c r="O357" s="156"/>
      <c r="P357" s="156"/>
      <c r="Q357" s="156"/>
      <c r="R357" s="156"/>
      <c r="S357" s="156"/>
      <c r="T357" s="156"/>
      <c r="U357" s="156"/>
      <c r="V357" s="156"/>
      <c r="W357" s="156"/>
      <c r="X357" s="156"/>
      <c r="Y357" s="149"/>
      <c r="Z357" s="149"/>
      <c r="AA357" s="149"/>
      <c r="AB357" s="149"/>
      <c r="AC357" s="149"/>
      <c r="AD357" s="149"/>
      <c r="AE357" s="149"/>
      <c r="AF357" s="149"/>
      <c r="AG357" s="149" t="s">
        <v>163</v>
      </c>
      <c r="AH357" s="149">
        <v>0</v>
      </c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</row>
    <row r="358" spans="1:60" outlineLevel="1" x14ac:dyDescent="0.2">
      <c r="A358" s="154"/>
      <c r="B358" s="155"/>
      <c r="C358" s="182" t="s">
        <v>452</v>
      </c>
      <c r="D358" s="183"/>
      <c r="E358" s="184">
        <v>2.2765</v>
      </c>
      <c r="F358" s="156"/>
      <c r="G358" s="156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156"/>
      <c r="S358" s="156"/>
      <c r="T358" s="156"/>
      <c r="U358" s="156"/>
      <c r="V358" s="156"/>
      <c r="W358" s="156"/>
      <c r="X358" s="156"/>
      <c r="Y358" s="149"/>
      <c r="Z358" s="149"/>
      <c r="AA358" s="149"/>
      <c r="AB358" s="149"/>
      <c r="AC358" s="149"/>
      <c r="AD358" s="149"/>
      <c r="AE358" s="149"/>
      <c r="AF358" s="149"/>
      <c r="AG358" s="149" t="s">
        <v>163</v>
      </c>
      <c r="AH358" s="149">
        <v>0</v>
      </c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</row>
    <row r="359" spans="1:60" outlineLevel="1" x14ac:dyDescent="0.2">
      <c r="A359" s="165">
        <v>54</v>
      </c>
      <c r="B359" s="166" t="s">
        <v>453</v>
      </c>
      <c r="C359" s="180" t="s">
        <v>454</v>
      </c>
      <c r="D359" s="181" t="s">
        <v>220</v>
      </c>
      <c r="E359" s="168">
        <v>4.1604999999999999</v>
      </c>
      <c r="F359" s="167"/>
      <c r="G359" s="168">
        <f>ROUND(E359*F359,2)</f>
        <v>0</v>
      </c>
      <c r="H359" s="167"/>
      <c r="I359" s="168">
        <f>ROUND(E359*H359,2)</f>
        <v>0</v>
      </c>
      <c r="J359" s="167"/>
      <c r="K359" s="168">
        <f>ROUND(E359*J359,2)</f>
        <v>0</v>
      </c>
      <c r="L359" s="168">
        <v>21</v>
      </c>
      <c r="M359" s="168">
        <f>G359*(1+L359/100)</f>
        <v>0</v>
      </c>
      <c r="N359" s="168">
        <v>8.1999999999999998E-4</v>
      </c>
      <c r="O359" s="168">
        <f>ROUND(E359*N359,2)</f>
        <v>0</v>
      </c>
      <c r="P359" s="168">
        <v>4.7E-2</v>
      </c>
      <c r="Q359" s="168">
        <f>ROUND(E359*P359,2)</f>
        <v>0.2</v>
      </c>
      <c r="R359" s="168"/>
      <c r="S359" s="168" t="s">
        <v>157</v>
      </c>
      <c r="T359" s="169" t="s">
        <v>157</v>
      </c>
      <c r="U359" s="156">
        <v>0.4</v>
      </c>
      <c r="V359" s="156">
        <f>ROUND(E359*U359,2)</f>
        <v>1.66</v>
      </c>
      <c r="W359" s="156"/>
      <c r="X359" s="156" t="s">
        <v>158</v>
      </c>
      <c r="Y359" s="149"/>
      <c r="Z359" s="149"/>
      <c r="AA359" s="149"/>
      <c r="AB359" s="149"/>
      <c r="AC359" s="149"/>
      <c r="AD359" s="149"/>
      <c r="AE359" s="149"/>
      <c r="AF359" s="149"/>
      <c r="AG359" s="149" t="s">
        <v>159</v>
      </c>
      <c r="AH359" s="149"/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</row>
    <row r="360" spans="1:60" outlineLevel="1" x14ac:dyDescent="0.2">
      <c r="A360" s="154"/>
      <c r="B360" s="155"/>
      <c r="C360" s="182" t="s">
        <v>455</v>
      </c>
      <c r="D360" s="183"/>
      <c r="E360" s="184"/>
      <c r="F360" s="156"/>
      <c r="G360" s="156"/>
      <c r="H360" s="156"/>
      <c r="I360" s="156"/>
      <c r="J360" s="156"/>
      <c r="K360" s="156"/>
      <c r="L360" s="156"/>
      <c r="M360" s="156"/>
      <c r="N360" s="156"/>
      <c r="O360" s="156"/>
      <c r="P360" s="156"/>
      <c r="Q360" s="156"/>
      <c r="R360" s="156"/>
      <c r="S360" s="156"/>
      <c r="T360" s="156"/>
      <c r="U360" s="156"/>
      <c r="V360" s="156"/>
      <c r="W360" s="156"/>
      <c r="X360" s="156"/>
      <c r="Y360" s="149"/>
      <c r="Z360" s="149"/>
      <c r="AA360" s="149"/>
      <c r="AB360" s="149"/>
      <c r="AC360" s="149"/>
      <c r="AD360" s="149"/>
      <c r="AE360" s="149"/>
      <c r="AF360" s="149"/>
      <c r="AG360" s="149" t="s">
        <v>163</v>
      </c>
      <c r="AH360" s="149">
        <v>0</v>
      </c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</row>
    <row r="361" spans="1:60" outlineLevel="1" x14ac:dyDescent="0.2">
      <c r="A361" s="154"/>
      <c r="B361" s="155"/>
      <c r="C361" s="182" t="s">
        <v>456</v>
      </c>
      <c r="D361" s="183"/>
      <c r="E361" s="184">
        <v>4.1604999999999999</v>
      </c>
      <c r="F361" s="156"/>
      <c r="G361" s="156"/>
      <c r="H361" s="156"/>
      <c r="I361" s="156"/>
      <c r="J361" s="156"/>
      <c r="K361" s="156"/>
      <c r="L361" s="156"/>
      <c r="M361" s="156"/>
      <c r="N361" s="15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49"/>
      <c r="Z361" s="149"/>
      <c r="AA361" s="149"/>
      <c r="AB361" s="149"/>
      <c r="AC361" s="149"/>
      <c r="AD361" s="149"/>
      <c r="AE361" s="149"/>
      <c r="AF361" s="149"/>
      <c r="AG361" s="149" t="s">
        <v>163</v>
      </c>
      <c r="AH361" s="149">
        <v>0</v>
      </c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</row>
    <row r="362" spans="1:60" outlineLevel="1" x14ac:dyDescent="0.2">
      <c r="A362" s="165">
        <v>55</v>
      </c>
      <c r="B362" s="166" t="s">
        <v>457</v>
      </c>
      <c r="C362" s="180" t="s">
        <v>458</v>
      </c>
      <c r="D362" s="181" t="s">
        <v>220</v>
      </c>
      <c r="E362" s="168">
        <v>23.6</v>
      </c>
      <c r="F362" s="167"/>
      <c r="G362" s="168">
        <f>ROUND(E362*F362,2)</f>
        <v>0</v>
      </c>
      <c r="H362" s="167"/>
      <c r="I362" s="168">
        <f>ROUND(E362*H362,2)</f>
        <v>0</v>
      </c>
      <c r="J362" s="167"/>
      <c r="K362" s="168">
        <f>ROUND(E362*J362,2)</f>
        <v>0</v>
      </c>
      <c r="L362" s="168">
        <v>21</v>
      </c>
      <c r="M362" s="168">
        <f>G362*(1+L362/100)</f>
        <v>0</v>
      </c>
      <c r="N362" s="168">
        <v>1.17E-3</v>
      </c>
      <c r="O362" s="168">
        <f>ROUND(E362*N362,2)</f>
        <v>0.03</v>
      </c>
      <c r="P362" s="168">
        <v>7.5999999999999998E-2</v>
      </c>
      <c r="Q362" s="168">
        <f>ROUND(E362*P362,2)</f>
        <v>1.79</v>
      </c>
      <c r="R362" s="168"/>
      <c r="S362" s="168" t="s">
        <v>157</v>
      </c>
      <c r="T362" s="169" t="s">
        <v>157</v>
      </c>
      <c r="U362" s="156">
        <v>0.94</v>
      </c>
      <c r="V362" s="156">
        <f>ROUND(E362*U362,2)</f>
        <v>22.18</v>
      </c>
      <c r="W362" s="156"/>
      <c r="X362" s="156" t="s">
        <v>158</v>
      </c>
      <c r="Y362" s="149"/>
      <c r="Z362" s="149"/>
      <c r="AA362" s="149"/>
      <c r="AB362" s="149"/>
      <c r="AC362" s="149"/>
      <c r="AD362" s="149"/>
      <c r="AE362" s="149"/>
      <c r="AF362" s="149"/>
      <c r="AG362" s="149" t="s">
        <v>159</v>
      </c>
      <c r="AH362" s="149"/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</row>
    <row r="363" spans="1:60" outlineLevel="1" x14ac:dyDescent="0.2">
      <c r="A363" s="154"/>
      <c r="B363" s="155"/>
      <c r="C363" s="182" t="s">
        <v>459</v>
      </c>
      <c r="D363" s="183"/>
      <c r="E363" s="184"/>
      <c r="F363" s="156"/>
      <c r="G363" s="156"/>
      <c r="H363" s="156"/>
      <c r="I363" s="156"/>
      <c r="J363" s="156"/>
      <c r="K363" s="156"/>
      <c r="L363" s="156"/>
      <c r="M363" s="156"/>
      <c r="N363" s="156"/>
      <c r="O363" s="156"/>
      <c r="P363" s="156"/>
      <c r="Q363" s="156"/>
      <c r="R363" s="156"/>
      <c r="S363" s="156"/>
      <c r="T363" s="156"/>
      <c r="U363" s="156"/>
      <c r="V363" s="156"/>
      <c r="W363" s="156"/>
      <c r="X363" s="156"/>
      <c r="Y363" s="149"/>
      <c r="Z363" s="149"/>
      <c r="AA363" s="149"/>
      <c r="AB363" s="149"/>
      <c r="AC363" s="149"/>
      <c r="AD363" s="149"/>
      <c r="AE363" s="149"/>
      <c r="AF363" s="149"/>
      <c r="AG363" s="149" t="s">
        <v>163</v>
      </c>
      <c r="AH363" s="149">
        <v>0</v>
      </c>
      <c r="AI363" s="149"/>
      <c r="AJ363" s="149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</row>
    <row r="364" spans="1:60" outlineLevel="1" x14ac:dyDescent="0.2">
      <c r="A364" s="154"/>
      <c r="B364" s="155"/>
      <c r="C364" s="182" t="s">
        <v>460</v>
      </c>
      <c r="D364" s="183"/>
      <c r="E364" s="184"/>
      <c r="F364" s="156"/>
      <c r="G364" s="156"/>
      <c r="H364" s="156"/>
      <c r="I364" s="156"/>
      <c r="J364" s="156"/>
      <c r="K364" s="156"/>
      <c r="L364" s="156"/>
      <c r="M364" s="156"/>
      <c r="N364" s="156"/>
      <c r="O364" s="156"/>
      <c r="P364" s="156"/>
      <c r="Q364" s="156"/>
      <c r="R364" s="156"/>
      <c r="S364" s="156"/>
      <c r="T364" s="156"/>
      <c r="U364" s="156"/>
      <c r="V364" s="156"/>
      <c r="W364" s="156"/>
      <c r="X364" s="156"/>
      <c r="Y364" s="149"/>
      <c r="Z364" s="149"/>
      <c r="AA364" s="149"/>
      <c r="AB364" s="149"/>
      <c r="AC364" s="149"/>
      <c r="AD364" s="149"/>
      <c r="AE364" s="149"/>
      <c r="AF364" s="149"/>
      <c r="AG364" s="149" t="s">
        <v>163</v>
      </c>
      <c r="AH364" s="149">
        <v>0</v>
      </c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</row>
    <row r="365" spans="1:60" outlineLevel="1" x14ac:dyDescent="0.2">
      <c r="A365" s="154"/>
      <c r="B365" s="155"/>
      <c r="C365" s="182" t="s">
        <v>461</v>
      </c>
      <c r="D365" s="183"/>
      <c r="E365" s="184">
        <v>23.6</v>
      </c>
      <c r="F365" s="156"/>
      <c r="G365" s="156"/>
      <c r="H365" s="156"/>
      <c r="I365" s="156"/>
      <c r="J365" s="156"/>
      <c r="K365" s="156"/>
      <c r="L365" s="156"/>
      <c r="M365" s="156"/>
      <c r="N365" s="156"/>
      <c r="O365" s="156"/>
      <c r="P365" s="156"/>
      <c r="Q365" s="156"/>
      <c r="R365" s="156"/>
      <c r="S365" s="156"/>
      <c r="T365" s="156"/>
      <c r="U365" s="156"/>
      <c r="V365" s="156"/>
      <c r="W365" s="156"/>
      <c r="X365" s="156"/>
      <c r="Y365" s="149"/>
      <c r="Z365" s="149"/>
      <c r="AA365" s="149"/>
      <c r="AB365" s="149"/>
      <c r="AC365" s="149"/>
      <c r="AD365" s="149"/>
      <c r="AE365" s="149"/>
      <c r="AF365" s="149"/>
      <c r="AG365" s="149" t="s">
        <v>163</v>
      </c>
      <c r="AH365" s="149">
        <v>0</v>
      </c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</row>
    <row r="366" spans="1:60" outlineLevel="1" x14ac:dyDescent="0.2">
      <c r="A366" s="165">
        <v>56</v>
      </c>
      <c r="B366" s="166" t="s">
        <v>462</v>
      </c>
      <c r="C366" s="180" t="s">
        <v>463</v>
      </c>
      <c r="D366" s="181" t="s">
        <v>191</v>
      </c>
      <c r="E366" s="168">
        <v>12</v>
      </c>
      <c r="F366" s="167"/>
      <c r="G366" s="168">
        <f>ROUND(E366*F366,2)</f>
        <v>0</v>
      </c>
      <c r="H366" s="167"/>
      <c r="I366" s="168">
        <f>ROUND(E366*H366,2)</f>
        <v>0</v>
      </c>
      <c r="J366" s="167"/>
      <c r="K366" s="168">
        <f>ROUND(E366*J366,2)</f>
        <v>0</v>
      </c>
      <c r="L366" s="168">
        <v>21</v>
      </c>
      <c r="M366" s="168">
        <f>G366*(1+L366/100)</f>
        <v>0</v>
      </c>
      <c r="N366" s="168">
        <v>0</v>
      </c>
      <c r="O366" s="168">
        <f>ROUND(E366*N366,2)</f>
        <v>0</v>
      </c>
      <c r="P366" s="168">
        <v>1E-3</v>
      </c>
      <c r="Q366" s="168">
        <f>ROUND(E366*P366,2)</f>
        <v>0.01</v>
      </c>
      <c r="R366" s="168"/>
      <c r="S366" s="168" t="s">
        <v>157</v>
      </c>
      <c r="T366" s="169" t="s">
        <v>157</v>
      </c>
      <c r="U366" s="156">
        <v>0.18</v>
      </c>
      <c r="V366" s="156">
        <f>ROUND(E366*U366,2)</f>
        <v>2.16</v>
      </c>
      <c r="W366" s="156"/>
      <c r="X366" s="156" t="s">
        <v>158</v>
      </c>
      <c r="Y366" s="149"/>
      <c r="Z366" s="149"/>
      <c r="AA366" s="149"/>
      <c r="AB366" s="149"/>
      <c r="AC366" s="149"/>
      <c r="AD366" s="149"/>
      <c r="AE366" s="149"/>
      <c r="AF366" s="149"/>
      <c r="AG366" s="149" t="s">
        <v>159</v>
      </c>
      <c r="AH366" s="149"/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</row>
    <row r="367" spans="1:60" outlineLevel="1" x14ac:dyDescent="0.2">
      <c r="A367" s="154"/>
      <c r="B367" s="155"/>
      <c r="C367" s="182" t="s">
        <v>464</v>
      </c>
      <c r="D367" s="183"/>
      <c r="E367" s="184"/>
      <c r="F367" s="156"/>
      <c r="G367" s="156"/>
      <c r="H367" s="156"/>
      <c r="I367" s="156"/>
      <c r="J367" s="156"/>
      <c r="K367" s="156"/>
      <c r="L367" s="156"/>
      <c r="M367" s="156"/>
      <c r="N367" s="156"/>
      <c r="O367" s="156"/>
      <c r="P367" s="156"/>
      <c r="Q367" s="156"/>
      <c r="R367" s="156"/>
      <c r="S367" s="156"/>
      <c r="T367" s="156"/>
      <c r="U367" s="156"/>
      <c r="V367" s="156"/>
      <c r="W367" s="156"/>
      <c r="X367" s="156"/>
      <c r="Y367" s="149"/>
      <c r="Z367" s="149"/>
      <c r="AA367" s="149"/>
      <c r="AB367" s="149"/>
      <c r="AC367" s="149"/>
      <c r="AD367" s="149"/>
      <c r="AE367" s="149"/>
      <c r="AF367" s="149"/>
      <c r="AG367" s="149" t="s">
        <v>163</v>
      </c>
      <c r="AH367" s="149">
        <v>0</v>
      </c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</row>
    <row r="368" spans="1:60" outlineLevel="1" x14ac:dyDescent="0.2">
      <c r="A368" s="154"/>
      <c r="B368" s="155"/>
      <c r="C368" s="182" t="s">
        <v>465</v>
      </c>
      <c r="D368" s="183"/>
      <c r="E368" s="184">
        <v>12</v>
      </c>
      <c r="F368" s="156"/>
      <c r="G368" s="156"/>
      <c r="H368" s="156"/>
      <c r="I368" s="156"/>
      <c r="J368" s="156"/>
      <c r="K368" s="156"/>
      <c r="L368" s="156"/>
      <c r="M368" s="156"/>
      <c r="N368" s="156"/>
      <c r="O368" s="156"/>
      <c r="P368" s="156"/>
      <c r="Q368" s="156"/>
      <c r="R368" s="156"/>
      <c r="S368" s="156"/>
      <c r="T368" s="156"/>
      <c r="U368" s="156"/>
      <c r="V368" s="156"/>
      <c r="W368" s="156"/>
      <c r="X368" s="156"/>
      <c r="Y368" s="149"/>
      <c r="Z368" s="149"/>
      <c r="AA368" s="149"/>
      <c r="AB368" s="149"/>
      <c r="AC368" s="149"/>
      <c r="AD368" s="149"/>
      <c r="AE368" s="149"/>
      <c r="AF368" s="149"/>
      <c r="AG368" s="149" t="s">
        <v>163</v>
      </c>
      <c r="AH368" s="149">
        <v>0</v>
      </c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</row>
    <row r="369" spans="1:60" outlineLevel="1" x14ac:dyDescent="0.2">
      <c r="A369" s="170">
        <v>57</v>
      </c>
      <c r="B369" s="171" t="s">
        <v>466</v>
      </c>
      <c r="C369" s="185" t="s">
        <v>467</v>
      </c>
      <c r="D369" s="186" t="s">
        <v>191</v>
      </c>
      <c r="E369" s="173">
        <v>6</v>
      </c>
      <c r="F369" s="172"/>
      <c r="G369" s="173">
        <f>ROUND(E369*F369,2)</f>
        <v>0</v>
      </c>
      <c r="H369" s="172"/>
      <c r="I369" s="173">
        <f>ROUND(E369*H369,2)</f>
        <v>0</v>
      </c>
      <c r="J369" s="172"/>
      <c r="K369" s="173">
        <f>ROUND(E369*J369,2)</f>
        <v>0</v>
      </c>
      <c r="L369" s="173">
        <v>21</v>
      </c>
      <c r="M369" s="173">
        <f>G369*(1+L369/100)</f>
        <v>0</v>
      </c>
      <c r="N369" s="173">
        <v>0</v>
      </c>
      <c r="O369" s="173">
        <f>ROUND(E369*N369,2)</f>
        <v>0</v>
      </c>
      <c r="P369" s="173">
        <v>8.0000000000000002E-3</v>
      </c>
      <c r="Q369" s="173">
        <f>ROUND(E369*P369,2)</f>
        <v>0.05</v>
      </c>
      <c r="R369" s="173"/>
      <c r="S369" s="173" t="s">
        <v>157</v>
      </c>
      <c r="T369" s="174" t="s">
        <v>157</v>
      </c>
      <c r="U369" s="156">
        <v>0.24</v>
      </c>
      <c r="V369" s="156">
        <f>ROUND(E369*U369,2)</f>
        <v>1.44</v>
      </c>
      <c r="W369" s="156"/>
      <c r="X369" s="156" t="s">
        <v>158</v>
      </c>
      <c r="Y369" s="149"/>
      <c r="Z369" s="149"/>
      <c r="AA369" s="149"/>
      <c r="AB369" s="149"/>
      <c r="AC369" s="149"/>
      <c r="AD369" s="149"/>
      <c r="AE369" s="149"/>
      <c r="AF369" s="149"/>
      <c r="AG369" s="149" t="s">
        <v>159</v>
      </c>
      <c r="AH369" s="149"/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</row>
    <row r="370" spans="1:60" outlineLevel="1" x14ac:dyDescent="0.2">
      <c r="A370" s="165">
        <v>58</v>
      </c>
      <c r="B370" s="166" t="s">
        <v>468</v>
      </c>
      <c r="C370" s="180" t="s">
        <v>469</v>
      </c>
      <c r="D370" s="181" t="s">
        <v>220</v>
      </c>
      <c r="E370" s="168">
        <v>1.845</v>
      </c>
      <c r="F370" s="167"/>
      <c r="G370" s="168">
        <f>ROUND(E370*F370,2)</f>
        <v>0</v>
      </c>
      <c r="H370" s="167"/>
      <c r="I370" s="168">
        <f>ROUND(E370*H370,2)</f>
        <v>0</v>
      </c>
      <c r="J370" s="167"/>
      <c r="K370" s="168">
        <f>ROUND(E370*J370,2)</f>
        <v>0</v>
      </c>
      <c r="L370" s="168">
        <v>21</v>
      </c>
      <c r="M370" s="168">
        <f>G370*(1+L370/100)</f>
        <v>0</v>
      </c>
      <c r="N370" s="168">
        <v>5.4000000000000001E-4</v>
      </c>
      <c r="O370" s="168">
        <f>ROUND(E370*N370,2)</f>
        <v>0</v>
      </c>
      <c r="P370" s="168">
        <v>0.18</v>
      </c>
      <c r="Q370" s="168">
        <f>ROUND(E370*P370,2)</f>
        <v>0.33</v>
      </c>
      <c r="R370" s="168"/>
      <c r="S370" s="168" t="s">
        <v>157</v>
      </c>
      <c r="T370" s="169" t="s">
        <v>157</v>
      </c>
      <c r="U370" s="156">
        <v>0.31</v>
      </c>
      <c r="V370" s="156">
        <f>ROUND(E370*U370,2)</f>
        <v>0.56999999999999995</v>
      </c>
      <c r="W370" s="156"/>
      <c r="X370" s="156" t="s">
        <v>158</v>
      </c>
      <c r="Y370" s="149"/>
      <c r="Z370" s="149"/>
      <c r="AA370" s="149"/>
      <c r="AB370" s="149"/>
      <c r="AC370" s="149"/>
      <c r="AD370" s="149"/>
      <c r="AE370" s="149"/>
      <c r="AF370" s="149"/>
      <c r="AG370" s="149" t="s">
        <v>159</v>
      </c>
      <c r="AH370" s="149"/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</row>
    <row r="371" spans="1:60" outlineLevel="1" x14ac:dyDescent="0.2">
      <c r="A371" s="154"/>
      <c r="B371" s="155"/>
      <c r="C371" s="182" t="s">
        <v>470</v>
      </c>
      <c r="D371" s="183"/>
      <c r="E371" s="184"/>
      <c r="F371" s="156"/>
      <c r="G371" s="156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/>
      <c r="T371" s="156"/>
      <c r="U371" s="156"/>
      <c r="V371" s="156"/>
      <c r="W371" s="156"/>
      <c r="X371" s="156"/>
      <c r="Y371" s="149"/>
      <c r="Z371" s="149"/>
      <c r="AA371" s="149"/>
      <c r="AB371" s="149"/>
      <c r="AC371" s="149"/>
      <c r="AD371" s="149"/>
      <c r="AE371" s="149"/>
      <c r="AF371" s="149"/>
      <c r="AG371" s="149" t="s">
        <v>163</v>
      </c>
      <c r="AH371" s="149">
        <v>0</v>
      </c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</row>
    <row r="372" spans="1:60" outlineLevel="1" x14ac:dyDescent="0.2">
      <c r="A372" s="154"/>
      <c r="B372" s="155"/>
      <c r="C372" s="182" t="s">
        <v>471</v>
      </c>
      <c r="D372" s="183"/>
      <c r="E372" s="184">
        <v>1.845</v>
      </c>
      <c r="F372" s="156"/>
      <c r="G372" s="156"/>
      <c r="H372" s="156"/>
      <c r="I372" s="156"/>
      <c r="J372" s="156"/>
      <c r="K372" s="156"/>
      <c r="L372" s="156"/>
      <c r="M372" s="156"/>
      <c r="N372" s="156"/>
      <c r="O372" s="156"/>
      <c r="P372" s="156"/>
      <c r="Q372" s="156"/>
      <c r="R372" s="156"/>
      <c r="S372" s="156"/>
      <c r="T372" s="156"/>
      <c r="U372" s="156"/>
      <c r="V372" s="156"/>
      <c r="W372" s="156"/>
      <c r="X372" s="156"/>
      <c r="Y372" s="149"/>
      <c r="Z372" s="149"/>
      <c r="AA372" s="149"/>
      <c r="AB372" s="149"/>
      <c r="AC372" s="149"/>
      <c r="AD372" s="149"/>
      <c r="AE372" s="149"/>
      <c r="AF372" s="149"/>
      <c r="AG372" s="149" t="s">
        <v>163</v>
      </c>
      <c r="AH372" s="149">
        <v>0</v>
      </c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</row>
    <row r="373" spans="1:60" outlineLevel="1" x14ac:dyDescent="0.2">
      <c r="A373" s="165">
        <v>59</v>
      </c>
      <c r="B373" s="166" t="s">
        <v>472</v>
      </c>
      <c r="C373" s="180" t="s">
        <v>473</v>
      </c>
      <c r="D373" s="181" t="s">
        <v>220</v>
      </c>
      <c r="E373" s="168">
        <v>5.5350000000000001</v>
      </c>
      <c r="F373" s="167"/>
      <c r="G373" s="168">
        <f>ROUND(E373*F373,2)</f>
        <v>0</v>
      </c>
      <c r="H373" s="167"/>
      <c r="I373" s="168">
        <f>ROUND(E373*H373,2)</f>
        <v>0</v>
      </c>
      <c r="J373" s="167"/>
      <c r="K373" s="168">
        <f>ROUND(E373*J373,2)</f>
        <v>0</v>
      </c>
      <c r="L373" s="168">
        <v>21</v>
      </c>
      <c r="M373" s="168">
        <f>G373*(1+L373/100)</f>
        <v>0</v>
      </c>
      <c r="N373" s="168">
        <v>5.4000000000000001E-4</v>
      </c>
      <c r="O373" s="168">
        <f>ROUND(E373*N373,2)</f>
        <v>0</v>
      </c>
      <c r="P373" s="168">
        <v>0.27</v>
      </c>
      <c r="Q373" s="168">
        <f>ROUND(E373*P373,2)</f>
        <v>1.49</v>
      </c>
      <c r="R373" s="168"/>
      <c r="S373" s="168" t="s">
        <v>157</v>
      </c>
      <c r="T373" s="169" t="s">
        <v>157</v>
      </c>
      <c r="U373" s="156">
        <v>0.43</v>
      </c>
      <c r="V373" s="156">
        <f>ROUND(E373*U373,2)</f>
        <v>2.38</v>
      </c>
      <c r="W373" s="156"/>
      <c r="X373" s="156" t="s">
        <v>158</v>
      </c>
      <c r="Y373" s="149"/>
      <c r="Z373" s="149"/>
      <c r="AA373" s="149"/>
      <c r="AB373" s="149"/>
      <c r="AC373" s="149"/>
      <c r="AD373" s="149"/>
      <c r="AE373" s="149"/>
      <c r="AF373" s="149"/>
      <c r="AG373" s="149" t="s">
        <v>159</v>
      </c>
      <c r="AH373" s="149"/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</row>
    <row r="374" spans="1:60" outlineLevel="1" x14ac:dyDescent="0.2">
      <c r="A374" s="154"/>
      <c r="B374" s="155"/>
      <c r="C374" s="182" t="s">
        <v>474</v>
      </c>
      <c r="D374" s="183"/>
      <c r="E374" s="184">
        <v>3.895</v>
      </c>
      <c r="F374" s="156"/>
      <c r="G374" s="156"/>
      <c r="H374" s="156"/>
      <c r="I374" s="156"/>
      <c r="J374" s="156"/>
      <c r="K374" s="156"/>
      <c r="L374" s="156"/>
      <c r="M374" s="156"/>
      <c r="N374" s="156"/>
      <c r="O374" s="156"/>
      <c r="P374" s="156"/>
      <c r="Q374" s="156"/>
      <c r="R374" s="156"/>
      <c r="S374" s="156"/>
      <c r="T374" s="156"/>
      <c r="U374" s="156"/>
      <c r="V374" s="156"/>
      <c r="W374" s="156"/>
      <c r="X374" s="156"/>
      <c r="Y374" s="149"/>
      <c r="Z374" s="149"/>
      <c r="AA374" s="149"/>
      <c r="AB374" s="149"/>
      <c r="AC374" s="149"/>
      <c r="AD374" s="149"/>
      <c r="AE374" s="149"/>
      <c r="AF374" s="149"/>
      <c r="AG374" s="149" t="s">
        <v>163</v>
      </c>
      <c r="AH374" s="149">
        <v>0</v>
      </c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</row>
    <row r="375" spans="1:60" outlineLevel="1" x14ac:dyDescent="0.2">
      <c r="A375" s="154"/>
      <c r="B375" s="155"/>
      <c r="C375" s="182" t="s">
        <v>475</v>
      </c>
      <c r="D375" s="183"/>
      <c r="E375" s="184">
        <v>1.64</v>
      </c>
      <c r="F375" s="156"/>
      <c r="G375" s="156"/>
      <c r="H375" s="156"/>
      <c r="I375" s="156"/>
      <c r="J375" s="156"/>
      <c r="K375" s="156"/>
      <c r="L375" s="156"/>
      <c r="M375" s="156"/>
      <c r="N375" s="156"/>
      <c r="O375" s="156"/>
      <c r="P375" s="156"/>
      <c r="Q375" s="156"/>
      <c r="R375" s="156"/>
      <c r="S375" s="156"/>
      <c r="T375" s="156"/>
      <c r="U375" s="156"/>
      <c r="V375" s="156"/>
      <c r="W375" s="156"/>
      <c r="X375" s="156"/>
      <c r="Y375" s="149"/>
      <c r="Z375" s="149"/>
      <c r="AA375" s="149"/>
      <c r="AB375" s="149"/>
      <c r="AC375" s="149"/>
      <c r="AD375" s="149"/>
      <c r="AE375" s="149"/>
      <c r="AF375" s="149"/>
      <c r="AG375" s="149" t="s">
        <v>163</v>
      </c>
      <c r="AH375" s="149">
        <v>0</v>
      </c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49"/>
      <c r="BB375" s="149"/>
      <c r="BC375" s="149"/>
      <c r="BD375" s="149"/>
      <c r="BE375" s="149"/>
      <c r="BF375" s="149"/>
      <c r="BG375" s="149"/>
      <c r="BH375" s="149"/>
    </row>
    <row r="376" spans="1:60" outlineLevel="1" x14ac:dyDescent="0.2">
      <c r="A376" s="165">
        <v>60</v>
      </c>
      <c r="B376" s="166" t="s">
        <v>476</v>
      </c>
      <c r="C376" s="180" t="s">
        <v>477</v>
      </c>
      <c r="D376" s="181" t="s">
        <v>156</v>
      </c>
      <c r="E376" s="168">
        <v>0.93420000000000003</v>
      </c>
      <c r="F376" s="167"/>
      <c r="G376" s="168">
        <f>ROUND(E376*F376,2)</f>
        <v>0</v>
      </c>
      <c r="H376" s="167"/>
      <c r="I376" s="168">
        <f>ROUND(E376*H376,2)</f>
        <v>0</v>
      </c>
      <c r="J376" s="167"/>
      <c r="K376" s="168">
        <f>ROUND(E376*J376,2)</f>
        <v>0</v>
      </c>
      <c r="L376" s="168">
        <v>21</v>
      </c>
      <c r="M376" s="168">
        <f>G376*(1+L376/100)</f>
        <v>0</v>
      </c>
      <c r="N376" s="168">
        <v>1.82E-3</v>
      </c>
      <c r="O376" s="168">
        <f>ROUND(E376*N376,2)</f>
        <v>0</v>
      </c>
      <c r="P376" s="168">
        <v>1.8</v>
      </c>
      <c r="Q376" s="168">
        <f>ROUND(E376*P376,2)</f>
        <v>1.68</v>
      </c>
      <c r="R376" s="168"/>
      <c r="S376" s="168" t="s">
        <v>157</v>
      </c>
      <c r="T376" s="169" t="s">
        <v>157</v>
      </c>
      <c r="U376" s="156">
        <v>3.2</v>
      </c>
      <c r="V376" s="156">
        <f>ROUND(E376*U376,2)</f>
        <v>2.99</v>
      </c>
      <c r="W376" s="156"/>
      <c r="X376" s="156" t="s">
        <v>158</v>
      </c>
      <c r="Y376" s="149"/>
      <c r="Z376" s="149"/>
      <c r="AA376" s="149"/>
      <c r="AB376" s="149"/>
      <c r="AC376" s="149"/>
      <c r="AD376" s="149"/>
      <c r="AE376" s="149"/>
      <c r="AF376" s="149"/>
      <c r="AG376" s="149" t="s">
        <v>159</v>
      </c>
      <c r="AH376" s="149"/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  <c r="BH376" s="149"/>
    </row>
    <row r="377" spans="1:60" outlineLevel="1" x14ac:dyDescent="0.2">
      <c r="A377" s="154"/>
      <c r="B377" s="155"/>
      <c r="C377" s="182" t="s">
        <v>478</v>
      </c>
      <c r="D377" s="183"/>
      <c r="E377" s="184"/>
      <c r="F377" s="156"/>
      <c r="G377" s="156"/>
      <c r="H377" s="156"/>
      <c r="I377" s="156"/>
      <c r="J377" s="156"/>
      <c r="K377" s="156"/>
      <c r="L377" s="156"/>
      <c r="M377" s="156"/>
      <c r="N377" s="156"/>
      <c r="O377" s="156"/>
      <c r="P377" s="156"/>
      <c r="Q377" s="156"/>
      <c r="R377" s="156"/>
      <c r="S377" s="156"/>
      <c r="T377" s="156"/>
      <c r="U377" s="156"/>
      <c r="V377" s="156"/>
      <c r="W377" s="156"/>
      <c r="X377" s="156"/>
      <c r="Y377" s="149"/>
      <c r="Z377" s="149"/>
      <c r="AA377" s="149"/>
      <c r="AB377" s="149"/>
      <c r="AC377" s="149"/>
      <c r="AD377" s="149"/>
      <c r="AE377" s="149"/>
      <c r="AF377" s="149"/>
      <c r="AG377" s="149" t="s">
        <v>163</v>
      </c>
      <c r="AH377" s="149">
        <v>0</v>
      </c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</row>
    <row r="378" spans="1:60" outlineLevel="1" x14ac:dyDescent="0.2">
      <c r="A378" s="154"/>
      <c r="B378" s="155"/>
      <c r="C378" s="182" t="s">
        <v>479</v>
      </c>
      <c r="D378" s="183"/>
      <c r="E378" s="184"/>
      <c r="F378" s="156"/>
      <c r="G378" s="156"/>
      <c r="H378" s="156"/>
      <c r="I378" s="156"/>
      <c r="J378" s="156"/>
      <c r="K378" s="156"/>
      <c r="L378" s="156"/>
      <c r="M378" s="156"/>
      <c r="N378" s="156"/>
      <c r="O378" s="156"/>
      <c r="P378" s="156"/>
      <c r="Q378" s="156"/>
      <c r="R378" s="156"/>
      <c r="S378" s="156"/>
      <c r="T378" s="156"/>
      <c r="U378" s="156"/>
      <c r="V378" s="156"/>
      <c r="W378" s="156"/>
      <c r="X378" s="156"/>
      <c r="Y378" s="149"/>
      <c r="Z378" s="149"/>
      <c r="AA378" s="149"/>
      <c r="AB378" s="149"/>
      <c r="AC378" s="149"/>
      <c r="AD378" s="149"/>
      <c r="AE378" s="149"/>
      <c r="AF378" s="149"/>
      <c r="AG378" s="149" t="s">
        <v>163</v>
      </c>
      <c r="AH378" s="149">
        <v>0</v>
      </c>
      <c r="AI378" s="149"/>
      <c r="AJ378" s="149"/>
      <c r="AK378" s="149"/>
      <c r="AL378" s="149"/>
      <c r="AM378" s="149"/>
      <c r="AN378" s="149"/>
      <c r="AO378" s="149"/>
      <c r="AP378" s="149"/>
      <c r="AQ378" s="149"/>
      <c r="AR378" s="149"/>
      <c r="AS378" s="149"/>
      <c r="AT378" s="149"/>
      <c r="AU378" s="149"/>
      <c r="AV378" s="149"/>
      <c r="AW378" s="149"/>
      <c r="AX378" s="149"/>
      <c r="AY378" s="149"/>
      <c r="AZ378" s="149"/>
      <c r="BA378" s="149"/>
      <c r="BB378" s="149"/>
      <c r="BC378" s="149"/>
      <c r="BD378" s="149"/>
      <c r="BE378" s="149"/>
      <c r="BF378" s="149"/>
      <c r="BG378" s="149"/>
      <c r="BH378" s="149"/>
    </row>
    <row r="379" spans="1:60" outlineLevel="1" x14ac:dyDescent="0.2">
      <c r="A379" s="154"/>
      <c r="B379" s="155"/>
      <c r="C379" s="182" t="s">
        <v>480</v>
      </c>
      <c r="D379" s="183"/>
      <c r="E379" s="184">
        <v>0.93420000000000003</v>
      </c>
      <c r="F379" s="156"/>
      <c r="G379" s="156"/>
      <c r="H379" s="156"/>
      <c r="I379" s="156"/>
      <c r="J379" s="156"/>
      <c r="K379" s="156"/>
      <c r="L379" s="156"/>
      <c r="M379" s="156"/>
      <c r="N379" s="156"/>
      <c r="O379" s="156"/>
      <c r="P379" s="156"/>
      <c r="Q379" s="156"/>
      <c r="R379" s="156"/>
      <c r="S379" s="156"/>
      <c r="T379" s="156"/>
      <c r="U379" s="156"/>
      <c r="V379" s="156"/>
      <c r="W379" s="156"/>
      <c r="X379" s="156"/>
      <c r="Y379" s="149"/>
      <c r="Z379" s="149"/>
      <c r="AA379" s="149"/>
      <c r="AB379" s="149"/>
      <c r="AC379" s="149"/>
      <c r="AD379" s="149"/>
      <c r="AE379" s="149"/>
      <c r="AF379" s="149"/>
      <c r="AG379" s="149" t="s">
        <v>163</v>
      </c>
      <c r="AH379" s="149">
        <v>0</v>
      </c>
      <c r="AI379" s="149"/>
      <c r="AJ379" s="149"/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49"/>
      <c r="BB379" s="149"/>
      <c r="BC379" s="149"/>
      <c r="BD379" s="149"/>
      <c r="BE379" s="149"/>
      <c r="BF379" s="149"/>
      <c r="BG379" s="149"/>
      <c r="BH379" s="149"/>
    </row>
    <row r="380" spans="1:60" outlineLevel="1" x14ac:dyDescent="0.2">
      <c r="A380" s="165">
        <v>61</v>
      </c>
      <c r="B380" s="166" t="s">
        <v>481</v>
      </c>
      <c r="C380" s="180" t="s">
        <v>482</v>
      </c>
      <c r="D380" s="181" t="s">
        <v>156</v>
      </c>
      <c r="E380" s="168">
        <v>0.36899999999999999</v>
      </c>
      <c r="F380" s="167"/>
      <c r="G380" s="168">
        <f>ROUND(E380*F380,2)</f>
        <v>0</v>
      </c>
      <c r="H380" s="167"/>
      <c r="I380" s="168">
        <f>ROUND(E380*H380,2)</f>
        <v>0</v>
      </c>
      <c r="J380" s="167"/>
      <c r="K380" s="168">
        <f>ROUND(E380*J380,2)</f>
        <v>0</v>
      </c>
      <c r="L380" s="168">
        <v>21</v>
      </c>
      <c r="M380" s="168">
        <f>G380*(1+L380/100)</f>
        <v>0</v>
      </c>
      <c r="N380" s="168">
        <v>1.82E-3</v>
      </c>
      <c r="O380" s="168">
        <f>ROUND(E380*N380,2)</f>
        <v>0</v>
      </c>
      <c r="P380" s="168">
        <v>1.8</v>
      </c>
      <c r="Q380" s="168">
        <f>ROUND(E380*P380,2)</f>
        <v>0.66</v>
      </c>
      <c r="R380" s="168"/>
      <c r="S380" s="168" t="s">
        <v>208</v>
      </c>
      <c r="T380" s="169" t="s">
        <v>234</v>
      </c>
      <c r="U380" s="156">
        <v>3.2</v>
      </c>
      <c r="V380" s="156">
        <f>ROUND(E380*U380,2)</f>
        <v>1.18</v>
      </c>
      <c r="W380" s="156"/>
      <c r="X380" s="156" t="s">
        <v>158</v>
      </c>
      <c r="Y380" s="149"/>
      <c r="Z380" s="149"/>
      <c r="AA380" s="149"/>
      <c r="AB380" s="149"/>
      <c r="AC380" s="149"/>
      <c r="AD380" s="149"/>
      <c r="AE380" s="149"/>
      <c r="AF380" s="149"/>
      <c r="AG380" s="149" t="s">
        <v>192</v>
      </c>
      <c r="AH380" s="149"/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</row>
    <row r="381" spans="1:60" outlineLevel="1" x14ac:dyDescent="0.2">
      <c r="A381" s="154"/>
      <c r="B381" s="155"/>
      <c r="C381" s="253" t="s">
        <v>483</v>
      </c>
      <c r="D381" s="254"/>
      <c r="E381" s="254"/>
      <c r="F381" s="254"/>
      <c r="G381" s="254"/>
      <c r="H381" s="156"/>
      <c r="I381" s="156"/>
      <c r="J381" s="156"/>
      <c r="K381" s="156"/>
      <c r="L381" s="156"/>
      <c r="M381" s="156"/>
      <c r="N381" s="156"/>
      <c r="O381" s="156"/>
      <c r="P381" s="156"/>
      <c r="Q381" s="156"/>
      <c r="R381" s="156"/>
      <c r="S381" s="156"/>
      <c r="T381" s="156"/>
      <c r="U381" s="156"/>
      <c r="V381" s="156"/>
      <c r="W381" s="156"/>
      <c r="X381" s="156"/>
      <c r="Y381" s="149"/>
      <c r="Z381" s="149"/>
      <c r="AA381" s="149"/>
      <c r="AB381" s="149"/>
      <c r="AC381" s="149"/>
      <c r="AD381" s="149"/>
      <c r="AE381" s="149"/>
      <c r="AF381" s="149"/>
      <c r="AG381" s="149" t="s">
        <v>161</v>
      </c>
      <c r="AH381" s="149"/>
      <c r="AI381" s="149"/>
      <c r="AJ381" s="149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  <c r="BH381" s="149"/>
    </row>
    <row r="382" spans="1:60" outlineLevel="1" x14ac:dyDescent="0.2">
      <c r="A382" s="154"/>
      <c r="B382" s="155"/>
      <c r="C382" s="182" t="s">
        <v>484</v>
      </c>
      <c r="D382" s="183"/>
      <c r="E382" s="184">
        <v>0.36899999999999999</v>
      </c>
      <c r="F382" s="156"/>
      <c r="G382" s="156"/>
      <c r="H382" s="156"/>
      <c r="I382" s="156"/>
      <c r="J382" s="156"/>
      <c r="K382" s="156"/>
      <c r="L382" s="156"/>
      <c r="M382" s="156"/>
      <c r="N382" s="156"/>
      <c r="O382" s="156"/>
      <c r="P382" s="156"/>
      <c r="Q382" s="156"/>
      <c r="R382" s="156"/>
      <c r="S382" s="156"/>
      <c r="T382" s="156"/>
      <c r="U382" s="156"/>
      <c r="V382" s="156"/>
      <c r="W382" s="156"/>
      <c r="X382" s="156"/>
      <c r="Y382" s="149"/>
      <c r="Z382" s="149"/>
      <c r="AA382" s="149"/>
      <c r="AB382" s="149"/>
      <c r="AC382" s="149"/>
      <c r="AD382" s="149"/>
      <c r="AE382" s="149"/>
      <c r="AF382" s="149"/>
      <c r="AG382" s="149" t="s">
        <v>163</v>
      </c>
      <c r="AH382" s="149">
        <v>0</v>
      </c>
      <c r="AI382" s="149"/>
      <c r="AJ382" s="149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</row>
    <row r="383" spans="1:60" outlineLevel="1" x14ac:dyDescent="0.2">
      <c r="A383" s="165">
        <v>62</v>
      </c>
      <c r="B383" s="166" t="s">
        <v>485</v>
      </c>
      <c r="C383" s="180" t="s">
        <v>486</v>
      </c>
      <c r="D383" s="181" t="s">
        <v>191</v>
      </c>
      <c r="E383" s="168">
        <v>84</v>
      </c>
      <c r="F383" s="167"/>
      <c r="G383" s="168">
        <f>ROUND(E383*F383,2)</f>
        <v>0</v>
      </c>
      <c r="H383" s="167"/>
      <c r="I383" s="168">
        <f>ROUND(E383*H383,2)</f>
        <v>0</v>
      </c>
      <c r="J383" s="167"/>
      <c r="K383" s="168">
        <f>ROUND(E383*J383,2)</f>
        <v>0</v>
      </c>
      <c r="L383" s="168">
        <v>21</v>
      </c>
      <c r="M383" s="168">
        <f>G383*(1+L383/100)</f>
        <v>0</v>
      </c>
      <c r="N383" s="168">
        <v>4.8999999999999998E-4</v>
      </c>
      <c r="O383" s="168">
        <f>ROUND(E383*N383,2)</f>
        <v>0.04</v>
      </c>
      <c r="P383" s="168">
        <v>1.4999999999999999E-2</v>
      </c>
      <c r="Q383" s="168">
        <f>ROUND(E383*P383,2)</f>
        <v>1.26</v>
      </c>
      <c r="R383" s="168"/>
      <c r="S383" s="168" t="s">
        <v>157</v>
      </c>
      <c r="T383" s="169" t="s">
        <v>157</v>
      </c>
      <c r="U383" s="156">
        <v>0.54</v>
      </c>
      <c r="V383" s="156">
        <f>ROUND(E383*U383,2)</f>
        <v>45.36</v>
      </c>
      <c r="W383" s="156"/>
      <c r="X383" s="156" t="s">
        <v>158</v>
      </c>
      <c r="Y383" s="149"/>
      <c r="Z383" s="149"/>
      <c r="AA383" s="149"/>
      <c r="AB383" s="149"/>
      <c r="AC383" s="149"/>
      <c r="AD383" s="149"/>
      <c r="AE383" s="149"/>
      <c r="AF383" s="149"/>
      <c r="AG383" s="149" t="s">
        <v>159</v>
      </c>
      <c r="AH383" s="149"/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  <c r="BH383" s="149"/>
    </row>
    <row r="384" spans="1:60" outlineLevel="1" x14ac:dyDescent="0.2">
      <c r="A384" s="154"/>
      <c r="B384" s="155"/>
      <c r="C384" s="182" t="s">
        <v>487</v>
      </c>
      <c r="D384" s="183"/>
      <c r="E384" s="184"/>
      <c r="F384" s="156"/>
      <c r="G384" s="156"/>
      <c r="H384" s="156"/>
      <c r="I384" s="156"/>
      <c r="J384" s="156"/>
      <c r="K384" s="156"/>
      <c r="L384" s="156"/>
      <c r="M384" s="156"/>
      <c r="N384" s="156"/>
      <c r="O384" s="156"/>
      <c r="P384" s="156"/>
      <c r="Q384" s="156"/>
      <c r="R384" s="156"/>
      <c r="S384" s="156"/>
      <c r="T384" s="156"/>
      <c r="U384" s="156"/>
      <c r="V384" s="156"/>
      <c r="W384" s="156"/>
      <c r="X384" s="156"/>
      <c r="Y384" s="149"/>
      <c r="Z384" s="149"/>
      <c r="AA384" s="149"/>
      <c r="AB384" s="149"/>
      <c r="AC384" s="149"/>
      <c r="AD384" s="149"/>
      <c r="AE384" s="149"/>
      <c r="AF384" s="149"/>
      <c r="AG384" s="149" t="s">
        <v>163</v>
      </c>
      <c r="AH384" s="149">
        <v>0</v>
      </c>
      <c r="AI384" s="149"/>
      <c r="AJ384" s="149"/>
      <c r="AK384" s="149"/>
      <c r="AL384" s="149"/>
      <c r="AM384" s="149"/>
      <c r="AN384" s="149"/>
      <c r="AO384" s="149"/>
      <c r="AP384" s="149"/>
      <c r="AQ384" s="149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149"/>
      <c r="BB384" s="149"/>
      <c r="BC384" s="149"/>
      <c r="BD384" s="149"/>
      <c r="BE384" s="149"/>
      <c r="BF384" s="149"/>
      <c r="BG384" s="149"/>
      <c r="BH384" s="149"/>
    </row>
    <row r="385" spans="1:60" outlineLevel="1" x14ac:dyDescent="0.2">
      <c r="A385" s="154"/>
      <c r="B385" s="155"/>
      <c r="C385" s="182" t="s">
        <v>488</v>
      </c>
      <c r="D385" s="183"/>
      <c r="E385" s="184">
        <v>84</v>
      </c>
      <c r="F385" s="156"/>
      <c r="G385" s="156"/>
      <c r="H385" s="156"/>
      <c r="I385" s="156"/>
      <c r="J385" s="156"/>
      <c r="K385" s="156"/>
      <c r="L385" s="156"/>
      <c r="M385" s="156"/>
      <c r="N385" s="156"/>
      <c r="O385" s="156"/>
      <c r="P385" s="156"/>
      <c r="Q385" s="156"/>
      <c r="R385" s="156"/>
      <c r="S385" s="156"/>
      <c r="T385" s="156"/>
      <c r="U385" s="156"/>
      <c r="V385" s="156"/>
      <c r="W385" s="156"/>
      <c r="X385" s="156"/>
      <c r="Y385" s="149"/>
      <c r="Z385" s="149"/>
      <c r="AA385" s="149"/>
      <c r="AB385" s="149"/>
      <c r="AC385" s="149"/>
      <c r="AD385" s="149"/>
      <c r="AE385" s="149"/>
      <c r="AF385" s="149"/>
      <c r="AG385" s="149" t="s">
        <v>163</v>
      </c>
      <c r="AH385" s="149">
        <v>0</v>
      </c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</row>
    <row r="386" spans="1:60" outlineLevel="1" x14ac:dyDescent="0.2">
      <c r="A386" s="165">
        <v>63</v>
      </c>
      <c r="B386" s="166" t="s">
        <v>489</v>
      </c>
      <c r="C386" s="180" t="s">
        <v>490</v>
      </c>
      <c r="D386" s="181" t="s">
        <v>238</v>
      </c>
      <c r="E386" s="168">
        <v>8.15</v>
      </c>
      <c r="F386" s="167"/>
      <c r="G386" s="168">
        <f>ROUND(E386*F386,2)</f>
        <v>0</v>
      </c>
      <c r="H386" s="167"/>
      <c r="I386" s="168">
        <f>ROUND(E386*H386,2)</f>
        <v>0</v>
      </c>
      <c r="J386" s="167"/>
      <c r="K386" s="168">
        <f>ROUND(E386*J386,2)</f>
        <v>0</v>
      </c>
      <c r="L386" s="168">
        <v>21</v>
      </c>
      <c r="M386" s="168">
        <f>G386*(1+L386/100)</f>
        <v>0</v>
      </c>
      <c r="N386" s="168">
        <v>0</v>
      </c>
      <c r="O386" s="168">
        <f>ROUND(E386*N386,2)</f>
        <v>0</v>
      </c>
      <c r="P386" s="168">
        <v>4.2000000000000003E-2</v>
      </c>
      <c r="Q386" s="168">
        <f>ROUND(E386*P386,2)</f>
        <v>0.34</v>
      </c>
      <c r="R386" s="168"/>
      <c r="S386" s="168" t="s">
        <v>157</v>
      </c>
      <c r="T386" s="169" t="s">
        <v>157</v>
      </c>
      <c r="U386" s="156">
        <v>0.72</v>
      </c>
      <c r="V386" s="156">
        <f>ROUND(E386*U386,2)</f>
        <v>5.87</v>
      </c>
      <c r="W386" s="156"/>
      <c r="X386" s="156" t="s">
        <v>158</v>
      </c>
      <c r="Y386" s="149"/>
      <c r="Z386" s="149"/>
      <c r="AA386" s="149"/>
      <c r="AB386" s="149"/>
      <c r="AC386" s="149"/>
      <c r="AD386" s="149"/>
      <c r="AE386" s="149"/>
      <c r="AF386" s="149"/>
      <c r="AG386" s="149" t="s">
        <v>159</v>
      </c>
      <c r="AH386" s="149"/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49"/>
      <c r="BB386" s="149"/>
      <c r="BC386" s="149"/>
      <c r="BD386" s="149"/>
      <c r="BE386" s="149"/>
      <c r="BF386" s="149"/>
      <c r="BG386" s="149"/>
      <c r="BH386" s="149"/>
    </row>
    <row r="387" spans="1:60" outlineLevel="1" x14ac:dyDescent="0.2">
      <c r="A387" s="154"/>
      <c r="B387" s="155"/>
      <c r="C387" s="182" t="s">
        <v>491</v>
      </c>
      <c r="D387" s="183"/>
      <c r="E387" s="184"/>
      <c r="F387" s="156"/>
      <c r="G387" s="156"/>
      <c r="H387" s="156"/>
      <c r="I387" s="156"/>
      <c r="J387" s="156"/>
      <c r="K387" s="156"/>
      <c r="L387" s="156"/>
      <c r="M387" s="156"/>
      <c r="N387" s="156"/>
      <c r="O387" s="156"/>
      <c r="P387" s="156"/>
      <c r="Q387" s="156"/>
      <c r="R387" s="156"/>
      <c r="S387" s="156"/>
      <c r="T387" s="156"/>
      <c r="U387" s="156"/>
      <c r="V387" s="156"/>
      <c r="W387" s="156"/>
      <c r="X387" s="156"/>
      <c r="Y387" s="149"/>
      <c r="Z387" s="149"/>
      <c r="AA387" s="149"/>
      <c r="AB387" s="149"/>
      <c r="AC387" s="149"/>
      <c r="AD387" s="149"/>
      <c r="AE387" s="149"/>
      <c r="AF387" s="149"/>
      <c r="AG387" s="149" t="s">
        <v>163</v>
      </c>
      <c r="AH387" s="149">
        <v>0</v>
      </c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  <c r="BH387" s="149"/>
    </row>
    <row r="388" spans="1:60" outlineLevel="1" x14ac:dyDescent="0.2">
      <c r="A388" s="154"/>
      <c r="B388" s="155"/>
      <c r="C388" s="182" t="s">
        <v>492</v>
      </c>
      <c r="D388" s="183"/>
      <c r="E388" s="184"/>
      <c r="F388" s="156"/>
      <c r="G388" s="156"/>
      <c r="H388" s="156"/>
      <c r="I388" s="156"/>
      <c r="J388" s="156"/>
      <c r="K388" s="156"/>
      <c r="L388" s="156"/>
      <c r="M388" s="156"/>
      <c r="N388" s="156"/>
      <c r="O388" s="156"/>
      <c r="P388" s="156"/>
      <c r="Q388" s="156"/>
      <c r="R388" s="156"/>
      <c r="S388" s="156"/>
      <c r="T388" s="156"/>
      <c r="U388" s="156"/>
      <c r="V388" s="156"/>
      <c r="W388" s="156"/>
      <c r="X388" s="156"/>
      <c r="Y388" s="149"/>
      <c r="Z388" s="149"/>
      <c r="AA388" s="149"/>
      <c r="AB388" s="149"/>
      <c r="AC388" s="149"/>
      <c r="AD388" s="149"/>
      <c r="AE388" s="149"/>
      <c r="AF388" s="149"/>
      <c r="AG388" s="149" t="s">
        <v>163</v>
      </c>
      <c r="AH388" s="149">
        <v>0</v>
      </c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</row>
    <row r="389" spans="1:60" outlineLevel="1" x14ac:dyDescent="0.2">
      <c r="A389" s="154"/>
      <c r="B389" s="155"/>
      <c r="C389" s="182" t="s">
        <v>493</v>
      </c>
      <c r="D389" s="183"/>
      <c r="E389" s="184"/>
      <c r="F389" s="156"/>
      <c r="G389" s="156"/>
      <c r="H389" s="156"/>
      <c r="I389" s="156"/>
      <c r="J389" s="156"/>
      <c r="K389" s="156"/>
      <c r="L389" s="156"/>
      <c r="M389" s="156"/>
      <c r="N389" s="156"/>
      <c r="O389" s="156"/>
      <c r="P389" s="156"/>
      <c r="Q389" s="156"/>
      <c r="R389" s="156"/>
      <c r="S389" s="156"/>
      <c r="T389" s="156"/>
      <c r="U389" s="156"/>
      <c r="V389" s="156"/>
      <c r="W389" s="156"/>
      <c r="X389" s="156"/>
      <c r="Y389" s="149"/>
      <c r="Z389" s="149"/>
      <c r="AA389" s="149"/>
      <c r="AB389" s="149"/>
      <c r="AC389" s="149"/>
      <c r="AD389" s="149"/>
      <c r="AE389" s="149"/>
      <c r="AF389" s="149"/>
      <c r="AG389" s="149" t="s">
        <v>163</v>
      </c>
      <c r="AH389" s="149">
        <v>0</v>
      </c>
      <c r="AI389" s="149"/>
      <c r="AJ389" s="149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  <c r="BH389" s="149"/>
    </row>
    <row r="390" spans="1:60" outlineLevel="1" x14ac:dyDescent="0.2">
      <c r="A390" s="154"/>
      <c r="B390" s="155"/>
      <c r="C390" s="182" t="s">
        <v>494</v>
      </c>
      <c r="D390" s="183"/>
      <c r="E390" s="184"/>
      <c r="F390" s="156"/>
      <c r="G390" s="156"/>
      <c r="H390" s="156"/>
      <c r="I390" s="156"/>
      <c r="J390" s="156"/>
      <c r="K390" s="156"/>
      <c r="L390" s="156"/>
      <c r="M390" s="156"/>
      <c r="N390" s="156"/>
      <c r="O390" s="156"/>
      <c r="P390" s="156"/>
      <c r="Q390" s="156"/>
      <c r="R390" s="156"/>
      <c r="S390" s="156"/>
      <c r="T390" s="156"/>
      <c r="U390" s="156"/>
      <c r="V390" s="156"/>
      <c r="W390" s="156"/>
      <c r="X390" s="156"/>
      <c r="Y390" s="149"/>
      <c r="Z390" s="149"/>
      <c r="AA390" s="149"/>
      <c r="AB390" s="149"/>
      <c r="AC390" s="149"/>
      <c r="AD390" s="149"/>
      <c r="AE390" s="149"/>
      <c r="AF390" s="149"/>
      <c r="AG390" s="149" t="s">
        <v>163</v>
      </c>
      <c r="AH390" s="149">
        <v>0</v>
      </c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</row>
    <row r="391" spans="1:60" outlineLevel="1" x14ac:dyDescent="0.2">
      <c r="A391" s="154"/>
      <c r="B391" s="155"/>
      <c r="C391" s="182" t="s">
        <v>495</v>
      </c>
      <c r="D391" s="183"/>
      <c r="E391" s="184">
        <v>8.15</v>
      </c>
      <c r="F391" s="156"/>
      <c r="G391" s="156"/>
      <c r="H391" s="156"/>
      <c r="I391" s="156"/>
      <c r="J391" s="156"/>
      <c r="K391" s="156"/>
      <c r="L391" s="156"/>
      <c r="M391" s="156"/>
      <c r="N391" s="156"/>
      <c r="O391" s="156"/>
      <c r="P391" s="156"/>
      <c r="Q391" s="156"/>
      <c r="R391" s="156"/>
      <c r="S391" s="156"/>
      <c r="T391" s="156"/>
      <c r="U391" s="156"/>
      <c r="V391" s="156"/>
      <c r="W391" s="156"/>
      <c r="X391" s="156"/>
      <c r="Y391" s="149"/>
      <c r="Z391" s="149"/>
      <c r="AA391" s="149"/>
      <c r="AB391" s="149"/>
      <c r="AC391" s="149"/>
      <c r="AD391" s="149"/>
      <c r="AE391" s="149"/>
      <c r="AF391" s="149"/>
      <c r="AG391" s="149" t="s">
        <v>163</v>
      </c>
      <c r="AH391" s="149">
        <v>0</v>
      </c>
      <c r="AI391" s="149"/>
      <c r="AJ391" s="149"/>
      <c r="AK391" s="149"/>
      <c r="AL391" s="149"/>
      <c r="AM391" s="149"/>
      <c r="AN391" s="149"/>
      <c r="AO391" s="149"/>
      <c r="AP391" s="149"/>
      <c r="AQ391" s="149"/>
      <c r="AR391" s="149"/>
      <c r="AS391" s="149"/>
      <c r="AT391" s="149"/>
      <c r="AU391" s="149"/>
      <c r="AV391" s="149"/>
      <c r="AW391" s="149"/>
      <c r="AX391" s="149"/>
      <c r="AY391" s="149"/>
      <c r="AZ391" s="149"/>
      <c r="BA391" s="149"/>
      <c r="BB391" s="149"/>
      <c r="BC391" s="149"/>
      <c r="BD391" s="149"/>
      <c r="BE391" s="149"/>
      <c r="BF391" s="149"/>
      <c r="BG391" s="149"/>
      <c r="BH391" s="149"/>
    </row>
    <row r="392" spans="1:60" x14ac:dyDescent="0.2">
      <c r="A392" s="159" t="s">
        <v>152</v>
      </c>
      <c r="B392" s="160" t="s">
        <v>58</v>
      </c>
      <c r="C392" s="187" t="s">
        <v>59</v>
      </c>
      <c r="D392" s="188"/>
      <c r="E392" s="163"/>
      <c r="F392" s="163"/>
      <c r="G392" s="163">
        <f>SUMIF(AG393:AG396,"&lt;&gt;NOR",G393:G396)</f>
        <v>0</v>
      </c>
      <c r="H392" s="163"/>
      <c r="I392" s="163">
        <f>SUM(I393:I396)</f>
        <v>0</v>
      </c>
      <c r="J392" s="163"/>
      <c r="K392" s="163">
        <f>SUM(K393:K396)</f>
        <v>0</v>
      </c>
      <c r="L392" s="163"/>
      <c r="M392" s="163">
        <f>SUM(M393:M396)</f>
        <v>0</v>
      </c>
      <c r="N392" s="163"/>
      <c r="O392" s="163">
        <f>SUM(O393:O396)</f>
        <v>5.36</v>
      </c>
      <c r="P392" s="163"/>
      <c r="Q392" s="163">
        <f>SUM(Q393:Q396)</f>
        <v>0</v>
      </c>
      <c r="R392" s="163"/>
      <c r="S392" s="163"/>
      <c r="T392" s="164"/>
      <c r="U392" s="158"/>
      <c r="V392" s="158">
        <f>SUM(V393:V396)</f>
        <v>3.42</v>
      </c>
      <c r="W392" s="158"/>
      <c r="X392" s="158"/>
      <c r="AG392" t="s">
        <v>153</v>
      </c>
    </row>
    <row r="393" spans="1:60" outlineLevel="1" x14ac:dyDescent="0.2">
      <c r="A393" s="165">
        <v>64</v>
      </c>
      <c r="B393" s="166" t="s">
        <v>496</v>
      </c>
      <c r="C393" s="180" t="s">
        <v>497</v>
      </c>
      <c r="D393" s="181" t="s">
        <v>156</v>
      </c>
      <c r="E393" s="168">
        <v>3</v>
      </c>
      <c r="F393" s="167"/>
      <c r="G393" s="168">
        <f>ROUND(E393*F393,2)</f>
        <v>0</v>
      </c>
      <c r="H393" s="167"/>
      <c r="I393" s="168">
        <f>ROUND(E393*H393,2)</f>
        <v>0</v>
      </c>
      <c r="J393" s="167"/>
      <c r="K393" s="168">
        <f>ROUND(E393*J393,2)</f>
        <v>0</v>
      </c>
      <c r="L393" s="168">
        <v>21</v>
      </c>
      <c r="M393" s="168">
        <f>G393*(1+L393/100)</f>
        <v>0</v>
      </c>
      <c r="N393" s="168">
        <v>1.7875000000000001</v>
      </c>
      <c r="O393" s="168">
        <f>ROUND(E393*N393,2)</f>
        <v>5.36</v>
      </c>
      <c r="P393" s="168">
        <v>0</v>
      </c>
      <c r="Q393" s="168">
        <f>ROUND(E393*P393,2)</f>
        <v>0</v>
      </c>
      <c r="R393" s="168"/>
      <c r="S393" s="168" t="s">
        <v>157</v>
      </c>
      <c r="T393" s="169" t="s">
        <v>157</v>
      </c>
      <c r="U393" s="156">
        <v>1.1399999999999999</v>
      </c>
      <c r="V393" s="156">
        <f>ROUND(E393*U393,2)</f>
        <v>3.42</v>
      </c>
      <c r="W393" s="156"/>
      <c r="X393" s="156" t="s">
        <v>158</v>
      </c>
      <c r="Y393" s="149"/>
      <c r="Z393" s="149"/>
      <c r="AA393" s="149"/>
      <c r="AB393" s="149"/>
      <c r="AC393" s="149"/>
      <c r="AD393" s="149"/>
      <c r="AE393" s="149"/>
      <c r="AF393" s="149"/>
      <c r="AG393" s="149" t="s">
        <v>192</v>
      </c>
      <c r="AH393" s="149"/>
      <c r="AI393" s="149"/>
      <c r="AJ393" s="149"/>
      <c r="AK393" s="149"/>
      <c r="AL393" s="149"/>
      <c r="AM393" s="149"/>
      <c r="AN393" s="149"/>
      <c r="AO393" s="149"/>
      <c r="AP393" s="149"/>
      <c r="AQ393" s="149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  <c r="BH393" s="149"/>
    </row>
    <row r="394" spans="1:60" outlineLevel="1" x14ac:dyDescent="0.2">
      <c r="A394" s="154"/>
      <c r="B394" s="155"/>
      <c r="C394" s="253" t="s">
        <v>498</v>
      </c>
      <c r="D394" s="254"/>
      <c r="E394" s="254"/>
      <c r="F394" s="254"/>
      <c r="G394" s="254"/>
      <c r="H394" s="156"/>
      <c r="I394" s="156"/>
      <c r="J394" s="156"/>
      <c r="K394" s="156"/>
      <c r="L394" s="156"/>
      <c r="M394" s="156"/>
      <c r="N394" s="156"/>
      <c r="O394" s="156"/>
      <c r="P394" s="156"/>
      <c r="Q394" s="156"/>
      <c r="R394" s="156"/>
      <c r="S394" s="156"/>
      <c r="T394" s="156"/>
      <c r="U394" s="156"/>
      <c r="V394" s="156"/>
      <c r="W394" s="156"/>
      <c r="X394" s="156"/>
      <c r="Y394" s="149"/>
      <c r="Z394" s="149"/>
      <c r="AA394" s="149"/>
      <c r="AB394" s="149"/>
      <c r="AC394" s="149"/>
      <c r="AD394" s="149"/>
      <c r="AE394" s="149"/>
      <c r="AF394" s="149"/>
      <c r="AG394" s="149" t="s">
        <v>161</v>
      </c>
      <c r="AH394" s="149"/>
      <c r="AI394" s="149"/>
      <c r="AJ394" s="149"/>
      <c r="AK394" s="149"/>
      <c r="AL394" s="149"/>
      <c r="AM394" s="149"/>
      <c r="AN394" s="149"/>
      <c r="AO394" s="149"/>
      <c r="AP394" s="149"/>
      <c r="AQ394" s="149"/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49"/>
      <c r="BB394" s="149"/>
      <c r="BC394" s="149"/>
      <c r="BD394" s="149"/>
      <c r="BE394" s="149"/>
      <c r="BF394" s="149"/>
      <c r="BG394" s="149"/>
      <c r="BH394" s="149"/>
    </row>
    <row r="395" spans="1:60" outlineLevel="1" x14ac:dyDescent="0.2">
      <c r="A395" s="154"/>
      <c r="B395" s="155"/>
      <c r="C395" s="255" t="s">
        <v>211</v>
      </c>
      <c r="D395" s="256"/>
      <c r="E395" s="256"/>
      <c r="F395" s="256"/>
      <c r="G395" s="256"/>
      <c r="H395" s="156"/>
      <c r="I395" s="156"/>
      <c r="J395" s="156"/>
      <c r="K395" s="156"/>
      <c r="L395" s="156"/>
      <c r="M395" s="156"/>
      <c r="N395" s="156"/>
      <c r="O395" s="156"/>
      <c r="P395" s="156"/>
      <c r="Q395" s="156"/>
      <c r="R395" s="156"/>
      <c r="S395" s="156"/>
      <c r="T395" s="156"/>
      <c r="U395" s="156"/>
      <c r="V395" s="156"/>
      <c r="W395" s="156"/>
      <c r="X395" s="156"/>
      <c r="Y395" s="149"/>
      <c r="Z395" s="149"/>
      <c r="AA395" s="149"/>
      <c r="AB395" s="149"/>
      <c r="AC395" s="149"/>
      <c r="AD395" s="149"/>
      <c r="AE395" s="149"/>
      <c r="AF395" s="149"/>
      <c r="AG395" s="149" t="s">
        <v>161</v>
      </c>
      <c r="AH395" s="149"/>
      <c r="AI395" s="149"/>
      <c r="AJ395" s="149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49"/>
      <c r="BB395" s="149"/>
      <c r="BC395" s="149"/>
      <c r="BD395" s="149"/>
      <c r="BE395" s="149"/>
      <c r="BF395" s="149"/>
      <c r="BG395" s="149"/>
      <c r="BH395" s="149"/>
    </row>
    <row r="396" spans="1:60" outlineLevel="1" x14ac:dyDescent="0.2">
      <c r="A396" s="154"/>
      <c r="B396" s="155"/>
      <c r="C396" s="182" t="s">
        <v>499</v>
      </c>
      <c r="D396" s="183"/>
      <c r="E396" s="184">
        <v>3</v>
      </c>
      <c r="F396" s="156"/>
      <c r="G396" s="156"/>
      <c r="H396" s="156"/>
      <c r="I396" s="156"/>
      <c r="J396" s="156"/>
      <c r="K396" s="156"/>
      <c r="L396" s="156"/>
      <c r="M396" s="156"/>
      <c r="N396" s="156"/>
      <c r="O396" s="156"/>
      <c r="P396" s="156"/>
      <c r="Q396" s="156"/>
      <c r="R396" s="156"/>
      <c r="S396" s="156"/>
      <c r="T396" s="156"/>
      <c r="U396" s="156"/>
      <c r="V396" s="156"/>
      <c r="W396" s="156"/>
      <c r="X396" s="156"/>
      <c r="Y396" s="149"/>
      <c r="Z396" s="149"/>
      <c r="AA396" s="149"/>
      <c r="AB396" s="149"/>
      <c r="AC396" s="149"/>
      <c r="AD396" s="149"/>
      <c r="AE396" s="149"/>
      <c r="AF396" s="149"/>
      <c r="AG396" s="149" t="s">
        <v>163</v>
      </c>
      <c r="AH396" s="149">
        <v>0</v>
      </c>
      <c r="AI396" s="149"/>
      <c r="AJ396" s="149"/>
      <c r="AK396" s="149"/>
      <c r="AL396" s="149"/>
      <c r="AM396" s="149"/>
      <c r="AN396" s="149"/>
      <c r="AO396" s="149"/>
      <c r="AP396" s="149"/>
      <c r="AQ396" s="149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149"/>
      <c r="BB396" s="149"/>
      <c r="BC396" s="149"/>
      <c r="BD396" s="149"/>
      <c r="BE396" s="149"/>
      <c r="BF396" s="149"/>
      <c r="BG396" s="149"/>
      <c r="BH396" s="149"/>
    </row>
    <row r="397" spans="1:60" x14ac:dyDescent="0.2">
      <c r="A397" s="159" t="s">
        <v>152</v>
      </c>
      <c r="B397" s="160" t="s">
        <v>72</v>
      </c>
      <c r="C397" s="187" t="s">
        <v>73</v>
      </c>
      <c r="D397" s="188"/>
      <c r="E397" s="163"/>
      <c r="F397" s="163"/>
      <c r="G397" s="163">
        <f>SUMIF(AG398:AG421,"&lt;&gt;NOR",G398:G421)</f>
        <v>0</v>
      </c>
      <c r="H397" s="163"/>
      <c r="I397" s="163">
        <f>SUM(I398:I421)</f>
        <v>0</v>
      </c>
      <c r="J397" s="163"/>
      <c r="K397" s="163">
        <f>SUM(K398:K421)</f>
        <v>0</v>
      </c>
      <c r="L397" s="163"/>
      <c r="M397" s="163">
        <f>SUM(M398:M421)</f>
        <v>0</v>
      </c>
      <c r="N397" s="163"/>
      <c r="O397" s="163">
        <f>SUM(O398:O421)</f>
        <v>0.2</v>
      </c>
      <c r="P397" s="163"/>
      <c r="Q397" s="163">
        <f>SUM(Q398:Q421)</f>
        <v>4.24</v>
      </c>
      <c r="R397" s="163"/>
      <c r="S397" s="163"/>
      <c r="T397" s="164"/>
      <c r="U397" s="158"/>
      <c r="V397" s="158">
        <f>SUM(V398:V421)</f>
        <v>63.62</v>
      </c>
      <c r="W397" s="158"/>
      <c r="X397" s="158"/>
      <c r="AG397" t="s">
        <v>153</v>
      </c>
    </row>
    <row r="398" spans="1:60" outlineLevel="1" x14ac:dyDescent="0.2">
      <c r="A398" s="170">
        <v>65</v>
      </c>
      <c r="B398" s="171" t="s">
        <v>500</v>
      </c>
      <c r="C398" s="185" t="s">
        <v>501</v>
      </c>
      <c r="D398" s="186" t="s">
        <v>238</v>
      </c>
      <c r="E398" s="173">
        <v>380</v>
      </c>
      <c r="F398" s="172"/>
      <c r="G398" s="173">
        <f>ROUND(E398*F398,2)</f>
        <v>0</v>
      </c>
      <c r="H398" s="172"/>
      <c r="I398" s="173">
        <f>ROUND(E398*H398,2)</f>
        <v>0</v>
      </c>
      <c r="J398" s="172"/>
      <c r="K398" s="173">
        <f>ROUND(E398*J398,2)</f>
        <v>0</v>
      </c>
      <c r="L398" s="173">
        <v>21</v>
      </c>
      <c r="M398" s="173">
        <f>G398*(1+L398/100)</f>
        <v>0</v>
      </c>
      <c r="N398" s="173">
        <v>4.8999999999999998E-4</v>
      </c>
      <c r="O398" s="173">
        <f>ROUND(E398*N398,2)</f>
        <v>0.19</v>
      </c>
      <c r="P398" s="173">
        <v>1E-3</v>
      </c>
      <c r="Q398" s="173">
        <f>ROUND(E398*P398,2)</f>
        <v>0.38</v>
      </c>
      <c r="R398" s="173"/>
      <c r="S398" s="173" t="s">
        <v>157</v>
      </c>
      <c r="T398" s="174" t="s">
        <v>157</v>
      </c>
      <c r="U398" s="156">
        <v>0.11</v>
      </c>
      <c r="V398" s="156">
        <f>ROUND(E398*U398,2)</f>
        <v>41.8</v>
      </c>
      <c r="W398" s="156"/>
      <c r="X398" s="156" t="s">
        <v>158</v>
      </c>
      <c r="Y398" s="149"/>
      <c r="Z398" s="149"/>
      <c r="AA398" s="149"/>
      <c r="AB398" s="149"/>
      <c r="AC398" s="149"/>
      <c r="AD398" s="149"/>
      <c r="AE398" s="149"/>
      <c r="AF398" s="149"/>
      <c r="AG398" s="149" t="s">
        <v>159</v>
      </c>
      <c r="AH398" s="149"/>
      <c r="AI398" s="149"/>
      <c r="AJ398" s="149"/>
      <c r="AK398" s="149"/>
      <c r="AL398" s="149"/>
      <c r="AM398" s="149"/>
      <c r="AN398" s="149"/>
      <c r="AO398" s="149"/>
      <c r="AP398" s="149"/>
      <c r="AQ398" s="149"/>
      <c r="AR398" s="149"/>
      <c r="AS398" s="149"/>
      <c r="AT398" s="149"/>
      <c r="AU398" s="149"/>
      <c r="AV398" s="149"/>
      <c r="AW398" s="149"/>
      <c r="AX398" s="149"/>
      <c r="AY398" s="149"/>
      <c r="AZ398" s="149"/>
      <c r="BA398" s="149"/>
      <c r="BB398" s="149"/>
      <c r="BC398" s="149"/>
      <c r="BD398" s="149"/>
      <c r="BE398" s="149"/>
      <c r="BF398" s="149"/>
      <c r="BG398" s="149"/>
      <c r="BH398" s="149"/>
    </row>
    <row r="399" spans="1:60" outlineLevel="1" x14ac:dyDescent="0.2">
      <c r="A399" s="170">
        <v>66</v>
      </c>
      <c r="B399" s="171" t="s">
        <v>502</v>
      </c>
      <c r="C399" s="185" t="s">
        <v>503</v>
      </c>
      <c r="D399" s="186" t="s">
        <v>238</v>
      </c>
      <c r="E399" s="173">
        <v>24</v>
      </c>
      <c r="F399" s="172"/>
      <c r="G399" s="173">
        <f>ROUND(E399*F399,2)</f>
        <v>0</v>
      </c>
      <c r="H399" s="172"/>
      <c r="I399" s="173">
        <f>ROUND(E399*H399,2)</f>
        <v>0</v>
      </c>
      <c r="J399" s="172"/>
      <c r="K399" s="173">
        <f>ROUND(E399*J399,2)</f>
        <v>0</v>
      </c>
      <c r="L399" s="173">
        <v>21</v>
      </c>
      <c r="M399" s="173">
        <f>G399*(1+L399/100)</f>
        <v>0</v>
      </c>
      <c r="N399" s="173">
        <v>4.8999999999999998E-4</v>
      </c>
      <c r="O399" s="173">
        <f>ROUND(E399*N399,2)</f>
        <v>0.01</v>
      </c>
      <c r="P399" s="173">
        <v>3.0000000000000001E-3</v>
      </c>
      <c r="Q399" s="173">
        <f>ROUND(E399*P399,2)</f>
        <v>7.0000000000000007E-2</v>
      </c>
      <c r="R399" s="173"/>
      <c r="S399" s="173" t="s">
        <v>157</v>
      </c>
      <c r="T399" s="174" t="s">
        <v>157</v>
      </c>
      <c r="U399" s="156">
        <v>0.13</v>
      </c>
      <c r="V399" s="156">
        <f>ROUND(E399*U399,2)</f>
        <v>3.12</v>
      </c>
      <c r="W399" s="156"/>
      <c r="X399" s="156" t="s">
        <v>158</v>
      </c>
      <c r="Y399" s="149"/>
      <c r="Z399" s="149"/>
      <c r="AA399" s="149"/>
      <c r="AB399" s="149"/>
      <c r="AC399" s="149"/>
      <c r="AD399" s="149"/>
      <c r="AE399" s="149"/>
      <c r="AF399" s="149"/>
      <c r="AG399" s="149" t="s">
        <v>159</v>
      </c>
      <c r="AH399" s="149"/>
      <c r="AI399" s="149"/>
      <c r="AJ399" s="149"/>
      <c r="AK399" s="149"/>
      <c r="AL399" s="149"/>
      <c r="AM399" s="149"/>
      <c r="AN399" s="149"/>
      <c r="AO399" s="149"/>
      <c r="AP399" s="149"/>
      <c r="AQ399" s="149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  <c r="BH399" s="149"/>
    </row>
    <row r="400" spans="1:60" outlineLevel="1" x14ac:dyDescent="0.2">
      <c r="A400" s="165">
        <v>67</v>
      </c>
      <c r="B400" s="166" t="s">
        <v>504</v>
      </c>
      <c r="C400" s="180" t="s">
        <v>505</v>
      </c>
      <c r="D400" s="181" t="s">
        <v>220</v>
      </c>
      <c r="E400" s="168">
        <v>34.201949999999997</v>
      </c>
      <c r="F400" s="167"/>
      <c r="G400" s="168">
        <f>ROUND(E400*F400,2)</f>
        <v>0</v>
      </c>
      <c r="H400" s="167"/>
      <c r="I400" s="168">
        <f>ROUND(E400*H400,2)</f>
        <v>0</v>
      </c>
      <c r="J400" s="167"/>
      <c r="K400" s="168">
        <f>ROUND(E400*J400,2)</f>
        <v>0</v>
      </c>
      <c r="L400" s="168">
        <v>21</v>
      </c>
      <c r="M400" s="168">
        <f>G400*(1+L400/100)</f>
        <v>0</v>
      </c>
      <c r="N400" s="168">
        <v>0</v>
      </c>
      <c r="O400" s="168">
        <f>ROUND(E400*N400,2)</f>
        <v>0</v>
      </c>
      <c r="P400" s="168">
        <v>4.5999999999999999E-2</v>
      </c>
      <c r="Q400" s="168">
        <f>ROUND(E400*P400,2)</f>
        <v>1.57</v>
      </c>
      <c r="R400" s="168"/>
      <c r="S400" s="168" t="s">
        <v>157</v>
      </c>
      <c r="T400" s="169" t="s">
        <v>157</v>
      </c>
      <c r="U400" s="156">
        <v>0.26</v>
      </c>
      <c r="V400" s="156">
        <f>ROUND(E400*U400,2)</f>
        <v>8.89</v>
      </c>
      <c r="W400" s="156"/>
      <c r="X400" s="156" t="s">
        <v>158</v>
      </c>
      <c r="Y400" s="149"/>
      <c r="Z400" s="149"/>
      <c r="AA400" s="149"/>
      <c r="AB400" s="149"/>
      <c r="AC400" s="149"/>
      <c r="AD400" s="149"/>
      <c r="AE400" s="149"/>
      <c r="AF400" s="149"/>
      <c r="AG400" s="149" t="s">
        <v>159</v>
      </c>
      <c r="AH400" s="149"/>
      <c r="AI400" s="149"/>
      <c r="AJ400" s="149"/>
      <c r="AK400" s="149"/>
      <c r="AL400" s="149"/>
      <c r="AM400" s="149"/>
      <c r="AN400" s="149"/>
      <c r="AO400" s="149"/>
      <c r="AP400" s="149"/>
      <c r="AQ400" s="149"/>
      <c r="AR400" s="149"/>
      <c r="AS400" s="149"/>
      <c r="AT400" s="149"/>
      <c r="AU400" s="149"/>
      <c r="AV400" s="149"/>
      <c r="AW400" s="149"/>
      <c r="AX400" s="149"/>
      <c r="AY400" s="149"/>
      <c r="AZ400" s="149"/>
      <c r="BA400" s="149"/>
      <c r="BB400" s="149"/>
      <c r="BC400" s="149"/>
      <c r="BD400" s="149"/>
      <c r="BE400" s="149"/>
      <c r="BF400" s="149"/>
      <c r="BG400" s="149"/>
      <c r="BH400" s="149"/>
    </row>
    <row r="401" spans="1:60" outlineLevel="1" x14ac:dyDescent="0.2">
      <c r="A401" s="154"/>
      <c r="B401" s="155"/>
      <c r="C401" s="253" t="s">
        <v>415</v>
      </c>
      <c r="D401" s="254"/>
      <c r="E401" s="254"/>
      <c r="F401" s="254"/>
      <c r="G401" s="254"/>
      <c r="H401" s="156"/>
      <c r="I401" s="156"/>
      <c r="J401" s="156"/>
      <c r="K401" s="156"/>
      <c r="L401" s="156"/>
      <c r="M401" s="156"/>
      <c r="N401" s="156"/>
      <c r="O401" s="156"/>
      <c r="P401" s="156"/>
      <c r="Q401" s="156"/>
      <c r="R401" s="156"/>
      <c r="S401" s="156"/>
      <c r="T401" s="156"/>
      <c r="U401" s="156"/>
      <c r="V401" s="156"/>
      <c r="W401" s="156"/>
      <c r="X401" s="156"/>
      <c r="Y401" s="149"/>
      <c r="Z401" s="149"/>
      <c r="AA401" s="149"/>
      <c r="AB401" s="149"/>
      <c r="AC401" s="149"/>
      <c r="AD401" s="149"/>
      <c r="AE401" s="149"/>
      <c r="AF401" s="149"/>
      <c r="AG401" s="149" t="s">
        <v>161</v>
      </c>
      <c r="AH401" s="149"/>
      <c r="AI401" s="149"/>
      <c r="AJ401" s="149"/>
      <c r="AK401" s="149"/>
      <c r="AL401" s="149"/>
      <c r="AM401" s="149"/>
      <c r="AN401" s="149"/>
      <c r="AO401" s="149"/>
      <c r="AP401" s="149"/>
      <c r="AQ401" s="149"/>
      <c r="AR401" s="149"/>
      <c r="AS401" s="149"/>
      <c r="AT401" s="149"/>
      <c r="AU401" s="149"/>
      <c r="AV401" s="149"/>
      <c r="AW401" s="149"/>
      <c r="AX401" s="149"/>
      <c r="AY401" s="149"/>
      <c r="AZ401" s="149"/>
      <c r="BA401" s="149"/>
      <c r="BB401" s="149"/>
      <c r="BC401" s="149"/>
      <c r="BD401" s="149"/>
      <c r="BE401" s="149"/>
      <c r="BF401" s="149"/>
      <c r="BG401" s="149"/>
      <c r="BH401" s="149"/>
    </row>
    <row r="402" spans="1:60" outlineLevel="1" x14ac:dyDescent="0.2">
      <c r="A402" s="154"/>
      <c r="B402" s="155"/>
      <c r="C402" s="182" t="s">
        <v>506</v>
      </c>
      <c r="D402" s="183"/>
      <c r="E402" s="184"/>
      <c r="F402" s="156"/>
      <c r="G402" s="156"/>
      <c r="H402" s="156"/>
      <c r="I402" s="156"/>
      <c r="J402" s="156"/>
      <c r="K402" s="156"/>
      <c r="L402" s="156"/>
      <c r="M402" s="156"/>
      <c r="N402" s="156"/>
      <c r="O402" s="156"/>
      <c r="P402" s="156"/>
      <c r="Q402" s="156"/>
      <c r="R402" s="156"/>
      <c r="S402" s="156"/>
      <c r="T402" s="156"/>
      <c r="U402" s="156"/>
      <c r="V402" s="156"/>
      <c r="W402" s="156"/>
      <c r="X402" s="156"/>
      <c r="Y402" s="149"/>
      <c r="Z402" s="149"/>
      <c r="AA402" s="149"/>
      <c r="AB402" s="149"/>
      <c r="AC402" s="149"/>
      <c r="AD402" s="149"/>
      <c r="AE402" s="149"/>
      <c r="AF402" s="149"/>
      <c r="AG402" s="149" t="s">
        <v>163</v>
      </c>
      <c r="AH402" s="149">
        <v>0</v>
      </c>
      <c r="AI402" s="149"/>
      <c r="AJ402" s="149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49"/>
      <c r="BB402" s="149"/>
      <c r="BC402" s="149"/>
      <c r="BD402" s="149"/>
      <c r="BE402" s="149"/>
      <c r="BF402" s="149"/>
      <c r="BG402" s="149"/>
      <c r="BH402" s="149"/>
    </row>
    <row r="403" spans="1:60" outlineLevel="1" x14ac:dyDescent="0.2">
      <c r="A403" s="154"/>
      <c r="B403" s="155"/>
      <c r="C403" s="182" t="s">
        <v>282</v>
      </c>
      <c r="D403" s="183"/>
      <c r="E403" s="184"/>
      <c r="F403" s="156"/>
      <c r="G403" s="156"/>
      <c r="H403" s="156"/>
      <c r="I403" s="156"/>
      <c r="J403" s="156"/>
      <c r="K403" s="156"/>
      <c r="L403" s="156"/>
      <c r="M403" s="156"/>
      <c r="N403" s="156"/>
      <c r="O403" s="156"/>
      <c r="P403" s="156"/>
      <c r="Q403" s="156"/>
      <c r="R403" s="156"/>
      <c r="S403" s="156"/>
      <c r="T403" s="156"/>
      <c r="U403" s="156"/>
      <c r="V403" s="156"/>
      <c r="W403" s="156"/>
      <c r="X403" s="156"/>
      <c r="Y403" s="149"/>
      <c r="Z403" s="149"/>
      <c r="AA403" s="149"/>
      <c r="AB403" s="149"/>
      <c r="AC403" s="149"/>
      <c r="AD403" s="149"/>
      <c r="AE403" s="149"/>
      <c r="AF403" s="149"/>
      <c r="AG403" s="149" t="s">
        <v>163</v>
      </c>
      <c r="AH403" s="149">
        <v>0</v>
      </c>
      <c r="AI403" s="149"/>
      <c r="AJ403" s="149"/>
      <c r="AK403" s="149"/>
      <c r="AL403" s="149"/>
      <c r="AM403" s="149"/>
      <c r="AN403" s="149"/>
      <c r="AO403" s="149"/>
      <c r="AP403" s="149"/>
      <c r="AQ403" s="149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149"/>
      <c r="BB403" s="149"/>
      <c r="BC403" s="149"/>
      <c r="BD403" s="149"/>
      <c r="BE403" s="149"/>
      <c r="BF403" s="149"/>
      <c r="BG403" s="149"/>
      <c r="BH403" s="149"/>
    </row>
    <row r="404" spans="1:60" outlineLevel="1" x14ac:dyDescent="0.2">
      <c r="A404" s="154"/>
      <c r="B404" s="155"/>
      <c r="C404" s="182" t="s">
        <v>507</v>
      </c>
      <c r="D404" s="183"/>
      <c r="E404" s="184">
        <v>34.201949999999997</v>
      </c>
      <c r="F404" s="156"/>
      <c r="G404" s="156"/>
      <c r="H404" s="156"/>
      <c r="I404" s="156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  <c r="U404" s="156"/>
      <c r="V404" s="156"/>
      <c r="W404" s="156"/>
      <c r="X404" s="156"/>
      <c r="Y404" s="149"/>
      <c r="Z404" s="149"/>
      <c r="AA404" s="149"/>
      <c r="AB404" s="149"/>
      <c r="AC404" s="149"/>
      <c r="AD404" s="149"/>
      <c r="AE404" s="149"/>
      <c r="AF404" s="149"/>
      <c r="AG404" s="149" t="s">
        <v>163</v>
      </c>
      <c r="AH404" s="149">
        <v>0</v>
      </c>
      <c r="AI404" s="149"/>
      <c r="AJ404" s="149"/>
      <c r="AK404" s="149"/>
      <c r="AL404" s="149"/>
      <c r="AM404" s="149"/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  <c r="BH404" s="149"/>
    </row>
    <row r="405" spans="1:60" outlineLevel="1" x14ac:dyDescent="0.2">
      <c r="A405" s="165">
        <v>68</v>
      </c>
      <c r="B405" s="166" t="s">
        <v>508</v>
      </c>
      <c r="C405" s="180" t="s">
        <v>509</v>
      </c>
      <c r="D405" s="181" t="s">
        <v>220</v>
      </c>
      <c r="E405" s="168">
        <v>32.706000000000003</v>
      </c>
      <c r="F405" s="167"/>
      <c r="G405" s="168">
        <f>ROUND(E405*F405,2)</f>
        <v>0</v>
      </c>
      <c r="H405" s="167"/>
      <c r="I405" s="168">
        <f>ROUND(E405*H405,2)</f>
        <v>0</v>
      </c>
      <c r="J405" s="167"/>
      <c r="K405" s="168">
        <f>ROUND(E405*J405,2)</f>
        <v>0</v>
      </c>
      <c r="L405" s="168">
        <v>21</v>
      </c>
      <c r="M405" s="168">
        <f>G405*(1+L405/100)</f>
        <v>0</v>
      </c>
      <c r="N405" s="168">
        <v>0</v>
      </c>
      <c r="O405" s="168">
        <f>ROUND(E405*N405,2)</f>
        <v>0</v>
      </c>
      <c r="P405" s="168">
        <v>6.8000000000000005E-2</v>
      </c>
      <c r="Q405" s="168">
        <f>ROUND(E405*P405,2)</f>
        <v>2.2200000000000002</v>
      </c>
      <c r="R405" s="168"/>
      <c r="S405" s="168" t="s">
        <v>157</v>
      </c>
      <c r="T405" s="169" t="s">
        <v>157</v>
      </c>
      <c r="U405" s="156">
        <v>0.3</v>
      </c>
      <c r="V405" s="156">
        <f>ROUND(E405*U405,2)</f>
        <v>9.81</v>
      </c>
      <c r="W405" s="156"/>
      <c r="X405" s="156" t="s">
        <v>158</v>
      </c>
      <c r="Y405" s="149"/>
      <c r="Z405" s="149"/>
      <c r="AA405" s="149"/>
      <c r="AB405" s="149"/>
      <c r="AC405" s="149"/>
      <c r="AD405" s="149"/>
      <c r="AE405" s="149"/>
      <c r="AF405" s="149"/>
      <c r="AG405" s="149" t="s">
        <v>159</v>
      </c>
      <c r="AH405" s="149"/>
      <c r="AI405" s="149"/>
      <c r="AJ405" s="149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</row>
    <row r="406" spans="1:60" outlineLevel="1" x14ac:dyDescent="0.2">
      <c r="A406" s="154"/>
      <c r="B406" s="155"/>
      <c r="C406" s="253" t="s">
        <v>510</v>
      </c>
      <c r="D406" s="254"/>
      <c r="E406" s="254"/>
      <c r="F406" s="254"/>
      <c r="G406" s="254"/>
      <c r="H406" s="156"/>
      <c r="I406" s="156"/>
      <c r="J406" s="156"/>
      <c r="K406" s="156"/>
      <c r="L406" s="156"/>
      <c r="M406" s="156"/>
      <c r="N406" s="156"/>
      <c r="O406" s="156"/>
      <c r="P406" s="156"/>
      <c r="Q406" s="156"/>
      <c r="R406" s="156"/>
      <c r="S406" s="156"/>
      <c r="T406" s="156"/>
      <c r="U406" s="156"/>
      <c r="V406" s="156"/>
      <c r="W406" s="156"/>
      <c r="X406" s="156"/>
      <c r="Y406" s="149"/>
      <c r="Z406" s="149"/>
      <c r="AA406" s="149"/>
      <c r="AB406" s="149"/>
      <c r="AC406" s="149"/>
      <c r="AD406" s="149"/>
      <c r="AE406" s="149"/>
      <c r="AF406" s="149"/>
      <c r="AG406" s="149" t="s">
        <v>161</v>
      </c>
      <c r="AH406" s="149"/>
      <c r="AI406" s="149"/>
      <c r="AJ406" s="149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</row>
    <row r="407" spans="1:60" outlineLevel="1" x14ac:dyDescent="0.2">
      <c r="A407" s="154"/>
      <c r="B407" s="155"/>
      <c r="C407" s="255" t="s">
        <v>511</v>
      </c>
      <c r="D407" s="256"/>
      <c r="E407" s="256"/>
      <c r="F407" s="256"/>
      <c r="G407" s="256"/>
      <c r="H407" s="156"/>
      <c r="I407" s="156"/>
      <c r="J407" s="156"/>
      <c r="K407" s="156"/>
      <c r="L407" s="156"/>
      <c r="M407" s="156"/>
      <c r="N407" s="156"/>
      <c r="O407" s="156"/>
      <c r="P407" s="156"/>
      <c r="Q407" s="156"/>
      <c r="R407" s="156"/>
      <c r="S407" s="156"/>
      <c r="T407" s="156"/>
      <c r="U407" s="156"/>
      <c r="V407" s="156"/>
      <c r="W407" s="156"/>
      <c r="X407" s="156"/>
      <c r="Y407" s="149"/>
      <c r="Z407" s="149"/>
      <c r="AA407" s="149"/>
      <c r="AB407" s="149"/>
      <c r="AC407" s="149"/>
      <c r="AD407" s="149"/>
      <c r="AE407" s="149"/>
      <c r="AF407" s="149"/>
      <c r="AG407" s="149" t="s">
        <v>161</v>
      </c>
      <c r="AH407" s="149"/>
      <c r="AI407" s="149"/>
      <c r="AJ407" s="149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  <c r="BH407" s="149"/>
    </row>
    <row r="408" spans="1:60" outlineLevel="1" x14ac:dyDescent="0.2">
      <c r="A408" s="154"/>
      <c r="B408" s="155"/>
      <c r="C408" s="255" t="s">
        <v>512</v>
      </c>
      <c r="D408" s="256"/>
      <c r="E408" s="256"/>
      <c r="F408" s="256"/>
      <c r="G408" s="256"/>
      <c r="H408" s="156"/>
      <c r="I408" s="156"/>
      <c r="J408" s="156"/>
      <c r="K408" s="156"/>
      <c r="L408" s="156"/>
      <c r="M408" s="156"/>
      <c r="N408" s="156"/>
      <c r="O408" s="156"/>
      <c r="P408" s="156"/>
      <c r="Q408" s="156"/>
      <c r="R408" s="156"/>
      <c r="S408" s="156"/>
      <c r="T408" s="156"/>
      <c r="U408" s="156"/>
      <c r="V408" s="156"/>
      <c r="W408" s="156"/>
      <c r="X408" s="156"/>
      <c r="Y408" s="149"/>
      <c r="Z408" s="149"/>
      <c r="AA408" s="149"/>
      <c r="AB408" s="149"/>
      <c r="AC408" s="149"/>
      <c r="AD408" s="149"/>
      <c r="AE408" s="149"/>
      <c r="AF408" s="149"/>
      <c r="AG408" s="149" t="s">
        <v>161</v>
      </c>
      <c r="AH408" s="149"/>
      <c r="AI408" s="149"/>
      <c r="AJ408" s="149"/>
      <c r="AK408" s="149"/>
      <c r="AL408" s="149"/>
      <c r="AM408" s="149"/>
      <c r="AN408" s="149"/>
      <c r="AO408" s="149"/>
      <c r="AP408" s="149"/>
      <c r="AQ408" s="149"/>
      <c r="AR408" s="149"/>
      <c r="AS408" s="149"/>
      <c r="AT408" s="149"/>
      <c r="AU408" s="149"/>
      <c r="AV408" s="149"/>
      <c r="AW408" s="149"/>
      <c r="AX408" s="149"/>
      <c r="AY408" s="149"/>
      <c r="AZ408" s="149"/>
      <c r="BA408" s="149"/>
      <c r="BB408" s="149"/>
      <c r="BC408" s="149"/>
      <c r="BD408" s="149"/>
      <c r="BE408" s="149"/>
      <c r="BF408" s="149"/>
      <c r="BG408" s="149"/>
      <c r="BH408" s="149"/>
    </row>
    <row r="409" spans="1:60" outlineLevel="1" x14ac:dyDescent="0.2">
      <c r="A409" s="154"/>
      <c r="B409" s="155"/>
      <c r="C409" s="255" t="s">
        <v>513</v>
      </c>
      <c r="D409" s="256"/>
      <c r="E409" s="256"/>
      <c r="F409" s="256"/>
      <c r="G409" s="256"/>
      <c r="H409" s="156"/>
      <c r="I409" s="156"/>
      <c r="J409" s="156"/>
      <c r="K409" s="156"/>
      <c r="L409" s="156"/>
      <c r="M409" s="156"/>
      <c r="N409" s="156"/>
      <c r="O409" s="156"/>
      <c r="P409" s="156"/>
      <c r="Q409" s="156"/>
      <c r="R409" s="156"/>
      <c r="S409" s="156"/>
      <c r="T409" s="156"/>
      <c r="U409" s="156"/>
      <c r="V409" s="156"/>
      <c r="W409" s="156"/>
      <c r="X409" s="156"/>
      <c r="Y409" s="149"/>
      <c r="Z409" s="149"/>
      <c r="AA409" s="149"/>
      <c r="AB409" s="149"/>
      <c r="AC409" s="149"/>
      <c r="AD409" s="149"/>
      <c r="AE409" s="149"/>
      <c r="AF409" s="149"/>
      <c r="AG409" s="149" t="s">
        <v>161</v>
      </c>
      <c r="AH409" s="149"/>
      <c r="AI409" s="149"/>
      <c r="AJ409" s="149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  <c r="BH409" s="149"/>
    </row>
    <row r="410" spans="1:60" outlineLevel="1" x14ac:dyDescent="0.2">
      <c r="A410" s="154"/>
      <c r="B410" s="155"/>
      <c r="C410" s="255" t="s">
        <v>514</v>
      </c>
      <c r="D410" s="256"/>
      <c r="E410" s="256"/>
      <c r="F410" s="256"/>
      <c r="G410" s="256"/>
      <c r="H410" s="156"/>
      <c r="I410" s="156"/>
      <c r="J410" s="156"/>
      <c r="K410" s="156"/>
      <c r="L410" s="156"/>
      <c r="M410" s="156"/>
      <c r="N410" s="156"/>
      <c r="O410" s="156"/>
      <c r="P410" s="156"/>
      <c r="Q410" s="156"/>
      <c r="R410" s="156"/>
      <c r="S410" s="156"/>
      <c r="T410" s="156"/>
      <c r="U410" s="156"/>
      <c r="V410" s="156"/>
      <c r="W410" s="156"/>
      <c r="X410" s="156"/>
      <c r="Y410" s="149"/>
      <c r="Z410" s="149"/>
      <c r="AA410" s="149"/>
      <c r="AB410" s="149"/>
      <c r="AC410" s="149"/>
      <c r="AD410" s="149"/>
      <c r="AE410" s="149"/>
      <c r="AF410" s="149"/>
      <c r="AG410" s="149" t="s">
        <v>161</v>
      </c>
      <c r="AH410" s="149"/>
      <c r="AI410" s="149"/>
      <c r="AJ410" s="149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  <c r="BH410" s="149"/>
    </row>
    <row r="411" spans="1:60" outlineLevel="1" x14ac:dyDescent="0.2">
      <c r="A411" s="154"/>
      <c r="B411" s="155"/>
      <c r="C411" s="182" t="s">
        <v>515</v>
      </c>
      <c r="D411" s="183"/>
      <c r="E411" s="184"/>
      <c r="F411" s="156"/>
      <c r="G411" s="156"/>
      <c r="H411" s="156"/>
      <c r="I411" s="156"/>
      <c r="J411" s="156"/>
      <c r="K411" s="156"/>
      <c r="L411" s="156"/>
      <c r="M411" s="156"/>
      <c r="N411" s="156"/>
      <c r="O411" s="156"/>
      <c r="P411" s="156"/>
      <c r="Q411" s="156"/>
      <c r="R411" s="156"/>
      <c r="S411" s="156"/>
      <c r="T411" s="156"/>
      <c r="U411" s="156"/>
      <c r="V411" s="156"/>
      <c r="W411" s="156"/>
      <c r="X411" s="156"/>
      <c r="Y411" s="149"/>
      <c r="Z411" s="149"/>
      <c r="AA411" s="149"/>
      <c r="AB411" s="149"/>
      <c r="AC411" s="149"/>
      <c r="AD411" s="149"/>
      <c r="AE411" s="149"/>
      <c r="AF411" s="149"/>
      <c r="AG411" s="149" t="s">
        <v>163</v>
      </c>
      <c r="AH411" s="149">
        <v>0</v>
      </c>
      <c r="AI411" s="149"/>
      <c r="AJ411" s="149"/>
      <c r="AK411" s="149"/>
      <c r="AL411" s="149"/>
      <c r="AM411" s="149"/>
      <c r="AN411" s="149"/>
      <c r="AO411" s="149"/>
      <c r="AP411" s="149"/>
      <c r="AQ411" s="149"/>
      <c r="AR411" s="149"/>
      <c r="AS411" s="149"/>
      <c r="AT411" s="149"/>
      <c r="AU411" s="149"/>
      <c r="AV411" s="149"/>
      <c r="AW411" s="149"/>
      <c r="AX411" s="149"/>
      <c r="AY411" s="149"/>
      <c r="AZ411" s="149"/>
      <c r="BA411" s="149"/>
      <c r="BB411" s="149"/>
      <c r="BC411" s="149"/>
      <c r="BD411" s="149"/>
      <c r="BE411" s="149"/>
      <c r="BF411" s="149"/>
      <c r="BG411" s="149"/>
      <c r="BH411" s="149"/>
    </row>
    <row r="412" spans="1:60" outlineLevel="1" x14ac:dyDescent="0.2">
      <c r="A412" s="154"/>
      <c r="B412" s="155"/>
      <c r="C412" s="182" t="s">
        <v>516</v>
      </c>
      <c r="D412" s="183"/>
      <c r="E412" s="184"/>
      <c r="F412" s="156"/>
      <c r="G412" s="156"/>
      <c r="H412" s="156"/>
      <c r="I412" s="156"/>
      <c r="J412" s="156"/>
      <c r="K412" s="156"/>
      <c r="L412" s="156"/>
      <c r="M412" s="156"/>
      <c r="N412" s="156"/>
      <c r="O412" s="156"/>
      <c r="P412" s="156"/>
      <c r="Q412" s="156"/>
      <c r="R412" s="156"/>
      <c r="S412" s="156"/>
      <c r="T412" s="156"/>
      <c r="U412" s="156"/>
      <c r="V412" s="156"/>
      <c r="W412" s="156"/>
      <c r="X412" s="156"/>
      <c r="Y412" s="149"/>
      <c r="Z412" s="149"/>
      <c r="AA412" s="149"/>
      <c r="AB412" s="149"/>
      <c r="AC412" s="149"/>
      <c r="AD412" s="149"/>
      <c r="AE412" s="149"/>
      <c r="AF412" s="149"/>
      <c r="AG412" s="149" t="s">
        <v>163</v>
      </c>
      <c r="AH412" s="149">
        <v>0</v>
      </c>
      <c r="AI412" s="149"/>
      <c r="AJ412" s="149"/>
      <c r="AK412" s="149"/>
      <c r="AL412" s="149"/>
      <c r="AM412" s="149"/>
      <c r="AN412" s="149"/>
      <c r="AO412" s="149"/>
      <c r="AP412" s="149"/>
      <c r="AQ412" s="149"/>
      <c r="AR412" s="149"/>
      <c r="AS412" s="149"/>
      <c r="AT412" s="149"/>
      <c r="AU412" s="149"/>
      <c r="AV412" s="149"/>
      <c r="AW412" s="149"/>
      <c r="AX412" s="149"/>
      <c r="AY412" s="149"/>
      <c r="AZ412" s="149"/>
      <c r="BA412" s="149"/>
      <c r="BB412" s="149"/>
      <c r="BC412" s="149"/>
      <c r="BD412" s="149"/>
      <c r="BE412" s="149"/>
      <c r="BF412" s="149"/>
      <c r="BG412" s="149"/>
      <c r="BH412" s="149"/>
    </row>
    <row r="413" spans="1:60" outlineLevel="1" x14ac:dyDescent="0.2">
      <c r="A413" s="154"/>
      <c r="B413" s="155"/>
      <c r="C413" s="182" t="s">
        <v>517</v>
      </c>
      <c r="D413" s="183"/>
      <c r="E413" s="184"/>
      <c r="F413" s="156"/>
      <c r="G413" s="156"/>
      <c r="H413" s="156"/>
      <c r="I413" s="156"/>
      <c r="J413" s="156"/>
      <c r="K413" s="156"/>
      <c r="L413" s="156"/>
      <c r="M413" s="156"/>
      <c r="N413" s="156"/>
      <c r="O413" s="156"/>
      <c r="P413" s="156"/>
      <c r="Q413" s="156"/>
      <c r="R413" s="156"/>
      <c r="S413" s="156"/>
      <c r="T413" s="156"/>
      <c r="U413" s="156"/>
      <c r="V413" s="156"/>
      <c r="W413" s="156"/>
      <c r="X413" s="156"/>
      <c r="Y413" s="149"/>
      <c r="Z413" s="149"/>
      <c r="AA413" s="149"/>
      <c r="AB413" s="149"/>
      <c r="AC413" s="149"/>
      <c r="AD413" s="149"/>
      <c r="AE413" s="149"/>
      <c r="AF413" s="149"/>
      <c r="AG413" s="149" t="s">
        <v>163</v>
      </c>
      <c r="AH413" s="149">
        <v>0</v>
      </c>
      <c r="AI413" s="149"/>
      <c r="AJ413" s="149"/>
      <c r="AK413" s="149"/>
      <c r="AL413" s="149"/>
      <c r="AM413" s="149"/>
      <c r="AN413" s="149"/>
      <c r="AO413" s="149"/>
      <c r="AP413" s="149"/>
      <c r="AQ413" s="149"/>
      <c r="AR413" s="149"/>
      <c r="AS413" s="149"/>
      <c r="AT413" s="149"/>
      <c r="AU413" s="149"/>
      <c r="AV413" s="149"/>
      <c r="AW413" s="149"/>
      <c r="AX413" s="149"/>
      <c r="AY413" s="149"/>
      <c r="AZ413" s="149"/>
      <c r="BA413" s="149"/>
      <c r="BB413" s="149"/>
      <c r="BC413" s="149"/>
      <c r="BD413" s="149"/>
      <c r="BE413" s="149"/>
      <c r="BF413" s="149"/>
      <c r="BG413" s="149"/>
      <c r="BH413" s="149"/>
    </row>
    <row r="414" spans="1:60" outlineLevel="1" x14ac:dyDescent="0.2">
      <c r="A414" s="154"/>
      <c r="B414" s="155"/>
      <c r="C414" s="182" t="s">
        <v>518</v>
      </c>
      <c r="D414" s="183"/>
      <c r="E414" s="184"/>
      <c r="F414" s="156"/>
      <c r="G414" s="156"/>
      <c r="H414" s="156"/>
      <c r="I414" s="156"/>
      <c r="J414" s="156"/>
      <c r="K414" s="156"/>
      <c r="L414" s="156"/>
      <c r="M414" s="156"/>
      <c r="N414" s="156"/>
      <c r="O414" s="156"/>
      <c r="P414" s="156"/>
      <c r="Q414" s="156"/>
      <c r="R414" s="156"/>
      <c r="S414" s="156"/>
      <c r="T414" s="156"/>
      <c r="U414" s="156"/>
      <c r="V414" s="156"/>
      <c r="W414" s="156"/>
      <c r="X414" s="156"/>
      <c r="Y414" s="149"/>
      <c r="Z414" s="149"/>
      <c r="AA414" s="149"/>
      <c r="AB414" s="149"/>
      <c r="AC414" s="149"/>
      <c r="AD414" s="149"/>
      <c r="AE414" s="149"/>
      <c r="AF414" s="149"/>
      <c r="AG414" s="149" t="s">
        <v>163</v>
      </c>
      <c r="AH414" s="149">
        <v>0</v>
      </c>
      <c r="AI414" s="149"/>
      <c r="AJ414" s="149"/>
      <c r="AK414" s="149"/>
      <c r="AL414" s="149"/>
      <c r="AM414" s="149"/>
      <c r="AN414" s="149"/>
      <c r="AO414" s="149"/>
      <c r="AP414" s="149"/>
      <c r="AQ414" s="149"/>
      <c r="AR414" s="149"/>
      <c r="AS414" s="149"/>
      <c r="AT414" s="149"/>
      <c r="AU414" s="149"/>
      <c r="AV414" s="149"/>
      <c r="AW414" s="149"/>
      <c r="AX414" s="149"/>
      <c r="AY414" s="149"/>
      <c r="AZ414" s="149"/>
      <c r="BA414" s="149"/>
      <c r="BB414" s="149"/>
      <c r="BC414" s="149"/>
      <c r="BD414" s="149"/>
      <c r="BE414" s="149"/>
      <c r="BF414" s="149"/>
      <c r="BG414" s="149"/>
      <c r="BH414" s="149"/>
    </row>
    <row r="415" spans="1:60" outlineLevel="1" x14ac:dyDescent="0.2">
      <c r="A415" s="154"/>
      <c r="B415" s="155"/>
      <c r="C415" s="182" t="s">
        <v>519</v>
      </c>
      <c r="D415" s="183"/>
      <c r="E415" s="184"/>
      <c r="F415" s="156"/>
      <c r="G415" s="156"/>
      <c r="H415" s="156"/>
      <c r="I415" s="156"/>
      <c r="J415" s="156"/>
      <c r="K415" s="156"/>
      <c r="L415" s="156"/>
      <c r="M415" s="156"/>
      <c r="N415" s="156"/>
      <c r="O415" s="156"/>
      <c r="P415" s="156"/>
      <c r="Q415" s="156"/>
      <c r="R415" s="156"/>
      <c r="S415" s="156"/>
      <c r="T415" s="156"/>
      <c r="U415" s="156"/>
      <c r="V415" s="156"/>
      <c r="W415" s="156"/>
      <c r="X415" s="156"/>
      <c r="Y415" s="149"/>
      <c r="Z415" s="149"/>
      <c r="AA415" s="149"/>
      <c r="AB415" s="149"/>
      <c r="AC415" s="149"/>
      <c r="AD415" s="149"/>
      <c r="AE415" s="149"/>
      <c r="AF415" s="149"/>
      <c r="AG415" s="149" t="s">
        <v>163</v>
      </c>
      <c r="AH415" s="149">
        <v>0</v>
      </c>
      <c r="AI415" s="149"/>
      <c r="AJ415" s="149"/>
      <c r="AK415" s="149"/>
      <c r="AL415" s="149"/>
      <c r="AM415" s="149"/>
      <c r="AN415" s="149"/>
      <c r="AO415" s="149"/>
      <c r="AP415" s="149"/>
      <c r="AQ415" s="149"/>
      <c r="AR415" s="149"/>
      <c r="AS415" s="149"/>
      <c r="AT415" s="149"/>
      <c r="AU415" s="149"/>
      <c r="AV415" s="149"/>
      <c r="AW415" s="149"/>
      <c r="AX415" s="149"/>
      <c r="AY415" s="149"/>
      <c r="AZ415" s="149"/>
      <c r="BA415" s="149"/>
      <c r="BB415" s="149"/>
      <c r="BC415" s="149"/>
      <c r="BD415" s="149"/>
      <c r="BE415" s="149"/>
      <c r="BF415" s="149"/>
      <c r="BG415" s="149"/>
      <c r="BH415" s="149"/>
    </row>
    <row r="416" spans="1:60" outlineLevel="1" x14ac:dyDescent="0.2">
      <c r="A416" s="154"/>
      <c r="B416" s="155"/>
      <c r="C416" s="182" t="s">
        <v>520</v>
      </c>
      <c r="D416" s="183"/>
      <c r="E416" s="184"/>
      <c r="F416" s="156"/>
      <c r="G416" s="156"/>
      <c r="H416" s="156"/>
      <c r="I416" s="156"/>
      <c r="J416" s="156"/>
      <c r="K416" s="156"/>
      <c r="L416" s="156"/>
      <c r="M416" s="156"/>
      <c r="N416" s="156"/>
      <c r="O416" s="156"/>
      <c r="P416" s="156"/>
      <c r="Q416" s="156"/>
      <c r="R416" s="156"/>
      <c r="S416" s="156"/>
      <c r="T416" s="156"/>
      <c r="U416" s="156"/>
      <c r="V416" s="156"/>
      <c r="W416" s="156"/>
      <c r="X416" s="156"/>
      <c r="Y416" s="149"/>
      <c r="Z416" s="149"/>
      <c r="AA416" s="149"/>
      <c r="AB416" s="149"/>
      <c r="AC416" s="149"/>
      <c r="AD416" s="149"/>
      <c r="AE416" s="149"/>
      <c r="AF416" s="149"/>
      <c r="AG416" s="149" t="s">
        <v>163</v>
      </c>
      <c r="AH416" s="149">
        <v>0</v>
      </c>
      <c r="AI416" s="149"/>
      <c r="AJ416" s="149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149"/>
      <c r="BB416" s="149"/>
      <c r="BC416" s="149"/>
      <c r="BD416" s="149"/>
      <c r="BE416" s="149"/>
      <c r="BF416" s="149"/>
      <c r="BG416" s="149"/>
      <c r="BH416" s="149"/>
    </row>
    <row r="417" spans="1:60" outlineLevel="1" x14ac:dyDescent="0.2">
      <c r="A417" s="154"/>
      <c r="B417" s="155"/>
      <c r="C417" s="182" t="s">
        <v>519</v>
      </c>
      <c r="D417" s="183"/>
      <c r="E417" s="184"/>
      <c r="F417" s="156"/>
      <c r="G417" s="156"/>
      <c r="H417" s="156"/>
      <c r="I417" s="156"/>
      <c r="J417" s="156"/>
      <c r="K417" s="156"/>
      <c r="L417" s="156"/>
      <c r="M417" s="156"/>
      <c r="N417" s="156"/>
      <c r="O417" s="156"/>
      <c r="P417" s="156"/>
      <c r="Q417" s="156"/>
      <c r="R417" s="156"/>
      <c r="S417" s="156"/>
      <c r="T417" s="156"/>
      <c r="U417" s="156"/>
      <c r="V417" s="156"/>
      <c r="W417" s="156"/>
      <c r="X417" s="156"/>
      <c r="Y417" s="149"/>
      <c r="Z417" s="149"/>
      <c r="AA417" s="149"/>
      <c r="AB417" s="149"/>
      <c r="AC417" s="149"/>
      <c r="AD417" s="149"/>
      <c r="AE417" s="149"/>
      <c r="AF417" s="149"/>
      <c r="AG417" s="149" t="s">
        <v>163</v>
      </c>
      <c r="AH417" s="149">
        <v>0</v>
      </c>
      <c r="AI417" s="149"/>
      <c r="AJ417" s="149"/>
      <c r="AK417" s="149"/>
      <c r="AL417" s="149"/>
      <c r="AM417" s="149"/>
      <c r="AN417" s="149"/>
      <c r="AO417" s="149"/>
      <c r="AP417" s="149"/>
      <c r="AQ417" s="149"/>
      <c r="AR417" s="149"/>
      <c r="AS417" s="149"/>
      <c r="AT417" s="149"/>
      <c r="AU417" s="149"/>
      <c r="AV417" s="149"/>
      <c r="AW417" s="149"/>
      <c r="AX417" s="149"/>
      <c r="AY417" s="149"/>
      <c r="AZ417" s="149"/>
      <c r="BA417" s="149"/>
      <c r="BB417" s="149"/>
      <c r="BC417" s="149"/>
      <c r="BD417" s="149"/>
      <c r="BE417" s="149"/>
      <c r="BF417" s="149"/>
      <c r="BG417" s="149"/>
      <c r="BH417" s="149"/>
    </row>
    <row r="418" spans="1:60" outlineLevel="1" x14ac:dyDescent="0.2">
      <c r="A418" s="154"/>
      <c r="B418" s="155"/>
      <c r="C418" s="182" t="s">
        <v>521</v>
      </c>
      <c r="D418" s="183"/>
      <c r="E418" s="184"/>
      <c r="F418" s="156"/>
      <c r="G418" s="156"/>
      <c r="H418" s="156"/>
      <c r="I418" s="156"/>
      <c r="J418" s="156"/>
      <c r="K418" s="156"/>
      <c r="L418" s="156"/>
      <c r="M418" s="156"/>
      <c r="N418" s="156"/>
      <c r="O418" s="156"/>
      <c r="P418" s="156"/>
      <c r="Q418" s="156"/>
      <c r="R418" s="156"/>
      <c r="S418" s="156"/>
      <c r="T418" s="156"/>
      <c r="U418" s="156"/>
      <c r="V418" s="156"/>
      <c r="W418" s="156"/>
      <c r="X418" s="156"/>
      <c r="Y418" s="149"/>
      <c r="Z418" s="149"/>
      <c r="AA418" s="149"/>
      <c r="AB418" s="149"/>
      <c r="AC418" s="149"/>
      <c r="AD418" s="149"/>
      <c r="AE418" s="149"/>
      <c r="AF418" s="149"/>
      <c r="AG418" s="149" t="s">
        <v>163</v>
      </c>
      <c r="AH418" s="149">
        <v>0</v>
      </c>
      <c r="AI418" s="149"/>
      <c r="AJ418" s="149"/>
      <c r="AK418" s="149"/>
      <c r="AL418" s="149"/>
      <c r="AM418" s="149"/>
      <c r="AN418" s="149"/>
      <c r="AO418" s="149"/>
      <c r="AP418" s="149"/>
      <c r="AQ418" s="149"/>
      <c r="AR418" s="149"/>
      <c r="AS418" s="149"/>
      <c r="AT418" s="149"/>
      <c r="AU418" s="149"/>
      <c r="AV418" s="149"/>
      <c r="AW418" s="149"/>
      <c r="AX418" s="149"/>
      <c r="AY418" s="149"/>
      <c r="AZ418" s="149"/>
      <c r="BA418" s="149"/>
      <c r="BB418" s="149"/>
      <c r="BC418" s="149"/>
      <c r="BD418" s="149"/>
      <c r="BE418" s="149"/>
      <c r="BF418" s="149"/>
      <c r="BG418" s="149"/>
      <c r="BH418" s="149"/>
    </row>
    <row r="419" spans="1:60" outlineLevel="1" x14ac:dyDescent="0.2">
      <c r="A419" s="154"/>
      <c r="B419" s="155"/>
      <c r="C419" s="182" t="s">
        <v>522</v>
      </c>
      <c r="D419" s="183"/>
      <c r="E419" s="184">
        <v>32.706000000000003</v>
      </c>
      <c r="F419" s="156"/>
      <c r="G419" s="156"/>
      <c r="H419" s="156"/>
      <c r="I419" s="156"/>
      <c r="J419" s="156"/>
      <c r="K419" s="156"/>
      <c r="L419" s="156"/>
      <c r="M419" s="156"/>
      <c r="N419" s="156"/>
      <c r="O419" s="156"/>
      <c r="P419" s="156"/>
      <c r="Q419" s="156"/>
      <c r="R419" s="156"/>
      <c r="S419" s="156"/>
      <c r="T419" s="156"/>
      <c r="U419" s="156"/>
      <c r="V419" s="156"/>
      <c r="W419" s="156"/>
      <c r="X419" s="156"/>
      <c r="Y419" s="149"/>
      <c r="Z419" s="149"/>
      <c r="AA419" s="149"/>
      <c r="AB419" s="149"/>
      <c r="AC419" s="149"/>
      <c r="AD419" s="149"/>
      <c r="AE419" s="149"/>
      <c r="AF419" s="149"/>
      <c r="AG419" s="149" t="s">
        <v>163</v>
      </c>
      <c r="AH419" s="149">
        <v>0</v>
      </c>
      <c r="AI419" s="149"/>
      <c r="AJ419" s="149"/>
      <c r="AK419" s="149"/>
      <c r="AL419" s="149"/>
      <c r="AM419" s="149"/>
      <c r="AN419" s="149"/>
      <c r="AO419" s="149"/>
      <c r="AP419" s="149"/>
      <c r="AQ419" s="149"/>
      <c r="AR419" s="149"/>
      <c r="AS419" s="149"/>
      <c r="AT419" s="149"/>
      <c r="AU419" s="149"/>
      <c r="AV419" s="149"/>
      <c r="AW419" s="149"/>
      <c r="AX419" s="149"/>
      <c r="AY419" s="149"/>
      <c r="AZ419" s="149"/>
      <c r="BA419" s="149"/>
      <c r="BB419" s="149"/>
      <c r="BC419" s="149"/>
      <c r="BD419" s="149"/>
      <c r="BE419" s="149"/>
      <c r="BF419" s="149"/>
      <c r="BG419" s="149"/>
      <c r="BH419" s="149"/>
    </row>
    <row r="420" spans="1:60" outlineLevel="1" x14ac:dyDescent="0.2">
      <c r="A420" s="170">
        <v>69</v>
      </c>
      <c r="B420" s="171" t="s">
        <v>523</v>
      </c>
      <c r="C420" s="185" t="s">
        <v>524</v>
      </c>
      <c r="D420" s="186" t="s">
        <v>525</v>
      </c>
      <c r="E420" s="173">
        <v>35</v>
      </c>
      <c r="F420" s="172"/>
      <c r="G420" s="173">
        <f>ROUND(E420*F420,2)</f>
        <v>0</v>
      </c>
      <c r="H420" s="172"/>
      <c r="I420" s="173">
        <f>ROUND(E420*H420,2)</f>
        <v>0</v>
      </c>
      <c r="J420" s="172"/>
      <c r="K420" s="173">
        <f>ROUND(E420*J420,2)</f>
        <v>0</v>
      </c>
      <c r="L420" s="173">
        <v>21</v>
      </c>
      <c r="M420" s="173">
        <f>G420*(1+L420/100)</f>
        <v>0</v>
      </c>
      <c r="N420" s="173">
        <v>0</v>
      </c>
      <c r="O420" s="173">
        <f>ROUND(E420*N420,2)</f>
        <v>0</v>
      </c>
      <c r="P420" s="173">
        <v>0</v>
      </c>
      <c r="Q420" s="173">
        <f>ROUND(E420*P420,2)</f>
        <v>0</v>
      </c>
      <c r="R420" s="173"/>
      <c r="S420" s="173" t="s">
        <v>208</v>
      </c>
      <c r="T420" s="174" t="s">
        <v>234</v>
      </c>
      <c r="U420" s="156">
        <v>0</v>
      </c>
      <c r="V420" s="156">
        <f>ROUND(E420*U420,2)</f>
        <v>0</v>
      </c>
      <c r="W420" s="156"/>
      <c r="X420" s="156" t="s">
        <v>158</v>
      </c>
      <c r="Y420" s="149"/>
      <c r="Z420" s="149"/>
      <c r="AA420" s="149"/>
      <c r="AB420" s="149"/>
      <c r="AC420" s="149"/>
      <c r="AD420" s="149"/>
      <c r="AE420" s="149"/>
      <c r="AF420" s="149"/>
      <c r="AG420" s="149" t="s">
        <v>159</v>
      </c>
      <c r="AH420" s="149"/>
      <c r="AI420" s="149"/>
      <c r="AJ420" s="149"/>
      <c r="AK420" s="149"/>
      <c r="AL420" s="149"/>
      <c r="AM420" s="149"/>
      <c r="AN420" s="149"/>
      <c r="AO420" s="149"/>
      <c r="AP420" s="149"/>
      <c r="AQ420" s="149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49"/>
      <c r="BB420" s="149"/>
      <c r="BC420" s="149"/>
      <c r="BD420" s="149"/>
      <c r="BE420" s="149"/>
      <c r="BF420" s="149"/>
      <c r="BG420" s="149"/>
      <c r="BH420" s="149"/>
    </row>
    <row r="421" spans="1:60" ht="22.5" outlineLevel="1" x14ac:dyDescent="0.2">
      <c r="A421" s="170">
        <v>70</v>
      </c>
      <c r="B421" s="171" t="s">
        <v>526</v>
      </c>
      <c r="C421" s="185" t="s">
        <v>527</v>
      </c>
      <c r="D421" s="186" t="s">
        <v>392</v>
      </c>
      <c r="E421" s="173">
        <v>1</v>
      </c>
      <c r="F421" s="172"/>
      <c r="G421" s="173">
        <f>ROUND(E421*F421,2)</f>
        <v>0</v>
      </c>
      <c r="H421" s="172"/>
      <c r="I421" s="173">
        <f>ROUND(E421*H421,2)</f>
        <v>0</v>
      </c>
      <c r="J421" s="172"/>
      <c r="K421" s="173">
        <f>ROUND(E421*J421,2)</f>
        <v>0</v>
      </c>
      <c r="L421" s="173">
        <v>21</v>
      </c>
      <c r="M421" s="173">
        <f>G421*(1+L421/100)</f>
        <v>0</v>
      </c>
      <c r="N421" s="173">
        <v>0</v>
      </c>
      <c r="O421" s="173">
        <f>ROUND(E421*N421,2)</f>
        <v>0</v>
      </c>
      <c r="P421" s="173">
        <v>0</v>
      </c>
      <c r="Q421" s="173">
        <f>ROUND(E421*P421,2)</f>
        <v>0</v>
      </c>
      <c r="R421" s="173"/>
      <c r="S421" s="173" t="s">
        <v>208</v>
      </c>
      <c r="T421" s="174" t="s">
        <v>234</v>
      </c>
      <c r="U421" s="156">
        <v>0</v>
      </c>
      <c r="V421" s="156">
        <f>ROUND(E421*U421,2)</f>
        <v>0</v>
      </c>
      <c r="W421" s="156"/>
      <c r="X421" s="156" t="s">
        <v>158</v>
      </c>
      <c r="Y421" s="149"/>
      <c r="Z421" s="149"/>
      <c r="AA421" s="149"/>
      <c r="AB421" s="149"/>
      <c r="AC421" s="149"/>
      <c r="AD421" s="149"/>
      <c r="AE421" s="149"/>
      <c r="AF421" s="149"/>
      <c r="AG421" s="149" t="s">
        <v>159</v>
      </c>
      <c r="AH421" s="149"/>
      <c r="AI421" s="149"/>
      <c r="AJ421" s="149"/>
      <c r="AK421" s="149"/>
      <c r="AL421" s="149"/>
      <c r="AM421" s="149"/>
      <c r="AN421" s="149"/>
      <c r="AO421" s="149"/>
      <c r="AP421" s="149"/>
      <c r="AQ421" s="149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149"/>
      <c r="BB421" s="149"/>
      <c r="BC421" s="149"/>
      <c r="BD421" s="149"/>
      <c r="BE421" s="149"/>
      <c r="BF421" s="149"/>
      <c r="BG421" s="149"/>
      <c r="BH421" s="149"/>
    </row>
    <row r="422" spans="1:60" x14ac:dyDescent="0.2">
      <c r="A422" s="159" t="s">
        <v>152</v>
      </c>
      <c r="B422" s="160" t="s">
        <v>74</v>
      </c>
      <c r="C422" s="187" t="s">
        <v>75</v>
      </c>
      <c r="D422" s="188"/>
      <c r="E422" s="163"/>
      <c r="F422" s="163"/>
      <c r="G422" s="163">
        <f>SUMIF(AG423:AG423,"&lt;&gt;NOR",G423:G423)</f>
        <v>0</v>
      </c>
      <c r="H422" s="163"/>
      <c r="I422" s="163">
        <f>SUM(I423:I423)</f>
        <v>0</v>
      </c>
      <c r="J422" s="163"/>
      <c r="K422" s="163">
        <f>SUM(K423:K423)</f>
        <v>0</v>
      </c>
      <c r="L422" s="163"/>
      <c r="M422" s="163">
        <f>SUM(M423:M423)</f>
        <v>0</v>
      </c>
      <c r="N422" s="163"/>
      <c r="O422" s="163">
        <f>SUM(O423:O423)</f>
        <v>0</v>
      </c>
      <c r="P422" s="163"/>
      <c r="Q422" s="163">
        <f>SUM(Q423:Q423)</f>
        <v>0</v>
      </c>
      <c r="R422" s="163"/>
      <c r="S422" s="163"/>
      <c r="T422" s="164"/>
      <c r="U422" s="158"/>
      <c r="V422" s="158">
        <f>SUM(V423:V423)</f>
        <v>66.09</v>
      </c>
      <c r="W422" s="158"/>
      <c r="X422" s="158"/>
      <c r="AG422" t="s">
        <v>153</v>
      </c>
    </row>
    <row r="423" spans="1:60" ht="22.5" outlineLevel="1" x14ac:dyDescent="0.2">
      <c r="A423" s="170">
        <v>71</v>
      </c>
      <c r="B423" s="171" t="s">
        <v>528</v>
      </c>
      <c r="C423" s="185" t="s">
        <v>529</v>
      </c>
      <c r="D423" s="186" t="s">
        <v>195</v>
      </c>
      <c r="E423" s="173">
        <v>31.470389999999998</v>
      </c>
      <c r="F423" s="172"/>
      <c r="G423" s="173">
        <f>ROUND(E423*F423,2)</f>
        <v>0</v>
      </c>
      <c r="H423" s="172"/>
      <c r="I423" s="173">
        <f>ROUND(E423*H423,2)</f>
        <v>0</v>
      </c>
      <c r="J423" s="172"/>
      <c r="K423" s="173">
        <f>ROUND(E423*J423,2)</f>
        <v>0</v>
      </c>
      <c r="L423" s="173">
        <v>21</v>
      </c>
      <c r="M423" s="173">
        <f>G423*(1+L423/100)</f>
        <v>0</v>
      </c>
      <c r="N423" s="173">
        <v>0</v>
      </c>
      <c r="O423" s="173">
        <f>ROUND(E423*N423,2)</f>
        <v>0</v>
      </c>
      <c r="P423" s="173">
        <v>0</v>
      </c>
      <c r="Q423" s="173">
        <f>ROUND(E423*P423,2)</f>
        <v>0</v>
      </c>
      <c r="R423" s="173"/>
      <c r="S423" s="173" t="s">
        <v>157</v>
      </c>
      <c r="T423" s="174" t="s">
        <v>157</v>
      </c>
      <c r="U423" s="156">
        <v>2.1</v>
      </c>
      <c r="V423" s="156">
        <f>ROUND(E423*U423,2)</f>
        <v>66.09</v>
      </c>
      <c r="W423" s="156"/>
      <c r="X423" s="156" t="s">
        <v>158</v>
      </c>
      <c r="Y423" s="149"/>
      <c r="Z423" s="149"/>
      <c r="AA423" s="149"/>
      <c r="AB423" s="149"/>
      <c r="AC423" s="149"/>
      <c r="AD423" s="149"/>
      <c r="AE423" s="149"/>
      <c r="AF423" s="149"/>
      <c r="AG423" s="149" t="s">
        <v>159</v>
      </c>
      <c r="AH423" s="149"/>
      <c r="AI423" s="149"/>
      <c r="AJ423" s="149"/>
      <c r="AK423" s="149"/>
      <c r="AL423" s="149"/>
      <c r="AM423" s="149"/>
      <c r="AN423" s="149"/>
      <c r="AO423" s="149"/>
      <c r="AP423" s="149"/>
      <c r="AQ423" s="149"/>
      <c r="AR423" s="149"/>
      <c r="AS423" s="149"/>
      <c r="AT423" s="149"/>
      <c r="AU423" s="149"/>
      <c r="AV423" s="149"/>
      <c r="AW423" s="149"/>
      <c r="AX423" s="149"/>
      <c r="AY423" s="149"/>
      <c r="AZ423" s="149"/>
      <c r="BA423" s="149"/>
      <c r="BB423" s="149"/>
      <c r="BC423" s="149"/>
      <c r="BD423" s="149"/>
      <c r="BE423" s="149"/>
      <c r="BF423" s="149"/>
      <c r="BG423" s="149"/>
      <c r="BH423" s="149"/>
    </row>
    <row r="424" spans="1:60" x14ac:dyDescent="0.2">
      <c r="A424" s="159" t="s">
        <v>152</v>
      </c>
      <c r="B424" s="160" t="s">
        <v>76</v>
      </c>
      <c r="C424" s="187" t="s">
        <v>77</v>
      </c>
      <c r="D424" s="188"/>
      <c r="E424" s="163"/>
      <c r="F424" s="163"/>
      <c r="G424" s="163">
        <f>SUMIF(AG425:AG427,"&lt;&gt;NOR",G425:G427)</f>
        <v>0</v>
      </c>
      <c r="H424" s="163"/>
      <c r="I424" s="163">
        <f>SUM(I425:I427)</f>
        <v>0</v>
      </c>
      <c r="J424" s="163"/>
      <c r="K424" s="163">
        <f>SUM(K425:K427)</f>
        <v>0</v>
      </c>
      <c r="L424" s="163"/>
      <c r="M424" s="163">
        <f>SUM(M425:M427)</f>
        <v>0</v>
      </c>
      <c r="N424" s="163"/>
      <c r="O424" s="163">
        <f>SUM(O425:O427)</f>
        <v>0.01</v>
      </c>
      <c r="P424" s="163"/>
      <c r="Q424" s="163">
        <f>SUM(Q425:Q427)</f>
        <v>0</v>
      </c>
      <c r="R424" s="163"/>
      <c r="S424" s="163"/>
      <c r="T424" s="164"/>
      <c r="U424" s="158"/>
      <c r="V424" s="158">
        <f>SUM(V425:V427)</f>
        <v>0.8</v>
      </c>
      <c r="W424" s="158"/>
      <c r="X424" s="158"/>
      <c r="AG424" t="s">
        <v>153</v>
      </c>
    </row>
    <row r="425" spans="1:60" ht="22.5" outlineLevel="1" x14ac:dyDescent="0.2">
      <c r="A425" s="165">
        <v>72</v>
      </c>
      <c r="B425" s="166" t="s">
        <v>530</v>
      </c>
      <c r="C425" s="180" t="s">
        <v>531</v>
      </c>
      <c r="D425" s="181" t="s">
        <v>220</v>
      </c>
      <c r="E425" s="168">
        <v>26.5</v>
      </c>
      <c r="F425" s="167"/>
      <c r="G425" s="168">
        <f>ROUND(E425*F425,2)</f>
        <v>0</v>
      </c>
      <c r="H425" s="167"/>
      <c r="I425" s="168">
        <f>ROUND(E425*H425,2)</f>
        <v>0</v>
      </c>
      <c r="J425" s="167"/>
      <c r="K425" s="168">
        <f>ROUND(E425*J425,2)</f>
        <v>0</v>
      </c>
      <c r="L425" s="168">
        <v>21</v>
      </c>
      <c r="M425" s="168">
        <f>G425*(1+L425/100)</f>
        <v>0</v>
      </c>
      <c r="N425" s="168">
        <v>3.3E-4</v>
      </c>
      <c r="O425" s="168">
        <f>ROUND(E425*N425,2)</f>
        <v>0.01</v>
      </c>
      <c r="P425" s="168">
        <v>0</v>
      </c>
      <c r="Q425" s="168">
        <f>ROUND(E425*P425,2)</f>
        <v>0</v>
      </c>
      <c r="R425" s="168"/>
      <c r="S425" s="168" t="s">
        <v>157</v>
      </c>
      <c r="T425" s="169" t="s">
        <v>157</v>
      </c>
      <c r="U425" s="156">
        <v>0.03</v>
      </c>
      <c r="V425" s="156">
        <f>ROUND(E425*U425,2)</f>
        <v>0.8</v>
      </c>
      <c r="W425" s="156"/>
      <c r="X425" s="156" t="s">
        <v>158</v>
      </c>
      <c r="Y425" s="149"/>
      <c r="Z425" s="149"/>
      <c r="AA425" s="149"/>
      <c r="AB425" s="149"/>
      <c r="AC425" s="149"/>
      <c r="AD425" s="149"/>
      <c r="AE425" s="149"/>
      <c r="AF425" s="149"/>
      <c r="AG425" s="149" t="s">
        <v>532</v>
      </c>
      <c r="AH425" s="149"/>
      <c r="AI425" s="149"/>
      <c r="AJ425" s="149"/>
      <c r="AK425" s="149"/>
      <c r="AL425" s="149"/>
      <c r="AM425" s="149"/>
      <c r="AN425" s="149"/>
      <c r="AO425" s="149"/>
      <c r="AP425" s="149"/>
      <c r="AQ425" s="149"/>
      <c r="AR425" s="149"/>
      <c r="AS425" s="149"/>
      <c r="AT425" s="149"/>
      <c r="AU425" s="149"/>
      <c r="AV425" s="149"/>
      <c r="AW425" s="149"/>
      <c r="AX425" s="149"/>
      <c r="AY425" s="149"/>
      <c r="AZ425" s="149"/>
      <c r="BA425" s="149"/>
      <c r="BB425" s="149"/>
      <c r="BC425" s="149"/>
      <c r="BD425" s="149"/>
      <c r="BE425" s="149"/>
      <c r="BF425" s="149"/>
      <c r="BG425" s="149"/>
      <c r="BH425" s="149"/>
    </row>
    <row r="426" spans="1:60" outlineLevel="1" x14ac:dyDescent="0.2">
      <c r="A426" s="154"/>
      <c r="B426" s="155"/>
      <c r="C426" s="253" t="s">
        <v>211</v>
      </c>
      <c r="D426" s="254"/>
      <c r="E426" s="254"/>
      <c r="F426" s="254"/>
      <c r="G426" s="254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  <c r="S426" s="156"/>
      <c r="T426" s="156"/>
      <c r="U426" s="156"/>
      <c r="V426" s="156"/>
      <c r="W426" s="156"/>
      <c r="X426" s="156"/>
      <c r="Y426" s="149"/>
      <c r="Z426" s="149"/>
      <c r="AA426" s="149"/>
      <c r="AB426" s="149"/>
      <c r="AC426" s="149"/>
      <c r="AD426" s="149"/>
      <c r="AE426" s="149"/>
      <c r="AF426" s="149"/>
      <c r="AG426" s="149" t="s">
        <v>161</v>
      </c>
      <c r="AH426" s="149"/>
      <c r="AI426" s="149"/>
      <c r="AJ426" s="149"/>
      <c r="AK426" s="149"/>
      <c r="AL426" s="149"/>
      <c r="AM426" s="149"/>
      <c r="AN426" s="149"/>
      <c r="AO426" s="149"/>
      <c r="AP426" s="149"/>
      <c r="AQ426" s="149"/>
      <c r="AR426" s="149"/>
      <c r="AS426" s="149"/>
      <c r="AT426" s="149"/>
      <c r="AU426" s="149"/>
      <c r="AV426" s="149"/>
      <c r="AW426" s="149"/>
      <c r="AX426" s="149"/>
      <c r="AY426" s="149"/>
      <c r="AZ426" s="149"/>
      <c r="BA426" s="149"/>
      <c r="BB426" s="149"/>
      <c r="BC426" s="149"/>
      <c r="BD426" s="149"/>
      <c r="BE426" s="149"/>
      <c r="BF426" s="149"/>
      <c r="BG426" s="149"/>
      <c r="BH426" s="149"/>
    </row>
    <row r="427" spans="1:60" outlineLevel="1" x14ac:dyDescent="0.2">
      <c r="A427" s="154"/>
      <c r="B427" s="155"/>
      <c r="C427" s="182" t="s">
        <v>533</v>
      </c>
      <c r="D427" s="183"/>
      <c r="E427" s="184">
        <v>26.5</v>
      </c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  <c r="U427" s="156"/>
      <c r="V427" s="156"/>
      <c r="W427" s="156"/>
      <c r="X427" s="156"/>
      <c r="Y427" s="149"/>
      <c r="Z427" s="149"/>
      <c r="AA427" s="149"/>
      <c r="AB427" s="149"/>
      <c r="AC427" s="149"/>
      <c r="AD427" s="149"/>
      <c r="AE427" s="149"/>
      <c r="AF427" s="149"/>
      <c r="AG427" s="149" t="s">
        <v>163</v>
      </c>
      <c r="AH427" s="149">
        <v>0</v>
      </c>
      <c r="AI427" s="149"/>
      <c r="AJ427" s="149"/>
      <c r="AK427" s="149"/>
      <c r="AL427" s="149"/>
      <c r="AM427" s="149"/>
      <c r="AN427" s="149"/>
      <c r="AO427" s="149"/>
      <c r="AP427" s="149"/>
      <c r="AQ427" s="149"/>
      <c r="AR427" s="149"/>
      <c r="AS427" s="149"/>
      <c r="AT427" s="149"/>
      <c r="AU427" s="149"/>
      <c r="AV427" s="149"/>
      <c r="AW427" s="149"/>
      <c r="AX427" s="149"/>
      <c r="AY427" s="149"/>
      <c r="AZ427" s="149"/>
      <c r="BA427" s="149"/>
      <c r="BB427" s="149"/>
      <c r="BC427" s="149"/>
      <c r="BD427" s="149"/>
      <c r="BE427" s="149"/>
      <c r="BF427" s="149"/>
      <c r="BG427" s="149"/>
      <c r="BH427" s="149"/>
    </row>
    <row r="428" spans="1:60" x14ac:dyDescent="0.2">
      <c r="A428" s="159" t="s">
        <v>152</v>
      </c>
      <c r="B428" s="160" t="s">
        <v>62</v>
      </c>
      <c r="C428" s="187" t="s">
        <v>63</v>
      </c>
      <c r="D428" s="188"/>
      <c r="E428" s="163"/>
      <c r="F428" s="163"/>
      <c r="G428" s="163">
        <f>SUMIF(AG429:AG433,"&lt;&gt;NOR",G429:G433)</f>
        <v>0</v>
      </c>
      <c r="H428" s="163"/>
      <c r="I428" s="163">
        <f>SUM(I429:I433)</f>
        <v>0</v>
      </c>
      <c r="J428" s="163"/>
      <c r="K428" s="163">
        <f>SUM(K429:K433)</f>
        <v>0</v>
      </c>
      <c r="L428" s="163"/>
      <c r="M428" s="163">
        <f>SUM(M429:M433)</f>
        <v>0</v>
      </c>
      <c r="N428" s="163"/>
      <c r="O428" s="163">
        <f>SUM(O429:O433)</f>
        <v>1.59</v>
      </c>
      <c r="P428" s="163"/>
      <c r="Q428" s="163">
        <f>SUM(Q429:Q433)</f>
        <v>0</v>
      </c>
      <c r="R428" s="163"/>
      <c r="S428" s="163"/>
      <c r="T428" s="164"/>
      <c r="U428" s="158"/>
      <c r="V428" s="158">
        <f>SUM(V429:V433)</f>
        <v>0</v>
      </c>
      <c r="W428" s="158"/>
      <c r="X428" s="158"/>
      <c r="AG428" t="s">
        <v>153</v>
      </c>
    </row>
    <row r="429" spans="1:60" ht="22.5" outlineLevel="1" x14ac:dyDescent="0.2">
      <c r="A429" s="165">
        <v>73</v>
      </c>
      <c r="B429" s="166" t="s">
        <v>534</v>
      </c>
      <c r="C429" s="180" t="s">
        <v>535</v>
      </c>
      <c r="D429" s="181" t="s">
        <v>220</v>
      </c>
      <c r="E429" s="168">
        <v>20</v>
      </c>
      <c r="F429" s="167"/>
      <c r="G429" s="168">
        <f>ROUND(E429*F429,2)</f>
        <v>0</v>
      </c>
      <c r="H429" s="167"/>
      <c r="I429" s="168">
        <f>ROUND(E429*H429,2)</f>
        <v>0</v>
      </c>
      <c r="J429" s="167"/>
      <c r="K429" s="168">
        <f>ROUND(E429*J429,2)</f>
        <v>0</v>
      </c>
      <c r="L429" s="168">
        <v>21</v>
      </c>
      <c r="M429" s="168">
        <f>G429*(1+L429/100)</f>
        <v>0</v>
      </c>
      <c r="N429" s="168">
        <v>7.9450000000000007E-2</v>
      </c>
      <c r="O429" s="168">
        <f>ROUND(E429*N429,2)</f>
        <v>1.59</v>
      </c>
      <c r="P429" s="168">
        <v>0</v>
      </c>
      <c r="Q429" s="168">
        <f>ROUND(E429*P429,2)</f>
        <v>0</v>
      </c>
      <c r="R429" s="168"/>
      <c r="S429" s="168" t="s">
        <v>157</v>
      </c>
      <c r="T429" s="169" t="s">
        <v>157</v>
      </c>
      <c r="U429" s="156">
        <v>0</v>
      </c>
      <c r="V429" s="156">
        <f>ROUND(E429*U429,2)</f>
        <v>0</v>
      </c>
      <c r="W429" s="156"/>
      <c r="X429" s="156" t="s">
        <v>209</v>
      </c>
      <c r="Y429" s="149"/>
      <c r="Z429" s="149"/>
      <c r="AA429" s="149"/>
      <c r="AB429" s="149"/>
      <c r="AC429" s="149"/>
      <c r="AD429" s="149"/>
      <c r="AE429" s="149"/>
      <c r="AF429" s="149"/>
      <c r="AG429" s="149" t="s">
        <v>210</v>
      </c>
      <c r="AH429" s="149"/>
      <c r="AI429" s="149"/>
      <c r="AJ429" s="149"/>
      <c r="AK429" s="149"/>
      <c r="AL429" s="149"/>
      <c r="AM429" s="149"/>
      <c r="AN429" s="149"/>
      <c r="AO429" s="149"/>
      <c r="AP429" s="149"/>
      <c r="AQ429" s="149"/>
      <c r="AR429" s="149"/>
      <c r="AS429" s="149"/>
      <c r="AT429" s="149"/>
      <c r="AU429" s="149"/>
      <c r="AV429" s="149"/>
      <c r="AW429" s="149"/>
      <c r="AX429" s="149"/>
      <c r="AY429" s="149"/>
      <c r="AZ429" s="149"/>
      <c r="BA429" s="149"/>
      <c r="BB429" s="149"/>
      <c r="BC429" s="149"/>
      <c r="BD429" s="149"/>
      <c r="BE429" s="149"/>
      <c r="BF429" s="149"/>
      <c r="BG429" s="149"/>
      <c r="BH429" s="149"/>
    </row>
    <row r="430" spans="1:60" outlineLevel="1" x14ac:dyDescent="0.2">
      <c r="A430" s="154"/>
      <c r="B430" s="155"/>
      <c r="C430" s="253" t="s">
        <v>536</v>
      </c>
      <c r="D430" s="254"/>
      <c r="E430" s="254"/>
      <c r="F430" s="254"/>
      <c r="G430" s="254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6"/>
      <c r="V430" s="156"/>
      <c r="W430" s="156"/>
      <c r="X430" s="156"/>
      <c r="Y430" s="149"/>
      <c r="Z430" s="149"/>
      <c r="AA430" s="149"/>
      <c r="AB430" s="149"/>
      <c r="AC430" s="149"/>
      <c r="AD430" s="149"/>
      <c r="AE430" s="149"/>
      <c r="AF430" s="149"/>
      <c r="AG430" s="149" t="s">
        <v>161</v>
      </c>
      <c r="AH430" s="149"/>
      <c r="AI430" s="149"/>
      <c r="AJ430" s="149"/>
      <c r="AK430" s="149"/>
      <c r="AL430" s="149"/>
      <c r="AM430" s="149"/>
      <c r="AN430" s="149"/>
      <c r="AO430" s="149"/>
      <c r="AP430" s="149"/>
      <c r="AQ430" s="149"/>
      <c r="AR430" s="149"/>
      <c r="AS430" s="149"/>
      <c r="AT430" s="149"/>
      <c r="AU430" s="149"/>
      <c r="AV430" s="149"/>
      <c r="AW430" s="149"/>
      <c r="AX430" s="149"/>
      <c r="AY430" s="149"/>
      <c r="AZ430" s="149"/>
      <c r="BA430" s="149"/>
      <c r="BB430" s="149"/>
      <c r="BC430" s="149"/>
      <c r="BD430" s="149"/>
      <c r="BE430" s="149"/>
      <c r="BF430" s="149"/>
      <c r="BG430" s="149"/>
      <c r="BH430" s="149"/>
    </row>
    <row r="431" spans="1:60" outlineLevel="1" x14ac:dyDescent="0.2">
      <c r="A431" s="154"/>
      <c r="B431" s="155"/>
      <c r="C431" s="255" t="s">
        <v>537</v>
      </c>
      <c r="D431" s="256"/>
      <c r="E431" s="256"/>
      <c r="F431" s="256"/>
      <c r="G431" s="2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6"/>
      <c r="V431" s="156"/>
      <c r="W431" s="156"/>
      <c r="X431" s="156"/>
      <c r="Y431" s="149"/>
      <c r="Z431" s="149"/>
      <c r="AA431" s="149"/>
      <c r="AB431" s="149"/>
      <c r="AC431" s="149"/>
      <c r="AD431" s="149"/>
      <c r="AE431" s="149"/>
      <c r="AF431" s="149"/>
      <c r="AG431" s="149" t="s">
        <v>161</v>
      </c>
      <c r="AH431" s="149"/>
      <c r="AI431" s="149"/>
      <c r="AJ431" s="149"/>
      <c r="AK431" s="149"/>
      <c r="AL431" s="149"/>
      <c r="AM431" s="149"/>
      <c r="AN431" s="149"/>
      <c r="AO431" s="149"/>
      <c r="AP431" s="149"/>
      <c r="AQ431" s="149"/>
      <c r="AR431" s="149"/>
      <c r="AS431" s="149"/>
      <c r="AT431" s="149"/>
      <c r="AU431" s="149"/>
      <c r="AV431" s="149"/>
      <c r="AW431" s="149"/>
      <c r="AX431" s="149"/>
      <c r="AY431" s="149"/>
      <c r="AZ431" s="149"/>
      <c r="BA431" s="149"/>
      <c r="BB431" s="149"/>
      <c r="BC431" s="149"/>
      <c r="BD431" s="149"/>
      <c r="BE431" s="149"/>
      <c r="BF431" s="149"/>
      <c r="BG431" s="149"/>
      <c r="BH431" s="149"/>
    </row>
    <row r="432" spans="1:60" outlineLevel="1" x14ac:dyDescent="0.2">
      <c r="A432" s="154"/>
      <c r="B432" s="155"/>
      <c r="C432" s="255" t="s">
        <v>1195</v>
      </c>
      <c r="D432" s="256"/>
      <c r="E432" s="256"/>
      <c r="F432" s="256"/>
      <c r="G432" s="2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  <c r="Y432" s="149"/>
      <c r="Z432" s="149"/>
      <c r="AA432" s="149"/>
      <c r="AB432" s="149"/>
      <c r="AC432" s="149"/>
      <c r="AD432" s="149"/>
      <c r="AE432" s="149"/>
      <c r="AF432" s="149"/>
      <c r="AG432" s="149" t="s">
        <v>161</v>
      </c>
      <c r="AH432" s="149"/>
      <c r="AI432" s="149"/>
      <c r="AJ432" s="149"/>
      <c r="AK432" s="149"/>
      <c r="AL432" s="149"/>
      <c r="AM432" s="149"/>
      <c r="AN432" s="149"/>
      <c r="AO432" s="149"/>
      <c r="AP432" s="149"/>
      <c r="AQ432" s="149"/>
      <c r="AR432" s="149"/>
      <c r="AS432" s="149"/>
      <c r="AT432" s="149"/>
      <c r="AU432" s="149"/>
      <c r="AV432" s="149"/>
      <c r="AW432" s="149"/>
      <c r="AX432" s="149"/>
      <c r="AY432" s="149"/>
      <c r="AZ432" s="149"/>
      <c r="BA432" s="149"/>
      <c r="BB432" s="149"/>
      <c r="BC432" s="149"/>
      <c r="BD432" s="149"/>
      <c r="BE432" s="149"/>
      <c r="BF432" s="149"/>
      <c r="BG432" s="149"/>
      <c r="BH432" s="149"/>
    </row>
    <row r="433" spans="1:60" outlineLevel="1" x14ac:dyDescent="0.2">
      <c r="A433" s="154"/>
      <c r="B433" s="155"/>
      <c r="C433" s="255" t="s">
        <v>538</v>
      </c>
      <c r="D433" s="256"/>
      <c r="E433" s="256"/>
      <c r="F433" s="256"/>
      <c r="G433" s="2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  <c r="U433" s="156"/>
      <c r="V433" s="156"/>
      <c r="W433" s="156"/>
      <c r="X433" s="156"/>
      <c r="Y433" s="149"/>
      <c r="Z433" s="149"/>
      <c r="AA433" s="149"/>
      <c r="AB433" s="149"/>
      <c r="AC433" s="149"/>
      <c r="AD433" s="149"/>
      <c r="AE433" s="149"/>
      <c r="AF433" s="149"/>
      <c r="AG433" s="149" t="s">
        <v>161</v>
      </c>
      <c r="AH433" s="149"/>
      <c r="AI433" s="149"/>
      <c r="AJ433" s="149"/>
      <c r="AK433" s="149"/>
      <c r="AL433" s="149"/>
      <c r="AM433" s="149"/>
      <c r="AN433" s="149"/>
      <c r="AO433" s="149"/>
      <c r="AP433" s="149"/>
      <c r="AQ433" s="149"/>
      <c r="AR433" s="149"/>
      <c r="AS433" s="149"/>
      <c r="AT433" s="149"/>
      <c r="AU433" s="149"/>
      <c r="AV433" s="149"/>
      <c r="AW433" s="149"/>
      <c r="AX433" s="149"/>
      <c r="AY433" s="149"/>
      <c r="AZ433" s="149"/>
      <c r="BA433" s="149"/>
      <c r="BB433" s="149"/>
      <c r="BC433" s="149"/>
      <c r="BD433" s="149"/>
      <c r="BE433" s="149"/>
      <c r="BF433" s="149"/>
      <c r="BG433" s="149"/>
      <c r="BH433" s="149"/>
    </row>
    <row r="434" spans="1:60" x14ac:dyDescent="0.2">
      <c r="A434" s="159" t="s">
        <v>152</v>
      </c>
      <c r="B434" s="160" t="s">
        <v>66</v>
      </c>
      <c r="C434" s="187" t="s">
        <v>67</v>
      </c>
      <c r="D434" s="188"/>
      <c r="E434" s="163"/>
      <c r="F434" s="163"/>
      <c r="G434" s="163">
        <f>SUMIF(AG435:AG439,"&lt;&gt;NOR",G435:G439)</f>
        <v>0</v>
      </c>
      <c r="H434" s="163"/>
      <c r="I434" s="163">
        <f>SUM(I435:I439)</f>
        <v>0</v>
      </c>
      <c r="J434" s="163"/>
      <c r="K434" s="163">
        <f>SUM(K435:K439)</f>
        <v>0</v>
      </c>
      <c r="L434" s="163"/>
      <c r="M434" s="163">
        <f>SUM(M435:M439)</f>
        <v>0</v>
      </c>
      <c r="N434" s="163"/>
      <c r="O434" s="163">
        <f>SUM(O435:O439)</f>
        <v>0.03</v>
      </c>
      <c r="P434" s="163"/>
      <c r="Q434" s="163">
        <f>SUM(Q435:Q439)</f>
        <v>0</v>
      </c>
      <c r="R434" s="163"/>
      <c r="S434" s="163"/>
      <c r="T434" s="164"/>
      <c r="U434" s="158"/>
      <c r="V434" s="158">
        <f>SUM(V435:V439)</f>
        <v>1.97</v>
      </c>
      <c r="W434" s="158"/>
      <c r="X434" s="158"/>
      <c r="AG434" t="s">
        <v>153</v>
      </c>
    </row>
    <row r="435" spans="1:60" ht="22.5" outlineLevel="1" x14ac:dyDescent="0.2">
      <c r="A435" s="165">
        <v>74</v>
      </c>
      <c r="B435" s="166" t="s">
        <v>539</v>
      </c>
      <c r="C435" s="180" t="s">
        <v>540</v>
      </c>
      <c r="D435" s="181" t="s">
        <v>238</v>
      </c>
      <c r="E435" s="168">
        <v>5.4669999999999996</v>
      </c>
      <c r="F435" s="167"/>
      <c r="G435" s="168">
        <f>ROUND(E435*F435,2)</f>
        <v>0</v>
      </c>
      <c r="H435" s="167"/>
      <c r="I435" s="168">
        <f>ROUND(E435*H435,2)</f>
        <v>0</v>
      </c>
      <c r="J435" s="167"/>
      <c r="K435" s="168">
        <f>ROUND(E435*J435,2)</f>
        <v>0</v>
      </c>
      <c r="L435" s="168">
        <v>21</v>
      </c>
      <c r="M435" s="168">
        <f>G435*(1+L435/100)</f>
        <v>0</v>
      </c>
      <c r="N435" s="168">
        <v>4.8599999999999997E-3</v>
      </c>
      <c r="O435" s="168">
        <f>ROUND(E435*N435,2)</f>
        <v>0.03</v>
      </c>
      <c r="P435" s="168">
        <v>0</v>
      </c>
      <c r="Q435" s="168">
        <f>ROUND(E435*P435,2)</f>
        <v>0</v>
      </c>
      <c r="R435" s="168"/>
      <c r="S435" s="168" t="s">
        <v>157</v>
      </c>
      <c r="T435" s="169" t="s">
        <v>157</v>
      </c>
      <c r="U435" s="156">
        <v>0.36</v>
      </c>
      <c r="V435" s="156">
        <f>ROUND(E435*U435,2)</f>
        <v>1.97</v>
      </c>
      <c r="W435" s="156"/>
      <c r="X435" s="156" t="s">
        <v>158</v>
      </c>
      <c r="Y435" s="149"/>
      <c r="Z435" s="149"/>
      <c r="AA435" s="149"/>
      <c r="AB435" s="149"/>
      <c r="AC435" s="149"/>
      <c r="AD435" s="149"/>
      <c r="AE435" s="149"/>
      <c r="AF435" s="149"/>
      <c r="AG435" s="149" t="s">
        <v>192</v>
      </c>
      <c r="AH435" s="149"/>
      <c r="AI435" s="149"/>
      <c r="AJ435" s="149"/>
      <c r="AK435" s="149"/>
      <c r="AL435" s="149"/>
      <c r="AM435" s="149"/>
      <c r="AN435" s="149"/>
      <c r="AO435" s="149"/>
      <c r="AP435" s="149"/>
      <c r="AQ435" s="149"/>
      <c r="AR435" s="149"/>
      <c r="AS435" s="149"/>
      <c r="AT435" s="149"/>
      <c r="AU435" s="149"/>
      <c r="AV435" s="149"/>
      <c r="AW435" s="149"/>
      <c r="AX435" s="149"/>
      <c r="AY435" s="149"/>
      <c r="AZ435" s="149"/>
      <c r="BA435" s="149"/>
      <c r="BB435" s="149"/>
      <c r="BC435" s="149"/>
      <c r="BD435" s="149"/>
      <c r="BE435" s="149"/>
      <c r="BF435" s="149"/>
      <c r="BG435" s="149"/>
      <c r="BH435" s="149"/>
    </row>
    <row r="436" spans="1:60" outlineLevel="1" x14ac:dyDescent="0.2">
      <c r="A436" s="154"/>
      <c r="B436" s="155"/>
      <c r="C436" s="253" t="s">
        <v>211</v>
      </c>
      <c r="D436" s="254"/>
      <c r="E436" s="254"/>
      <c r="F436" s="254"/>
      <c r="G436" s="254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  <c r="U436" s="156"/>
      <c r="V436" s="156"/>
      <c r="W436" s="156"/>
      <c r="X436" s="156"/>
      <c r="Y436" s="149"/>
      <c r="Z436" s="149"/>
      <c r="AA436" s="149"/>
      <c r="AB436" s="149"/>
      <c r="AC436" s="149"/>
      <c r="AD436" s="149"/>
      <c r="AE436" s="149"/>
      <c r="AF436" s="149"/>
      <c r="AG436" s="149" t="s">
        <v>161</v>
      </c>
      <c r="AH436" s="149"/>
      <c r="AI436" s="149"/>
      <c r="AJ436" s="149"/>
      <c r="AK436" s="149"/>
      <c r="AL436" s="149"/>
      <c r="AM436" s="149"/>
      <c r="AN436" s="149"/>
      <c r="AO436" s="149"/>
      <c r="AP436" s="149"/>
      <c r="AQ436" s="149"/>
      <c r="AR436" s="149"/>
      <c r="AS436" s="149"/>
      <c r="AT436" s="149"/>
      <c r="AU436" s="149"/>
      <c r="AV436" s="149"/>
      <c r="AW436" s="149"/>
      <c r="AX436" s="149"/>
      <c r="AY436" s="149"/>
      <c r="AZ436" s="149"/>
      <c r="BA436" s="149"/>
      <c r="BB436" s="149"/>
      <c r="BC436" s="149"/>
      <c r="BD436" s="149"/>
      <c r="BE436" s="149"/>
      <c r="BF436" s="149"/>
      <c r="BG436" s="149"/>
      <c r="BH436" s="149"/>
    </row>
    <row r="437" spans="1:60" outlineLevel="1" x14ac:dyDescent="0.2">
      <c r="A437" s="154"/>
      <c r="B437" s="155"/>
      <c r="C437" s="182" t="s">
        <v>541</v>
      </c>
      <c r="D437" s="183"/>
      <c r="E437" s="184">
        <v>1.7270000000000001</v>
      </c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6"/>
      <c r="V437" s="156"/>
      <c r="W437" s="156"/>
      <c r="X437" s="156"/>
      <c r="Y437" s="149"/>
      <c r="Z437" s="149"/>
      <c r="AA437" s="149"/>
      <c r="AB437" s="149"/>
      <c r="AC437" s="149"/>
      <c r="AD437" s="149"/>
      <c r="AE437" s="149"/>
      <c r="AF437" s="149"/>
      <c r="AG437" s="149" t="s">
        <v>163</v>
      </c>
      <c r="AH437" s="149">
        <v>0</v>
      </c>
      <c r="AI437" s="149"/>
      <c r="AJ437" s="149"/>
      <c r="AK437" s="149"/>
      <c r="AL437" s="149"/>
      <c r="AM437" s="149"/>
      <c r="AN437" s="149"/>
      <c r="AO437" s="149"/>
      <c r="AP437" s="149"/>
      <c r="AQ437" s="149"/>
      <c r="AR437" s="149"/>
      <c r="AS437" s="149"/>
      <c r="AT437" s="149"/>
      <c r="AU437" s="149"/>
      <c r="AV437" s="149"/>
      <c r="AW437" s="149"/>
      <c r="AX437" s="149"/>
      <c r="AY437" s="149"/>
      <c r="AZ437" s="149"/>
      <c r="BA437" s="149"/>
      <c r="BB437" s="149"/>
      <c r="BC437" s="149"/>
      <c r="BD437" s="149"/>
      <c r="BE437" s="149"/>
      <c r="BF437" s="149"/>
      <c r="BG437" s="149"/>
      <c r="BH437" s="149"/>
    </row>
    <row r="438" spans="1:60" outlineLevel="1" x14ac:dyDescent="0.2">
      <c r="A438" s="154"/>
      <c r="B438" s="155"/>
      <c r="C438" s="182" t="s">
        <v>542</v>
      </c>
      <c r="D438" s="183"/>
      <c r="E438" s="184">
        <v>1.87</v>
      </c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  <c r="U438" s="156"/>
      <c r="V438" s="156"/>
      <c r="W438" s="156"/>
      <c r="X438" s="156"/>
      <c r="Y438" s="149"/>
      <c r="Z438" s="149"/>
      <c r="AA438" s="149"/>
      <c r="AB438" s="149"/>
      <c r="AC438" s="149"/>
      <c r="AD438" s="149"/>
      <c r="AE438" s="149"/>
      <c r="AF438" s="149"/>
      <c r="AG438" s="149" t="s">
        <v>163</v>
      </c>
      <c r="AH438" s="149">
        <v>0</v>
      </c>
      <c r="AI438" s="149"/>
      <c r="AJ438" s="149"/>
      <c r="AK438" s="149"/>
      <c r="AL438" s="149"/>
      <c r="AM438" s="149"/>
      <c r="AN438" s="149"/>
      <c r="AO438" s="149"/>
      <c r="AP438" s="149"/>
      <c r="AQ438" s="149"/>
      <c r="AR438" s="149"/>
      <c r="AS438" s="149"/>
      <c r="AT438" s="149"/>
      <c r="AU438" s="149"/>
      <c r="AV438" s="149"/>
      <c r="AW438" s="149"/>
      <c r="AX438" s="149"/>
      <c r="AY438" s="149"/>
      <c r="AZ438" s="149"/>
      <c r="BA438" s="149"/>
      <c r="BB438" s="149"/>
      <c r="BC438" s="149"/>
      <c r="BD438" s="149"/>
      <c r="BE438" s="149"/>
      <c r="BF438" s="149"/>
      <c r="BG438" s="149"/>
      <c r="BH438" s="149"/>
    </row>
    <row r="439" spans="1:60" outlineLevel="1" x14ac:dyDescent="0.2">
      <c r="A439" s="154"/>
      <c r="B439" s="155"/>
      <c r="C439" s="182" t="s">
        <v>543</v>
      </c>
      <c r="D439" s="183"/>
      <c r="E439" s="184">
        <v>1.87</v>
      </c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  <c r="U439" s="156"/>
      <c r="V439" s="156"/>
      <c r="W439" s="156"/>
      <c r="X439" s="156"/>
      <c r="Y439" s="149"/>
      <c r="Z439" s="149"/>
      <c r="AA439" s="149"/>
      <c r="AB439" s="149"/>
      <c r="AC439" s="149"/>
      <c r="AD439" s="149"/>
      <c r="AE439" s="149"/>
      <c r="AF439" s="149"/>
      <c r="AG439" s="149" t="s">
        <v>163</v>
      </c>
      <c r="AH439" s="149">
        <v>0</v>
      </c>
      <c r="AI439" s="149"/>
      <c r="AJ439" s="149"/>
      <c r="AK439" s="149"/>
      <c r="AL439" s="149"/>
      <c r="AM439" s="149"/>
      <c r="AN439" s="149"/>
      <c r="AO439" s="149"/>
      <c r="AP439" s="149"/>
      <c r="AQ439" s="149"/>
      <c r="AR439" s="149"/>
      <c r="AS439" s="149"/>
      <c r="AT439" s="149"/>
      <c r="AU439" s="149"/>
      <c r="AV439" s="149"/>
      <c r="AW439" s="149"/>
      <c r="AX439" s="149"/>
      <c r="AY439" s="149"/>
      <c r="AZ439" s="149"/>
      <c r="BA439" s="149"/>
      <c r="BB439" s="149"/>
      <c r="BC439" s="149"/>
      <c r="BD439" s="149"/>
      <c r="BE439" s="149"/>
      <c r="BF439" s="149"/>
      <c r="BG439" s="149"/>
      <c r="BH439" s="149"/>
    </row>
    <row r="440" spans="1:60" x14ac:dyDescent="0.2">
      <c r="A440" s="159" t="s">
        <v>152</v>
      </c>
      <c r="B440" s="160" t="s">
        <v>76</v>
      </c>
      <c r="C440" s="187" t="s">
        <v>77</v>
      </c>
      <c r="D440" s="188"/>
      <c r="E440" s="163"/>
      <c r="F440" s="163"/>
      <c r="G440" s="163">
        <f>SUMIF(AG441:AG447,"&lt;&gt;NOR",G441:G447)</f>
        <v>0</v>
      </c>
      <c r="H440" s="163"/>
      <c r="I440" s="163">
        <f>SUM(I441:I447)</f>
        <v>0</v>
      </c>
      <c r="J440" s="163"/>
      <c r="K440" s="163">
        <f>SUM(K441:K447)</f>
        <v>0</v>
      </c>
      <c r="L440" s="163"/>
      <c r="M440" s="163">
        <f>SUM(M441:M447)</f>
        <v>0</v>
      </c>
      <c r="N440" s="163"/>
      <c r="O440" s="163">
        <f>SUM(O441:O447)</f>
        <v>0.2</v>
      </c>
      <c r="P440" s="163"/>
      <c r="Q440" s="163">
        <f>SUM(Q441:Q447)</f>
        <v>0</v>
      </c>
      <c r="R440" s="163"/>
      <c r="S440" s="163"/>
      <c r="T440" s="164"/>
      <c r="U440" s="158"/>
      <c r="V440" s="158">
        <f>SUM(V441:V447)</f>
        <v>12.09</v>
      </c>
      <c r="W440" s="158"/>
      <c r="X440" s="158"/>
      <c r="AG440" t="s">
        <v>153</v>
      </c>
    </row>
    <row r="441" spans="1:60" ht="22.5" outlineLevel="1" x14ac:dyDescent="0.2">
      <c r="A441" s="165">
        <v>75</v>
      </c>
      <c r="B441" s="166" t="s">
        <v>544</v>
      </c>
      <c r="C441" s="180" t="s">
        <v>545</v>
      </c>
      <c r="D441" s="181" t="s">
        <v>220</v>
      </c>
      <c r="E441" s="168">
        <v>26.5</v>
      </c>
      <c r="F441" s="167"/>
      <c r="G441" s="168">
        <f>ROUND(E441*F441,2)</f>
        <v>0</v>
      </c>
      <c r="H441" s="167"/>
      <c r="I441" s="168">
        <f>ROUND(E441*H441,2)</f>
        <v>0</v>
      </c>
      <c r="J441" s="167"/>
      <c r="K441" s="168">
        <f>ROUND(E441*J441,2)</f>
        <v>0</v>
      </c>
      <c r="L441" s="168">
        <v>21</v>
      </c>
      <c r="M441" s="168">
        <f>G441*(1+L441/100)</f>
        <v>0</v>
      </c>
      <c r="N441" s="168">
        <v>5.7000000000000002E-3</v>
      </c>
      <c r="O441" s="168">
        <f>ROUND(E441*N441,2)</f>
        <v>0.15</v>
      </c>
      <c r="P441" s="168">
        <v>0</v>
      </c>
      <c r="Q441" s="168">
        <f>ROUND(E441*P441,2)</f>
        <v>0</v>
      </c>
      <c r="R441" s="168"/>
      <c r="S441" s="168" t="s">
        <v>157</v>
      </c>
      <c r="T441" s="169" t="s">
        <v>157</v>
      </c>
      <c r="U441" s="156">
        <v>0.23</v>
      </c>
      <c r="V441" s="156">
        <f>ROUND(E441*U441,2)</f>
        <v>6.1</v>
      </c>
      <c r="W441" s="156"/>
      <c r="X441" s="156" t="s">
        <v>158</v>
      </c>
      <c r="Y441" s="149"/>
      <c r="Z441" s="149"/>
      <c r="AA441" s="149"/>
      <c r="AB441" s="149"/>
      <c r="AC441" s="149"/>
      <c r="AD441" s="149"/>
      <c r="AE441" s="149"/>
      <c r="AF441" s="149"/>
      <c r="AG441" s="149" t="s">
        <v>532</v>
      </c>
      <c r="AH441" s="149"/>
      <c r="AI441" s="149"/>
      <c r="AJ441" s="149"/>
      <c r="AK441" s="149"/>
      <c r="AL441" s="149"/>
      <c r="AM441" s="149"/>
      <c r="AN441" s="149"/>
      <c r="AO441" s="149"/>
      <c r="AP441" s="149"/>
      <c r="AQ441" s="149"/>
      <c r="AR441" s="149"/>
      <c r="AS441" s="149"/>
      <c r="AT441" s="149"/>
      <c r="AU441" s="149"/>
      <c r="AV441" s="149"/>
      <c r="AW441" s="149"/>
      <c r="AX441" s="149"/>
      <c r="AY441" s="149"/>
      <c r="AZ441" s="149"/>
      <c r="BA441" s="149"/>
      <c r="BB441" s="149"/>
      <c r="BC441" s="149"/>
      <c r="BD441" s="149"/>
      <c r="BE441" s="149"/>
      <c r="BF441" s="149"/>
      <c r="BG441" s="149"/>
      <c r="BH441" s="149"/>
    </row>
    <row r="442" spans="1:60" outlineLevel="1" x14ac:dyDescent="0.2">
      <c r="A442" s="154"/>
      <c r="B442" s="155"/>
      <c r="C442" s="253" t="s">
        <v>211</v>
      </c>
      <c r="D442" s="254"/>
      <c r="E442" s="254"/>
      <c r="F442" s="254"/>
      <c r="G442" s="254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  <c r="Y442" s="149"/>
      <c r="Z442" s="149"/>
      <c r="AA442" s="149"/>
      <c r="AB442" s="149"/>
      <c r="AC442" s="149"/>
      <c r="AD442" s="149"/>
      <c r="AE442" s="149"/>
      <c r="AF442" s="149"/>
      <c r="AG442" s="149" t="s">
        <v>161</v>
      </c>
      <c r="AH442" s="149"/>
      <c r="AI442" s="149"/>
      <c r="AJ442" s="149"/>
      <c r="AK442" s="149"/>
      <c r="AL442" s="149"/>
      <c r="AM442" s="149"/>
      <c r="AN442" s="149"/>
      <c r="AO442" s="149"/>
      <c r="AP442" s="149"/>
      <c r="AQ442" s="149"/>
      <c r="AR442" s="149"/>
      <c r="AS442" s="149"/>
      <c r="AT442" s="149"/>
      <c r="AU442" s="149"/>
      <c r="AV442" s="149"/>
      <c r="AW442" s="149"/>
      <c r="AX442" s="149"/>
      <c r="AY442" s="149"/>
      <c r="AZ442" s="149"/>
      <c r="BA442" s="149"/>
      <c r="BB442" s="149"/>
      <c r="BC442" s="149"/>
      <c r="BD442" s="149"/>
      <c r="BE442" s="149"/>
      <c r="BF442" s="149"/>
      <c r="BG442" s="149"/>
      <c r="BH442" s="149"/>
    </row>
    <row r="443" spans="1:60" outlineLevel="1" x14ac:dyDescent="0.2">
      <c r="A443" s="154"/>
      <c r="B443" s="155"/>
      <c r="C443" s="182" t="s">
        <v>533</v>
      </c>
      <c r="D443" s="183"/>
      <c r="E443" s="184">
        <v>26.5</v>
      </c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  <c r="Y443" s="149"/>
      <c r="Z443" s="149"/>
      <c r="AA443" s="149"/>
      <c r="AB443" s="149"/>
      <c r="AC443" s="149"/>
      <c r="AD443" s="149"/>
      <c r="AE443" s="149"/>
      <c r="AF443" s="149"/>
      <c r="AG443" s="149" t="s">
        <v>163</v>
      </c>
      <c r="AH443" s="149">
        <v>0</v>
      </c>
      <c r="AI443" s="149"/>
      <c r="AJ443" s="149"/>
      <c r="AK443" s="149"/>
      <c r="AL443" s="149"/>
      <c r="AM443" s="149"/>
      <c r="AN443" s="149"/>
      <c r="AO443" s="149"/>
      <c r="AP443" s="149"/>
      <c r="AQ443" s="149"/>
      <c r="AR443" s="149"/>
      <c r="AS443" s="149"/>
      <c r="AT443" s="149"/>
      <c r="AU443" s="149"/>
      <c r="AV443" s="149"/>
      <c r="AW443" s="149"/>
      <c r="AX443" s="149"/>
      <c r="AY443" s="149"/>
      <c r="AZ443" s="149"/>
      <c r="BA443" s="149"/>
      <c r="BB443" s="149"/>
      <c r="BC443" s="149"/>
      <c r="BD443" s="149"/>
      <c r="BE443" s="149"/>
      <c r="BF443" s="149"/>
      <c r="BG443" s="149"/>
      <c r="BH443" s="149"/>
    </row>
    <row r="444" spans="1:60" outlineLevel="1" x14ac:dyDescent="0.2">
      <c r="A444" s="165">
        <v>76</v>
      </c>
      <c r="B444" s="166" t="s">
        <v>546</v>
      </c>
      <c r="C444" s="180" t="s">
        <v>547</v>
      </c>
      <c r="D444" s="181" t="s">
        <v>220</v>
      </c>
      <c r="E444" s="168">
        <v>14.743</v>
      </c>
      <c r="F444" s="167"/>
      <c r="G444" s="168">
        <f>ROUND(E444*F444,2)</f>
        <v>0</v>
      </c>
      <c r="H444" s="167"/>
      <c r="I444" s="168">
        <f>ROUND(E444*H444,2)</f>
        <v>0</v>
      </c>
      <c r="J444" s="167"/>
      <c r="K444" s="168">
        <f>ROUND(E444*J444,2)</f>
        <v>0</v>
      </c>
      <c r="L444" s="168">
        <v>21</v>
      </c>
      <c r="M444" s="168">
        <f>G444*(1+L444/100)</f>
        <v>0</v>
      </c>
      <c r="N444" s="168">
        <v>3.6800000000000001E-3</v>
      </c>
      <c r="O444" s="168">
        <f>ROUND(E444*N444,2)</f>
        <v>0.05</v>
      </c>
      <c r="P444" s="168">
        <v>0</v>
      </c>
      <c r="Q444" s="168">
        <f>ROUND(E444*P444,2)</f>
        <v>0</v>
      </c>
      <c r="R444" s="168"/>
      <c r="S444" s="168" t="s">
        <v>157</v>
      </c>
      <c r="T444" s="169" t="s">
        <v>157</v>
      </c>
      <c r="U444" s="156">
        <v>0.39</v>
      </c>
      <c r="V444" s="156">
        <f>ROUND(E444*U444,2)</f>
        <v>5.75</v>
      </c>
      <c r="W444" s="156"/>
      <c r="X444" s="156" t="s">
        <v>158</v>
      </c>
      <c r="Y444" s="149"/>
      <c r="Z444" s="149"/>
      <c r="AA444" s="149"/>
      <c r="AB444" s="149"/>
      <c r="AC444" s="149"/>
      <c r="AD444" s="149"/>
      <c r="AE444" s="149"/>
      <c r="AF444" s="149"/>
      <c r="AG444" s="149" t="s">
        <v>532</v>
      </c>
      <c r="AH444" s="149"/>
      <c r="AI444" s="149"/>
      <c r="AJ444" s="149"/>
      <c r="AK444" s="149"/>
      <c r="AL444" s="149"/>
      <c r="AM444" s="149"/>
      <c r="AN444" s="149"/>
      <c r="AO444" s="149"/>
      <c r="AP444" s="149"/>
      <c r="AQ444" s="149"/>
      <c r="AR444" s="149"/>
      <c r="AS444" s="149"/>
      <c r="AT444" s="149"/>
      <c r="AU444" s="149"/>
      <c r="AV444" s="149"/>
      <c r="AW444" s="149"/>
      <c r="AX444" s="149"/>
      <c r="AY444" s="149"/>
      <c r="AZ444" s="149"/>
      <c r="BA444" s="149"/>
      <c r="BB444" s="149"/>
      <c r="BC444" s="149"/>
      <c r="BD444" s="149"/>
      <c r="BE444" s="149"/>
      <c r="BF444" s="149"/>
      <c r="BG444" s="149"/>
      <c r="BH444" s="149"/>
    </row>
    <row r="445" spans="1:60" outlineLevel="1" x14ac:dyDescent="0.2">
      <c r="A445" s="154"/>
      <c r="B445" s="155"/>
      <c r="C445" s="253" t="s">
        <v>211</v>
      </c>
      <c r="D445" s="254"/>
      <c r="E445" s="254"/>
      <c r="F445" s="254"/>
      <c r="G445" s="254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6"/>
      <c r="V445" s="156"/>
      <c r="W445" s="156"/>
      <c r="X445" s="156"/>
      <c r="Y445" s="149"/>
      <c r="Z445" s="149"/>
      <c r="AA445" s="149"/>
      <c r="AB445" s="149"/>
      <c r="AC445" s="149"/>
      <c r="AD445" s="149"/>
      <c r="AE445" s="149"/>
      <c r="AF445" s="149"/>
      <c r="AG445" s="149" t="s">
        <v>161</v>
      </c>
      <c r="AH445" s="149"/>
      <c r="AI445" s="149"/>
      <c r="AJ445" s="149"/>
      <c r="AK445" s="149"/>
      <c r="AL445" s="149"/>
      <c r="AM445" s="149"/>
      <c r="AN445" s="149"/>
      <c r="AO445" s="149"/>
      <c r="AP445" s="149"/>
      <c r="AQ445" s="149"/>
      <c r="AR445" s="149"/>
      <c r="AS445" s="149"/>
      <c r="AT445" s="149"/>
      <c r="AU445" s="149"/>
      <c r="AV445" s="149"/>
      <c r="AW445" s="149"/>
      <c r="AX445" s="149"/>
      <c r="AY445" s="149"/>
      <c r="AZ445" s="149"/>
      <c r="BA445" s="149"/>
      <c r="BB445" s="149"/>
      <c r="BC445" s="149"/>
      <c r="BD445" s="149"/>
      <c r="BE445" s="149"/>
      <c r="BF445" s="149"/>
      <c r="BG445" s="149"/>
      <c r="BH445" s="149"/>
    </row>
    <row r="446" spans="1:60" ht="33.75" outlineLevel="1" x14ac:dyDescent="0.2">
      <c r="A446" s="154"/>
      <c r="B446" s="155"/>
      <c r="C446" s="182" t="s">
        <v>548</v>
      </c>
      <c r="D446" s="183"/>
      <c r="E446" s="184">
        <v>14.743</v>
      </c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  <c r="Y446" s="149"/>
      <c r="Z446" s="149"/>
      <c r="AA446" s="149"/>
      <c r="AB446" s="149"/>
      <c r="AC446" s="149"/>
      <c r="AD446" s="149"/>
      <c r="AE446" s="149"/>
      <c r="AF446" s="149"/>
      <c r="AG446" s="149" t="s">
        <v>163</v>
      </c>
      <c r="AH446" s="149">
        <v>0</v>
      </c>
      <c r="AI446" s="149"/>
      <c r="AJ446" s="149"/>
      <c r="AK446" s="149"/>
      <c r="AL446" s="149"/>
      <c r="AM446" s="149"/>
      <c r="AN446" s="149"/>
      <c r="AO446" s="149"/>
      <c r="AP446" s="149"/>
      <c r="AQ446" s="149"/>
      <c r="AR446" s="149"/>
      <c r="AS446" s="149"/>
      <c r="AT446" s="149"/>
      <c r="AU446" s="149"/>
      <c r="AV446" s="149"/>
      <c r="AW446" s="149"/>
      <c r="AX446" s="149"/>
      <c r="AY446" s="149"/>
      <c r="AZ446" s="149"/>
      <c r="BA446" s="149"/>
      <c r="BB446" s="149"/>
      <c r="BC446" s="149"/>
      <c r="BD446" s="149"/>
      <c r="BE446" s="149"/>
      <c r="BF446" s="149"/>
      <c r="BG446" s="149"/>
      <c r="BH446" s="149"/>
    </row>
    <row r="447" spans="1:60" outlineLevel="1" x14ac:dyDescent="0.2">
      <c r="A447" s="170">
        <v>77</v>
      </c>
      <c r="B447" s="171" t="s">
        <v>549</v>
      </c>
      <c r="C447" s="185" t="s">
        <v>550</v>
      </c>
      <c r="D447" s="186" t="s">
        <v>195</v>
      </c>
      <c r="E447" s="173">
        <v>0.15375</v>
      </c>
      <c r="F447" s="172"/>
      <c r="G447" s="173">
        <f>ROUND(E447*F447,2)</f>
        <v>0</v>
      </c>
      <c r="H447" s="172"/>
      <c r="I447" s="173">
        <f>ROUND(E447*H447,2)</f>
        <v>0</v>
      </c>
      <c r="J447" s="172"/>
      <c r="K447" s="173">
        <f>ROUND(E447*J447,2)</f>
        <v>0</v>
      </c>
      <c r="L447" s="173">
        <v>21</v>
      </c>
      <c r="M447" s="173">
        <f>G447*(1+L447/100)</f>
        <v>0</v>
      </c>
      <c r="N447" s="173">
        <v>0</v>
      </c>
      <c r="O447" s="173">
        <f>ROUND(E447*N447,2)</f>
        <v>0</v>
      </c>
      <c r="P447" s="173">
        <v>0</v>
      </c>
      <c r="Q447" s="173">
        <f>ROUND(E447*P447,2)</f>
        <v>0</v>
      </c>
      <c r="R447" s="173"/>
      <c r="S447" s="173" t="s">
        <v>157</v>
      </c>
      <c r="T447" s="174" t="s">
        <v>157</v>
      </c>
      <c r="U447" s="156">
        <v>1.57</v>
      </c>
      <c r="V447" s="156">
        <f>ROUND(E447*U447,2)</f>
        <v>0.24</v>
      </c>
      <c r="W447" s="156"/>
      <c r="X447" s="156" t="s">
        <v>158</v>
      </c>
      <c r="Y447" s="149"/>
      <c r="Z447" s="149"/>
      <c r="AA447" s="149"/>
      <c r="AB447" s="149"/>
      <c r="AC447" s="149"/>
      <c r="AD447" s="149"/>
      <c r="AE447" s="149"/>
      <c r="AF447" s="149"/>
      <c r="AG447" s="149" t="s">
        <v>532</v>
      </c>
      <c r="AH447" s="149"/>
      <c r="AI447" s="149"/>
      <c r="AJ447" s="149"/>
      <c r="AK447" s="149"/>
      <c r="AL447" s="149"/>
      <c r="AM447" s="149"/>
      <c r="AN447" s="149"/>
      <c r="AO447" s="149"/>
      <c r="AP447" s="149"/>
      <c r="AQ447" s="149"/>
      <c r="AR447" s="149"/>
      <c r="AS447" s="149"/>
      <c r="AT447" s="149"/>
      <c r="AU447" s="149"/>
      <c r="AV447" s="149"/>
      <c r="AW447" s="149"/>
      <c r="AX447" s="149"/>
      <c r="AY447" s="149"/>
      <c r="AZ447" s="149"/>
      <c r="BA447" s="149"/>
      <c r="BB447" s="149"/>
      <c r="BC447" s="149"/>
      <c r="BD447" s="149"/>
      <c r="BE447" s="149"/>
      <c r="BF447" s="149"/>
      <c r="BG447" s="149"/>
      <c r="BH447" s="149"/>
    </row>
    <row r="448" spans="1:60" x14ac:dyDescent="0.2">
      <c r="A448" s="159" t="s">
        <v>152</v>
      </c>
      <c r="B448" s="160" t="s">
        <v>78</v>
      </c>
      <c r="C448" s="187" t="s">
        <v>79</v>
      </c>
      <c r="D448" s="188"/>
      <c r="E448" s="163"/>
      <c r="F448" s="163"/>
      <c r="G448" s="163">
        <f>SUMIF(AG449:AG461,"&lt;&gt;NOR",G449:G461)</f>
        <v>0</v>
      </c>
      <c r="H448" s="163"/>
      <c r="I448" s="163">
        <f>SUM(I449:I461)</f>
        <v>0</v>
      </c>
      <c r="J448" s="163"/>
      <c r="K448" s="163">
        <f>SUM(K449:K461)</f>
        <v>0</v>
      </c>
      <c r="L448" s="163"/>
      <c r="M448" s="163">
        <f>SUM(M449:M461)</f>
        <v>0</v>
      </c>
      <c r="N448" s="163"/>
      <c r="O448" s="163">
        <f>SUM(O449:O461)</f>
        <v>1.33</v>
      </c>
      <c r="P448" s="163"/>
      <c r="Q448" s="163">
        <f>SUM(Q449:Q461)</f>
        <v>0</v>
      </c>
      <c r="R448" s="163"/>
      <c r="S448" s="163"/>
      <c r="T448" s="164"/>
      <c r="U448" s="158"/>
      <c r="V448" s="158">
        <f>SUM(V449:V461)</f>
        <v>57.33</v>
      </c>
      <c r="W448" s="158"/>
      <c r="X448" s="158"/>
      <c r="AG448" t="s">
        <v>153</v>
      </c>
    </row>
    <row r="449" spans="1:60" ht="22.5" outlineLevel="1" x14ac:dyDescent="0.2">
      <c r="A449" s="165">
        <v>78</v>
      </c>
      <c r="B449" s="166" t="s">
        <v>551</v>
      </c>
      <c r="C449" s="180" t="s">
        <v>552</v>
      </c>
      <c r="D449" s="181" t="s">
        <v>220</v>
      </c>
      <c r="E449" s="168">
        <v>141.06</v>
      </c>
      <c r="F449" s="167"/>
      <c r="G449" s="168">
        <f>ROUND(E449*F449,2)</f>
        <v>0</v>
      </c>
      <c r="H449" s="167"/>
      <c r="I449" s="168">
        <f>ROUND(E449*H449,2)</f>
        <v>0</v>
      </c>
      <c r="J449" s="167"/>
      <c r="K449" s="168">
        <f>ROUND(E449*J449,2)</f>
        <v>0</v>
      </c>
      <c r="L449" s="168">
        <v>21</v>
      </c>
      <c r="M449" s="168">
        <f>G449*(1+L449/100)</f>
        <v>0</v>
      </c>
      <c r="N449" s="168">
        <v>5.2999999999999998E-4</v>
      </c>
      <c r="O449" s="168">
        <f>ROUND(E449*N449,2)</f>
        <v>7.0000000000000007E-2</v>
      </c>
      <c r="P449" s="168">
        <v>0</v>
      </c>
      <c r="Q449" s="168">
        <f>ROUND(E449*P449,2)</f>
        <v>0</v>
      </c>
      <c r="R449" s="168"/>
      <c r="S449" s="168" t="s">
        <v>157</v>
      </c>
      <c r="T449" s="169" t="s">
        <v>157</v>
      </c>
      <c r="U449" s="156">
        <v>0.23</v>
      </c>
      <c r="V449" s="156">
        <f>ROUND(E449*U449,2)</f>
        <v>32.44</v>
      </c>
      <c r="W449" s="156"/>
      <c r="X449" s="156" t="s">
        <v>158</v>
      </c>
      <c r="Y449" s="149"/>
      <c r="Z449" s="149"/>
      <c r="AA449" s="149"/>
      <c r="AB449" s="149"/>
      <c r="AC449" s="149"/>
      <c r="AD449" s="149"/>
      <c r="AE449" s="149"/>
      <c r="AF449" s="149"/>
      <c r="AG449" s="149" t="s">
        <v>532</v>
      </c>
      <c r="AH449" s="149"/>
      <c r="AI449" s="149"/>
      <c r="AJ449" s="149"/>
      <c r="AK449" s="149"/>
      <c r="AL449" s="149"/>
      <c r="AM449" s="149"/>
      <c r="AN449" s="149"/>
      <c r="AO449" s="149"/>
      <c r="AP449" s="149"/>
      <c r="AQ449" s="149"/>
      <c r="AR449" s="149"/>
      <c r="AS449" s="149"/>
      <c r="AT449" s="149"/>
      <c r="AU449" s="149"/>
      <c r="AV449" s="149"/>
      <c r="AW449" s="149"/>
      <c r="AX449" s="149"/>
      <c r="AY449" s="149"/>
      <c r="AZ449" s="149"/>
      <c r="BA449" s="149"/>
      <c r="BB449" s="149"/>
      <c r="BC449" s="149"/>
      <c r="BD449" s="149"/>
      <c r="BE449" s="149"/>
      <c r="BF449" s="149"/>
      <c r="BG449" s="149"/>
      <c r="BH449" s="149"/>
    </row>
    <row r="450" spans="1:60" outlineLevel="1" x14ac:dyDescent="0.2">
      <c r="A450" s="154"/>
      <c r="B450" s="155"/>
      <c r="C450" s="182" t="s">
        <v>268</v>
      </c>
      <c r="D450" s="183"/>
      <c r="E450" s="184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6"/>
      <c r="Y450" s="149"/>
      <c r="Z450" s="149"/>
      <c r="AA450" s="149"/>
      <c r="AB450" s="149"/>
      <c r="AC450" s="149"/>
      <c r="AD450" s="149"/>
      <c r="AE450" s="149"/>
      <c r="AF450" s="149"/>
      <c r="AG450" s="149" t="s">
        <v>163</v>
      </c>
      <c r="AH450" s="149">
        <v>0</v>
      </c>
      <c r="AI450" s="149"/>
      <c r="AJ450" s="149"/>
      <c r="AK450" s="149"/>
      <c r="AL450" s="149"/>
      <c r="AM450" s="149"/>
      <c r="AN450" s="149"/>
      <c r="AO450" s="149"/>
      <c r="AP450" s="149"/>
      <c r="AQ450" s="149"/>
      <c r="AR450" s="149"/>
      <c r="AS450" s="149"/>
      <c r="AT450" s="149"/>
      <c r="AU450" s="149"/>
      <c r="AV450" s="149"/>
      <c r="AW450" s="149"/>
      <c r="AX450" s="149"/>
      <c r="AY450" s="149"/>
      <c r="AZ450" s="149"/>
      <c r="BA450" s="149"/>
      <c r="BB450" s="149"/>
      <c r="BC450" s="149"/>
      <c r="BD450" s="149"/>
      <c r="BE450" s="149"/>
      <c r="BF450" s="149"/>
      <c r="BG450" s="149"/>
      <c r="BH450" s="149"/>
    </row>
    <row r="451" spans="1:60" outlineLevel="1" x14ac:dyDescent="0.2">
      <c r="A451" s="154"/>
      <c r="B451" s="155"/>
      <c r="C451" s="182" t="s">
        <v>271</v>
      </c>
      <c r="D451" s="183"/>
      <c r="E451" s="184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  <c r="Y451" s="149"/>
      <c r="Z451" s="149"/>
      <c r="AA451" s="149"/>
      <c r="AB451" s="149"/>
      <c r="AC451" s="149"/>
      <c r="AD451" s="149"/>
      <c r="AE451" s="149"/>
      <c r="AF451" s="149"/>
      <c r="AG451" s="149" t="s">
        <v>163</v>
      </c>
      <c r="AH451" s="149">
        <v>0</v>
      </c>
      <c r="AI451" s="149"/>
      <c r="AJ451" s="149"/>
      <c r="AK451" s="149"/>
      <c r="AL451" s="149"/>
      <c r="AM451" s="149"/>
      <c r="AN451" s="149"/>
      <c r="AO451" s="149"/>
      <c r="AP451" s="149"/>
      <c r="AQ451" s="149"/>
      <c r="AR451" s="149"/>
      <c r="AS451" s="149"/>
      <c r="AT451" s="149"/>
      <c r="AU451" s="149"/>
      <c r="AV451" s="149"/>
      <c r="AW451" s="149"/>
      <c r="AX451" s="149"/>
      <c r="AY451" s="149"/>
      <c r="AZ451" s="149"/>
      <c r="BA451" s="149"/>
      <c r="BB451" s="149"/>
      <c r="BC451" s="149"/>
      <c r="BD451" s="149"/>
      <c r="BE451" s="149"/>
      <c r="BF451" s="149"/>
      <c r="BG451" s="149"/>
      <c r="BH451" s="149"/>
    </row>
    <row r="452" spans="1:60" outlineLevel="1" x14ac:dyDescent="0.2">
      <c r="A452" s="154"/>
      <c r="B452" s="155"/>
      <c r="C452" s="182" t="s">
        <v>363</v>
      </c>
      <c r="D452" s="183"/>
      <c r="E452" s="184">
        <v>141.06</v>
      </c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  <c r="Y452" s="149"/>
      <c r="Z452" s="149"/>
      <c r="AA452" s="149"/>
      <c r="AB452" s="149"/>
      <c r="AC452" s="149"/>
      <c r="AD452" s="149"/>
      <c r="AE452" s="149"/>
      <c r="AF452" s="149"/>
      <c r="AG452" s="149" t="s">
        <v>163</v>
      </c>
      <c r="AH452" s="149">
        <v>0</v>
      </c>
      <c r="AI452" s="149"/>
      <c r="AJ452" s="149"/>
      <c r="AK452" s="149"/>
      <c r="AL452" s="149"/>
      <c r="AM452" s="149"/>
      <c r="AN452" s="149"/>
      <c r="AO452" s="149"/>
      <c r="AP452" s="149"/>
      <c r="AQ452" s="149"/>
      <c r="AR452" s="149"/>
      <c r="AS452" s="149"/>
      <c r="AT452" s="149"/>
      <c r="AU452" s="149"/>
      <c r="AV452" s="149"/>
      <c r="AW452" s="149"/>
      <c r="AX452" s="149"/>
      <c r="AY452" s="149"/>
      <c r="AZ452" s="149"/>
      <c r="BA452" s="149"/>
      <c r="BB452" s="149"/>
      <c r="BC452" s="149"/>
      <c r="BD452" s="149"/>
      <c r="BE452" s="149"/>
      <c r="BF452" s="149"/>
      <c r="BG452" s="149"/>
      <c r="BH452" s="149"/>
    </row>
    <row r="453" spans="1:60" ht="22.5" outlineLevel="1" x14ac:dyDescent="0.2">
      <c r="A453" s="165">
        <v>79</v>
      </c>
      <c r="B453" s="166" t="s">
        <v>553</v>
      </c>
      <c r="C453" s="180" t="s">
        <v>554</v>
      </c>
      <c r="D453" s="181" t="s">
        <v>220</v>
      </c>
      <c r="E453" s="168">
        <v>141.06</v>
      </c>
      <c r="F453" s="167"/>
      <c r="G453" s="168">
        <f>ROUND(E453*F453,2)</f>
        <v>0</v>
      </c>
      <c r="H453" s="167"/>
      <c r="I453" s="168">
        <f>ROUND(E453*H453,2)</f>
        <v>0</v>
      </c>
      <c r="J453" s="167"/>
      <c r="K453" s="168">
        <f>ROUND(E453*J453,2)</f>
        <v>0</v>
      </c>
      <c r="L453" s="168">
        <v>21</v>
      </c>
      <c r="M453" s="168">
        <f>G453*(1+L453/100)</f>
        <v>0</v>
      </c>
      <c r="N453" s="168">
        <v>1.8000000000000001E-4</v>
      </c>
      <c r="O453" s="168">
        <f>ROUND(E453*N453,2)</f>
        <v>0.03</v>
      </c>
      <c r="P453" s="168">
        <v>0</v>
      </c>
      <c r="Q453" s="168">
        <f>ROUND(E453*P453,2)</f>
        <v>0</v>
      </c>
      <c r="R453" s="168"/>
      <c r="S453" s="168" t="s">
        <v>157</v>
      </c>
      <c r="T453" s="169" t="s">
        <v>157</v>
      </c>
      <c r="U453" s="156">
        <v>0.16</v>
      </c>
      <c r="V453" s="156">
        <f>ROUND(E453*U453,2)</f>
        <v>22.57</v>
      </c>
      <c r="W453" s="156"/>
      <c r="X453" s="156" t="s">
        <v>158</v>
      </c>
      <c r="Y453" s="149"/>
      <c r="Z453" s="149"/>
      <c r="AA453" s="149"/>
      <c r="AB453" s="149"/>
      <c r="AC453" s="149"/>
      <c r="AD453" s="149"/>
      <c r="AE453" s="149"/>
      <c r="AF453" s="149"/>
      <c r="AG453" s="149" t="s">
        <v>532</v>
      </c>
      <c r="AH453" s="149"/>
      <c r="AI453" s="149"/>
      <c r="AJ453" s="149"/>
      <c r="AK453" s="149"/>
      <c r="AL453" s="149"/>
      <c r="AM453" s="149"/>
      <c r="AN453" s="149"/>
      <c r="AO453" s="149"/>
      <c r="AP453" s="149"/>
      <c r="AQ453" s="149"/>
      <c r="AR453" s="149"/>
      <c r="AS453" s="149"/>
      <c r="AT453" s="149"/>
      <c r="AU453" s="149"/>
      <c r="AV453" s="149"/>
      <c r="AW453" s="149"/>
      <c r="AX453" s="149"/>
      <c r="AY453" s="149"/>
      <c r="AZ453" s="149"/>
      <c r="BA453" s="149"/>
      <c r="BB453" s="149"/>
      <c r="BC453" s="149"/>
      <c r="BD453" s="149"/>
      <c r="BE453" s="149"/>
      <c r="BF453" s="149"/>
      <c r="BG453" s="149"/>
      <c r="BH453" s="149"/>
    </row>
    <row r="454" spans="1:60" outlineLevel="1" x14ac:dyDescent="0.2">
      <c r="A454" s="154"/>
      <c r="B454" s="155"/>
      <c r="C454" s="253" t="s">
        <v>211</v>
      </c>
      <c r="D454" s="254"/>
      <c r="E454" s="254"/>
      <c r="F454" s="254"/>
      <c r="G454" s="254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  <c r="Y454" s="149"/>
      <c r="Z454" s="149"/>
      <c r="AA454" s="149"/>
      <c r="AB454" s="149"/>
      <c r="AC454" s="149"/>
      <c r="AD454" s="149"/>
      <c r="AE454" s="149"/>
      <c r="AF454" s="149"/>
      <c r="AG454" s="149" t="s">
        <v>161</v>
      </c>
      <c r="AH454" s="149"/>
      <c r="AI454" s="149"/>
      <c r="AJ454" s="149"/>
      <c r="AK454" s="149"/>
      <c r="AL454" s="149"/>
      <c r="AM454" s="149"/>
      <c r="AN454" s="149"/>
      <c r="AO454" s="149"/>
      <c r="AP454" s="149"/>
      <c r="AQ454" s="149"/>
      <c r="AR454" s="149"/>
      <c r="AS454" s="149"/>
      <c r="AT454" s="149"/>
      <c r="AU454" s="149"/>
      <c r="AV454" s="149"/>
      <c r="AW454" s="149"/>
      <c r="AX454" s="149"/>
      <c r="AY454" s="149"/>
      <c r="AZ454" s="149"/>
      <c r="BA454" s="149"/>
      <c r="BB454" s="149"/>
      <c r="BC454" s="149"/>
      <c r="BD454" s="149"/>
      <c r="BE454" s="149"/>
      <c r="BF454" s="149"/>
      <c r="BG454" s="149"/>
      <c r="BH454" s="149"/>
    </row>
    <row r="455" spans="1:60" outlineLevel="1" x14ac:dyDescent="0.2">
      <c r="A455" s="154"/>
      <c r="B455" s="155"/>
      <c r="C455" s="182" t="s">
        <v>268</v>
      </c>
      <c r="D455" s="183"/>
      <c r="E455" s="184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  <c r="Y455" s="149"/>
      <c r="Z455" s="149"/>
      <c r="AA455" s="149"/>
      <c r="AB455" s="149"/>
      <c r="AC455" s="149"/>
      <c r="AD455" s="149"/>
      <c r="AE455" s="149"/>
      <c r="AF455" s="149"/>
      <c r="AG455" s="149" t="s">
        <v>163</v>
      </c>
      <c r="AH455" s="149">
        <v>0</v>
      </c>
      <c r="AI455" s="149"/>
      <c r="AJ455" s="149"/>
      <c r="AK455" s="149"/>
      <c r="AL455" s="149"/>
      <c r="AM455" s="149"/>
      <c r="AN455" s="149"/>
      <c r="AO455" s="149"/>
      <c r="AP455" s="149"/>
      <c r="AQ455" s="149"/>
      <c r="AR455" s="149"/>
      <c r="AS455" s="149"/>
      <c r="AT455" s="149"/>
      <c r="AU455" s="149"/>
      <c r="AV455" s="149"/>
      <c r="AW455" s="149"/>
      <c r="AX455" s="149"/>
      <c r="AY455" s="149"/>
      <c r="AZ455" s="149"/>
      <c r="BA455" s="149"/>
      <c r="BB455" s="149"/>
      <c r="BC455" s="149"/>
      <c r="BD455" s="149"/>
      <c r="BE455" s="149"/>
      <c r="BF455" s="149"/>
      <c r="BG455" s="149"/>
      <c r="BH455" s="149"/>
    </row>
    <row r="456" spans="1:60" outlineLevel="1" x14ac:dyDescent="0.2">
      <c r="A456" s="154"/>
      <c r="B456" s="155"/>
      <c r="C456" s="182" t="s">
        <v>271</v>
      </c>
      <c r="D456" s="183"/>
      <c r="E456" s="184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156"/>
      <c r="V456" s="156"/>
      <c r="W456" s="156"/>
      <c r="X456" s="156"/>
      <c r="Y456" s="149"/>
      <c r="Z456" s="149"/>
      <c r="AA456" s="149"/>
      <c r="AB456" s="149"/>
      <c r="AC456" s="149"/>
      <c r="AD456" s="149"/>
      <c r="AE456" s="149"/>
      <c r="AF456" s="149"/>
      <c r="AG456" s="149" t="s">
        <v>163</v>
      </c>
      <c r="AH456" s="149">
        <v>0</v>
      </c>
      <c r="AI456" s="149"/>
      <c r="AJ456" s="149"/>
      <c r="AK456" s="149"/>
      <c r="AL456" s="149"/>
      <c r="AM456" s="149"/>
      <c r="AN456" s="149"/>
      <c r="AO456" s="149"/>
      <c r="AP456" s="149"/>
      <c r="AQ456" s="149"/>
      <c r="AR456" s="149"/>
      <c r="AS456" s="149"/>
      <c r="AT456" s="149"/>
      <c r="AU456" s="149"/>
      <c r="AV456" s="149"/>
      <c r="AW456" s="149"/>
      <c r="AX456" s="149"/>
      <c r="AY456" s="149"/>
      <c r="AZ456" s="149"/>
      <c r="BA456" s="149"/>
      <c r="BB456" s="149"/>
      <c r="BC456" s="149"/>
      <c r="BD456" s="149"/>
      <c r="BE456" s="149"/>
      <c r="BF456" s="149"/>
      <c r="BG456" s="149"/>
      <c r="BH456" s="149"/>
    </row>
    <row r="457" spans="1:60" outlineLevel="1" x14ac:dyDescent="0.2">
      <c r="A457" s="154"/>
      <c r="B457" s="155"/>
      <c r="C457" s="182" t="s">
        <v>363</v>
      </c>
      <c r="D457" s="183"/>
      <c r="E457" s="184">
        <v>141.06</v>
      </c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  <c r="Y457" s="149"/>
      <c r="Z457" s="149"/>
      <c r="AA457" s="149"/>
      <c r="AB457" s="149"/>
      <c r="AC457" s="149"/>
      <c r="AD457" s="149"/>
      <c r="AE457" s="149"/>
      <c r="AF457" s="149"/>
      <c r="AG457" s="149" t="s">
        <v>163</v>
      </c>
      <c r="AH457" s="149">
        <v>0</v>
      </c>
      <c r="AI457" s="149"/>
      <c r="AJ457" s="149"/>
      <c r="AK457" s="149"/>
      <c r="AL457" s="149"/>
      <c r="AM457" s="149"/>
      <c r="AN457" s="149"/>
      <c r="AO457" s="149"/>
      <c r="AP457" s="149"/>
      <c r="AQ457" s="149"/>
      <c r="AR457" s="149"/>
      <c r="AS457" s="149"/>
      <c r="AT457" s="149"/>
      <c r="AU457" s="149"/>
      <c r="AV457" s="149"/>
      <c r="AW457" s="149"/>
      <c r="AX457" s="149"/>
      <c r="AY457" s="149"/>
      <c r="AZ457" s="149"/>
      <c r="BA457" s="149"/>
      <c r="BB457" s="149"/>
      <c r="BC457" s="149"/>
      <c r="BD457" s="149"/>
      <c r="BE457" s="149"/>
      <c r="BF457" s="149"/>
      <c r="BG457" s="149"/>
      <c r="BH457" s="149"/>
    </row>
    <row r="458" spans="1:60" ht="22.5" outlineLevel="1" x14ac:dyDescent="0.2">
      <c r="A458" s="165">
        <v>80</v>
      </c>
      <c r="B458" s="166" t="s">
        <v>555</v>
      </c>
      <c r="C458" s="180" t="s">
        <v>556</v>
      </c>
      <c r="D458" s="181" t="s">
        <v>220</v>
      </c>
      <c r="E458" s="168">
        <v>145.29179999999999</v>
      </c>
      <c r="F458" s="167"/>
      <c r="G458" s="168">
        <f>ROUND(E458*F458,2)</f>
        <v>0</v>
      </c>
      <c r="H458" s="167"/>
      <c r="I458" s="168">
        <f>ROUND(E458*H458,2)</f>
        <v>0</v>
      </c>
      <c r="J458" s="167"/>
      <c r="K458" s="168">
        <f>ROUND(E458*J458,2)</f>
        <v>0</v>
      </c>
      <c r="L458" s="168">
        <v>21</v>
      </c>
      <c r="M458" s="168">
        <f>G458*(1+L458/100)</f>
        <v>0</v>
      </c>
      <c r="N458" s="168">
        <v>8.5000000000000006E-3</v>
      </c>
      <c r="O458" s="168">
        <f>ROUND(E458*N458,2)</f>
        <v>1.23</v>
      </c>
      <c r="P458" s="168">
        <v>0</v>
      </c>
      <c r="Q458" s="168">
        <f>ROUND(E458*P458,2)</f>
        <v>0</v>
      </c>
      <c r="R458" s="168" t="s">
        <v>373</v>
      </c>
      <c r="S458" s="168" t="s">
        <v>157</v>
      </c>
      <c r="T458" s="169" t="s">
        <v>234</v>
      </c>
      <c r="U458" s="156">
        <v>0</v>
      </c>
      <c r="V458" s="156">
        <f>ROUND(E458*U458,2)</f>
        <v>0</v>
      </c>
      <c r="W458" s="156"/>
      <c r="X458" s="156" t="s">
        <v>374</v>
      </c>
      <c r="Y458" s="149"/>
      <c r="Z458" s="149"/>
      <c r="AA458" s="149"/>
      <c r="AB458" s="149"/>
      <c r="AC458" s="149"/>
      <c r="AD458" s="149"/>
      <c r="AE458" s="149"/>
      <c r="AF458" s="149"/>
      <c r="AG458" s="149" t="s">
        <v>375</v>
      </c>
      <c r="AH458" s="149"/>
      <c r="AI458" s="149"/>
      <c r="AJ458" s="149"/>
      <c r="AK458" s="149"/>
      <c r="AL458" s="149"/>
      <c r="AM458" s="149"/>
      <c r="AN458" s="149"/>
      <c r="AO458" s="149"/>
      <c r="AP458" s="149"/>
      <c r="AQ458" s="149"/>
      <c r="AR458" s="149"/>
      <c r="AS458" s="149"/>
      <c r="AT458" s="149"/>
      <c r="AU458" s="149"/>
      <c r="AV458" s="149"/>
      <c r="AW458" s="149"/>
      <c r="AX458" s="149"/>
      <c r="AY458" s="149"/>
      <c r="AZ458" s="149"/>
      <c r="BA458" s="149"/>
      <c r="BB458" s="149"/>
      <c r="BC458" s="149"/>
      <c r="BD458" s="149"/>
      <c r="BE458" s="149"/>
      <c r="BF458" s="149"/>
      <c r="BG458" s="149"/>
      <c r="BH458" s="149"/>
    </row>
    <row r="459" spans="1:60" outlineLevel="1" x14ac:dyDescent="0.2">
      <c r="A459" s="154"/>
      <c r="B459" s="155"/>
      <c r="C459" s="182" t="s">
        <v>557</v>
      </c>
      <c r="D459" s="183"/>
      <c r="E459" s="184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  <c r="Y459" s="149"/>
      <c r="Z459" s="149"/>
      <c r="AA459" s="149"/>
      <c r="AB459" s="149"/>
      <c r="AC459" s="149"/>
      <c r="AD459" s="149"/>
      <c r="AE459" s="149"/>
      <c r="AF459" s="149"/>
      <c r="AG459" s="149" t="s">
        <v>163</v>
      </c>
      <c r="AH459" s="149">
        <v>0</v>
      </c>
      <c r="AI459" s="149"/>
      <c r="AJ459" s="149"/>
      <c r="AK459" s="149"/>
      <c r="AL459" s="149"/>
      <c r="AM459" s="149"/>
      <c r="AN459" s="149"/>
      <c r="AO459" s="149"/>
      <c r="AP459" s="149"/>
      <c r="AQ459" s="149"/>
      <c r="AR459" s="149"/>
      <c r="AS459" s="149"/>
      <c r="AT459" s="149"/>
      <c r="AU459" s="149"/>
      <c r="AV459" s="149"/>
      <c r="AW459" s="149"/>
      <c r="AX459" s="149"/>
      <c r="AY459" s="149"/>
      <c r="AZ459" s="149"/>
      <c r="BA459" s="149"/>
      <c r="BB459" s="149"/>
      <c r="BC459" s="149"/>
      <c r="BD459" s="149"/>
      <c r="BE459" s="149"/>
      <c r="BF459" s="149"/>
      <c r="BG459" s="149"/>
      <c r="BH459" s="149"/>
    </row>
    <row r="460" spans="1:60" outlineLevel="1" x14ac:dyDescent="0.2">
      <c r="A460" s="154"/>
      <c r="B460" s="155"/>
      <c r="C460" s="182" t="s">
        <v>558</v>
      </c>
      <c r="D460" s="183"/>
      <c r="E460" s="184">
        <v>145.29179999999999</v>
      </c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6"/>
      <c r="Y460" s="149"/>
      <c r="Z460" s="149"/>
      <c r="AA460" s="149"/>
      <c r="AB460" s="149"/>
      <c r="AC460" s="149"/>
      <c r="AD460" s="149"/>
      <c r="AE460" s="149"/>
      <c r="AF460" s="149"/>
      <c r="AG460" s="149" t="s">
        <v>163</v>
      </c>
      <c r="AH460" s="149">
        <v>0</v>
      </c>
      <c r="AI460" s="149"/>
      <c r="AJ460" s="149"/>
      <c r="AK460" s="149"/>
      <c r="AL460" s="149"/>
      <c r="AM460" s="149"/>
      <c r="AN460" s="149"/>
      <c r="AO460" s="149"/>
      <c r="AP460" s="149"/>
      <c r="AQ460" s="149"/>
      <c r="AR460" s="149"/>
      <c r="AS460" s="149"/>
      <c r="AT460" s="149"/>
      <c r="AU460" s="149"/>
      <c r="AV460" s="149"/>
      <c r="AW460" s="149"/>
      <c r="AX460" s="149"/>
      <c r="AY460" s="149"/>
      <c r="AZ460" s="149"/>
      <c r="BA460" s="149"/>
      <c r="BB460" s="149"/>
      <c r="BC460" s="149"/>
      <c r="BD460" s="149"/>
      <c r="BE460" s="149"/>
      <c r="BF460" s="149"/>
      <c r="BG460" s="149"/>
      <c r="BH460" s="149"/>
    </row>
    <row r="461" spans="1:60" outlineLevel="1" x14ac:dyDescent="0.2">
      <c r="A461" s="170">
        <v>81</v>
      </c>
      <c r="B461" s="171" t="s">
        <v>559</v>
      </c>
      <c r="C461" s="185" t="s">
        <v>560</v>
      </c>
      <c r="D461" s="186" t="s">
        <v>195</v>
      </c>
      <c r="E461" s="173">
        <v>1.3351299999999999</v>
      </c>
      <c r="F461" s="172"/>
      <c r="G461" s="173">
        <f>ROUND(E461*F461,2)</f>
        <v>0</v>
      </c>
      <c r="H461" s="172"/>
      <c r="I461" s="173">
        <f>ROUND(E461*H461,2)</f>
        <v>0</v>
      </c>
      <c r="J461" s="172"/>
      <c r="K461" s="173">
        <f>ROUND(E461*J461,2)</f>
        <v>0</v>
      </c>
      <c r="L461" s="173">
        <v>21</v>
      </c>
      <c r="M461" s="173">
        <f>G461*(1+L461/100)</f>
        <v>0</v>
      </c>
      <c r="N461" s="173">
        <v>0</v>
      </c>
      <c r="O461" s="173">
        <f>ROUND(E461*N461,2)</f>
        <v>0</v>
      </c>
      <c r="P461" s="173">
        <v>0</v>
      </c>
      <c r="Q461" s="173">
        <f>ROUND(E461*P461,2)</f>
        <v>0</v>
      </c>
      <c r="R461" s="173"/>
      <c r="S461" s="173" t="s">
        <v>157</v>
      </c>
      <c r="T461" s="174" t="s">
        <v>157</v>
      </c>
      <c r="U461" s="156">
        <v>1.74</v>
      </c>
      <c r="V461" s="156">
        <f>ROUND(E461*U461,2)</f>
        <v>2.3199999999999998</v>
      </c>
      <c r="W461" s="156"/>
      <c r="X461" s="156" t="s">
        <v>158</v>
      </c>
      <c r="Y461" s="149"/>
      <c r="Z461" s="149"/>
      <c r="AA461" s="149"/>
      <c r="AB461" s="149"/>
      <c r="AC461" s="149"/>
      <c r="AD461" s="149"/>
      <c r="AE461" s="149"/>
      <c r="AF461" s="149"/>
      <c r="AG461" s="149" t="s">
        <v>532</v>
      </c>
      <c r="AH461" s="149"/>
      <c r="AI461" s="149"/>
      <c r="AJ461" s="149"/>
      <c r="AK461" s="149"/>
      <c r="AL461" s="149"/>
      <c r="AM461" s="149"/>
      <c r="AN461" s="149"/>
      <c r="AO461" s="149"/>
      <c r="AP461" s="149"/>
      <c r="AQ461" s="149"/>
      <c r="AR461" s="149"/>
      <c r="AS461" s="149"/>
      <c r="AT461" s="149"/>
      <c r="AU461" s="149"/>
      <c r="AV461" s="149"/>
      <c r="AW461" s="149"/>
      <c r="AX461" s="149"/>
      <c r="AY461" s="149"/>
      <c r="AZ461" s="149"/>
      <c r="BA461" s="149"/>
      <c r="BB461" s="149"/>
      <c r="BC461" s="149"/>
      <c r="BD461" s="149"/>
      <c r="BE461" s="149"/>
      <c r="BF461" s="149"/>
      <c r="BG461" s="149"/>
      <c r="BH461" s="149"/>
    </row>
    <row r="462" spans="1:60" x14ac:dyDescent="0.2">
      <c r="A462" s="159" t="s">
        <v>152</v>
      </c>
      <c r="B462" s="160" t="s">
        <v>80</v>
      </c>
      <c r="C462" s="187" t="s">
        <v>81</v>
      </c>
      <c r="D462" s="188"/>
      <c r="E462" s="163"/>
      <c r="F462" s="163"/>
      <c r="G462" s="163">
        <f>SUMIF(AG463:AG497,"&lt;&gt;NOR",G463:G497)</f>
        <v>0</v>
      </c>
      <c r="H462" s="163"/>
      <c r="I462" s="163">
        <f>SUM(I463:I497)</f>
        <v>0</v>
      </c>
      <c r="J462" s="163"/>
      <c r="K462" s="163">
        <f>SUM(K463:K497)</f>
        <v>0</v>
      </c>
      <c r="L462" s="163"/>
      <c r="M462" s="163">
        <f>SUM(M463:M497)</f>
        <v>0</v>
      </c>
      <c r="N462" s="163"/>
      <c r="O462" s="163">
        <f>SUM(O463:O497)</f>
        <v>0.09</v>
      </c>
      <c r="P462" s="163"/>
      <c r="Q462" s="163">
        <f>SUM(Q463:Q497)</f>
        <v>0</v>
      </c>
      <c r="R462" s="163"/>
      <c r="S462" s="163"/>
      <c r="T462" s="164"/>
      <c r="U462" s="158"/>
      <c r="V462" s="158">
        <f>SUM(V463:V497)</f>
        <v>48.499999999999993</v>
      </c>
      <c r="W462" s="158"/>
      <c r="X462" s="158"/>
      <c r="AG462" t="s">
        <v>153</v>
      </c>
    </row>
    <row r="463" spans="1:60" outlineLevel="1" x14ac:dyDescent="0.2">
      <c r="A463" s="165">
        <v>82</v>
      </c>
      <c r="B463" s="166" t="s">
        <v>561</v>
      </c>
      <c r="C463" s="180" t="s">
        <v>562</v>
      </c>
      <c r="D463" s="181" t="s">
        <v>191</v>
      </c>
      <c r="E463" s="168">
        <v>5</v>
      </c>
      <c r="F463" s="167"/>
      <c r="G463" s="168">
        <f>ROUND(E463*F463,2)</f>
        <v>0</v>
      </c>
      <c r="H463" s="167"/>
      <c r="I463" s="168">
        <f>ROUND(E463*H463,2)</f>
        <v>0</v>
      </c>
      <c r="J463" s="167"/>
      <c r="K463" s="168">
        <f>ROUND(E463*J463,2)</f>
        <v>0</v>
      </c>
      <c r="L463" s="168">
        <v>21</v>
      </c>
      <c r="M463" s="168">
        <f>G463*(1+L463/100)</f>
        <v>0</v>
      </c>
      <c r="N463" s="168">
        <v>2.9E-4</v>
      </c>
      <c r="O463" s="168">
        <f>ROUND(E463*N463,2)</f>
        <v>0</v>
      </c>
      <c r="P463" s="168">
        <v>0</v>
      </c>
      <c r="Q463" s="168">
        <f>ROUND(E463*P463,2)</f>
        <v>0</v>
      </c>
      <c r="R463" s="168"/>
      <c r="S463" s="168" t="s">
        <v>157</v>
      </c>
      <c r="T463" s="169" t="s">
        <v>157</v>
      </c>
      <c r="U463" s="156">
        <v>0.22</v>
      </c>
      <c r="V463" s="156">
        <f>ROUND(E463*U463,2)</f>
        <v>1.1000000000000001</v>
      </c>
      <c r="W463" s="156"/>
      <c r="X463" s="156" t="s">
        <v>158</v>
      </c>
      <c r="Y463" s="149"/>
      <c r="Z463" s="149"/>
      <c r="AA463" s="149"/>
      <c r="AB463" s="149"/>
      <c r="AC463" s="149"/>
      <c r="AD463" s="149"/>
      <c r="AE463" s="149"/>
      <c r="AF463" s="149"/>
      <c r="AG463" s="149" t="s">
        <v>532</v>
      </c>
      <c r="AH463" s="149"/>
      <c r="AI463" s="149"/>
      <c r="AJ463" s="149"/>
      <c r="AK463" s="149"/>
      <c r="AL463" s="149"/>
      <c r="AM463" s="149"/>
      <c r="AN463" s="149"/>
      <c r="AO463" s="149"/>
      <c r="AP463" s="149"/>
      <c r="AQ463" s="149"/>
      <c r="AR463" s="149"/>
      <c r="AS463" s="149"/>
      <c r="AT463" s="149"/>
      <c r="AU463" s="149"/>
      <c r="AV463" s="149"/>
      <c r="AW463" s="149"/>
      <c r="AX463" s="149"/>
      <c r="AY463" s="149"/>
      <c r="AZ463" s="149"/>
      <c r="BA463" s="149"/>
      <c r="BB463" s="149"/>
      <c r="BC463" s="149"/>
      <c r="BD463" s="149"/>
      <c r="BE463" s="149"/>
      <c r="BF463" s="149"/>
      <c r="BG463" s="149"/>
      <c r="BH463" s="149"/>
    </row>
    <row r="464" spans="1:60" outlineLevel="1" x14ac:dyDescent="0.2">
      <c r="A464" s="154"/>
      <c r="B464" s="155"/>
      <c r="C464" s="253" t="s">
        <v>211</v>
      </c>
      <c r="D464" s="254"/>
      <c r="E464" s="254"/>
      <c r="F464" s="254"/>
      <c r="G464" s="254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6"/>
      <c r="Y464" s="149"/>
      <c r="Z464" s="149"/>
      <c r="AA464" s="149"/>
      <c r="AB464" s="149"/>
      <c r="AC464" s="149"/>
      <c r="AD464" s="149"/>
      <c r="AE464" s="149"/>
      <c r="AF464" s="149"/>
      <c r="AG464" s="149" t="s">
        <v>161</v>
      </c>
      <c r="AH464" s="149"/>
      <c r="AI464" s="149"/>
      <c r="AJ464" s="149"/>
      <c r="AK464" s="149"/>
      <c r="AL464" s="149"/>
      <c r="AM464" s="149"/>
      <c r="AN464" s="149"/>
      <c r="AO464" s="149"/>
      <c r="AP464" s="149"/>
      <c r="AQ464" s="149"/>
      <c r="AR464" s="149"/>
      <c r="AS464" s="149"/>
      <c r="AT464" s="149"/>
      <c r="AU464" s="149"/>
      <c r="AV464" s="149"/>
      <c r="AW464" s="149"/>
      <c r="AX464" s="149"/>
      <c r="AY464" s="149"/>
      <c r="AZ464" s="149"/>
      <c r="BA464" s="149"/>
      <c r="BB464" s="149"/>
      <c r="BC464" s="149"/>
      <c r="BD464" s="149"/>
      <c r="BE464" s="149"/>
      <c r="BF464" s="149"/>
      <c r="BG464" s="149"/>
      <c r="BH464" s="149"/>
    </row>
    <row r="465" spans="1:60" outlineLevel="1" x14ac:dyDescent="0.2">
      <c r="A465" s="165">
        <v>83</v>
      </c>
      <c r="B465" s="166" t="s">
        <v>563</v>
      </c>
      <c r="C465" s="180" t="s">
        <v>564</v>
      </c>
      <c r="D465" s="181" t="s">
        <v>238</v>
      </c>
      <c r="E465" s="168">
        <v>10</v>
      </c>
      <c r="F465" s="167"/>
      <c r="G465" s="168">
        <f>ROUND(E465*F465,2)</f>
        <v>0</v>
      </c>
      <c r="H465" s="167"/>
      <c r="I465" s="168">
        <f>ROUND(E465*H465,2)</f>
        <v>0</v>
      </c>
      <c r="J465" s="167"/>
      <c r="K465" s="168">
        <f>ROUND(E465*J465,2)</f>
        <v>0</v>
      </c>
      <c r="L465" s="168">
        <v>21</v>
      </c>
      <c r="M465" s="168">
        <f>G465*(1+L465/100)</f>
        <v>0</v>
      </c>
      <c r="N465" s="168">
        <v>4.6999999999999999E-4</v>
      </c>
      <c r="O465" s="168">
        <f>ROUND(E465*N465,2)</f>
        <v>0</v>
      </c>
      <c r="P465" s="168">
        <v>0</v>
      </c>
      <c r="Q465" s="168">
        <f>ROUND(E465*P465,2)</f>
        <v>0</v>
      </c>
      <c r="R465" s="168"/>
      <c r="S465" s="168" t="s">
        <v>157</v>
      </c>
      <c r="T465" s="169" t="s">
        <v>157</v>
      </c>
      <c r="U465" s="156">
        <v>0.36</v>
      </c>
      <c r="V465" s="156">
        <f>ROUND(E465*U465,2)</f>
        <v>3.6</v>
      </c>
      <c r="W465" s="156"/>
      <c r="X465" s="156" t="s">
        <v>158</v>
      </c>
      <c r="Y465" s="149"/>
      <c r="Z465" s="149"/>
      <c r="AA465" s="149"/>
      <c r="AB465" s="149"/>
      <c r="AC465" s="149"/>
      <c r="AD465" s="149"/>
      <c r="AE465" s="149"/>
      <c r="AF465" s="149"/>
      <c r="AG465" s="149" t="s">
        <v>532</v>
      </c>
      <c r="AH465" s="149"/>
      <c r="AI465" s="149"/>
      <c r="AJ465" s="149"/>
      <c r="AK465" s="149"/>
      <c r="AL465" s="149"/>
      <c r="AM465" s="149"/>
      <c r="AN465" s="149"/>
      <c r="AO465" s="149"/>
      <c r="AP465" s="149"/>
      <c r="AQ465" s="149"/>
      <c r="AR465" s="149"/>
      <c r="AS465" s="149"/>
      <c r="AT465" s="149"/>
      <c r="AU465" s="149"/>
      <c r="AV465" s="149"/>
      <c r="AW465" s="149"/>
      <c r="AX465" s="149"/>
      <c r="AY465" s="149"/>
      <c r="AZ465" s="149"/>
      <c r="BA465" s="149"/>
      <c r="BB465" s="149"/>
      <c r="BC465" s="149"/>
      <c r="BD465" s="149"/>
      <c r="BE465" s="149"/>
      <c r="BF465" s="149"/>
      <c r="BG465" s="149"/>
      <c r="BH465" s="149"/>
    </row>
    <row r="466" spans="1:60" outlineLevel="1" x14ac:dyDescent="0.2">
      <c r="A466" s="154"/>
      <c r="B466" s="155"/>
      <c r="C466" s="253" t="s">
        <v>211</v>
      </c>
      <c r="D466" s="254"/>
      <c r="E466" s="254"/>
      <c r="F466" s="254"/>
      <c r="G466" s="254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49"/>
      <c r="Z466" s="149"/>
      <c r="AA466" s="149"/>
      <c r="AB466" s="149"/>
      <c r="AC466" s="149"/>
      <c r="AD466" s="149"/>
      <c r="AE466" s="149"/>
      <c r="AF466" s="149"/>
      <c r="AG466" s="149" t="s">
        <v>161</v>
      </c>
      <c r="AH466" s="149"/>
      <c r="AI466" s="149"/>
      <c r="AJ466" s="149"/>
      <c r="AK466" s="149"/>
      <c r="AL466" s="149"/>
      <c r="AM466" s="149"/>
      <c r="AN466" s="149"/>
      <c r="AO466" s="149"/>
      <c r="AP466" s="149"/>
      <c r="AQ466" s="149"/>
      <c r="AR466" s="149"/>
      <c r="AS466" s="149"/>
      <c r="AT466" s="149"/>
      <c r="AU466" s="149"/>
      <c r="AV466" s="149"/>
      <c r="AW466" s="149"/>
      <c r="AX466" s="149"/>
      <c r="AY466" s="149"/>
      <c r="AZ466" s="149"/>
      <c r="BA466" s="149"/>
      <c r="BB466" s="149"/>
      <c r="BC466" s="149"/>
      <c r="BD466" s="149"/>
      <c r="BE466" s="149"/>
      <c r="BF466" s="149"/>
      <c r="BG466" s="149"/>
      <c r="BH466" s="149"/>
    </row>
    <row r="467" spans="1:60" outlineLevel="1" x14ac:dyDescent="0.2">
      <c r="A467" s="165">
        <v>84</v>
      </c>
      <c r="B467" s="166" t="s">
        <v>565</v>
      </c>
      <c r="C467" s="180" t="s">
        <v>566</v>
      </c>
      <c r="D467" s="181" t="s">
        <v>238</v>
      </c>
      <c r="E467" s="168">
        <v>2</v>
      </c>
      <c r="F467" s="167"/>
      <c r="G467" s="168">
        <f>ROUND(E467*F467,2)</f>
        <v>0</v>
      </c>
      <c r="H467" s="167"/>
      <c r="I467" s="168">
        <f>ROUND(E467*H467,2)</f>
        <v>0</v>
      </c>
      <c r="J467" s="167"/>
      <c r="K467" s="168">
        <f>ROUND(E467*J467,2)</f>
        <v>0</v>
      </c>
      <c r="L467" s="168">
        <v>21</v>
      </c>
      <c r="M467" s="168">
        <f>G467*(1+L467/100)</f>
        <v>0</v>
      </c>
      <c r="N467" s="168">
        <v>6.9999999999999999E-4</v>
      </c>
      <c r="O467" s="168">
        <f>ROUND(E467*N467,2)</f>
        <v>0</v>
      </c>
      <c r="P467" s="168">
        <v>0</v>
      </c>
      <c r="Q467" s="168">
        <f>ROUND(E467*P467,2)</f>
        <v>0</v>
      </c>
      <c r="R467" s="168"/>
      <c r="S467" s="168" t="s">
        <v>157</v>
      </c>
      <c r="T467" s="169" t="s">
        <v>157</v>
      </c>
      <c r="U467" s="156">
        <v>0.45</v>
      </c>
      <c r="V467" s="156">
        <f>ROUND(E467*U467,2)</f>
        <v>0.9</v>
      </c>
      <c r="W467" s="156"/>
      <c r="X467" s="156" t="s">
        <v>158</v>
      </c>
      <c r="Y467" s="149"/>
      <c r="Z467" s="149"/>
      <c r="AA467" s="149"/>
      <c r="AB467" s="149"/>
      <c r="AC467" s="149"/>
      <c r="AD467" s="149"/>
      <c r="AE467" s="149"/>
      <c r="AF467" s="149"/>
      <c r="AG467" s="149" t="s">
        <v>532</v>
      </c>
      <c r="AH467" s="149"/>
      <c r="AI467" s="149"/>
      <c r="AJ467" s="149"/>
      <c r="AK467" s="149"/>
      <c r="AL467" s="149"/>
      <c r="AM467" s="149"/>
      <c r="AN467" s="149"/>
      <c r="AO467" s="149"/>
      <c r="AP467" s="149"/>
      <c r="AQ467" s="149"/>
      <c r="AR467" s="149"/>
      <c r="AS467" s="149"/>
      <c r="AT467" s="149"/>
      <c r="AU467" s="149"/>
      <c r="AV467" s="149"/>
      <c r="AW467" s="149"/>
      <c r="AX467" s="149"/>
      <c r="AY467" s="149"/>
      <c r="AZ467" s="149"/>
      <c r="BA467" s="149"/>
      <c r="BB467" s="149"/>
      <c r="BC467" s="149"/>
      <c r="BD467" s="149"/>
      <c r="BE467" s="149"/>
      <c r="BF467" s="149"/>
      <c r="BG467" s="149"/>
      <c r="BH467" s="149"/>
    </row>
    <row r="468" spans="1:60" outlineLevel="1" x14ac:dyDescent="0.2">
      <c r="A468" s="154"/>
      <c r="B468" s="155"/>
      <c r="C468" s="253" t="s">
        <v>211</v>
      </c>
      <c r="D468" s="254"/>
      <c r="E468" s="254"/>
      <c r="F468" s="254"/>
      <c r="G468" s="254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  <c r="Y468" s="149"/>
      <c r="Z468" s="149"/>
      <c r="AA468" s="149"/>
      <c r="AB468" s="149"/>
      <c r="AC468" s="149"/>
      <c r="AD468" s="149"/>
      <c r="AE468" s="149"/>
      <c r="AF468" s="149"/>
      <c r="AG468" s="149" t="s">
        <v>161</v>
      </c>
      <c r="AH468" s="149"/>
      <c r="AI468" s="149"/>
      <c r="AJ468" s="149"/>
      <c r="AK468" s="149"/>
      <c r="AL468" s="149"/>
      <c r="AM468" s="149"/>
      <c r="AN468" s="149"/>
      <c r="AO468" s="149"/>
      <c r="AP468" s="149"/>
      <c r="AQ468" s="149"/>
      <c r="AR468" s="149"/>
      <c r="AS468" s="149"/>
      <c r="AT468" s="149"/>
      <c r="AU468" s="149"/>
      <c r="AV468" s="149"/>
      <c r="AW468" s="149"/>
      <c r="AX468" s="149"/>
      <c r="AY468" s="149"/>
      <c r="AZ468" s="149"/>
      <c r="BA468" s="149"/>
      <c r="BB468" s="149"/>
      <c r="BC468" s="149"/>
      <c r="BD468" s="149"/>
      <c r="BE468" s="149"/>
      <c r="BF468" s="149"/>
      <c r="BG468" s="149"/>
      <c r="BH468" s="149"/>
    </row>
    <row r="469" spans="1:60" outlineLevel="1" x14ac:dyDescent="0.2">
      <c r="A469" s="165">
        <v>85</v>
      </c>
      <c r="B469" s="166" t="s">
        <v>567</v>
      </c>
      <c r="C469" s="180" t="s">
        <v>568</v>
      </c>
      <c r="D469" s="181" t="s">
        <v>238</v>
      </c>
      <c r="E469" s="168">
        <v>5</v>
      </c>
      <c r="F469" s="167"/>
      <c r="G469" s="168">
        <f>ROUND(E469*F469,2)</f>
        <v>0</v>
      </c>
      <c r="H469" s="167"/>
      <c r="I469" s="168">
        <f>ROUND(E469*H469,2)</f>
        <v>0</v>
      </c>
      <c r="J469" s="167"/>
      <c r="K469" s="168">
        <f>ROUND(E469*J469,2)</f>
        <v>0</v>
      </c>
      <c r="L469" s="168">
        <v>21</v>
      </c>
      <c r="M469" s="168">
        <f>G469*(1+L469/100)</f>
        <v>0</v>
      </c>
      <c r="N469" s="168">
        <v>1.5200000000000001E-3</v>
      </c>
      <c r="O469" s="168">
        <f>ROUND(E469*N469,2)</f>
        <v>0.01</v>
      </c>
      <c r="P469" s="168">
        <v>0</v>
      </c>
      <c r="Q469" s="168">
        <f>ROUND(E469*P469,2)</f>
        <v>0</v>
      </c>
      <c r="R469" s="168"/>
      <c r="S469" s="168" t="s">
        <v>157</v>
      </c>
      <c r="T469" s="169" t="s">
        <v>157</v>
      </c>
      <c r="U469" s="156">
        <v>1.17</v>
      </c>
      <c r="V469" s="156">
        <f>ROUND(E469*U469,2)</f>
        <v>5.85</v>
      </c>
      <c r="W469" s="156"/>
      <c r="X469" s="156" t="s">
        <v>158</v>
      </c>
      <c r="Y469" s="149"/>
      <c r="Z469" s="149"/>
      <c r="AA469" s="149"/>
      <c r="AB469" s="149"/>
      <c r="AC469" s="149"/>
      <c r="AD469" s="149"/>
      <c r="AE469" s="149"/>
      <c r="AF469" s="149"/>
      <c r="AG469" s="149" t="s">
        <v>532</v>
      </c>
      <c r="AH469" s="149"/>
      <c r="AI469" s="149"/>
      <c r="AJ469" s="149"/>
      <c r="AK469" s="149"/>
      <c r="AL469" s="149"/>
      <c r="AM469" s="149"/>
      <c r="AN469" s="149"/>
      <c r="AO469" s="149"/>
      <c r="AP469" s="149"/>
      <c r="AQ469" s="149"/>
      <c r="AR469" s="149"/>
      <c r="AS469" s="149"/>
      <c r="AT469" s="149"/>
      <c r="AU469" s="149"/>
      <c r="AV469" s="149"/>
      <c r="AW469" s="149"/>
      <c r="AX469" s="149"/>
      <c r="AY469" s="149"/>
      <c r="AZ469" s="149"/>
      <c r="BA469" s="149"/>
      <c r="BB469" s="149"/>
      <c r="BC469" s="149"/>
      <c r="BD469" s="149"/>
      <c r="BE469" s="149"/>
      <c r="BF469" s="149"/>
      <c r="BG469" s="149"/>
      <c r="BH469" s="149"/>
    </row>
    <row r="470" spans="1:60" outlineLevel="1" x14ac:dyDescent="0.2">
      <c r="A470" s="154"/>
      <c r="B470" s="155"/>
      <c r="C470" s="253" t="s">
        <v>211</v>
      </c>
      <c r="D470" s="254"/>
      <c r="E470" s="254"/>
      <c r="F470" s="254"/>
      <c r="G470" s="254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6"/>
      <c r="Y470" s="149"/>
      <c r="Z470" s="149"/>
      <c r="AA470" s="149"/>
      <c r="AB470" s="149"/>
      <c r="AC470" s="149"/>
      <c r="AD470" s="149"/>
      <c r="AE470" s="149"/>
      <c r="AF470" s="149"/>
      <c r="AG470" s="149" t="s">
        <v>161</v>
      </c>
      <c r="AH470" s="149"/>
      <c r="AI470" s="149"/>
      <c r="AJ470" s="149"/>
      <c r="AK470" s="149"/>
      <c r="AL470" s="149"/>
      <c r="AM470" s="149"/>
      <c r="AN470" s="149"/>
      <c r="AO470" s="149"/>
      <c r="AP470" s="149"/>
      <c r="AQ470" s="149"/>
      <c r="AR470" s="149"/>
      <c r="AS470" s="149"/>
      <c r="AT470" s="149"/>
      <c r="AU470" s="149"/>
      <c r="AV470" s="149"/>
      <c r="AW470" s="149"/>
      <c r="AX470" s="149"/>
      <c r="AY470" s="149"/>
      <c r="AZ470" s="149"/>
      <c r="BA470" s="149"/>
      <c r="BB470" s="149"/>
      <c r="BC470" s="149"/>
      <c r="BD470" s="149"/>
      <c r="BE470" s="149"/>
      <c r="BF470" s="149"/>
      <c r="BG470" s="149"/>
      <c r="BH470" s="149"/>
    </row>
    <row r="471" spans="1:60" outlineLevel="1" x14ac:dyDescent="0.2">
      <c r="A471" s="165">
        <v>86</v>
      </c>
      <c r="B471" s="166" t="s">
        <v>569</v>
      </c>
      <c r="C471" s="180" t="s">
        <v>570</v>
      </c>
      <c r="D471" s="181" t="s">
        <v>238</v>
      </c>
      <c r="E471" s="168">
        <v>3</v>
      </c>
      <c r="F471" s="167"/>
      <c r="G471" s="168">
        <f>ROUND(E471*F471,2)</f>
        <v>0</v>
      </c>
      <c r="H471" s="167"/>
      <c r="I471" s="168">
        <f>ROUND(E471*H471,2)</f>
        <v>0</v>
      </c>
      <c r="J471" s="167"/>
      <c r="K471" s="168">
        <f>ROUND(E471*J471,2)</f>
        <v>0</v>
      </c>
      <c r="L471" s="168">
        <v>21</v>
      </c>
      <c r="M471" s="168">
        <f>G471*(1+L471/100)</f>
        <v>0</v>
      </c>
      <c r="N471" s="168">
        <v>1.31E-3</v>
      </c>
      <c r="O471" s="168">
        <f>ROUND(E471*N471,2)</f>
        <v>0</v>
      </c>
      <c r="P471" s="168">
        <v>0</v>
      </c>
      <c r="Q471" s="168">
        <f>ROUND(E471*P471,2)</f>
        <v>0</v>
      </c>
      <c r="R471" s="168"/>
      <c r="S471" s="168" t="s">
        <v>157</v>
      </c>
      <c r="T471" s="169" t="s">
        <v>157</v>
      </c>
      <c r="U471" s="156">
        <v>0.8</v>
      </c>
      <c r="V471" s="156">
        <f>ROUND(E471*U471,2)</f>
        <v>2.4</v>
      </c>
      <c r="W471" s="156"/>
      <c r="X471" s="156" t="s">
        <v>158</v>
      </c>
      <c r="Y471" s="149"/>
      <c r="Z471" s="149"/>
      <c r="AA471" s="149"/>
      <c r="AB471" s="149"/>
      <c r="AC471" s="149"/>
      <c r="AD471" s="149"/>
      <c r="AE471" s="149"/>
      <c r="AF471" s="149"/>
      <c r="AG471" s="149" t="s">
        <v>532</v>
      </c>
      <c r="AH471" s="149"/>
      <c r="AI471" s="149"/>
      <c r="AJ471" s="149"/>
      <c r="AK471" s="149"/>
      <c r="AL471" s="149"/>
      <c r="AM471" s="149"/>
      <c r="AN471" s="149"/>
      <c r="AO471" s="149"/>
      <c r="AP471" s="149"/>
      <c r="AQ471" s="149"/>
      <c r="AR471" s="149"/>
      <c r="AS471" s="149"/>
      <c r="AT471" s="149"/>
      <c r="AU471" s="149"/>
      <c r="AV471" s="149"/>
      <c r="AW471" s="149"/>
      <c r="AX471" s="149"/>
      <c r="AY471" s="149"/>
      <c r="AZ471" s="149"/>
      <c r="BA471" s="149"/>
      <c r="BB471" s="149"/>
      <c r="BC471" s="149"/>
      <c r="BD471" s="149"/>
      <c r="BE471" s="149"/>
      <c r="BF471" s="149"/>
      <c r="BG471" s="149"/>
      <c r="BH471" s="149"/>
    </row>
    <row r="472" spans="1:60" outlineLevel="1" x14ac:dyDescent="0.2">
      <c r="A472" s="154"/>
      <c r="B472" s="155"/>
      <c r="C472" s="253" t="s">
        <v>211</v>
      </c>
      <c r="D472" s="254"/>
      <c r="E472" s="254"/>
      <c r="F472" s="254"/>
      <c r="G472" s="254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49"/>
      <c r="Z472" s="149"/>
      <c r="AA472" s="149"/>
      <c r="AB472" s="149"/>
      <c r="AC472" s="149"/>
      <c r="AD472" s="149"/>
      <c r="AE472" s="149"/>
      <c r="AF472" s="149"/>
      <c r="AG472" s="149" t="s">
        <v>161</v>
      </c>
      <c r="AH472" s="149"/>
      <c r="AI472" s="149"/>
      <c r="AJ472" s="149"/>
      <c r="AK472" s="149"/>
      <c r="AL472" s="149"/>
      <c r="AM472" s="149"/>
      <c r="AN472" s="149"/>
      <c r="AO472" s="149"/>
      <c r="AP472" s="149"/>
      <c r="AQ472" s="149"/>
      <c r="AR472" s="149"/>
      <c r="AS472" s="149"/>
      <c r="AT472" s="149"/>
      <c r="AU472" s="149"/>
      <c r="AV472" s="149"/>
      <c r="AW472" s="149"/>
      <c r="AX472" s="149"/>
      <c r="AY472" s="149"/>
      <c r="AZ472" s="149"/>
      <c r="BA472" s="149"/>
      <c r="BB472" s="149"/>
      <c r="BC472" s="149"/>
      <c r="BD472" s="149"/>
      <c r="BE472" s="149"/>
      <c r="BF472" s="149"/>
      <c r="BG472" s="149"/>
      <c r="BH472" s="149"/>
    </row>
    <row r="473" spans="1:60" outlineLevel="1" x14ac:dyDescent="0.2">
      <c r="A473" s="165">
        <v>87</v>
      </c>
      <c r="B473" s="166" t="s">
        <v>571</v>
      </c>
      <c r="C473" s="180" t="s">
        <v>572</v>
      </c>
      <c r="D473" s="181" t="s">
        <v>238</v>
      </c>
      <c r="E473" s="168">
        <v>20.96</v>
      </c>
      <c r="F473" s="167"/>
      <c r="G473" s="168">
        <f>ROUND(E473*F473,2)</f>
        <v>0</v>
      </c>
      <c r="H473" s="167"/>
      <c r="I473" s="168">
        <f>ROUND(E473*H473,2)</f>
        <v>0</v>
      </c>
      <c r="J473" s="167"/>
      <c r="K473" s="168">
        <f>ROUND(E473*J473,2)</f>
        <v>0</v>
      </c>
      <c r="L473" s="168">
        <v>21</v>
      </c>
      <c r="M473" s="168">
        <f>G473*(1+L473/100)</f>
        <v>0</v>
      </c>
      <c r="N473" s="168">
        <v>2.0999999999999999E-3</v>
      </c>
      <c r="O473" s="168">
        <f>ROUND(E473*N473,2)</f>
        <v>0.04</v>
      </c>
      <c r="P473" s="168">
        <v>0</v>
      </c>
      <c r="Q473" s="168">
        <f>ROUND(E473*P473,2)</f>
        <v>0</v>
      </c>
      <c r="R473" s="168"/>
      <c r="S473" s="168" t="s">
        <v>157</v>
      </c>
      <c r="T473" s="169" t="s">
        <v>157</v>
      </c>
      <c r="U473" s="156">
        <v>0.8</v>
      </c>
      <c r="V473" s="156">
        <f>ROUND(E473*U473,2)</f>
        <v>16.77</v>
      </c>
      <c r="W473" s="156"/>
      <c r="X473" s="156" t="s">
        <v>158</v>
      </c>
      <c r="Y473" s="149"/>
      <c r="Z473" s="149"/>
      <c r="AA473" s="149"/>
      <c r="AB473" s="149"/>
      <c r="AC473" s="149"/>
      <c r="AD473" s="149"/>
      <c r="AE473" s="149"/>
      <c r="AF473" s="149"/>
      <c r="AG473" s="149" t="s">
        <v>532</v>
      </c>
      <c r="AH473" s="149"/>
      <c r="AI473" s="149"/>
      <c r="AJ473" s="149"/>
      <c r="AK473" s="149"/>
      <c r="AL473" s="149"/>
      <c r="AM473" s="149"/>
      <c r="AN473" s="149"/>
      <c r="AO473" s="149"/>
      <c r="AP473" s="149"/>
      <c r="AQ473" s="149"/>
      <c r="AR473" s="149"/>
      <c r="AS473" s="149"/>
      <c r="AT473" s="149"/>
      <c r="AU473" s="149"/>
      <c r="AV473" s="149"/>
      <c r="AW473" s="149"/>
      <c r="AX473" s="149"/>
      <c r="AY473" s="149"/>
      <c r="AZ473" s="149"/>
      <c r="BA473" s="149"/>
      <c r="BB473" s="149"/>
      <c r="BC473" s="149"/>
      <c r="BD473" s="149"/>
      <c r="BE473" s="149"/>
      <c r="BF473" s="149"/>
      <c r="BG473" s="149"/>
      <c r="BH473" s="149"/>
    </row>
    <row r="474" spans="1:60" outlineLevel="1" x14ac:dyDescent="0.2">
      <c r="A474" s="154"/>
      <c r="B474" s="155"/>
      <c r="C474" s="253" t="s">
        <v>211</v>
      </c>
      <c r="D474" s="254"/>
      <c r="E474" s="254"/>
      <c r="F474" s="254"/>
      <c r="G474" s="254"/>
      <c r="H474" s="156"/>
      <c r="I474" s="156"/>
      <c r="J474" s="156"/>
      <c r="K474" s="156"/>
      <c r="L474" s="156"/>
      <c r="M474" s="156"/>
      <c r="N474" s="156"/>
      <c r="O474" s="156"/>
      <c r="P474" s="156"/>
      <c r="Q474" s="156"/>
      <c r="R474" s="156"/>
      <c r="S474" s="156"/>
      <c r="T474" s="156"/>
      <c r="U474" s="156"/>
      <c r="V474" s="156"/>
      <c r="W474" s="156"/>
      <c r="X474" s="156"/>
      <c r="Y474" s="149"/>
      <c r="Z474" s="149"/>
      <c r="AA474" s="149"/>
      <c r="AB474" s="149"/>
      <c r="AC474" s="149"/>
      <c r="AD474" s="149"/>
      <c r="AE474" s="149"/>
      <c r="AF474" s="149"/>
      <c r="AG474" s="149" t="s">
        <v>161</v>
      </c>
      <c r="AH474" s="149"/>
      <c r="AI474" s="149"/>
      <c r="AJ474" s="149"/>
      <c r="AK474" s="149"/>
      <c r="AL474" s="149"/>
      <c r="AM474" s="149"/>
      <c r="AN474" s="149"/>
      <c r="AO474" s="149"/>
      <c r="AP474" s="149"/>
      <c r="AQ474" s="149"/>
      <c r="AR474" s="149"/>
      <c r="AS474" s="149"/>
      <c r="AT474" s="149"/>
      <c r="AU474" s="149"/>
      <c r="AV474" s="149"/>
      <c r="AW474" s="149"/>
      <c r="AX474" s="149"/>
      <c r="AY474" s="149"/>
      <c r="AZ474" s="149"/>
      <c r="BA474" s="149"/>
      <c r="BB474" s="149"/>
      <c r="BC474" s="149"/>
      <c r="BD474" s="149"/>
      <c r="BE474" s="149"/>
      <c r="BF474" s="149"/>
      <c r="BG474" s="149"/>
      <c r="BH474" s="149"/>
    </row>
    <row r="475" spans="1:60" ht="22.5" outlineLevel="1" x14ac:dyDescent="0.2">
      <c r="A475" s="154"/>
      <c r="B475" s="155"/>
      <c r="C475" s="182" t="s">
        <v>573</v>
      </c>
      <c r="D475" s="183"/>
      <c r="E475" s="184">
        <v>20.96</v>
      </c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49"/>
      <c r="Z475" s="149"/>
      <c r="AA475" s="149"/>
      <c r="AB475" s="149"/>
      <c r="AC475" s="149"/>
      <c r="AD475" s="149"/>
      <c r="AE475" s="149"/>
      <c r="AF475" s="149"/>
      <c r="AG475" s="149" t="s">
        <v>163</v>
      </c>
      <c r="AH475" s="149">
        <v>0</v>
      </c>
      <c r="AI475" s="149"/>
      <c r="AJ475" s="149"/>
      <c r="AK475" s="149"/>
      <c r="AL475" s="149"/>
      <c r="AM475" s="149"/>
      <c r="AN475" s="149"/>
      <c r="AO475" s="149"/>
      <c r="AP475" s="149"/>
      <c r="AQ475" s="149"/>
      <c r="AR475" s="149"/>
      <c r="AS475" s="149"/>
      <c r="AT475" s="149"/>
      <c r="AU475" s="149"/>
      <c r="AV475" s="149"/>
      <c r="AW475" s="149"/>
      <c r="AX475" s="149"/>
      <c r="AY475" s="149"/>
      <c r="AZ475" s="149"/>
      <c r="BA475" s="149"/>
      <c r="BB475" s="149"/>
      <c r="BC475" s="149"/>
      <c r="BD475" s="149"/>
      <c r="BE475" s="149"/>
      <c r="BF475" s="149"/>
      <c r="BG475" s="149"/>
      <c r="BH475" s="149"/>
    </row>
    <row r="476" spans="1:60" outlineLevel="1" x14ac:dyDescent="0.2">
      <c r="A476" s="165">
        <v>88</v>
      </c>
      <c r="B476" s="166" t="s">
        <v>574</v>
      </c>
      <c r="C476" s="180" t="s">
        <v>575</v>
      </c>
      <c r="D476" s="181" t="s">
        <v>238</v>
      </c>
      <c r="E476" s="168">
        <v>15</v>
      </c>
      <c r="F476" s="167"/>
      <c r="G476" s="168">
        <f>ROUND(E476*F476,2)</f>
        <v>0</v>
      </c>
      <c r="H476" s="167"/>
      <c r="I476" s="168">
        <f>ROUND(E476*H476,2)</f>
        <v>0</v>
      </c>
      <c r="J476" s="167"/>
      <c r="K476" s="168">
        <f>ROUND(E476*J476,2)</f>
        <v>0</v>
      </c>
      <c r="L476" s="168">
        <v>21</v>
      </c>
      <c r="M476" s="168">
        <f>G476*(1+L476/100)</f>
        <v>0</v>
      </c>
      <c r="N476" s="168">
        <v>2.5200000000000001E-3</v>
      </c>
      <c r="O476" s="168">
        <f>ROUND(E476*N476,2)</f>
        <v>0.04</v>
      </c>
      <c r="P476" s="168">
        <v>0</v>
      </c>
      <c r="Q476" s="168">
        <f>ROUND(E476*P476,2)</f>
        <v>0</v>
      </c>
      <c r="R476" s="168"/>
      <c r="S476" s="168" t="s">
        <v>157</v>
      </c>
      <c r="T476" s="169" t="s">
        <v>157</v>
      </c>
      <c r="U476" s="156">
        <v>0.8</v>
      </c>
      <c r="V476" s="156">
        <f>ROUND(E476*U476,2)</f>
        <v>12</v>
      </c>
      <c r="W476" s="156"/>
      <c r="X476" s="156" t="s">
        <v>158</v>
      </c>
      <c r="Y476" s="149"/>
      <c r="Z476" s="149"/>
      <c r="AA476" s="149"/>
      <c r="AB476" s="149"/>
      <c r="AC476" s="149"/>
      <c r="AD476" s="149"/>
      <c r="AE476" s="149"/>
      <c r="AF476" s="149"/>
      <c r="AG476" s="149" t="s">
        <v>532</v>
      </c>
      <c r="AH476" s="149"/>
      <c r="AI476" s="149"/>
      <c r="AJ476" s="149"/>
      <c r="AK476" s="149"/>
      <c r="AL476" s="149"/>
      <c r="AM476" s="149"/>
      <c r="AN476" s="149"/>
      <c r="AO476" s="149"/>
      <c r="AP476" s="149"/>
      <c r="AQ476" s="149"/>
      <c r="AR476" s="149"/>
      <c r="AS476" s="149"/>
      <c r="AT476" s="149"/>
      <c r="AU476" s="149"/>
      <c r="AV476" s="149"/>
      <c r="AW476" s="149"/>
      <c r="AX476" s="149"/>
      <c r="AY476" s="149"/>
      <c r="AZ476" s="149"/>
      <c r="BA476" s="149"/>
      <c r="BB476" s="149"/>
      <c r="BC476" s="149"/>
      <c r="BD476" s="149"/>
      <c r="BE476" s="149"/>
      <c r="BF476" s="149"/>
      <c r="BG476" s="149"/>
      <c r="BH476" s="149"/>
    </row>
    <row r="477" spans="1:60" outlineLevel="1" x14ac:dyDescent="0.2">
      <c r="A477" s="154"/>
      <c r="B477" s="155"/>
      <c r="C477" s="253" t="s">
        <v>211</v>
      </c>
      <c r="D477" s="254"/>
      <c r="E477" s="254"/>
      <c r="F477" s="254"/>
      <c r="G477" s="254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  <c r="Y477" s="149"/>
      <c r="Z477" s="149"/>
      <c r="AA477" s="149"/>
      <c r="AB477" s="149"/>
      <c r="AC477" s="149"/>
      <c r="AD477" s="149"/>
      <c r="AE477" s="149"/>
      <c r="AF477" s="149"/>
      <c r="AG477" s="149" t="s">
        <v>161</v>
      </c>
      <c r="AH477" s="149"/>
      <c r="AI477" s="149"/>
      <c r="AJ477" s="149"/>
      <c r="AK477" s="149"/>
      <c r="AL477" s="149"/>
      <c r="AM477" s="149"/>
      <c r="AN477" s="149"/>
      <c r="AO477" s="149"/>
      <c r="AP477" s="149"/>
      <c r="AQ477" s="149"/>
      <c r="AR477" s="149"/>
      <c r="AS477" s="149"/>
      <c r="AT477" s="149"/>
      <c r="AU477" s="149"/>
      <c r="AV477" s="149"/>
      <c r="AW477" s="149"/>
      <c r="AX477" s="149"/>
      <c r="AY477" s="149"/>
      <c r="AZ477" s="149"/>
      <c r="BA477" s="149"/>
      <c r="BB477" s="149"/>
      <c r="BC477" s="149"/>
      <c r="BD477" s="149"/>
      <c r="BE477" s="149"/>
      <c r="BF477" s="149"/>
      <c r="BG477" s="149"/>
      <c r="BH477" s="149"/>
    </row>
    <row r="478" spans="1:60" outlineLevel="1" x14ac:dyDescent="0.2">
      <c r="A478" s="154"/>
      <c r="B478" s="155"/>
      <c r="C478" s="182" t="s">
        <v>576</v>
      </c>
      <c r="D478" s="183"/>
      <c r="E478" s="184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  <c r="Y478" s="149"/>
      <c r="Z478" s="149"/>
      <c r="AA478" s="149"/>
      <c r="AB478" s="149"/>
      <c r="AC478" s="149"/>
      <c r="AD478" s="149"/>
      <c r="AE478" s="149"/>
      <c r="AF478" s="149"/>
      <c r="AG478" s="149" t="s">
        <v>163</v>
      </c>
      <c r="AH478" s="149">
        <v>0</v>
      </c>
      <c r="AI478" s="149"/>
      <c r="AJ478" s="149"/>
      <c r="AK478" s="149"/>
      <c r="AL478" s="149"/>
      <c r="AM478" s="149"/>
      <c r="AN478" s="149"/>
      <c r="AO478" s="149"/>
      <c r="AP478" s="149"/>
      <c r="AQ478" s="149"/>
      <c r="AR478" s="149"/>
      <c r="AS478" s="149"/>
      <c r="AT478" s="149"/>
      <c r="AU478" s="149"/>
      <c r="AV478" s="149"/>
      <c r="AW478" s="149"/>
      <c r="AX478" s="149"/>
      <c r="AY478" s="149"/>
      <c r="AZ478" s="149"/>
      <c r="BA478" s="149"/>
      <c r="BB478" s="149"/>
      <c r="BC478" s="149"/>
      <c r="BD478" s="149"/>
      <c r="BE478" s="149"/>
      <c r="BF478" s="149"/>
      <c r="BG478" s="149"/>
      <c r="BH478" s="149"/>
    </row>
    <row r="479" spans="1:60" outlineLevel="1" x14ac:dyDescent="0.2">
      <c r="A479" s="154"/>
      <c r="B479" s="155"/>
      <c r="C479" s="182" t="s">
        <v>577</v>
      </c>
      <c r="D479" s="183"/>
      <c r="E479" s="184">
        <v>15</v>
      </c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  <c r="Y479" s="149"/>
      <c r="Z479" s="149"/>
      <c r="AA479" s="149"/>
      <c r="AB479" s="149"/>
      <c r="AC479" s="149"/>
      <c r="AD479" s="149"/>
      <c r="AE479" s="149"/>
      <c r="AF479" s="149"/>
      <c r="AG479" s="149" t="s">
        <v>163</v>
      </c>
      <c r="AH479" s="149">
        <v>0</v>
      </c>
      <c r="AI479" s="149"/>
      <c r="AJ479" s="149"/>
      <c r="AK479" s="149"/>
      <c r="AL479" s="149"/>
      <c r="AM479" s="149"/>
      <c r="AN479" s="149"/>
      <c r="AO479" s="149"/>
      <c r="AP479" s="149"/>
      <c r="AQ479" s="149"/>
      <c r="AR479" s="149"/>
      <c r="AS479" s="149"/>
      <c r="AT479" s="149"/>
      <c r="AU479" s="149"/>
      <c r="AV479" s="149"/>
      <c r="AW479" s="149"/>
      <c r="AX479" s="149"/>
      <c r="AY479" s="149"/>
      <c r="AZ479" s="149"/>
      <c r="BA479" s="149"/>
      <c r="BB479" s="149"/>
      <c r="BC479" s="149"/>
      <c r="BD479" s="149"/>
      <c r="BE479" s="149"/>
      <c r="BF479" s="149"/>
      <c r="BG479" s="149"/>
      <c r="BH479" s="149"/>
    </row>
    <row r="480" spans="1:60" outlineLevel="1" x14ac:dyDescent="0.2">
      <c r="A480" s="165">
        <v>89</v>
      </c>
      <c r="B480" s="166" t="s">
        <v>578</v>
      </c>
      <c r="C480" s="180" t="s">
        <v>579</v>
      </c>
      <c r="D480" s="181" t="s">
        <v>191</v>
      </c>
      <c r="E480" s="168">
        <v>1</v>
      </c>
      <c r="F480" s="167"/>
      <c r="G480" s="168">
        <f>ROUND(E480*F480,2)</f>
        <v>0</v>
      </c>
      <c r="H480" s="167"/>
      <c r="I480" s="168">
        <f>ROUND(E480*H480,2)</f>
        <v>0</v>
      </c>
      <c r="J480" s="167"/>
      <c r="K480" s="168">
        <f>ROUND(E480*J480,2)</f>
        <v>0</v>
      </c>
      <c r="L480" s="168">
        <v>21</v>
      </c>
      <c r="M480" s="168">
        <f>G480*(1+L480/100)</f>
        <v>0</v>
      </c>
      <c r="N480" s="168">
        <v>0</v>
      </c>
      <c r="O480" s="168">
        <f>ROUND(E480*N480,2)</f>
        <v>0</v>
      </c>
      <c r="P480" s="168">
        <v>0</v>
      </c>
      <c r="Q480" s="168">
        <f>ROUND(E480*P480,2)</f>
        <v>0</v>
      </c>
      <c r="R480" s="168"/>
      <c r="S480" s="168" t="s">
        <v>157</v>
      </c>
      <c r="T480" s="169" t="s">
        <v>157</v>
      </c>
      <c r="U480" s="156">
        <v>0.157</v>
      </c>
      <c r="V480" s="156">
        <f>ROUND(E480*U480,2)</f>
        <v>0.16</v>
      </c>
      <c r="W480" s="156"/>
      <c r="X480" s="156" t="s">
        <v>158</v>
      </c>
      <c r="Y480" s="149"/>
      <c r="Z480" s="149"/>
      <c r="AA480" s="149"/>
      <c r="AB480" s="149"/>
      <c r="AC480" s="149"/>
      <c r="AD480" s="149"/>
      <c r="AE480" s="149"/>
      <c r="AF480" s="149"/>
      <c r="AG480" s="149" t="s">
        <v>532</v>
      </c>
      <c r="AH480" s="149"/>
      <c r="AI480" s="149"/>
      <c r="AJ480" s="149"/>
      <c r="AK480" s="149"/>
      <c r="AL480" s="149"/>
      <c r="AM480" s="149"/>
      <c r="AN480" s="149"/>
      <c r="AO480" s="149"/>
      <c r="AP480" s="149"/>
      <c r="AQ480" s="149"/>
      <c r="AR480" s="149"/>
      <c r="AS480" s="149"/>
      <c r="AT480" s="149"/>
      <c r="AU480" s="149"/>
      <c r="AV480" s="149"/>
      <c r="AW480" s="149"/>
      <c r="AX480" s="149"/>
      <c r="AY480" s="149"/>
      <c r="AZ480" s="149"/>
      <c r="BA480" s="149"/>
      <c r="BB480" s="149"/>
      <c r="BC480" s="149"/>
      <c r="BD480" s="149"/>
      <c r="BE480" s="149"/>
      <c r="BF480" s="149"/>
      <c r="BG480" s="149"/>
      <c r="BH480" s="149"/>
    </row>
    <row r="481" spans="1:60" outlineLevel="1" x14ac:dyDescent="0.2">
      <c r="A481" s="154"/>
      <c r="B481" s="155"/>
      <c r="C481" s="182" t="s">
        <v>580</v>
      </c>
      <c r="D481" s="183"/>
      <c r="E481" s="184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  <c r="Y481" s="149"/>
      <c r="Z481" s="149"/>
      <c r="AA481" s="149"/>
      <c r="AB481" s="149"/>
      <c r="AC481" s="149"/>
      <c r="AD481" s="149"/>
      <c r="AE481" s="149"/>
      <c r="AF481" s="149"/>
      <c r="AG481" s="149" t="s">
        <v>163</v>
      </c>
      <c r="AH481" s="149">
        <v>0</v>
      </c>
      <c r="AI481" s="149"/>
      <c r="AJ481" s="149"/>
      <c r="AK481" s="149"/>
      <c r="AL481" s="149"/>
      <c r="AM481" s="149"/>
      <c r="AN481" s="149"/>
      <c r="AO481" s="149"/>
      <c r="AP481" s="149"/>
      <c r="AQ481" s="149"/>
      <c r="AR481" s="149"/>
      <c r="AS481" s="149"/>
      <c r="AT481" s="149"/>
      <c r="AU481" s="149"/>
      <c r="AV481" s="149"/>
      <c r="AW481" s="149"/>
      <c r="AX481" s="149"/>
      <c r="AY481" s="149"/>
      <c r="AZ481" s="149"/>
      <c r="BA481" s="149"/>
      <c r="BB481" s="149"/>
      <c r="BC481" s="149"/>
      <c r="BD481" s="149"/>
      <c r="BE481" s="149"/>
      <c r="BF481" s="149"/>
      <c r="BG481" s="149"/>
      <c r="BH481" s="149"/>
    </row>
    <row r="482" spans="1:60" outlineLevel="1" x14ac:dyDescent="0.2">
      <c r="A482" s="154"/>
      <c r="B482" s="155"/>
      <c r="C482" s="182" t="s">
        <v>43</v>
      </c>
      <c r="D482" s="183"/>
      <c r="E482" s="184">
        <v>1</v>
      </c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49"/>
      <c r="Z482" s="149"/>
      <c r="AA482" s="149"/>
      <c r="AB482" s="149"/>
      <c r="AC482" s="149"/>
      <c r="AD482" s="149"/>
      <c r="AE482" s="149"/>
      <c r="AF482" s="149"/>
      <c r="AG482" s="149" t="s">
        <v>163</v>
      </c>
      <c r="AH482" s="149">
        <v>0</v>
      </c>
      <c r="AI482" s="149"/>
      <c r="AJ482" s="149"/>
      <c r="AK482" s="149"/>
      <c r="AL482" s="149"/>
      <c r="AM482" s="149"/>
      <c r="AN482" s="149"/>
      <c r="AO482" s="149"/>
      <c r="AP482" s="149"/>
      <c r="AQ482" s="149"/>
      <c r="AR482" s="149"/>
      <c r="AS482" s="149"/>
      <c r="AT482" s="149"/>
      <c r="AU482" s="149"/>
      <c r="AV482" s="149"/>
      <c r="AW482" s="149"/>
      <c r="AX482" s="149"/>
      <c r="AY482" s="149"/>
      <c r="AZ482" s="149"/>
      <c r="BA482" s="149"/>
      <c r="BB482" s="149"/>
      <c r="BC482" s="149"/>
      <c r="BD482" s="149"/>
      <c r="BE482" s="149"/>
      <c r="BF482" s="149"/>
      <c r="BG482" s="149"/>
      <c r="BH482" s="149"/>
    </row>
    <row r="483" spans="1:60" outlineLevel="1" x14ac:dyDescent="0.2">
      <c r="A483" s="165">
        <v>90</v>
      </c>
      <c r="B483" s="166" t="s">
        <v>581</v>
      </c>
      <c r="C483" s="180" t="s">
        <v>582</v>
      </c>
      <c r="D483" s="181" t="s">
        <v>191</v>
      </c>
      <c r="E483" s="168">
        <v>9</v>
      </c>
      <c r="F483" s="167"/>
      <c r="G483" s="168">
        <f>ROUND(E483*F483,2)</f>
        <v>0</v>
      </c>
      <c r="H483" s="167"/>
      <c r="I483" s="168">
        <f>ROUND(E483*H483,2)</f>
        <v>0</v>
      </c>
      <c r="J483" s="167"/>
      <c r="K483" s="168">
        <f>ROUND(E483*J483,2)</f>
        <v>0</v>
      </c>
      <c r="L483" s="168">
        <v>21</v>
      </c>
      <c r="M483" s="168">
        <f>G483*(1+L483/100)</f>
        <v>0</v>
      </c>
      <c r="N483" s="168">
        <v>0</v>
      </c>
      <c r="O483" s="168">
        <f>ROUND(E483*N483,2)</f>
        <v>0</v>
      </c>
      <c r="P483" s="168">
        <v>0</v>
      </c>
      <c r="Q483" s="168">
        <f>ROUND(E483*P483,2)</f>
        <v>0</v>
      </c>
      <c r="R483" s="168"/>
      <c r="S483" s="168" t="s">
        <v>157</v>
      </c>
      <c r="T483" s="169" t="s">
        <v>157</v>
      </c>
      <c r="U483" s="156">
        <v>0.17399999999999999</v>
      </c>
      <c r="V483" s="156">
        <f>ROUND(E483*U483,2)</f>
        <v>1.57</v>
      </c>
      <c r="W483" s="156"/>
      <c r="X483" s="156" t="s">
        <v>158</v>
      </c>
      <c r="Y483" s="149"/>
      <c r="Z483" s="149"/>
      <c r="AA483" s="149"/>
      <c r="AB483" s="149"/>
      <c r="AC483" s="149"/>
      <c r="AD483" s="149"/>
      <c r="AE483" s="149"/>
      <c r="AF483" s="149"/>
      <c r="AG483" s="149" t="s">
        <v>532</v>
      </c>
      <c r="AH483" s="149"/>
      <c r="AI483" s="149"/>
      <c r="AJ483" s="149"/>
      <c r="AK483" s="149"/>
      <c r="AL483" s="149"/>
      <c r="AM483" s="149"/>
      <c r="AN483" s="149"/>
      <c r="AO483" s="149"/>
      <c r="AP483" s="149"/>
      <c r="AQ483" s="149"/>
      <c r="AR483" s="149"/>
      <c r="AS483" s="149"/>
      <c r="AT483" s="149"/>
      <c r="AU483" s="149"/>
      <c r="AV483" s="149"/>
      <c r="AW483" s="149"/>
      <c r="AX483" s="149"/>
      <c r="AY483" s="149"/>
      <c r="AZ483" s="149"/>
      <c r="BA483" s="149"/>
      <c r="BB483" s="149"/>
      <c r="BC483" s="149"/>
      <c r="BD483" s="149"/>
      <c r="BE483" s="149"/>
      <c r="BF483" s="149"/>
      <c r="BG483" s="149"/>
      <c r="BH483" s="149"/>
    </row>
    <row r="484" spans="1:60" outlineLevel="1" x14ac:dyDescent="0.2">
      <c r="A484" s="154"/>
      <c r="B484" s="155"/>
      <c r="C484" s="182" t="s">
        <v>583</v>
      </c>
      <c r="D484" s="183"/>
      <c r="E484" s="184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49"/>
      <c r="Z484" s="149"/>
      <c r="AA484" s="149"/>
      <c r="AB484" s="149"/>
      <c r="AC484" s="149"/>
      <c r="AD484" s="149"/>
      <c r="AE484" s="149"/>
      <c r="AF484" s="149"/>
      <c r="AG484" s="149" t="s">
        <v>163</v>
      </c>
      <c r="AH484" s="149">
        <v>0</v>
      </c>
      <c r="AI484" s="149"/>
      <c r="AJ484" s="149"/>
      <c r="AK484" s="149"/>
      <c r="AL484" s="149"/>
      <c r="AM484" s="149"/>
      <c r="AN484" s="149"/>
      <c r="AO484" s="149"/>
      <c r="AP484" s="149"/>
      <c r="AQ484" s="149"/>
      <c r="AR484" s="149"/>
      <c r="AS484" s="149"/>
      <c r="AT484" s="149"/>
      <c r="AU484" s="149"/>
      <c r="AV484" s="149"/>
      <c r="AW484" s="149"/>
      <c r="AX484" s="149"/>
      <c r="AY484" s="149"/>
      <c r="AZ484" s="149"/>
      <c r="BA484" s="149"/>
      <c r="BB484" s="149"/>
      <c r="BC484" s="149"/>
      <c r="BD484" s="149"/>
      <c r="BE484" s="149"/>
      <c r="BF484" s="149"/>
      <c r="BG484" s="149"/>
      <c r="BH484" s="149"/>
    </row>
    <row r="485" spans="1:60" outlineLevel="1" x14ac:dyDescent="0.2">
      <c r="A485" s="154"/>
      <c r="B485" s="155"/>
      <c r="C485" s="182" t="s">
        <v>584</v>
      </c>
      <c r="D485" s="183"/>
      <c r="E485" s="184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  <c r="Y485" s="149"/>
      <c r="Z485" s="149"/>
      <c r="AA485" s="149"/>
      <c r="AB485" s="149"/>
      <c r="AC485" s="149"/>
      <c r="AD485" s="149"/>
      <c r="AE485" s="149"/>
      <c r="AF485" s="149"/>
      <c r="AG485" s="149" t="s">
        <v>163</v>
      </c>
      <c r="AH485" s="149">
        <v>0</v>
      </c>
      <c r="AI485" s="149"/>
      <c r="AJ485" s="149"/>
      <c r="AK485" s="149"/>
      <c r="AL485" s="149"/>
      <c r="AM485" s="149"/>
      <c r="AN485" s="149"/>
      <c r="AO485" s="149"/>
      <c r="AP485" s="149"/>
      <c r="AQ485" s="149"/>
      <c r="AR485" s="149"/>
      <c r="AS485" s="149"/>
      <c r="AT485" s="149"/>
      <c r="AU485" s="149"/>
      <c r="AV485" s="149"/>
      <c r="AW485" s="149"/>
      <c r="AX485" s="149"/>
      <c r="AY485" s="149"/>
      <c r="AZ485" s="149"/>
      <c r="BA485" s="149"/>
      <c r="BB485" s="149"/>
      <c r="BC485" s="149"/>
      <c r="BD485" s="149"/>
      <c r="BE485" s="149"/>
      <c r="BF485" s="149"/>
      <c r="BG485" s="149"/>
      <c r="BH485" s="149"/>
    </row>
    <row r="486" spans="1:60" outlineLevel="1" x14ac:dyDescent="0.2">
      <c r="A486" s="154"/>
      <c r="B486" s="155"/>
      <c r="C486" s="182" t="s">
        <v>585</v>
      </c>
      <c r="D486" s="183"/>
      <c r="E486" s="184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  <c r="Y486" s="149"/>
      <c r="Z486" s="149"/>
      <c r="AA486" s="149"/>
      <c r="AB486" s="149"/>
      <c r="AC486" s="149"/>
      <c r="AD486" s="149"/>
      <c r="AE486" s="149"/>
      <c r="AF486" s="149"/>
      <c r="AG486" s="149" t="s">
        <v>163</v>
      </c>
      <c r="AH486" s="149">
        <v>0</v>
      </c>
      <c r="AI486" s="149"/>
      <c r="AJ486" s="149"/>
      <c r="AK486" s="149"/>
      <c r="AL486" s="149"/>
      <c r="AM486" s="149"/>
      <c r="AN486" s="149"/>
      <c r="AO486" s="149"/>
      <c r="AP486" s="149"/>
      <c r="AQ486" s="149"/>
      <c r="AR486" s="149"/>
      <c r="AS486" s="149"/>
      <c r="AT486" s="149"/>
      <c r="AU486" s="149"/>
      <c r="AV486" s="149"/>
      <c r="AW486" s="149"/>
      <c r="AX486" s="149"/>
      <c r="AY486" s="149"/>
      <c r="AZ486" s="149"/>
      <c r="BA486" s="149"/>
      <c r="BB486" s="149"/>
      <c r="BC486" s="149"/>
      <c r="BD486" s="149"/>
      <c r="BE486" s="149"/>
      <c r="BF486" s="149"/>
      <c r="BG486" s="149"/>
      <c r="BH486" s="149"/>
    </row>
    <row r="487" spans="1:60" outlineLevel="1" x14ac:dyDescent="0.2">
      <c r="A487" s="154"/>
      <c r="B487" s="155"/>
      <c r="C487" s="182" t="s">
        <v>586</v>
      </c>
      <c r="D487" s="183"/>
      <c r="E487" s="184">
        <v>9</v>
      </c>
      <c r="F487" s="156"/>
      <c r="G487" s="156"/>
      <c r="H487" s="156"/>
      <c r="I487" s="156"/>
      <c r="J487" s="156"/>
      <c r="K487" s="156"/>
      <c r="L487" s="156"/>
      <c r="M487" s="156"/>
      <c r="N487" s="156"/>
      <c r="O487" s="156"/>
      <c r="P487" s="156"/>
      <c r="Q487" s="156"/>
      <c r="R487" s="156"/>
      <c r="S487" s="156"/>
      <c r="T487" s="156"/>
      <c r="U487" s="156"/>
      <c r="V487" s="156"/>
      <c r="W487" s="156"/>
      <c r="X487" s="156"/>
      <c r="Y487" s="149"/>
      <c r="Z487" s="149"/>
      <c r="AA487" s="149"/>
      <c r="AB487" s="149"/>
      <c r="AC487" s="149"/>
      <c r="AD487" s="149"/>
      <c r="AE487" s="149"/>
      <c r="AF487" s="149"/>
      <c r="AG487" s="149" t="s">
        <v>163</v>
      </c>
      <c r="AH487" s="149">
        <v>0</v>
      </c>
      <c r="AI487" s="149"/>
      <c r="AJ487" s="149"/>
      <c r="AK487" s="149"/>
      <c r="AL487" s="149"/>
      <c r="AM487" s="149"/>
      <c r="AN487" s="149"/>
      <c r="AO487" s="149"/>
      <c r="AP487" s="149"/>
      <c r="AQ487" s="149"/>
      <c r="AR487" s="149"/>
      <c r="AS487" s="149"/>
      <c r="AT487" s="149"/>
      <c r="AU487" s="149"/>
      <c r="AV487" s="149"/>
      <c r="AW487" s="149"/>
      <c r="AX487" s="149"/>
      <c r="AY487" s="149"/>
      <c r="AZ487" s="149"/>
      <c r="BA487" s="149"/>
      <c r="BB487" s="149"/>
      <c r="BC487" s="149"/>
      <c r="BD487" s="149"/>
      <c r="BE487" s="149"/>
      <c r="BF487" s="149"/>
      <c r="BG487" s="149"/>
      <c r="BH487" s="149"/>
    </row>
    <row r="488" spans="1:60" outlineLevel="1" x14ac:dyDescent="0.2">
      <c r="A488" s="165">
        <v>91</v>
      </c>
      <c r="B488" s="166" t="s">
        <v>587</v>
      </c>
      <c r="C488" s="180" t="s">
        <v>588</v>
      </c>
      <c r="D488" s="181" t="s">
        <v>191</v>
      </c>
      <c r="E488" s="168">
        <v>5</v>
      </c>
      <c r="F488" s="167"/>
      <c r="G488" s="168">
        <f>ROUND(E488*F488,2)</f>
        <v>0</v>
      </c>
      <c r="H488" s="167"/>
      <c r="I488" s="168">
        <f>ROUND(E488*H488,2)</f>
        <v>0</v>
      </c>
      <c r="J488" s="167"/>
      <c r="K488" s="168">
        <f>ROUND(E488*J488,2)</f>
        <v>0</v>
      </c>
      <c r="L488" s="168">
        <v>21</v>
      </c>
      <c r="M488" s="168">
        <f>G488*(1+L488/100)</f>
        <v>0</v>
      </c>
      <c r="N488" s="168">
        <v>0</v>
      </c>
      <c r="O488" s="168">
        <f>ROUND(E488*N488,2)</f>
        <v>0</v>
      </c>
      <c r="P488" s="168">
        <v>0</v>
      </c>
      <c r="Q488" s="168">
        <f>ROUND(E488*P488,2)</f>
        <v>0</v>
      </c>
      <c r="R488" s="168"/>
      <c r="S488" s="168" t="s">
        <v>157</v>
      </c>
      <c r="T488" s="169" t="s">
        <v>157</v>
      </c>
      <c r="U488" s="156">
        <v>0.25900000000000001</v>
      </c>
      <c r="V488" s="156">
        <f>ROUND(E488*U488,2)</f>
        <v>1.3</v>
      </c>
      <c r="W488" s="156"/>
      <c r="X488" s="156" t="s">
        <v>158</v>
      </c>
      <c r="Y488" s="149"/>
      <c r="Z488" s="149"/>
      <c r="AA488" s="149"/>
      <c r="AB488" s="149"/>
      <c r="AC488" s="149"/>
      <c r="AD488" s="149"/>
      <c r="AE488" s="149"/>
      <c r="AF488" s="149"/>
      <c r="AG488" s="149" t="s">
        <v>532</v>
      </c>
      <c r="AH488" s="149"/>
      <c r="AI488" s="149"/>
      <c r="AJ488" s="149"/>
      <c r="AK488" s="149"/>
      <c r="AL488" s="149"/>
      <c r="AM488" s="149"/>
      <c r="AN488" s="149"/>
      <c r="AO488" s="149"/>
      <c r="AP488" s="149"/>
      <c r="AQ488" s="149"/>
      <c r="AR488" s="149"/>
      <c r="AS488" s="149"/>
      <c r="AT488" s="149"/>
      <c r="AU488" s="149"/>
      <c r="AV488" s="149"/>
      <c r="AW488" s="149"/>
      <c r="AX488" s="149"/>
      <c r="AY488" s="149"/>
      <c r="AZ488" s="149"/>
      <c r="BA488" s="149"/>
      <c r="BB488" s="149"/>
      <c r="BC488" s="149"/>
      <c r="BD488" s="149"/>
      <c r="BE488" s="149"/>
      <c r="BF488" s="149"/>
      <c r="BG488" s="149"/>
      <c r="BH488" s="149"/>
    </row>
    <row r="489" spans="1:60" outlineLevel="1" x14ac:dyDescent="0.2">
      <c r="A489" s="154"/>
      <c r="B489" s="155"/>
      <c r="C489" s="182" t="s">
        <v>589</v>
      </c>
      <c r="D489" s="183"/>
      <c r="E489" s="184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6"/>
      <c r="Y489" s="149"/>
      <c r="Z489" s="149"/>
      <c r="AA489" s="149"/>
      <c r="AB489" s="149"/>
      <c r="AC489" s="149"/>
      <c r="AD489" s="149"/>
      <c r="AE489" s="149"/>
      <c r="AF489" s="149"/>
      <c r="AG489" s="149" t="s">
        <v>163</v>
      </c>
      <c r="AH489" s="149">
        <v>0</v>
      </c>
      <c r="AI489" s="149"/>
      <c r="AJ489" s="149"/>
      <c r="AK489" s="149"/>
      <c r="AL489" s="149"/>
      <c r="AM489" s="149"/>
      <c r="AN489" s="149"/>
      <c r="AO489" s="149"/>
      <c r="AP489" s="149"/>
      <c r="AQ489" s="149"/>
      <c r="AR489" s="149"/>
      <c r="AS489" s="149"/>
      <c r="AT489" s="149"/>
      <c r="AU489" s="149"/>
      <c r="AV489" s="149"/>
      <c r="AW489" s="149"/>
      <c r="AX489" s="149"/>
      <c r="AY489" s="149"/>
      <c r="AZ489" s="149"/>
      <c r="BA489" s="149"/>
      <c r="BB489" s="149"/>
      <c r="BC489" s="149"/>
      <c r="BD489" s="149"/>
      <c r="BE489" s="149"/>
      <c r="BF489" s="149"/>
      <c r="BG489" s="149"/>
      <c r="BH489" s="149"/>
    </row>
    <row r="490" spans="1:60" outlineLevel="1" x14ac:dyDescent="0.2">
      <c r="A490" s="154"/>
      <c r="B490" s="155"/>
      <c r="C490" s="182" t="s">
        <v>590</v>
      </c>
      <c r="D490" s="183"/>
      <c r="E490" s="184">
        <v>5</v>
      </c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6"/>
      <c r="V490" s="156"/>
      <c r="W490" s="156"/>
      <c r="X490" s="156"/>
      <c r="Y490" s="149"/>
      <c r="Z490" s="149"/>
      <c r="AA490" s="149"/>
      <c r="AB490" s="149"/>
      <c r="AC490" s="149"/>
      <c r="AD490" s="149"/>
      <c r="AE490" s="149"/>
      <c r="AF490" s="149"/>
      <c r="AG490" s="149" t="s">
        <v>163</v>
      </c>
      <c r="AH490" s="149">
        <v>0</v>
      </c>
      <c r="AI490" s="149"/>
      <c r="AJ490" s="149"/>
      <c r="AK490" s="149"/>
      <c r="AL490" s="149"/>
      <c r="AM490" s="149"/>
      <c r="AN490" s="149"/>
      <c r="AO490" s="149"/>
      <c r="AP490" s="149"/>
      <c r="AQ490" s="149"/>
      <c r="AR490" s="149"/>
      <c r="AS490" s="149"/>
      <c r="AT490" s="149"/>
      <c r="AU490" s="149"/>
      <c r="AV490" s="149"/>
      <c r="AW490" s="149"/>
      <c r="AX490" s="149"/>
      <c r="AY490" s="149"/>
      <c r="AZ490" s="149"/>
      <c r="BA490" s="149"/>
      <c r="BB490" s="149"/>
      <c r="BC490" s="149"/>
      <c r="BD490" s="149"/>
      <c r="BE490" s="149"/>
      <c r="BF490" s="149"/>
      <c r="BG490" s="149"/>
      <c r="BH490" s="149"/>
    </row>
    <row r="491" spans="1:60" ht="22.5" outlineLevel="1" x14ac:dyDescent="0.2">
      <c r="A491" s="170">
        <v>92</v>
      </c>
      <c r="B491" s="171" t="s">
        <v>591</v>
      </c>
      <c r="C491" s="185" t="s">
        <v>592</v>
      </c>
      <c r="D491" s="186" t="s">
        <v>191</v>
      </c>
      <c r="E491" s="173">
        <v>1</v>
      </c>
      <c r="F491" s="172"/>
      <c r="G491" s="173">
        <f>ROUND(E491*F491,2)</f>
        <v>0</v>
      </c>
      <c r="H491" s="172"/>
      <c r="I491" s="173">
        <f>ROUND(E491*H491,2)</f>
        <v>0</v>
      </c>
      <c r="J491" s="172"/>
      <c r="K491" s="173">
        <f>ROUND(E491*J491,2)</f>
        <v>0</v>
      </c>
      <c r="L491" s="173">
        <v>21</v>
      </c>
      <c r="M491" s="173">
        <f>G491*(1+L491/100)</f>
        <v>0</v>
      </c>
      <c r="N491" s="173">
        <v>2.7E-4</v>
      </c>
      <c r="O491" s="173">
        <f>ROUND(E491*N491,2)</f>
        <v>0</v>
      </c>
      <c r="P491" s="173">
        <v>0</v>
      </c>
      <c r="Q491" s="173">
        <f>ROUND(E491*P491,2)</f>
        <v>0</v>
      </c>
      <c r="R491" s="173"/>
      <c r="S491" s="173" t="s">
        <v>157</v>
      </c>
      <c r="T491" s="174" t="s">
        <v>157</v>
      </c>
      <c r="U491" s="156">
        <v>0.33300000000000002</v>
      </c>
      <c r="V491" s="156">
        <f>ROUND(E491*U491,2)</f>
        <v>0.33</v>
      </c>
      <c r="W491" s="156"/>
      <c r="X491" s="156" t="s">
        <v>158</v>
      </c>
      <c r="Y491" s="149"/>
      <c r="Z491" s="149"/>
      <c r="AA491" s="149"/>
      <c r="AB491" s="149"/>
      <c r="AC491" s="149"/>
      <c r="AD491" s="149"/>
      <c r="AE491" s="149"/>
      <c r="AF491" s="149"/>
      <c r="AG491" s="149" t="s">
        <v>532</v>
      </c>
      <c r="AH491" s="149"/>
      <c r="AI491" s="149"/>
      <c r="AJ491" s="149"/>
      <c r="AK491" s="149"/>
      <c r="AL491" s="149"/>
      <c r="AM491" s="149"/>
      <c r="AN491" s="149"/>
      <c r="AO491" s="149"/>
      <c r="AP491" s="149"/>
      <c r="AQ491" s="149"/>
      <c r="AR491" s="149"/>
      <c r="AS491" s="149"/>
      <c r="AT491" s="149"/>
      <c r="AU491" s="149"/>
      <c r="AV491" s="149"/>
      <c r="AW491" s="149"/>
      <c r="AX491" s="149"/>
      <c r="AY491" s="149"/>
      <c r="AZ491" s="149"/>
      <c r="BA491" s="149"/>
      <c r="BB491" s="149"/>
      <c r="BC491" s="149"/>
      <c r="BD491" s="149"/>
      <c r="BE491" s="149"/>
      <c r="BF491" s="149"/>
      <c r="BG491" s="149"/>
      <c r="BH491" s="149"/>
    </row>
    <row r="492" spans="1:60" outlineLevel="1" x14ac:dyDescent="0.2">
      <c r="A492" s="165">
        <v>93</v>
      </c>
      <c r="B492" s="166" t="s">
        <v>593</v>
      </c>
      <c r="C492" s="180" t="s">
        <v>594</v>
      </c>
      <c r="D492" s="181" t="s">
        <v>238</v>
      </c>
      <c r="E492" s="168">
        <v>49.5</v>
      </c>
      <c r="F492" s="167"/>
      <c r="G492" s="168">
        <f>ROUND(E492*F492,2)</f>
        <v>0</v>
      </c>
      <c r="H492" s="167"/>
      <c r="I492" s="168">
        <f>ROUND(E492*H492,2)</f>
        <v>0</v>
      </c>
      <c r="J492" s="167"/>
      <c r="K492" s="168">
        <f>ROUND(E492*J492,2)</f>
        <v>0</v>
      </c>
      <c r="L492" s="168">
        <v>21</v>
      </c>
      <c r="M492" s="168">
        <f>G492*(1+L492/100)</f>
        <v>0</v>
      </c>
      <c r="N492" s="168">
        <v>0</v>
      </c>
      <c r="O492" s="168">
        <f>ROUND(E492*N492,2)</f>
        <v>0</v>
      </c>
      <c r="P492" s="168">
        <v>0</v>
      </c>
      <c r="Q492" s="168">
        <f>ROUND(E492*P492,2)</f>
        <v>0</v>
      </c>
      <c r="R492" s="168"/>
      <c r="S492" s="168" t="s">
        <v>157</v>
      </c>
      <c r="T492" s="169" t="s">
        <v>157</v>
      </c>
      <c r="U492" s="156">
        <v>4.8000000000000001E-2</v>
      </c>
      <c r="V492" s="156">
        <f>ROUND(E492*U492,2)</f>
        <v>2.38</v>
      </c>
      <c r="W492" s="156"/>
      <c r="X492" s="156" t="s">
        <v>158</v>
      </c>
      <c r="Y492" s="149"/>
      <c r="Z492" s="149"/>
      <c r="AA492" s="149"/>
      <c r="AB492" s="149"/>
      <c r="AC492" s="149"/>
      <c r="AD492" s="149"/>
      <c r="AE492" s="149"/>
      <c r="AF492" s="149"/>
      <c r="AG492" s="149" t="s">
        <v>532</v>
      </c>
      <c r="AH492" s="149"/>
      <c r="AI492" s="149"/>
      <c r="AJ492" s="149"/>
      <c r="AK492" s="149"/>
      <c r="AL492" s="149"/>
      <c r="AM492" s="149"/>
      <c r="AN492" s="149"/>
      <c r="AO492" s="149"/>
      <c r="AP492" s="149"/>
      <c r="AQ492" s="149"/>
      <c r="AR492" s="149"/>
      <c r="AS492" s="149"/>
      <c r="AT492" s="149"/>
      <c r="AU492" s="149"/>
      <c r="AV492" s="149"/>
      <c r="AW492" s="149"/>
      <c r="AX492" s="149"/>
      <c r="AY492" s="149"/>
      <c r="AZ492" s="149"/>
      <c r="BA492" s="149"/>
      <c r="BB492" s="149"/>
      <c r="BC492" s="149"/>
      <c r="BD492" s="149"/>
      <c r="BE492" s="149"/>
      <c r="BF492" s="149"/>
      <c r="BG492" s="149"/>
      <c r="BH492" s="149"/>
    </row>
    <row r="493" spans="1:60" outlineLevel="1" x14ac:dyDescent="0.2">
      <c r="A493" s="154"/>
      <c r="B493" s="155"/>
      <c r="C493" s="182" t="s">
        <v>595</v>
      </c>
      <c r="D493" s="183"/>
      <c r="E493" s="184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  <c r="R493" s="156"/>
      <c r="S493" s="156"/>
      <c r="T493" s="156"/>
      <c r="U493" s="156"/>
      <c r="V493" s="156"/>
      <c r="W493" s="156"/>
      <c r="X493" s="156"/>
      <c r="Y493" s="149"/>
      <c r="Z493" s="149"/>
      <c r="AA493" s="149"/>
      <c r="AB493" s="149"/>
      <c r="AC493" s="149"/>
      <c r="AD493" s="149"/>
      <c r="AE493" s="149"/>
      <c r="AF493" s="149"/>
      <c r="AG493" s="149" t="s">
        <v>163</v>
      </c>
      <c r="AH493" s="149">
        <v>0</v>
      </c>
      <c r="AI493" s="149"/>
      <c r="AJ493" s="149"/>
      <c r="AK493" s="149"/>
      <c r="AL493" s="149"/>
      <c r="AM493" s="149"/>
      <c r="AN493" s="149"/>
      <c r="AO493" s="149"/>
      <c r="AP493" s="149"/>
      <c r="AQ493" s="149"/>
      <c r="AR493" s="149"/>
      <c r="AS493" s="149"/>
      <c r="AT493" s="149"/>
      <c r="AU493" s="149"/>
      <c r="AV493" s="149"/>
      <c r="AW493" s="149"/>
      <c r="AX493" s="149"/>
      <c r="AY493" s="149"/>
      <c r="AZ493" s="149"/>
      <c r="BA493" s="149"/>
      <c r="BB493" s="149"/>
      <c r="BC493" s="149"/>
      <c r="BD493" s="149"/>
      <c r="BE493" s="149"/>
      <c r="BF493" s="149"/>
      <c r="BG493" s="149"/>
      <c r="BH493" s="149"/>
    </row>
    <row r="494" spans="1:60" outlineLevel="1" x14ac:dyDescent="0.2">
      <c r="A494" s="154"/>
      <c r="B494" s="155"/>
      <c r="C494" s="182" t="s">
        <v>170</v>
      </c>
      <c r="D494" s="183"/>
      <c r="E494" s="184">
        <v>49.5</v>
      </c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  <c r="Y494" s="149"/>
      <c r="Z494" s="149"/>
      <c r="AA494" s="149"/>
      <c r="AB494" s="149"/>
      <c r="AC494" s="149"/>
      <c r="AD494" s="149"/>
      <c r="AE494" s="149"/>
      <c r="AF494" s="149"/>
      <c r="AG494" s="149" t="s">
        <v>163</v>
      </c>
      <c r="AH494" s="149">
        <v>0</v>
      </c>
      <c r="AI494" s="149"/>
      <c r="AJ494" s="149"/>
      <c r="AK494" s="149"/>
      <c r="AL494" s="149"/>
      <c r="AM494" s="149"/>
      <c r="AN494" s="149"/>
      <c r="AO494" s="149"/>
      <c r="AP494" s="149"/>
      <c r="AQ494" s="149"/>
      <c r="AR494" s="149"/>
      <c r="AS494" s="149"/>
      <c r="AT494" s="149"/>
      <c r="AU494" s="149"/>
      <c r="AV494" s="149"/>
      <c r="AW494" s="149"/>
      <c r="AX494" s="149"/>
      <c r="AY494" s="149"/>
      <c r="AZ494" s="149"/>
      <c r="BA494" s="149"/>
      <c r="BB494" s="149"/>
      <c r="BC494" s="149"/>
      <c r="BD494" s="149"/>
      <c r="BE494" s="149"/>
      <c r="BF494" s="149"/>
      <c r="BG494" s="149"/>
      <c r="BH494" s="149"/>
    </row>
    <row r="495" spans="1:60" outlineLevel="1" x14ac:dyDescent="0.2">
      <c r="A495" s="170">
        <v>94</v>
      </c>
      <c r="B495" s="171" t="s">
        <v>596</v>
      </c>
      <c r="C495" s="185" t="s">
        <v>597</v>
      </c>
      <c r="D495" s="186" t="s">
        <v>392</v>
      </c>
      <c r="E495" s="173">
        <v>2</v>
      </c>
      <c r="F495" s="172"/>
      <c r="G495" s="173">
        <f>ROUND(E495*F495,2)</f>
        <v>0</v>
      </c>
      <c r="H495" s="172"/>
      <c r="I495" s="173">
        <f>ROUND(E495*H495,2)</f>
        <v>0</v>
      </c>
      <c r="J495" s="172"/>
      <c r="K495" s="173">
        <f>ROUND(E495*J495,2)</f>
        <v>0</v>
      </c>
      <c r="L495" s="173">
        <v>21</v>
      </c>
      <c r="M495" s="173">
        <f>G495*(1+L495/100)</f>
        <v>0</v>
      </c>
      <c r="N495" s="173">
        <v>0</v>
      </c>
      <c r="O495" s="173">
        <f>ROUND(E495*N495,2)</f>
        <v>0</v>
      </c>
      <c r="P495" s="173">
        <v>0</v>
      </c>
      <c r="Q495" s="173">
        <f>ROUND(E495*P495,2)</f>
        <v>0</v>
      </c>
      <c r="R495" s="173"/>
      <c r="S495" s="173" t="s">
        <v>208</v>
      </c>
      <c r="T495" s="174" t="s">
        <v>234</v>
      </c>
      <c r="U495" s="156">
        <v>0</v>
      </c>
      <c r="V495" s="156">
        <f>ROUND(E495*U495,2)</f>
        <v>0</v>
      </c>
      <c r="W495" s="156"/>
      <c r="X495" s="156" t="s">
        <v>158</v>
      </c>
      <c r="Y495" s="149"/>
      <c r="Z495" s="149"/>
      <c r="AA495" s="149"/>
      <c r="AB495" s="149"/>
      <c r="AC495" s="149"/>
      <c r="AD495" s="149"/>
      <c r="AE495" s="149"/>
      <c r="AF495" s="149"/>
      <c r="AG495" s="149" t="s">
        <v>532</v>
      </c>
      <c r="AH495" s="149"/>
      <c r="AI495" s="149"/>
      <c r="AJ495" s="149"/>
      <c r="AK495" s="149"/>
      <c r="AL495" s="149"/>
      <c r="AM495" s="149"/>
      <c r="AN495" s="149"/>
      <c r="AO495" s="149"/>
      <c r="AP495" s="149"/>
      <c r="AQ495" s="149"/>
      <c r="AR495" s="149"/>
      <c r="AS495" s="149"/>
      <c r="AT495" s="149"/>
      <c r="AU495" s="149"/>
      <c r="AV495" s="149"/>
      <c r="AW495" s="149"/>
      <c r="AX495" s="149"/>
      <c r="AY495" s="149"/>
      <c r="AZ495" s="149"/>
      <c r="BA495" s="149"/>
      <c r="BB495" s="149"/>
      <c r="BC495" s="149"/>
      <c r="BD495" s="149"/>
      <c r="BE495" s="149"/>
      <c r="BF495" s="149"/>
      <c r="BG495" s="149"/>
      <c r="BH495" s="149"/>
    </row>
    <row r="496" spans="1:60" ht="22.5" outlineLevel="1" x14ac:dyDescent="0.2">
      <c r="A496" s="170">
        <v>95</v>
      </c>
      <c r="B496" s="171" t="s">
        <v>598</v>
      </c>
      <c r="C496" s="185" t="s">
        <v>599</v>
      </c>
      <c r="D496" s="186" t="s">
        <v>525</v>
      </c>
      <c r="E496" s="173">
        <v>25</v>
      </c>
      <c r="F496" s="172"/>
      <c r="G496" s="173">
        <f>ROUND(E496*F496,2)</f>
        <v>0</v>
      </c>
      <c r="H496" s="172"/>
      <c r="I496" s="173">
        <f>ROUND(E496*H496,2)</f>
        <v>0</v>
      </c>
      <c r="J496" s="172"/>
      <c r="K496" s="173">
        <f>ROUND(E496*J496,2)</f>
        <v>0</v>
      </c>
      <c r="L496" s="173">
        <v>21</v>
      </c>
      <c r="M496" s="173">
        <f>G496*(1+L496/100)</f>
        <v>0</v>
      </c>
      <c r="N496" s="173">
        <v>0</v>
      </c>
      <c r="O496" s="173">
        <f>ROUND(E496*N496,2)</f>
        <v>0</v>
      </c>
      <c r="P496" s="173">
        <v>0</v>
      </c>
      <c r="Q496" s="173">
        <f>ROUND(E496*P496,2)</f>
        <v>0</v>
      </c>
      <c r="R496" s="173"/>
      <c r="S496" s="173" t="s">
        <v>208</v>
      </c>
      <c r="T496" s="174" t="s">
        <v>234</v>
      </c>
      <c r="U496" s="156">
        <v>0</v>
      </c>
      <c r="V496" s="156">
        <f>ROUND(E496*U496,2)</f>
        <v>0</v>
      </c>
      <c r="W496" s="156"/>
      <c r="X496" s="156" t="s">
        <v>158</v>
      </c>
      <c r="Y496" s="149"/>
      <c r="Z496" s="149"/>
      <c r="AA496" s="149"/>
      <c r="AB496" s="149"/>
      <c r="AC496" s="149"/>
      <c r="AD496" s="149"/>
      <c r="AE496" s="149"/>
      <c r="AF496" s="149"/>
      <c r="AG496" s="149" t="s">
        <v>532</v>
      </c>
      <c r="AH496" s="149"/>
      <c r="AI496" s="149"/>
      <c r="AJ496" s="149"/>
      <c r="AK496" s="149"/>
      <c r="AL496" s="149"/>
      <c r="AM496" s="149"/>
      <c r="AN496" s="149"/>
      <c r="AO496" s="149"/>
      <c r="AP496" s="149"/>
      <c r="AQ496" s="149"/>
      <c r="AR496" s="149"/>
      <c r="AS496" s="149"/>
      <c r="AT496" s="149"/>
      <c r="AU496" s="149"/>
      <c r="AV496" s="149"/>
      <c r="AW496" s="149"/>
      <c r="AX496" s="149"/>
      <c r="AY496" s="149"/>
      <c r="AZ496" s="149"/>
      <c r="BA496" s="149"/>
      <c r="BB496" s="149"/>
      <c r="BC496" s="149"/>
      <c r="BD496" s="149"/>
      <c r="BE496" s="149"/>
      <c r="BF496" s="149"/>
      <c r="BG496" s="149"/>
      <c r="BH496" s="149"/>
    </row>
    <row r="497" spans="1:60" outlineLevel="1" x14ac:dyDescent="0.2">
      <c r="A497" s="170">
        <v>96</v>
      </c>
      <c r="B497" s="171" t="s">
        <v>600</v>
      </c>
      <c r="C497" s="185" t="s">
        <v>601</v>
      </c>
      <c r="D497" s="186" t="s">
        <v>195</v>
      </c>
      <c r="E497" s="173">
        <v>9.3899999999999997E-2</v>
      </c>
      <c r="F497" s="172"/>
      <c r="G497" s="173">
        <f>ROUND(E497*F497,2)</f>
        <v>0</v>
      </c>
      <c r="H497" s="172"/>
      <c r="I497" s="173">
        <f>ROUND(E497*H497,2)</f>
        <v>0</v>
      </c>
      <c r="J497" s="172"/>
      <c r="K497" s="173">
        <f>ROUND(E497*J497,2)</f>
        <v>0</v>
      </c>
      <c r="L497" s="173">
        <v>21</v>
      </c>
      <c r="M497" s="173">
        <f>G497*(1+L497/100)</f>
        <v>0</v>
      </c>
      <c r="N497" s="173">
        <v>0</v>
      </c>
      <c r="O497" s="173">
        <f>ROUND(E497*N497,2)</f>
        <v>0</v>
      </c>
      <c r="P497" s="173">
        <v>0</v>
      </c>
      <c r="Q497" s="173">
        <f>ROUND(E497*P497,2)</f>
        <v>0</v>
      </c>
      <c r="R497" s="173"/>
      <c r="S497" s="173" t="s">
        <v>157</v>
      </c>
      <c r="T497" s="174" t="s">
        <v>157</v>
      </c>
      <c r="U497" s="156">
        <v>1.47</v>
      </c>
      <c r="V497" s="156">
        <f>ROUND(E497*U497,2)</f>
        <v>0.14000000000000001</v>
      </c>
      <c r="W497" s="156"/>
      <c r="X497" s="156" t="s">
        <v>158</v>
      </c>
      <c r="Y497" s="149"/>
      <c r="Z497" s="149"/>
      <c r="AA497" s="149"/>
      <c r="AB497" s="149"/>
      <c r="AC497" s="149"/>
      <c r="AD497" s="149"/>
      <c r="AE497" s="149"/>
      <c r="AF497" s="149"/>
      <c r="AG497" s="149" t="s">
        <v>532</v>
      </c>
      <c r="AH497" s="149"/>
      <c r="AI497" s="149"/>
      <c r="AJ497" s="149"/>
      <c r="AK497" s="149"/>
      <c r="AL497" s="149"/>
      <c r="AM497" s="149"/>
      <c r="AN497" s="149"/>
      <c r="AO497" s="149"/>
      <c r="AP497" s="149"/>
      <c r="AQ497" s="149"/>
      <c r="AR497" s="149"/>
      <c r="AS497" s="149"/>
      <c r="AT497" s="149"/>
      <c r="AU497" s="149"/>
      <c r="AV497" s="149"/>
      <c r="AW497" s="149"/>
      <c r="AX497" s="149"/>
      <c r="AY497" s="149"/>
      <c r="AZ497" s="149"/>
      <c r="BA497" s="149"/>
      <c r="BB497" s="149"/>
      <c r="BC497" s="149"/>
      <c r="BD497" s="149"/>
      <c r="BE497" s="149"/>
      <c r="BF497" s="149"/>
      <c r="BG497" s="149"/>
      <c r="BH497" s="149"/>
    </row>
    <row r="498" spans="1:60" x14ac:dyDescent="0.2">
      <c r="A498" s="159" t="s">
        <v>152</v>
      </c>
      <c r="B498" s="160" t="s">
        <v>82</v>
      </c>
      <c r="C498" s="187" t="s">
        <v>83</v>
      </c>
      <c r="D498" s="188"/>
      <c r="E498" s="163"/>
      <c r="F498" s="163"/>
      <c r="G498" s="163">
        <f>SUMIF(AG499:AG551,"&lt;&gt;NOR",G499:G551)</f>
        <v>0</v>
      </c>
      <c r="H498" s="163"/>
      <c r="I498" s="163">
        <f>SUM(I499:I551)</f>
        <v>0</v>
      </c>
      <c r="J498" s="163"/>
      <c r="K498" s="163">
        <f>SUM(K499:K551)</f>
        <v>0</v>
      </c>
      <c r="L498" s="163"/>
      <c r="M498" s="163">
        <f>SUM(M499:M551)</f>
        <v>0</v>
      </c>
      <c r="N498" s="163"/>
      <c r="O498" s="163">
        <f>SUM(O499:O551)</f>
        <v>0.53</v>
      </c>
      <c r="P498" s="163"/>
      <c r="Q498" s="163">
        <f>SUM(Q499:Q551)</f>
        <v>0</v>
      </c>
      <c r="R498" s="163"/>
      <c r="S498" s="163"/>
      <c r="T498" s="164"/>
      <c r="U498" s="158"/>
      <c r="V498" s="158">
        <f>SUM(V499:V551)</f>
        <v>103.84000000000002</v>
      </c>
      <c r="W498" s="158"/>
      <c r="X498" s="158"/>
      <c r="AG498" t="s">
        <v>153</v>
      </c>
    </row>
    <row r="499" spans="1:60" outlineLevel="1" x14ac:dyDescent="0.2">
      <c r="A499" s="165">
        <v>97</v>
      </c>
      <c r="B499" s="166" t="s">
        <v>602</v>
      </c>
      <c r="C499" s="180" t="s">
        <v>603</v>
      </c>
      <c r="D499" s="181" t="s">
        <v>238</v>
      </c>
      <c r="E499" s="168">
        <v>88.68</v>
      </c>
      <c r="F499" s="167"/>
      <c r="G499" s="168">
        <f>ROUND(E499*F499,2)</f>
        <v>0</v>
      </c>
      <c r="H499" s="167"/>
      <c r="I499" s="168">
        <f>ROUND(E499*H499,2)</f>
        <v>0</v>
      </c>
      <c r="J499" s="167"/>
      <c r="K499" s="168">
        <f>ROUND(E499*J499,2)</f>
        <v>0</v>
      </c>
      <c r="L499" s="168">
        <v>21</v>
      </c>
      <c r="M499" s="168">
        <f>G499*(1+L499/100)</f>
        <v>0</v>
      </c>
      <c r="N499" s="168">
        <v>4.0099999999999997E-3</v>
      </c>
      <c r="O499" s="168">
        <f>ROUND(E499*N499,2)</f>
        <v>0.36</v>
      </c>
      <c r="P499" s="168">
        <v>0</v>
      </c>
      <c r="Q499" s="168">
        <f>ROUND(E499*P499,2)</f>
        <v>0</v>
      </c>
      <c r="R499" s="168"/>
      <c r="S499" s="168" t="s">
        <v>157</v>
      </c>
      <c r="T499" s="169" t="s">
        <v>157</v>
      </c>
      <c r="U499" s="156">
        <v>0.54</v>
      </c>
      <c r="V499" s="156">
        <f>ROUND(E499*U499,2)</f>
        <v>47.89</v>
      </c>
      <c r="W499" s="156"/>
      <c r="X499" s="156" t="s">
        <v>158</v>
      </c>
      <c r="Y499" s="149"/>
      <c r="Z499" s="149"/>
      <c r="AA499" s="149"/>
      <c r="AB499" s="149"/>
      <c r="AC499" s="149"/>
      <c r="AD499" s="149"/>
      <c r="AE499" s="149"/>
      <c r="AF499" s="149"/>
      <c r="AG499" s="149" t="s">
        <v>532</v>
      </c>
      <c r="AH499" s="149"/>
      <c r="AI499" s="149"/>
      <c r="AJ499" s="149"/>
      <c r="AK499" s="149"/>
      <c r="AL499" s="149"/>
      <c r="AM499" s="149"/>
      <c r="AN499" s="149"/>
      <c r="AO499" s="149"/>
      <c r="AP499" s="149"/>
      <c r="AQ499" s="149"/>
      <c r="AR499" s="149"/>
      <c r="AS499" s="149"/>
      <c r="AT499" s="149"/>
      <c r="AU499" s="149"/>
      <c r="AV499" s="149"/>
      <c r="AW499" s="149"/>
      <c r="AX499" s="149"/>
      <c r="AY499" s="149"/>
      <c r="AZ499" s="149"/>
      <c r="BA499" s="149"/>
      <c r="BB499" s="149"/>
      <c r="BC499" s="149"/>
      <c r="BD499" s="149"/>
      <c r="BE499" s="149"/>
      <c r="BF499" s="149"/>
      <c r="BG499" s="149"/>
      <c r="BH499" s="149"/>
    </row>
    <row r="500" spans="1:60" outlineLevel="1" x14ac:dyDescent="0.2">
      <c r="A500" s="154"/>
      <c r="B500" s="155"/>
      <c r="C500" s="253" t="s">
        <v>211</v>
      </c>
      <c r="D500" s="254"/>
      <c r="E500" s="254"/>
      <c r="F500" s="254"/>
      <c r="G500" s="254"/>
      <c r="H500" s="156"/>
      <c r="I500" s="156"/>
      <c r="J500" s="156"/>
      <c r="K500" s="156"/>
      <c r="L500" s="156"/>
      <c r="M500" s="156"/>
      <c r="N500" s="156"/>
      <c r="O500" s="156"/>
      <c r="P500" s="156"/>
      <c r="Q500" s="156"/>
      <c r="R500" s="156"/>
      <c r="S500" s="156"/>
      <c r="T500" s="156"/>
      <c r="U500" s="156"/>
      <c r="V500" s="156"/>
      <c r="W500" s="156"/>
      <c r="X500" s="156"/>
      <c r="Y500" s="149"/>
      <c r="Z500" s="149"/>
      <c r="AA500" s="149"/>
      <c r="AB500" s="149"/>
      <c r="AC500" s="149"/>
      <c r="AD500" s="149"/>
      <c r="AE500" s="149"/>
      <c r="AF500" s="149"/>
      <c r="AG500" s="149" t="s">
        <v>161</v>
      </c>
      <c r="AH500" s="149"/>
      <c r="AI500" s="149"/>
      <c r="AJ500" s="149"/>
      <c r="AK500" s="149"/>
      <c r="AL500" s="149"/>
      <c r="AM500" s="149"/>
      <c r="AN500" s="149"/>
      <c r="AO500" s="149"/>
      <c r="AP500" s="149"/>
      <c r="AQ500" s="149"/>
      <c r="AR500" s="149"/>
      <c r="AS500" s="149"/>
      <c r="AT500" s="149"/>
      <c r="AU500" s="149"/>
      <c r="AV500" s="149"/>
      <c r="AW500" s="149"/>
      <c r="AX500" s="149"/>
      <c r="AY500" s="149"/>
      <c r="AZ500" s="149"/>
      <c r="BA500" s="149"/>
      <c r="BB500" s="149"/>
      <c r="BC500" s="149"/>
      <c r="BD500" s="149"/>
      <c r="BE500" s="149"/>
      <c r="BF500" s="149"/>
      <c r="BG500" s="149"/>
      <c r="BH500" s="149"/>
    </row>
    <row r="501" spans="1:60" outlineLevel="1" x14ac:dyDescent="0.2">
      <c r="A501" s="154"/>
      <c r="B501" s="155"/>
      <c r="C501" s="182" t="s">
        <v>604</v>
      </c>
      <c r="D501" s="183"/>
      <c r="E501" s="184">
        <v>56.4</v>
      </c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6"/>
      <c r="V501" s="156"/>
      <c r="W501" s="156"/>
      <c r="X501" s="156"/>
      <c r="Y501" s="149"/>
      <c r="Z501" s="149"/>
      <c r="AA501" s="149"/>
      <c r="AB501" s="149"/>
      <c r="AC501" s="149"/>
      <c r="AD501" s="149"/>
      <c r="AE501" s="149"/>
      <c r="AF501" s="149"/>
      <c r="AG501" s="149" t="s">
        <v>163</v>
      </c>
      <c r="AH501" s="149">
        <v>0</v>
      </c>
      <c r="AI501" s="149"/>
      <c r="AJ501" s="149"/>
      <c r="AK501" s="149"/>
      <c r="AL501" s="149"/>
      <c r="AM501" s="149"/>
      <c r="AN501" s="149"/>
      <c r="AO501" s="149"/>
      <c r="AP501" s="149"/>
      <c r="AQ501" s="149"/>
      <c r="AR501" s="149"/>
      <c r="AS501" s="149"/>
      <c r="AT501" s="149"/>
      <c r="AU501" s="149"/>
      <c r="AV501" s="149"/>
      <c r="AW501" s="149"/>
      <c r="AX501" s="149"/>
      <c r="AY501" s="149"/>
      <c r="AZ501" s="149"/>
      <c r="BA501" s="149"/>
      <c r="BB501" s="149"/>
      <c r="BC501" s="149"/>
      <c r="BD501" s="149"/>
      <c r="BE501" s="149"/>
      <c r="BF501" s="149"/>
      <c r="BG501" s="149"/>
      <c r="BH501" s="149"/>
    </row>
    <row r="502" spans="1:60" outlineLevel="1" x14ac:dyDescent="0.2">
      <c r="A502" s="154"/>
      <c r="B502" s="155"/>
      <c r="C502" s="182" t="s">
        <v>605</v>
      </c>
      <c r="D502" s="183"/>
      <c r="E502" s="184">
        <v>26.5</v>
      </c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6"/>
      <c r="V502" s="156"/>
      <c r="W502" s="156"/>
      <c r="X502" s="156"/>
      <c r="Y502" s="149"/>
      <c r="Z502" s="149"/>
      <c r="AA502" s="149"/>
      <c r="AB502" s="149"/>
      <c r="AC502" s="149"/>
      <c r="AD502" s="149"/>
      <c r="AE502" s="149"/>
      <c r="AF502" s="149"/>
      <c r="AG502" s="149" t="s">
        <v>163</v>
      </c>
      <c r="AH502" s="149">
        <v>0</v>
      </c>
      <c r="AI502" s="149"/>
      <c r="AJ502" s="149"/>
      <c r="AK502" s="149"/>
      <c r="AL502" s="149"/>
      <c r="AM502" s="149"/>
      <c r="AN502" s="149"/>
      <c r="AO502" s="149"/>
      <c r="AP502" s="149"/>
      <c r="AQ502" s="149"/>
      <c r="AR502" s="149"/>
      <c r="AS502" s="149"/>
      <c r="AT502" s="149"/>
      <c r="AU502" s="149"/>
      <c r="AV502" s="149"/>
      <c r="AW502" s="149"/>
      <c r="AX502" s="149"/>
      <c r="AY502" s="149"/>
      <c r="AZ502" s="149"/>
      <c r="BA502" s="149"/>
      <c r="BB502" s="149"/>
      <c r="BC502" s="149"/>
      <c r="BD502" s="149"/>
      <c r="BE502" s="149"/>
      <c r="BF502" s="149"/>
      <c r="BG502" s="149"/>
      <c r="BH502" s="149"/>
    </row>
    <row r="503" spans="1:60" outlineLevel="1" x14ac:dyDescent="0.2">
      <c r="A503" s="154"/>
      <c r="B503" s="155"/>
      <c r="C503" s="182" t="s">
        <v>606</v>
      </c>
      <c r="D503" s="183"/>
      <c r="E503" s="184">
        <v>5.78</v>
      </c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/>
      <c r="T503" s="156"/>
      <c r="U503" s="156"/>
      <c r="V503" s="156"/>
      <c r="W503" s="156"/>
      <c r="X503" s="156"/>
      <c r="Y503" s="149"/>
      <c r="Z503" s="149"/>
      <c r="AA503" s="149"/>
      <c r="AB503" s="149"/>
      <c r="AC503" s="149"/>
      <c r="AD503" s="149"/>
      <c r="AE503" s="149"/>
      <c r="AF503" s="149"/>
      <c r="AG503" s="149" t="s">
        <v>163</v>
      </c>
      <c r="AH503" s="149">
        <v>0</v>
      </c>
      <c r="AI503" s="149"/>
      <c r="AJ503" s="149"/>
      <c r="AK503" s="149"/>
      <c r="AL503" s="149"/>
      <c r="AM503" s="149"/>
      <c r="AN503" s="149"/>
      <c r="AO503" s="149"/>
      <c r="AP503" s="149"/>
      <c r="AQ503" s="149"/>
      <c r="AR503" s="149"/>
      <c r="AS503" s="149"/>
      <c r="AT503" s="149"/>
      <c r="AU503" s="149"/>
      <c r="AV503" s="149"/>
      <c r="AW503" s="149"/>
      <c r="AX503" s="149"/>
      <c r="AY503" s="149"/>
      <c r="AZ503" s="149"/>
      <c r="BA503" s="149"/>
      <c r="BB503" s="149"/>
      <c r="BC503" s="149"/>
      <c r="BD503" s="149"/>
      <c r="BE503" s="149"/>
      <c r="BF503" s="149"/>
      <c r="BG503" s="149"/>
      <c r="BH503" s="149"/>
    </row>
    <row r="504" spans="1:60" outlineLevel="1" x14ac:dyDescent="0.2">
      <c r="A504" s="165">
        <v>98</v>
      </c>
      <c r="B504" s="166" t="s">
        <v>607</v>
      </c>
      <c r="C504" s="180" t="s">
        <v>608</v>
      </c>
      <c r="D504" s="181" t="s">
        <v>238</v>
      </c>
      <c r="E504" s="168">
        <v>27.6</v>
      </c>
      <c r="F504" s="167"/>
      <c r="G504" s="168">
        <f>ROUND(E504*F504,2)</f>
        <v>0</v>
      </c>
      <c r="H504" s="167"/>
      <c r="I504" s="168">
        <f>ROUND(E504*H504,2)</f>
        <v>0</v>
      </c>
      <c r="J504" s="167"/>
      <c r="K504" s="168">
        <f>ROUND(E504*J504,2)</f>
        <v>0</v>
      </c>
      <c r="L504" s="168">
        <v>21</v>
      </c>
      <c r="M504" s="168">
        <f>G504*(1+L504/100)</f>
        <v>0</v>
      </c>
      <c r="N504" s="168">
        <v>5.2199999999999998E-3</v>
      </c>
      <c r="O504" s="168">
        <f>ROUND(E504*N504,2)</f>
        <v>0.14000000000000001</v>
      </c>
      <c r="P504" s="168">
        <v>0</v>
      </c>
      <c r="Q504" s="168">
        <f>ROUND(E504*P504,2)</f>
        <v>0</v>
      </c>
      <c r="R504" s="168"/>
      <c r="S504" s="168" t="s">
        <v>157</v>
      </c>
      <c r="T504" s="169" t="s">
        <v>157</v>
      </c>
      <c r="U504" s="156">
        <v>0.63</v>
      </c>
      <c r="V504" s="156">
        <f>ROUND(E504*U504,2)</f>
        <v>17.39</v>
      </c>
      <c r="W504" s="156"/>
      <c r="X504" s="156" t="s">
        <v>158</v>
      </c>
      <c r="Y504" s="149"/>
      <c r="Z504" s="149"/>
      <c r="AA504" s="149"/>
      <c r="AB504" s="149"/>
      <c r="AC504" s="149"/>
      <c r="AD504" s="149"/>
      <c r="AE504" s="149"/>
      <c r="AF504" s="149"/>
      <c r="AG504" s="149" t="s">
        <v>532</v>
      </c>
      <c r="AH504" s="149"/>
      <c r="AI504" s="149"/>
      <c r="AJ504" s="149"/>
      <c r="AK504" s="149"/>
      <c r="AL504" s="149"/>
      <c r="AM504" s="149"/>
      <c r="AN504" s="149"/>
      <c r="AO504" s="149"/>
      <c r="AP504" s="149"/>
      <c r="AQ504" s="149"/>
      <c r="AR504" s="149"/>
      <c r="AS504" s="149"/>
      <c r="AT504" s="149"/>
      <c r="AU504" s="149"/>
      <c r="AV504" s="149"/>
      <c r="AW504" s="149"/>
      <c r="AX504" s="149"/>
      <c r="AY504" s="149"/>
      <c r="AZ504" s="149"/>
      <c r="BA504" s="149"/>
      <c r="BB504" s="149"/>
      <c r="BC504" s="149"/>
      <c r="BD504" s="149"/>
      <c r="BE504" s="149"/>
      <c r="BF504" s="149"/>
      <c r="BG504" s="149"/>
      <c r="BH504" s="149"/>
    </row>
    <row r="505" spans="1:60" outlineLevel="1" x14ac:dyDescent="0.2">
      <c r="A505" s="154"/>
      <c r="B505" s="155"/>
      <c r="C505" s="253" t="s">
        <v>609</v>
      </c>
      <c r="D505" s="254"/>
      <c r="E505" s="254"/>
      <c r="F505" s="254"/>
      <c r="G505" s="254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  <c r="R505" s="156"/>
      <c r="S505" s="156"/>
      <c r="T505" s="156"/>
      <c r="U505" s="156"/>
      <c r="V505" s="156"/>
      <c r="W505" s="156"/>
      <c r="X505" s="156"/>
      <c r="Y505" s="149"/>
      <c r="Z505" s="149"/>
      <c r="AA505" s="149"/>
      <c r="AB505" s="149"/>
      <c r="AC505" s="149"/>
      <c r="AD505" s="149"/>
      <c r="AE505" s="149"/>
      <c r="AF505" s="149"/>
      <c r="AG505" s="149" t="s">
        <v>161</v>
      </c>
      <c r="AH505" s="149"/>
      <c r="AI505" s="149"/>
      <c r="AJ505" s="149"/>
      <c r="AK505" s="149"/>
      <c r="AL505" s="149"/>
      <c r="AM505" s="149"/>
      <c r="AN505" s="149"/>
      <c r="AO505" s="149"/>
      <c r="AP505" s="149"/>
      <c r="AQ505" s="149"/>
      <c r="AR505" s="149"/>
      <c r="AS505" s="149"/>
      <c r="AT505" s="149"/>
      <c r="AU505" s="149"/>
      <c r="AV505" s="149"/>
      <c r="AW505" s="149"/>
      <c r="AX505" s="149"/>
      <c r="AY505" s="149"/>
      <c r="AZ505" s="149"/>
      <c r="BA505" s="149"/>
      <c r="BB505" s="149"/>
      <c r="BC505" s="149"/>
      <c r="BD505" s="149"/>
      <c r="BE505" s="149"/>
      <c r="BF505" s="149"/>
      <c r="BG505" s="149"/>
      <c r="BH505" s="149"/>
    </row>
    <row r="506" spans="1:60" outlineLevel="1" x14ac:dyDescent="0.2">
      <c r="A506" s="154"/>
      <c r="B506" s="155"/>
      <c r="C506" s="255" t="s">
        <v>610</v>
      </c>
      <c r="D506" s="256"/>
      <c r="E506" s="256"/>
      <c r="F506" s="256"/>
      <c r="G506" s="2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6"/>
      <c r="V506" s="156"/>
      <c r="W506" s="156"/>
      <c r="X506" s="156"/>
      <c r="Y506" s="149"/>
      <c r="Z506" s="149"/>
      <c r="AA506" s="149"/>
      <c r="AB506" s="149"/>
      <c r="AC506" s="149"/>
      <c r="AD506" s="149"/>
      <c r="AE506" s="149"/>
      <c r="AF506" s="149"/>
      <c r="AG506" s="149" t="s">
        <v>161</v>
      </c>
      <c r="AH506" s="149"/>
      <c r="AI506" s="149"/>
      <c r="AJ506" s="149"/>
      <c r="AK506" s="149"/>
      <c r="AL506" s="149"/>
      <c r="AM506" s="149"/>
      <c r="AN506" s="149"/>
      <c r="AO506" s="149"/>
      <c r="AP506" s="149"/>
      <c r="AQ506" s="149"/>
      <c r="AR506" s="149"/>
      <c r="AS506" s="149"/>
      <c r="AT506" s="149"/>
      <c r="AU506" s="149"/>
      <c r="AV506" s="149"/>
      <c r="AW506" s="149"/>
      <c r="AX506" s="149"/>
      <c r="AY506" s="149"/>
      <c r="AZ506" s="149"/>
      <c r="BA506" s="149"/>
      <c r="BB506" s="149"/>
      <c r="BC506" s="149"/>
      <c r="BD506" s="149"/>
      <c r="BE506" s="149"/>
      <c r="BF506" s="149"/>
      <c r="BG506" s="149"/>
      <c r="BH506" s="149"/>
    </row>
    <row r="507" spans="1:60" outlineLevel="1" x14ac:dyDescent="0.2">
      <c r="A507" s="154"/>
      <c r="B507" s="155"/>
      <c r="C507" s="182" t="s">
        <v>611</v>
      </c>
      <c r="D507" s="183"/>
      <c r="E507" s="184">
        <v>15.6</v>
      </c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  <c r="R507" s="156"/>
      <c r="S507" s="156"/>
      <c r="T507" s="156"/>
      <c r="U507" s="156"/>
      <c r="V507" s="156"/>
      <c r="W507" s="156"/>
      <c r="X507" s="156"/>
      <c r="Y507" s="149"/>
      <c r="Z507" s="149"/>
      <c r="AA507" s="149"/>
      <c r="AB507" s="149"/>
      <c r="AC507" s="149"/>
      <c r="AD507" s="149"/>
      <c r="AE507" s="149"/>
      <c r="AF507" s="149"/>
      <c r="AG507" s="149" t="s">
        <v>163</v>
      </c>
      <c r="AH507" s="149">
        <v>0</v>
      </c>
      <c r="AI507" s="149"/>
      <c r="AJ507" s="149"/>
      <c r="AK507" s="149"/>
      <c r="AL507" s="149"/>
      <c r="AM507" s="149"/>
      <c r="AN507" s="149"/>
      <c r="AO507" s="149"/>
      <c r="AP507" s="149"/>
      <c r="AQ507" s="149"/>
      <c r="AR507" s="149"/>
      <c r="AS507" s="149"/>
      <c r="AT507" s="149"/>
      <c r="AU507" s="149"/>
      <c r="AV507" s="149"/>
      <c r="AW507" s="149"/>
      <c r="AX507" s="149"/>
      <c r="AY507" s="149"/>
      <c r="AZ507" s="149"/>
      <c r="BA507" s="149"/>
      <c r="BB507" s="149"/>
      <c r="BC507" s="149"/>
      <c r="BD507" s="149"/>
      <c r="BE507" s="149"/>
      <c r="BF507" s="149"/>
      <c r="BG507" s="149"/>
      <c r="BH507" s="149"/>
    </row>
    <row r="508" spans="1:60" outlineLevel="1" x14ac:dyDescent="0.2">
      <c r="A508" s="154"/>
      <c r="B508" s="155"/>
      <c r="C508" s="182" t="s">
        <v>612</v>
      </c>
      <c r="D508" s="183"/>
      <c r="E508" s="184">
        <v>12</v>
      </c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  <c r="Y508" s="149"/>
      <c r="Z508" s="149"/>
      <c r="AA508" s="149"/>
      <c r="AB508" s="149"/>
      <c r="AC508" s="149"/>
      <c r="AD508" s="149"/>
      <c r="AE508" s="149"/>
      <c r="AF508" s="149"/>
      <c r="AG508" s="149" t="s">
        <v>163</v>
      </c>
      <c r="AH508" s="149">
        <v>0</v>
      </c>
      <c r="AI508" s="149"/>
      <c r="AJ508" s="149"/>
      <c r="AK508" s="149"/>
      <c r="AL508" s="149"/>
      <c r="AM508" s="149"/>
      <c r="AN508" s="149"/>
      <c r="AO508" s="149"/>
      <c r="AP508" s="149"/>
      <c r="AQ508" s="149"/>
      <c r="AR508" s="149"/>
      <c r="AS508" s="149"/>
      <c r="AT508" s="149"/>
      <c r="AU508" s="149"/>
      <c r="AV508" s="149"/>
      <c r="AW508" s="149"/>
      <c r="AX508" s="149"/>
      <c r="AY508" s="149"/>
      <c r="AZ508" s="149"/>
      <c r="BA508" s="149"/>
      <c r="BB508" s="149"/>
      <c r="BC508" s="149"/>
      <c r="BD508" s="149"/>
      <c r="BE508" s="149"/>
      <c r="BF508" s="149"/>
      <c r="BG508" s="149"/>
      <c r="BH508" s="149"/>
    </row>
    <row r="509" spans="1:60" ht="22.5" outlineLevel="1" x14ac:dyDescent="0.2">
      <c r="A509" s="165">
        <v>99</v>
      </c>
      <c r="B509" s="166" t="s">
        <v>613</v>
      </c>
      <c r="C509" s="180" t="s">
        <v>614</v>
      </c>
      <c r="D509" s="181" t="s">
        <v>238</v>
      </c>
      <c r="E509" s="168">
        <v>28</v>
      </c>
      <c r="F509" s="167"/>
      <c r="G509" s="168">
        <f>ROUND(E509*F509,2)</f>
        <v>0</v>
      </c>
      <c r="H509" s="167"/>
      <c r="I509" s="168">
        <f>ROUND(E509*H509,2)</f>
        <v>0</v>
      </c>
      <c r="J509" s="167"/>
      <c r="K509" s="168">
        <f>ROUND(E509*J509,2)</f>
        <v>0</v>
      </c>
      <c r="L509" s="168">
        <v>21</v>
      </c>
      <c r="M509" s="168">
        <f>G509*(1+L509/100)</f>
        <v>0</v>
      </c>
      <c r="N509" s="168">
        <v>6.0000000000000002E-5</v>
      </c>
      <c r="O509" s="168">
        <f>ROUND(E509*N509,2)</f>
        <v>0</v>
      </c>
      <c r="P509" s="168">
        <v>0</v>
      </c>
      <c r="Q509" s="168">
        <f>ROUND(E509*P509,2)</f>
        <v>0</v>
      </c>
      <c r="R509" s="168"/>
      <c r="S509" s="168" t="s">
        <v>157</v>
      </c>
      <c r="T509" s="169" t="s">
        <v>157</v>
      </c>
      <c r="U509" s="156">
        <v>0.13</v>
      </c>
      <c r="V509" s="156">
        <f>ROUND(E509*U509,2)</f>
        <v>3.64</v>
      </c>
      <c r="W509" s="156"/>
      <c r="X509" s="156" t="s">
        <v>158</v>
      </c>
      <c r="Y509" s="149"/>
      <c r="Z509" s="149"/>
      <c r="AA509" s="149"/>
      <c r="AB509" s="149"/>
      <c r="AC509" s="149"/>
      <c r="AD509" s="149"/>
      <c r="AE509" s="149"/>
      <c r="AF509" s="149"/>
      <c r="AG509" s="149" t="s">
        <v>532</v>
      </c>
      <c r="AH509" s="149"/>
      <c r="AI509" s="149"/>
      <c r="AJ509" s="149"/>
      <c r="AK509" s="149"/>
      <c r="AL509" s="149"/>
      <c r="AM509" s="149"/>
      <c r="AN509" s="149"/>
      <c r="AO509" s="149"/>
      <c r="AP509" s="149"/>
      <c r="AQ509" s="149"/>
      <c r="AR509" s="149"/>
      <c r="AS509" s="149"/>
      <c r="AT509" s="149"/>
      <c r="AU509" s="149"/>
      <c r="AV509" s="149"/>
      <c r="AW509" s="149"/>
      <c r="AX509" s="149"/>
      <c r="AY509" s="149"/>
      <c r="AZ509" s="149"/>
      <c r="BA509" s="149"/>
      <c r="BB509" s="149"/>
      <c r="BC509" s="149"/>
      <c r="BD509" s="149"/>
      <c r="BE509" s="149"/>
      <c r="BF509" s="149"/>
      <c r="BG509" s="149"/>
      <c r="BH509" s="149"/>
    </row>
    <row r="510" spans="1:60" outlineLevel="1" x14ac:dyDescent="0.2">
      <c r="A510" s="154"/>
      <c r="B510" s="155"/>
      <c r="C510" s="253" t="s">
        <v>211</v>
      </c>
      <c r="D510" s="254"/>
      <c r="E510" s="254"/>
      <c r="F510" s="254"/>
      <c r="G510" s="254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6"/>
      <c r="Y510" s="149"/>
      <c r="Z510" s="149"/>
      <c r="AA510" s="149"/>
      <c r="AB510" s="149"/>
      <c r="AC510" s="149"/>
      <c r="AD510" s="149"/>
      <c r="AE510" s="149"/>
      <c r="AF510" s="149"/>
      <c r="AG510" s="149" t="s">
        <v>161</v>
      </c>
      <c r="AH510" s="149"/>
      <c r="AI510" s="149"/>
      <c r="AJ510" s="149"/>
      <c r="AK510" s="149"/>
      <c r="AL510" s="149"/>
      <c r="AM510" s="149"/>
      <c r="AN510" s="149"/>
      <c r="AO510" s="149"/>
      <c r="AP510" s="149"/>
      <c r="AQ510" s="149"/>
      <c r="AR510" s="149"/>
      <c r="AS510" s="149"/>
      <c r="AT510" s="149"/>
      <c r="AU510" s="149"/>
      <c r="AV510" s="149"/>
      <c r="AW510" s="149"/>
      <c r="AX510" s="149"/>
      <c r="AY510" s="149"/>
      <c r="AZ510" s="149"/>
      <c r="BA510" s="149"/>
      <c r="BB510" s="149"/>
      <c r="BC510" s="149"/>
      <c r="BD510" s="149"/>
      <c r="BE510" s="149"/>
      <c r="BF510" s="149"/>
      <c r="BG510" s="149"/>
      <c r="BH510" s="149"/>
    </row>
    <row r="511" spans="1:60" ht="22.5" outlineLevel="1" x14ac:dyDescent="0.2">
      <c r="A511" s="165">
        <v>100</v>
      </c>
      <c r="B511" s="166" t="s">
        <v>613</v>
      </c>
      <c r="C511" s="180" t="s">
        <v>615</v>
      </c>
      <c r="D511" s="181" t="s">
        <v>238</v>
      </c>
      <c r="E511" s="168">
        <v>89</v>
      </c>
      <c r="F511" s="167"/>
      <c r="G511" s="168">
        <f>ROUND(E511*F511,2)</f>
        <v>0</v>
      </c>
      <c r="H511" s="167"/>
      <c r="I511" s="168">
        <f>ROUND(E511*H511,2)</f>
        <v>0</v>
      </c>
      <c r="J511" s="167"/>
      <c r="K511" s="168">
        <f>ROUND(E511*J511,2)</f>
        <v>0</v>
      </c>
      <c r="L511" s="168">
        <v>21</v>
      </c>
      <c r="M511" s="168">
        <f>G511*(1+L511/100)</f>
        <v>0</v>
      </c>
      <c r="N511" s="168">
        <v>2.0000000000000002E-5</v>
      </c>
      <c r="O511" s="168">
        <f>ROUND(E511*N511,2)</f>
        <v>0</v>
      </c>
      <c r="P511" s="168">
        <v>0</v>
      </c>
      <c r="Q511" s="168">
        <f>ROUND(E511*P511,2)</f>
        <v>0</v>
      </c>
      <c r="R511" s="168"/>
      <c r="S511" s="168" t="s">
        <v>157</v>
      </c>
      <c r="T511" s="169" t="s">
        <v>157</v>
      </c>
      <c r="U511" s="156">
        <v>0.13</v>
      </c>
      <c r="V511" s="156">
        <f>ROUND(E511*U511,2)</f>
        <v>11.57</v>
      </c>
      <c r="W511" s="156"/>
      <c r="X511" s="156" t="s">
        <v>158</v>
      </c>
      <c r="Y511" s="149"/>
      <c r="Z511" s="149"/>
      <c r="AA511" s="149"/>
      <c r="AB511" s="149"/>
      <c r="AC511" s="149"/>
      <c r="AD511" s="149"/>
      <c r="AE511" s="149"/>
      <c r="AF511" s="149"/>
      <c r="AG511" s="149" t="s">
        <v>532</v>
      </c>
      <c r="AH511" s="149"/>
      <c r="AI511" s="149"/>
      <c r="AJ511" s="149"/>
      <c r="AK511" s="149"/>
      <c r="AL511" s="149"/>
      <c r="AM511" s="149"/>
      <c r="AN511" s="149"/>
      <c r="AO511" s="149"/>
      <c r="AP511" s="149"/>
      <c r="AQ511" s="149"/>
      <c r="AR511" s="149"/>
      <c r="AS511" s="149"/>
      <c r="AT511" s="149"/>
      <c r="AU511" s="149"/>
      <c r="AV511" s="149"/>
      <c r="AW511" s="149"/>
      <c r="AX511" s="149"/>
      <c r="AY511" s="149"/>
      <c r="AZ511" s="149"/>
      <c r="BA511" s="149"/>
      <c r="BB511" s="149"/>
      <c r="BC511" s="149"/>
      <c r="BD511" s="149"/>
      <c r="BE511" s="149"/>
      <c r="BF511" s="149"/>
      <c r="BG511" s="149"/>
      <c r="BH511" s="149"/>
    </row>
    <row r="512" spans="1:60" outlineLevel="1" x14ac:dyDescent="0.2">
      <c r="A512" s="154"/>
      <c r="B512" s="155"/>
      <c r="C512" s="253" t="s">
        <v>211</v>
      </c>
      <c r="D512" s="254"/>
      <c r="E512" s="254"/>
      <c r="F512" s="254"/>
      <c r="G512" s="254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6"/>
      <c r="V512" s="156"/>
      <c r="W512" s="156"/>
      <c r="X512" s="156"/>
      <c r="Y512" s="149"/>
      <c r="Z512" s="149"/>
      <c r="AA512" s="149"/>
      <c r="AB512" s="149"/>
      <c r="AC512" s="149"/>
      <c r="AD512" s="149"/>
      <c r="AE512" s="149"/>
      <c r="AF512" s="149"/>
      <c r="AG512" s="149" t="s">
        <v>161</v>
      </c>
      <c r="AH512" s="149"/>
      <c r="AI512" s="149"/>
      <c r="AJ512" s="149"/>
      <c r="AK512" s="149"/>
      <c r="AL512" s="149"/>
      <c r="AM512" s="149"/>
      <c r="AN512" s="149"/>
      <c r="AO512" s="149"/>
      <c r="AP512" s="149"/>
      <c r="AQ512" s="149"/>
      <c r="AR512" s="149"/>
      <c r="AS512" s="149"/>
      <c r="AT512" s="149"/>
      <c r="AU512" s="149"/>
      <c r="AV512" s="149"/>
      <c r="AW512" s="149"/>
      <c r="AX512" s="149"/>
      <c r="AY512" s="149"/>
      <c r="AZ512" s="149"/>
      <c r="BA512" s="149"/>
      <c r="BB512" s="149"/>
      <c r="BC512" s="149"/>
      <c r="BD512" s="149"/>
      <c r="BE512" s="149"/>
      <c r="BF512" s="149"/>
      <c r="BG512" s="149"/>
      <c r="BH512" s="149"/>
    </row>
    <row r="513" spans="1:60" outlineLevel="1" x14ac:dyDescent="0.2">
      <c r="A513" s="165">
        <v>101</v>
      </c>
      <c r="B513" s="166" t="s">
        <v>616</v>
      </c>
      <c r="C513" s="180" t="s">
        <v>617</v>
      </c>
      <c r="D513" s="181" t="s">
        <v>191</v>
      </c>
      <c r="E513" s="168">
        <v>22</v>
      </c>
      <c r="F513" s="167"/>
      <c r="G513" s="168">
        <f>ROUND(E513*F513,2)</f>
        <v>0</v>
      </c>
      <c r="H513" s="167"/>
      <c r="I513" s="168">
        <f>ROUND(E513*H513,2)</f>
        <v>0</v>
      </c>
      <c r="J513" s="167"/>
      <c r="K513" s="168">
        <f>ROUND(E513*J513,2)</f>
        <v>0</v>
      </c>
      <c r="L513" s="168">
        <v>21</v>
      </c>
      <c r="M513" s="168">
        <f>G513*(1+L513/100)</f>
        <v>0</v>
      </c>
      <c r="N513" s="168">
        <v>6.3000000000000003E-4</v>
      </c>
      <c r="O513" s="168">
        <f>ROUND(E513*N513,2)</f>
        <v>0.01</v>
      </c>
      <c r="P513" s="168">
        <v>0</v>
      </c>
      <c r="Q513" s="168">
        <f>ROUND(E513*P513,2)</f>
        <v>0</v>
      </c>
      <c r="R513" s="168"/>
      <c r="S513" s="168" t="s">
        <v>157</v>
      </c>
      <c r="T513" s="169" t="s">
        <v>157</v>
      </c>
      <c r="U513" s="156">
        <v>0.27200000000000002</v>
      </c>
      <c r="V513" s="156">
        <f>ROUND(E513*U513,2)</f>
        <v>5.98</v>
      </c>
      <c r="W513" s="156"/>
      <c r="X513" s="156" t="s">
        <v>158</v>
      </c>
      <c r="Y513" s="149"/>
      <c r="Z513" s="149"/>
      <c r="AA513" s="149"/>
      <c r="AB513" s="149"/>
      <c r="AC513" s="149"/>
      <c r="AD513" s="149"/>
      <c r="AE513" s="149"/>
      <c r="AF513" s="149"/>
      <c r="AG513" s="149" t="s">
        <v>532</v>
      </c>
      <c r="AH513" s="149"/>
      <c r="AI513" s="149"/>
      <c r="AJ513" s="149"/>
      <c r="AK513" s="149"/>
      <c r="AL513" s="149"/>
      <c r="AM513" s="149"/>
      <c r="AN513" s="149"/>
      <c r="AO513" s="149"/>
      <c r="AP513" s="149"/>
      <c r="AQ513" s="149"/>
      <c r="AR513" s="149"/>
      <c r="AS513" s="149"/>
      <c r="AT513" s="149"/>
      <c r="AU513" s="149"/>
      <c r="AV513" s="149"/>
      <c r="AW513" s="149"/>
      <c r="AX513" s="149"/>
      <c r="AY513" s="149"/>
      <c r="AZ513" s="149"/>
      <c r="BA513" s="149"/>
      <c r="BB513" s="149"/>
      <c r="BC513" s="149"/>
      <c r="BD513" s="149"/>
      <c r="BE513" s="149"/>
      <c r="BF513" s="149"/>
      <c r="BG513" s="149"/>
      <c r="BH513" s="149"/>
    </row>
    <row r="514" spans="1:60" outlineLevel="1" x14ac:dyDescent="0.2">
      <c r="A514" s="154"/>
      <c r="B514" s="155"/>
      <c r="C514" s="182" t="s">
        <v>589</v>
      </c>
      <c r="D514" s="183"/>
      <c r="E514" s="184"/>
      <c r="F514" s="156"/>
      <c r="G514" s="156"/>
      <c r="H514" s="156"/>
      <c r="I514" s="156"/>
      <c r="J514" s="156"/>
      <c r="K514" s="156"/>
      <c r="L514" s="156"/>
      <c r="M514" s="156"/>
      <c r="N514" s="156"/>
      <c r="O514" s="156"/>
      <c r="P514" s="156"/>
      <c r="Q514" s="156"/>
      <c r="R514" s="156"/>
      <c r="S514" s="156"/>
      <c r="T514" s="156"/>
      <c r="U514" s="156"/>
      <c r="V514" s="156"/>
      <c r="W514" s="156"/>
      <c r="X514" s="156"/>
      <c r="Y514" s="149"/>
      <c r="Z514" s="149"/>
      <c r="AA514" s="149"/>
      <c r="AB514" s="149"/>
      <c r="AC514" s="149"/>
      <c r="AD514" s="149"/>
      <c r="AE514" s="149"/>
      <c r="AF514" s="149"/>
      <c r="AG514" s="149" t="s">
        <v>163</v>
      </c>
      <c r="AH514" s="149">
        <v>0</v>
      </c>
      <c r="AI514" s="149"/>
      <c r="AJ514" s="149"/>
      <c r="AK514" s="149"/>
      <c r="AL514" s="149"/>
      <c r="AM514" s="149"/>
      <c r="AN514" s="149"/>
      <c r="AO514" s="149"/>
      <c r="AP514" s="149"/>
      <c r="AQ514" s="149"/>
      <c r="AR514" s="149"/>
      <c r="AS514" s="149"/>
      <c r="AT514" s="149"/>
      <c r="AU514" s="149"/>
      <c r="AV514" s="149"/>
      <c r="AW514" s="149"/>
      <c r="AX514" s="149"/>
      <c r="AY514" s="149"/>
      <c r="AZ514" s="149"/>
      <c r="BA514" s="149"/>
      <c r="BB514" s="149"/>
      <c r="BC514" s="149"/>
      <c r="BD514" s="149"/>
      <c r="BE514" s="149"/>
      <c r="BF514" s="149"/>
      <c r="BG514" s="149"/>
      <c r="BH514" s="149"/>
    </row>
    <row r="515" spans="1:60" outlineLevel="1" x14ac:dyDescent="0.2">
      <c r="A515" s="154"/>
      <c r="B515" s="155"/>
      <c r="C515" s="182" t="s">
        <v>584</v>
      </c>
      <c r="D515" s="183"/>
      <c r="E515" s="184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  <c r="S515" s="156"/>
      <c r="T515" s="156"/>
      <c r="U515" s="156"/>
      <c r="V515" s="156"/>
      <c r="W515" s="156"/>
      <c r="X515" s="156"/>
      <c r="Y515" s="149"/>
      <c r="Z515" s="149"/>
      <c r="AA515" s="149"/>
      <c r="AB515" s="149"/>
      <c r="AC515" s="149"/>
      <c r="AD515" s="149"/>
      <c r="AE515" s="149"/>
      <c r="AF515" s="149"/>
      <c r="AG515" s="149" t="s">
        <v>163</v>
      </c>
      <c r="AH515" s="149">
        <v>0</v>
      </c>
      <c r="AI515" s="149"/>
      <c r="AJ515" s="149"/>
      <c r="AK515" s="149"/>
      <c r="AL515" s="149"/>
      <c r="AM515" s="149"/>
      <c r="AN515" s="149"/>
      <c r="AO515" s="149"/>
      <c r="AP515" s="149"/>
      <c r="AQ515" s="149"/>
      <c r="AR515" s="149"/>
      <c r="AS515" s="149"/>
      <c r="AT515" s="149"/>
      <c r="AU515" s="149"/>
      <c r="AV515" s="149"/>
      <c r="AW515" s="149"/>
      <c r="AX515" s="149"/>
      <c r="AY515" s="149"/>
      <c r="AZ515" s="149"/>
      <c r="BA515" s="149"/>
      <c r="BB515" s="149"/>
      <c r="BC515" s="149"/>
      <c r="BD515" s="149"/>
      <c r="BE515" s="149"/>
      <c r="BF515" s="149"/>
      <c r="BG515" s="149"/>
      <c r="BH515" s="149"/>
    </row>
    <row r="516" spans="1:60" outlineLevel="1" x14ac:dyDescent="0.2">
      <c r="A516" s="154"/>
      <c r="B516" s="155"/>
      <c r="C516" s="182" t="s">
        <v>618</v>
      </c>
      <c r="D516" s="183"/>
      <c r="E516" s="184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6"/>
      <c r="V516" s="156"/>
      <c r="W516" s="156"/>
      <c r="X516" s="156"/>
      <c r="Y516" s="149"/>
      <c r="Z516" s="149"/>
      <c r="AA516" s="149"/>
      <c r="AB516" s="149"/>
      <c r="AC516" s="149"/>
      <c r="AD516" s="149"/>
      <c r="AE516" s="149"/>
      <c r="AF516" s="149"/>
      <c r="AG516" s="149" t="s">
        <v>163</v>
      </c>
      <c r="AH516" s="149">
        <v>0</v>
      </c>
      <c r="AI516" s="149"/>
      <c r="AJ516" s="149"/>
      <c r="AK516" s="149"/>
      <c r="AL516" s="149"/>
      <c r="AM516" s="149"/>
      <c r="AN516" s="149"/>
      <c r="AO516" s="149"/>
      <c r="AP516" s="149"/>
      <c r="AQ516" s="149"/>
      <c r="AR516" s="149"/>
      <c r="AS516" s="149"/>
      <c r="AT516" s="149"/>
      <c r="AU516" s="149"/>
      <c r="AV516" s="149"/>
      <c r="AW516" s="149"/>
      <c r="AX516" s="149"/>
      <c r="AY516" s="149"/>
      <c r="AZ516" s="149"/>
      <c r="BA516" s="149"/>
      <c r="BB516" s="149"/>
      <c r="BC516" s="149"/>
      <c r="BD516" s="149"/>
      <c r="BE516" s="149"/>
      <c r="BF516" s="149"/>
      <c r="BG516" s="149"/>
      <c r="BH516" s="149"/>
    </row>
    <row r="517" spans="1:60" outlineLevel="1" x14ac:dyDescent="0.2">
      <c r="A517" s="154"/>
      <c r="B517" s="155"/>
      <c r="C517" s="182" t="s">
        <v>619</v>
      </c>
      <c r="D517" s="183"/>
      <c r="E517" s="184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  <c r="Y517" s="149"/>
      <c r="Z517" s="149"/>
      <c r="AA517" s="149"/>
      <c r="AB517" s="149"/>
      <c r="AC517" s="149"/>
      <c r="AD517" s="149"/>
      <c r="AE517" s="149"/>
      <c r="AF517" s="149"/>
      <c r="AG517" s="149" t="s">
        <v>163</v>
      </c>
      <c r="AH517" s="149">
        <v>0</v>
      </c>
      <c r="AI517" s="149"/>
      <c r="AJ517" s="149"/>
      <c r="AK517" s="149"/>
      <c r="AL517" s="149"/>
      <c r="AM517" s="149"/>
      <c r="AN517" s="149"/>
      <c r="AO517" s="149"/>
      <c r="AP517" s="149"/>
      <c r="AQ517" s="149"/>
      <c r="AR517" s="149"/>
      <c r="AS517" s="149"/>
      <c r="AT517" s="149"/>
      <c r="AU517" s="149"/>
      <c r="AV517" s="149"/>
      <c r="AW517" s="149"/>
      <c r="AX517" s="149"/>
      <c r="AY517" s="149"/>
      <c r="AZ517" s="149"/>
      <c r="BA517" s="149"/>
      <c r="BB517" s="149"/>
      <c r="BC517" s="149"/>
      <c r="BD517" s="149"/>
      <c r="BE517" s="149"/>
      <c r="BF517" s="149"/>
      <c r="BG517" s="149"/>
      <c r="BH517" s="149"/>
    </row>
    <row r="518" spans="1:60" outlineLevel="1" x14ac:dyDescent="0.2">
      <c r="A518" s="154"/>
      <c r="B518" s="155"/>
      <c r="C518" s="182" t="s">
        <v>580</v>
      </c>
      <c r="D518" s="183"/>
      <c r="E518" s="184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  <c r="Y518" s="149"/>
      <c r="Z518" s="149"/>
      <c r="AA518" s="149"/>
      <c r="AB518" s="149"/>
      <c r="AC518" s="149"/>
      <c r="AD518" s="149"/>
      <c r="AE518" s="149"/>
      <c r="AF518" s="149"/>
      <c r="AG518" s="149" t="s">
        <v>163</v>
      </c>
      <c r="AH518" s="149">
        <v>0</v>
      </c>
      <c r="AI518" s="149"/>
      <c r="AJ518" s="149"/>
      <c r="AK518" s="149"/>
      <c r="AL518" s="149"/>
      <c r="AM518" s="149"/>
      <c r="AN518" s="149"/>
      <c r="AO518" s="149"/>
      <c r="AP518" s="149"/>
      <c r="AQ518" s="149"/>
      <c r="AR518" s="149"/>
      <c r="AS518" s="149"/>
      <c r="AT518" s="149"/>
      <c r="AU518" s="149"/>
      <c r="AV518" s="149"/>
      <c r="AW518" s="149"/>
      <c r="AX518" s="149"/>
      <c r="AY518" s="149"/>
      <c r="AZ518" s="149"/>
      <c r="BA518" s="149"/>
      <c r="BB518" s="149"/>
      <c r="BC518" s="149"/>
      <c r="BD518" s="149"/>
      <c r="BE518" s="149"/>
      <c r="BF518" s="149"/>
      <c r="BG518" s="149"/>
      <c r="BH518" s="149"/>
    </row>
    <row r="519" spans="1:60" outlineLevel="1" x14ac:dyDescent="0.2">
      <c r="A519" s="154"/>
      <c r="B519" s="155"/>
      <c r="C519" s="182" t="s">
        <v>620</v>
      </c>
      <c r="D519" s="183"/>
      <c r="E519" s="184">
        <v>22</v>
      </c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  <c r="Y519" s="149"/>
      <c r="Z519" s="149"/>
      <c r="AA519" s="149"/>
      <c r="AB519" s="149"/>
      <c r="AC519" s="149"/>
      <c r="AD519" s="149"/>
      <c r="AE519" s="149"/>
      <c r="AF519" s="149"/>
      <c r="AG519" s="149" t="s">
        <v>163</v>
      </c>
      <c r="AH519" s="149">
        <v>0</v>
      </c>
      <c r="AI519" s="149"/>
      <c r="AJ519" s="149"/>
      <c r="AK519" s="149"/>
      <c r="AL519" s="149"/>
      <c r="AM519" s="149"/>
      <c r="AN519" s="149"/>
      <c r="AO519" s="149"/>
      <c r="AP519" s="149"/>
      <c r="AQ519" s="149"/>
      <c r="AR519" s="149"/>
      <c r="AS519" s="149"/>
      <c r="AT519" s="149"/>
      <c r="AU519" s="149"/>
      <c r="AV519" s="149"/>
      <c r="AW519" s="149"/>
      <c r="AX519" s="149"/>
      <c r="AY519" s="149"/>
      <c r="AZ519" s="149"/>
      <c r="BA519" s="149"/>
      <c r="BB519" s="149"/>
      <c r="BC519" s="149"/>
      <c r="BD519" s="149"/>
      <c r="BE519" s="149"/>
      <c r="BF519" s="149"/>
      <c r="BG519" s="149"/>
      <c r="BH519" s="149"/>
    </row>
    <row r="520" spans="1:60" outlineLevel="1" x14ac:dyDescent="0.2">
      <c r="A520" s="165">
        <v>102</v>
      </c>
      <c r="B520" s="166" t="s">
        <v>621</v>
      </c>
      <c r="C520" s="180" t="s">
        <v>622</v>
      </c>
      <c r="D520" s="181" t="s">
        <v>191</v>
      </c>
      <c r="E520" s="168">
        <v>19</v>
      </c>
      <c r="F520" s="167"/>
      <c r="G520" s="168">
        <f>ROUND(E520*F520,2)</f>
        <v>0</v>
      </c>
      <c r="H520" s="167"/>
      <c r="I520" s="168">
        <f>ROUND(E520*H520,2)</f>
        <v>0</v>
      </c>
      <c r="J520" s="167"/>
      <c r="K520" s="168">
        <f>ROUND(E520*J520,2)</f>
        <v>0</v>
      </c>
      <c r="L520" s="168">
        <v>21</v>
      </c>
      <c r="M520" s="168">
        <f>G520*(1+L520/100)</f>
        <v>0</v>
      </c>
      <c r="N520" s="168">
        <v>4.0000000000000003E-5</v>
      </c>
      <c r="O520" s="168">
        <f>ROUND(E520*N520,2)</f>
        <v>0</v>
      </c>
      <c r="P520" s="168">
        <v>0</v>
      </c>
      <c r="Q520" s="168">
        <f>ROUND(E520*P520,2)</f>
        <v>0</v>
      </c>
      <c r="R520" s="168"/>
      <c r="S520" s="168" t="s">
        <v>157</v>
      </c>
      <c r="T520" s="169" t="s">
        <v>157</v>
      </c>
      <c r="U520" s="156">
        <v>0.14499999999999999</v>
      </c>
      <c r="V520" s="156">
        <f>ROUND(E520*U520,2)</f>
        <v>2.76</v>
      </c>
      <c r="W520" s="156"/>
      <c r="X520" s="156" t="s">
        <v>158</v>
      </c>
      <c r="Y520" s="149"/>
      <c r="Z520" s="149"/>
      <c r="AA520" s="149"/>
      <c r="AB520" s="149"/>
      <c r="AC520" s="149"/>
      <c r="AD520" s="149"/>
      <c r="AE520" s="149"/>
      <c r="AF520" s="149"/>
      <c r="AG520" s="149" t="s">
        <v>532</v>
      </c>
      <c r="AH520" s="149"/>
      <c r="AI520" s="149"/>
      <c r="AJ520" s="149"/>
      <c r="AK520" s="149"/>
      <c r="AL520" s="149"/>
      <c r="AM520" s="149"/>
      <c r="AN520" s="149"/>
      <c r="AO520" s="149"/>
      <c r="AP520" s="149"/>
      <c r="AQ520" s="149"/>
      <c r="AR520" s="149"/>
      <c r="AS520" s="149"/>
      <c r="AT520" s="149"/>
      <c r="AU520" s="149"/>
      <c r="AV520" s="149"/>
      <c r="AW520" s="149"/>
      <c r="AX520" s="149"/>
      <c r="AY520" s="149"/>
      <c r="AZ520" s="149"/>
      <c r="BA520" s="149"/>
      <c r="BB520" s="149"/>
      <c r="BC520" s="149"/>
      <c r="BD520" s="149"/>
      <c r="BE520" s="149"/>
      <c r="BF520" s="149"/>
      <c r="BG520" s="149"/>
      <c r="BH520" s="149"/>
    </row>
    <row r="521" spans="1:60" outlineLevel="1" x14ac:dyDescent="0.2">
      <c r="A521" s="154"/>
      <c r="B521" s="155"/>
      <c r="C521" s="253" t="s">
        <v>623</v>
      </c>
      <c r="D521" s="254"/>
      <c r="E521" s="254"/>
      <c r="F521" s="254"/>
      <c r="G521" s="254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49"/>
      <c r="Z521" s="149"/>
      <c r="AA521" s="149"/>
      <c r="AB521" s="149"/>
      <c r="AC521" s="149"/>
      <c r="AD521" s="149"/>
      <c r="AE521" s="149"/>
      <c r="AF521" s="149"/>
      <c r="AG521" s="149" t="s">
        <v>161</v>
      </c>
      <c r="AH521" s="149"/>
      <c r="AI521" s="149"/>
      <c r="AJ521" s="149"/>
      <c r="AK521" s="149"/>
      <c r="AL521" s="149"/>
      <c r="AM521" s="149"/>
      <c r="AN521" s="149"/>
      <c r="AO521" s="149"/>
      <c r="AP521" s="149"/>
      <c r="AQ521" s="149"/>
      <c r="AR521" s="149"/>
      <c r="AS521" s="149"/>
      <c r="AT521" s="149"/>
      <c r="AU521" s="149"/>
      <c r="AV521" s="149"/>
      <c r="AW521" s="149"/>
      <c r="AX521" s="149"/>
      <c r="AY521" s="149"/>
      <c r="AZ521" s="149"/>
      <c r="BA521" s="149"/>
      <c r="BB521" s="149"/>
      <c r="BC521" s="149"/>
      <c r="BD521" s="149"/>
      <c r="BE521" s="149"/>
      <c r="BF521" s="149"/>
      <c r="BG521" s="149"/>
      <c r="BH521" s="149"/>
    </row>
    <row r="522" spans="1:60" outlineLevel="1" x14ac:dyDescent="0.2">
      <c r="A522" s="154"/>
      <c r="B522" s="155"/>
      <c r="C522" s="255" t="s">
        <v>624</v>
      </c>
      <c r="D522" s="256"/>
      <c r="E522" s="256"/>
      <c r="F522" s="256"/>
      <c r="G522" s="2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49"/>
      <c r="Z522" s="149"/>
      <c r="AA522" s="149"/>
      <c r="AB522" s="149"/>
      <c r="AC522" s="149"/>
      <c r="AD522" s="149"/>
      <c r="AE522" s="149"/>
      <c r="AF522" s="149"/>
      <c r="AG522" s="149" t="s">
        <v>161</v>
      </c>
      <c r="AH522" s="149"/>
      <c r="AI522" s="149"/>
      <c r="AJ522" s="149"/>
      <c r="AK522" s="149"/>
      <c r="AL522" s="149"/>
      <c r="AM522" s="149"/>
      <c r="AN522" s="149"/>
      <c r="AO522" s="149"/>
      <c r="AP522" s="149"/>
      <c r="AQ522" s="149"/>
      <c r="AR522" s="149"/>
      <c r="AS522" s="149"/>
      <c r="AT522" s="149"/>
      <c r="AU522" s="149"/>
      <c r="AV522" s="149"/>
      <c r="AW522" s="149"/>
      <c r="AX522" s="149"/>
      <c r="AY522" s="149"/>
      <c r="AZ522" s="149"/>
      <c r="BA522" s="149"/>
      <c r="BB522" s="149"/>
      <c r="BC522" s="149"/>
      <c r="BD522" s="149"/>
      <c r="BE522" s="149"/>
      <c r="BF522" s="149"/>
      <c r="BG522" s="149"/>
      <c r="BH522" s="149"/>
    </row>
    <row r="523" spans="1:60" outlineLevel="1" x14ac:dyDescent="0.2">
      <c r="A523" s="154"/>
      <c r="B523" s="155"/>
      <c r="C523" s="182" t="s">
        <v>589</v>
      </c>
      <c r="D523" s="183"/>
      <c r="E523" s="184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49"/>
      <c r="Z523" s="149"/>
      <c r="AA523" s="149"/>
      <c r="AB523" s="149"/>
      <c r="AC523" s="149"/>
      <c r="AD523" s="149"/>
      <c r="AE523" s="149"/>
      <c r="AF523" s="149"/>
      <c r="AG523" s="149" t="s">
        <v>163</v>
      </c>
      <c r="AH523" s="149">
        <v>0</v>
      </c>
      <c r="AI523" s="149"/>
      <c r="AJ523" s="149"/>
      <c r="AK523" s="149"/>
      <c r="AL523" s="149"/>
      <c r="AM523" s="149"/>
      <c r="AN523" s="149"/>
      <c r="AO523" s="149"/>
      <c r="AP523" s="149"/>
      <c r="AQ523" s="149"/>
      <c r="AR523" s="149"/>
      <c r="AS523" s="149"/>
      <c r="AT523" s="149"/>
      <c r="AU523" s="149"/>
      <c r="AV523" s="149"/>
      <c r="AW523" s="149"/>
      <c r="AX523" s="149"/>
      <c r="AY523" s="149"/>
      <c r="AZ523" s="149"/>
      <c r="BA523" s="149"/>
      <c r="BB523" s="149"/>
      <c r="BC523" s="149"/>
      <c r="BD523" s="149"/>
      <c r="BE523" s="149"/>
      <c r="BF523" s="149"/>
      <c r="BG523" s="149"/>
      <c r="BH523" s="149"/>
    </row>
    <row r="524" spans="1:60" outlineLevel="1" x14ac:dyDescent="0.2">
      <c r="A524" s="154"/>
      <c r="B524" s="155"/>
      <c r="C524" s="182" t="s">
        <v>618</v>
      </c>
      <c r="D524" s="183"/>
      <c r="E524" s="184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49"/>
      <c r="Z524" s="149"/>
      <c r="AA524" s="149"/>
      <c r="AB524" s="149"/>
      <c r="AC524" s="149"/>
      <c r="AD524" s="149"/>
      <c r="AE524" s="149"/>
      <c r="AF524" s="149"/>
      <c r="AG524" s="149" t="s">
        <v>163</v>
      </c>
      <c r="AH524" s="149">
        <v>0</v>
      </c>
      <c r="AI524" s="149"/>
      <c r="AJ524" s="149"/>
      <c r="AK524" s="149"/>
      <c r="AL524" s="149"/>
      <c r="AM524" s="149"/>
      <c r="AN524" s="149"/>
      <c r="AO524" s="149"/>
      <c r="AP524" s="149"/>
      <c r="AQ524" s="149"/>
      <c r="AR524" s="149"/>
      <c r="AS524" s="149"/>
      <c r="AT524" s="149"/>
      <c r="AU524" s="149"/>
      <c r="AV524" s="149"/>
      <c r="AW524" s="149"/>
      <c r="AX524" s="149"/>
      <c r="AY524" s="149"/>
      <c r="AZ524" s="149"/>
      <c r="BA524" s="149"/>
      <c r="BB524" s="149"/>
      <c r="BC524" s="149"/>
      <c r="BD524" s="149"/>
      <c r="BE524" s="149"/>
      <c r="BF524" s="149"/>
      <c r="BG524" s="149"/>
      <c r="BH524" s="149"/>
    </row>
    <row r="525" spans="1:60" outlineLevel="1" x14ac:dyDescent="0.2">
      <c r="A525" s="154"/>
      <c r="B525" s="155"/>
      <c r="C525" s="182" t="s">
        <v>585</v>
      </c>
      <c r="D525" s="183"/>
      <c r="E525" s="184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49"/>
      <c r="Z525" s="149"/>
      <c r="AA525" s="149"/>
      <c r="AB525" s="149"/>
      <c r="AC525" s="149"/>
      <c r="AD525" s="149"/>
      <c r="AE525" s="149"/>
      <c r="AF525" s="149"/>
      <c r="AG525" s="149" t="s">
        <v>163</v>
      </c>
      <c r="AH525" s="149">
        <v>0</v>
      </c>
      <c r="AI525" s="149"/>
      <c r="AJ525" s="149"/>
      <c r="AK525" s="149"/>
      <c r="AL525" s="149"/>
      <c r="AM525" s="149"/>
      <c r="AN525" s="149"/>
      <c r="AO525" s="149"/>
      <c r="AP525" s="149"/>
      <c r="AQ525" s="149"/>
      <c r="AR525" s="149"/>
      <c r="AS525" s="149"/>
      <c r="AT525" s="149"/>
      <c r="AU525" s="149"/>
      <c r="AV525" s="149"/>
      <c r="AW525" s="149"/>
      <c r="AX525" s="149"/>
      <c r="AY525" s="149"/>
      <c r="AZ525" s="149"/>
      <c r="BA525" s="149"/>
      <c r="BB525" s="149"/>
      <c r="BC525" s="149"/>
      <c r="BD525" s="149"/>
      <c r="BE525" s="149"/>
      <c r="BF525" s="149"/>
      <c r="BG525" s="149"/>
      <c r="BH525" s="149"/>
    </row>
    <row r="526" spans="1:60" outlineLevel="1" x14ac:dyDescent="0.2">
      <c r="A526" s="154"/>
      <c r="B526" s="155"/>
      <c r="C526" s="182" t="s">
        <v>580</v>
      </c>
      <c r="D526" s="183"/>
      <c r="E526" s="184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  <c r="S526" s="156"/>
      <c r="T526" s="156"/>
      <c r="U526" s="156"/>
      <c r="V526" s="156"/>
      <c r="W526" s="156"/>
      <c r="X526" s="156"/>
      <c r="Y526" s="149"/>
      <c r="Z526" s="149"/>
      <c r="AA526" s="149"/>
      <c r="AB526" s="149"/>
      <c r="AC526" s="149"/>
      <c r="AD526" s="149"/>
      <c r="AE526" s="149"/>
      <c r="AF526" s="149"/>
      <c r="AG526" s="149" t="s">
        <v>163</v>
      </c>
      <c r="AH526" s="149">
        <v>0</v>
      </c>
      <c r="AI526" s="149"/>
      <c r="AJ526" s="149"/>
      <c r="AK526" s="149"/>
      <c r="AL526" s="149"/>
      <c r="AM526" s="149"/>
      <c r="AN526" s="149"/>
      <c r="AO526" s="149"/>
      <c r="AP526" s="149"/>
      <c r="AQ526" s="149"/>
      <c r="AR526" s="149"/>
      <c r="AS526" s="149"/>
      <c r="AT526" s="149"/>
      <c r="AU526" s="149"/>
      <c r="AV526" s="149"/>
      <c r="AW526" s="149"/>
      <c r="AX526" s="149"/>
      <c r="AY526" s="149"/>
      <c r="AZ526" s="149"/>
      <c r="BA526" s="149"/>
      <c r="BB526" s="149"/>
      <c r="BC526" s="149"/>
      <c r="BD526" s="149"/>
      <c r="BE526" s="149"/>
      <c r="BF526" s="149"/>
      <c r="BG526" s="149"/>
      <c r="BH526" s="149"/>
    </row>
    <row r="527" spans="1:60" outlineLevel="1" x14ac:dyDescent="0.2">
      <c r="A527" s="154"/>
      <c r="B527" s="155"/>
      <c r="C527" s="182" t="s">
        <v>625</v>
      </c>
      <c r="D527" s="183"/>
      <c r="E527" s="184">
        <v>19</v>
      </c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49"/>
      <c r="Z527" s="149"/>
      <c r="AA527" s="149"/>
      <c r="AB527" s="149"/>
      <c r="AC527" s="149"/>
      <c r="AD527" s="149"/>
      <c r="AE527" s="149"/>
      <c r="AF527" s="149"/>
      <c r="AG527" s="149" t="s">
        <v>163</v>
      </c>
      <c r="AH527" s="149">
        <v>0</v>
      </c>
      <c r="AI527" s="149"/>
      <c r="AJ527" s="149"/>
      <c r="AK527" s="149"/>
      <c r="AL527" s="149"/>
      <c r="AM527" s="149"/>
      <c r="AN527" s="149"/>
      <c r="AO527" s="149"/>
      <c r="AP527" s="149"/>
      <c r="AQ527" s="149"/>
      <c r="AR527" s="149"/>
      <c r="AS527" s="149"/>
      <c r="AT527" s="149"/>
      <c r="AU527" s="149"/>
      <c r="AV527" s="149"/>
      <c r="AW527" s="149"/>
      <c r="AX527" s="149"/>
      <c r="AY527" s="149"/>
      <c r="AZ527" s="149"/>
      <c r="BA527" s="149"/>
      <c r="BB527" s="149"/>
      <c r="BC527" s="149"/>
      <c r="BD527" s="149"/>
      <c r="BE527" s="149"/>
      <c r="BF527" s="149"/>
      <c r="BG527" s="149"/>
      <c r="BH527" s="149"/>
    </row>
    <row r="528" spans="1:60" outlineLevel="1" x14ac:dyDescent="0.2">
      <c r="A528" s="165">
        <v>103</v>
      </c>
      <c r="B528" s="166" t="s">
        <v>626</v>
      </c>
      <c r="C528" s="180" t="s">
        <v>627</v>
      </c>
      <c r="D528" s="181" t="s">
        <v>191</v>
      </c>
      <c r="E528" s="168">
        <v>2</v>
      </c>
      <c r="F528" s="167"/>
      <c r="G528" s="168">
        <f>ROUND(E528*F528,2)</f>
        <v>0</v>
      </c>
      <c r="H528" s="167"/>
      <c r="I528" s="168">
        <f>ROUND(E528*H528,2)</f>
        <v>0</v>
      </c>
      <c r="J528" s="167"/>
      <c r="K528" s="168">
        <f>ROUND(E528*J528,2)</f>
        <v>0</v>
      </c>
      <c r="L528" s="168">
        <v>21</v>
      </c>
      <c r="M528" s="168">
        <f>G528*(1+L528/100)</f>
        <v>0</v>
      </c>
      <c r="N528" s="168">
        <v>2.0000000000000001E-4</v>
      </c>
      <c r="O528" s="168">
        <f>ROUND(E528*N528,2)</f>
        <v>0</v>
      </c>
      <c r="P528" s="168">
        <v>0</v>
      </c>
      <c r="Q528" s="168">
        <f>ROUND(E528*P528,2)</f>
        <v>0</v>
      </c>
      <c r="R528" s="168"/>
      <c r="S528" s="168" t="s">
        <v>157</v>
      </c>
      <c r="T528" s="169" t="s">
        <v>157</v>
      </c>
      <c r="U528" s="156">
        <v>0.23</v>
      </c>
      <c r="V528" s="156">
        <f>ROUND(E528*U528,2)</f>
        <v>0.46</v>
      </c>
      <c r="W528" s="156"/>
      <c r="X528" s="156" t="s">
        <v>158</v>
      </c>
      <c r="Y528" s="149"/>
      <c r="Z528" s="149"/>
      <c r="AA528" s="149"/>
      <c r="AB528" s="149"/>
      <c r="AC528" s="149"/>
      <c r="AD528" s="149"/>
      <c r="AE528" s="149"/>
      <c r="AF528" s="149"/>
      <c r="AG528" s="149" t="s">
        <v>532</v>
      </c>
      <c r="AH528" s="149"/>
      <c r="AI528" s="149"/>
      <c r="AJ528" s="149"/>
      <c r="AK528" s="149"/>
      <c r="AL528" s="149"/>
      <c r="AM528" s="149"/>
      <c r="AN528" s="149"/>
      <c r="AO528" s="149"/>
      <c r="AP528" s="149"/>
      <c r="AQ528" s="149"/>
      <c r="AR528" s="149"/>
      <c r="AS528" s="149"/>
      <c r="AT528" s="149"/>
      <c r="AU528" s="149"/>
      <c r="AV528" s="149"/>
      <c r="AW528" s="149"/>
      <c r="AX528" s="149"/>
      <c r="AY528" s="149"/>
      <c r="AZ528" s="149"/>
      <c r="BA528" s="149"/>
      <c r="BB528" s="149"/>
      <c r="BC528" s="149"/>
      <c r="BD528" s="149"/>
      <c r="BE528" s="149"/>
      <c r="BF528" s="149"/>
      <c r="BG528" s="149"/>
      <c r="BH528" s="149"/>
    </row>
    <row r="529" spans="1:60" outlineLevel="1" x14ac:dyDescent="0.2">
      <c r="A529" s="154"/>
      <c r="B529" s="155"/>
      <c r="C529" s="253" t="s">
        <v>211</v>
      </c>
      <c r="D529" s="254"/>
      <c r="E529" s="254"/>
      <c r="F529" s="254"/>
      <c r="G529" s="254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49"/>
      <c r="Z529" s="149"/>
      <c r="AA529" s="149"/>
      <c r="AB529" s="149"/>
      <c r="AC529" s="149"/>
      <c r="AD529" s="149"/>
      <c r="AE529" s="149"/>
      <c r="AF529" s="149"/>
      <c r="AG529" s="149" t="s">
        <v>161</v>
      </c>
      <c r="AH529" s="149"/>
      <c r="AI529" s="149"/>
      <c r="AJ529" s="149"/>
      <c r="AK529" s="149"/>
      <c r="AL529" s="149"/>
      <c r="AM529" s="149"/>
      <c r="AN529" s="149"/>
      <c r="AO529" s="149"/>
      <c r="AP529" s="149"/>
      <c r="AQ529" s="149"/>
      <c r="AR529" s="149"/>
      <c r="AS529" s="149"/>
      <c r="AT529" s="149"/>
      <c r="AU529" s="149"/>
      <c r="AV529" s="149"/>
      <c r="AW529" s="149"/>
      <c r="AX529" s="149"/>
      <c r="AY529" s="149"/>
      <c r="AZ529" s="149"/>
      <c r="BA529" s="149"/>
      <c r="BB529" s="149"/>
      <c r="BC529" s="149"/>
      <c r="BD529" s="149"/>
      <c r="BE529" s="149"/>
      <c r="BF529" s="149"/>
      <c r="BG529" s="149"/>
      <c r="BH529" s="149"/>
    </row>
    <row r="530" spans="1:60" outlineLevel="1" x14ac:dyDescent="0.2">
      <c r="A530" s="165">
        <v>104</v>
      </c>
      <c r="B530" s="166" t="s">
        <v>628</v>
      </c>
      <c r="C530" s="180" t="s">
        <v>629</v>
      </c>
      <c r="D530" s="181" t="s">
        <v>191</v>
      </c>
      <c r="E530" s="168">
        <v>3</v>
      </c>
      <c r="F530" s="167"/>
      <c r="G530" s="168">
        <f>ROUND(E530*F530,2)</f>
        <v>0</v>
      </c>
      <c r="H530" s="167"/>
      <c r="I530" s="168">
        <f>ROUND(E530*H530,2)</f>
        <v>0</v>
      </c>
      <c r="J530" s="167"/>
      <c r="K530" s="168">
        <f>ROUND(E530*J530,2)</f>
        <v>0</v>
      </c>
      <c r="L530" s="168">
        <v>21</v>
      </c>
      <c r="M530" s="168">
        <f>G530*(1+L530/100)</f>
        <v>0</v>
      </c>
      <c r="N530" s="168">
        <v>5.1999999999999995E-4</v>
      </c>
      <c r="O530" s="168">
        <f>ROUND(E530*N530,2)</f>
        <v>0</v>
      </c>
      <c r="P530" s="168">
        <v>0</v>
      </c>
      <c r="Q530" s="168">
        <f>ROUND(E530*P530,2)</f>
        <v>0</v>
      </c>
      <c r="R530" s="168"/>
      <c r="S530" s="168" t="s">
        <v>157</v>
      </c>
      <c r="T530" s="169" t="s">
        <v>157</v>
      </c>
      <c r="U530" s="156">
        <v>0.23</v>
      </c>
      <c r="V530" s="156">
        <f>ROUND(E530*U530,2)</f>
        <v>0.69</v>
      </c>
      <c r="W530" s="156"/>
      <c r="X530" s="156" t="s">
        <v>158</v>
      </c>
      <c r="Y530" s="149"/>
      <c r="Z530" s="149"/>
      <c r="AA530" s="149"/>
      <c r="AB530" s="149"/>
      <c r="AC530" s="149"/>
      <c r="AD530" s="149"/>
      <c r="AE530" s="149"/>
      <c r="AF530" s="149"/>
      <c r="AG530" s="149" t="s">
        <v>532</v>
      </c>
      <c r="AH530" s="149"/>
      <c r="AI530" s="149"/>
      <c r="AJ530" s="149"/>
      <c r="AK530" s="149"/>
      <c r="AL530" s="149"/>
      <c r="AM530" s="149"/>
      <c r="AN530" s="149"/>
      <c r="AO530" s="149"/>
      <c r="AP530" s="149"/>
      <c r="AQ530" s="149"/>
      <c r="AR530" s="149"/>
      <c r="AS530" s="149"/>
      <c r="AT530" s="149"/>
      <c r="AU530" s="149"/>
      <c r="AV530" s="149"/>
      <c r="AW530" s="149"/>
      <c r="AX530" s="149"/>
      <c r="AY530" s="149"/>
      <c r="AZ530" s="149"/>
      <c r="BA530" s="149"/>
      <c r="BB530" s="149"/>
      <c r="BC530" s="149"/>
      <c r="BD530" s="149"/>
      <c r="BE530" s="149"/>
      <c r="BF530" s="149"/>
      <c r="BG530" s="149"/>
      <c r="BH530" s="149"/>
    </row>
    <row r="531" spans="1:60" outlineLevel="1" x14ac:dyDescent="0.2">
      <c r="A531" s="154"/>
      <c r="B531" s="155"/>
      <c r="C531" s="253" t="s">
        <v>211</v>
      </c>
      <c r="D531" s="254"/>
      <c r="E531" s="254"/>
      <c r="F531" s="254"/>
      <c r="G531" s="254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49"/>
      <c r="Z531" s="149"/>
      <c r="AA531" s="149"/>
      <c r="AB531" s="149"/>
      <c r="AC531" s="149"/>
      <c r="AD531" s="149"/>
      <c r="AE531" s="149"/>
      <c r="AF531" s="149"/>
      <c r="AG531" s="149" t="s">
        <v>161</v>
      </c>
      <c r="AH531" s="149"/>
      <c r="AI531" s="149"/>
      <c r="AJ531" s="149"/>
      <c r="AK531" s="149"/>
      <c r="AL531" s="149"/>
      <c r="AM531" s="149"/>
      <c r="AN531" s="149"/>
      <c r="AO531" s="149"/>
      <c r="AP531" s="149"/>
      <c r="AQ531" s="149"/>
      <c r="AR531" s="149"/>
      <c r="AS531" s="149"/>
      <c r="AT531" s="149"/>
      <c r="AU531" s="149"/>
      <c r="AV531" s="149"/>
      <c r="AW531" s="149"/>
      <c r="AX531" s="149"/>
      <c r="AY531" s="149"/>
      <c r="AZ531" s="149"/>
      <c r="BA531" s="149"/>
      <c r="BB531" s="149"/>
      <c r="BC531" s="149"/>
      <c r="BD531" s="149"/>
      <c r="BE531" s="149"/>
      <c r="BF531" s="149"/>
      <c r="BG531" s="149"/>
      <c r="BH531" s="149"/>
    </row>
    <row r="532" spans="1:60" ht="22.5" outlineLevel="1" x14ac:dyDescent="0.2">
      <c r="A532" s="165">
        <v>105</v>
      </c>
      <c r="B532" s="166" t="s">
        <v>630</v>
      </c>
      <c r="C532" s="180" t="s">
        <v>631</v>
      </c>
      <c r="D532" s="181" t="s">
        <v>392</v>
      </c>
      <c r="E532" s="168">
        <v>1</v>
      </c>
      <c r="F532" s="167"/>
      <c r="G532" s="168">
        <f>ROUND(E532*F532,2)</f>
        <v>0</v>
      </c>
      <c r="H532" s="167"/>
      <c r="I532" s="168">
        <f>ROUND(E532*H532,2)</f>
        <v>0</v>
      </c>
      <c r="J532" s="167"/>
      <c r="K532" s="168">
        <f>ROUND(E532*J532,2)</f>
        <v>0</v>
      </c>
      <c r="L532" s="168">
        <v>21</v>
      </c>
      <c r="M532" s="168">
        <f>G532*(1+L532/100)</f>
        <v>0</v>
      </c>
      <c r="N532" s="168">
        <v>2.4719999999999999E-2</v>
      </c>
      <c r="O532" s="168">
        <f>ROUND(E532*N532,2)</f>
        <v>0.02</v>
      </c>
      <c r="P532" s="168">
        <v>0</v>
      </c>
      <c r="Q532" s="168">
        <f>ROUND(E532*P532,2)</f>
        <v>0</v>
      </c>
      <c r="R532" s="168"/>
      <c r="S532" s="168" t="s">
        <v>157</v>
      </c>
      <c r="T532" s="169" t="s">
        <v>157</v>
      </c>
      <c r="U532" s="156">
        <v>1.64</v>
      </c>
      <c r="V532" s="156">
        <f>ROUND(E532*U532,2)</f>
        <v>1.64</v>
      </c>
      <c r="W532" s="156"/>
      <c r="X532" s="156" t="s">
        <v>158</v>
      </c>
      <c r="Y532" s="149"/>
      <c r="Z532" s="149"/>
      <c r="AA532" s="149"/>
      <c r="AB532" s="149"/>
      <c r="AC532" s="149"/>
      <c r="AD532" s="149"/>
      <c r="AE532" s="149"/>
      <c r="AF532" s="149"/>
      <c r="AG532" s="149" t="s">
        <v>532</v>
      </c>
      <c r="AH532" s="149"/>
      <c r="AI532" s="149"/>
      <c r="AJ532" s="149"/>
      <c r="AK532" s="149"/>
      <c r="AL532" s="149"/>
      <c r="AM532" s="149"/>
      <c r="AN532" s="149"/>
      <c r="AO532" s="149"/>
      <c r="AP532" s="149"/>
      <c r="AQ532" s="149"/>
      <c r="AR532" s="149"/>
      <c r="AS532" s="149"/>
      <c r="AT532" s="149"/>
      <c r="AU532" s="149"/>
      <c r="AV532" s="149"/>
      <c r="AW532" s="149"/>
      <c r="AX532" s="149"/>
      <c r="AY532" s="149"/>
      <c r="AZ532" s="149"/>
      <c r="BA532" s="149"/>
      <c r="BB532" s="149"/>
      <c r="BC532" s="149"/>
      <c r="BD532" s="149"/>
      <c r="BE532" s="149"/>
      <c r="BF532" s="149"/>
      <c r="BG532" s="149"/>
      <c r="BH532" s="149"/>
    </row>
    <row r="533" spans="1:60" outlineLevel="1" x14ac:dyDescent="0.2">
      <c r="A533" s="154"/>
      <c r="B533" s="155"/>
      <c r="C533" s="253" t="s">
        <v>211</v>
      </c>
      <c r="D533" s="254"/>
      <c r="E533" s="254"/>
      <c r="F533" s="254"/>
      <c r="G533" s="254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49"/>
      <c r="Z533" s="149"/>
      <c r="AA533" s="149"/>
      <c r="AB533" s="149"/>
      <c r="AC533" s="149"/>
      <c r="AD533" s="149"/>
      <c r="AE533" s="149"/>
      <c r="AF533" s="149"/>
      <c r="AG533" s="149" t="s">
        <v>161</v>
      </c>
      <c r="AH533" s="149"/>
      <c r="AI533" s="149"/>
      <c r="AJ533" s="149"/>
      <c r="AK533" s="149"/>
      <c r="AL533" s="149"/>
      <c r="AM533" s="149"/>
      <c r="AN533" s="149"/>
      <c r="AO533" s="149"/>
      <c r="AP533" s="149"/>
      <c r="AQ533" s="149"/>
      <c r="AR533" s="149"/>
      <c r="AS533" s="149"/>
      <c r="AT533" s="149"/>
      <c r="AU533" s="149"/>
      <c r="AV533" s="149"/>
      <c r="AW533" s="149"/>
      <c r="AX533" s="149"/>
      <c r="AY533" s="149"/>
      <c r="AZ533" s="149"/>
      <c r="BA533" s="149"/>
      <c r="BB533" s="149"/>
      <c r="BC533" s="149"/>
      <c r="BD533" s="149"/>
      <c r="BE533" s="149"/>
      <c r="BF533" s="149"/>
      <c r="BG533" s="149"/>
      <c r="BH533" s="149"/>
    </row>
    <row r="534" spans="1:60" outlineLevel="1" x14ac:dyDescent="0.2">
      <c r="A534" s="170">
        <v>106</v>
      </c>
      <c r="B534" s="171" t="s">
        <v>632</v>
      </c>
      <c r="C534" s="185" t="s">
        <v>633</v>
      </c>
      <c r="D534" s="186" t="s">
        <v>392</v>
      </c>
      <c r="E534" s="173">
        <v>1</v>
      </c>
      <c r="F534" s="172"/>
      <c r="G534" s="173">
        <f>ROUND(E534*F534,2)</f>
        <v>0</v>
      </c>
      <c r="H534" s="172"/>
      <c r="I534" s="173">
        <f>ROUND(E534*H534,2)</f>
        <v>0</v>
      </c>
      <c r="J534" s="172"/>
      <c r="K534" s="173">
        <f>ROUND(E534*J534,2)</f>
        <v>0</v>
      </c>
      <c r="L534" s="173">
        <v>21</v>
      </c>
      <c r="M534" s="173">
        <f>G534*(1+L534/100)</f>
        <v>0</v>
      </c>
      <c r="N534" s="173">
        <v>0</v>
      </c>
      <c r="O534" s="173">
        <f>ROUND(E534*N534,2)</f>
        <v>0</v>
      </c>
      <c r="P534" s="173">
        <v>0</v>
      </c>
      <c r="Q534" s="173">
        <f>ROUND(E534*P534,2)</f>
        <v>0</v>
      </c>
      <c r="R534" s="173"/>
      <c r="S534" s="173" t="s">
        <v>157</v>
      </c>
      <c r="T534" s="174" t="s">
        <v>157</v>
      </c>
      <c r="U534" s="156">
        <v>0.5</v>
      </c>
      <c r="V534" s="156">
        <f>ROUND(E534*U534,2)</f>
        <v>0.5</v>
      </c>
      <c r="W534" s="156"/>
      <c r="X534" s="156" t="s">
        <v>158</v>
      </c>
      <c r="Y534" s="149"/>
      <c r="Z534" s="149"/>
      <c r="AA534" s="149"/>
      <c r="AB534" s="149"/>
      <c r="AC534" s="149"/>
      <c r="AD534" s="149"/>
      <c r="AE534" s="149"/>
      <c r="AF534" s="149"/>
      <c r="AG534" s="149" t="s">
        <v>532</v>
      </c>
      <c r="AH534" s="149"/>
      <c r="AI534" s="149"/>
      <c r="AJ534" s="149"/>
      <c r="AK534" s="149"/>
      <c r="AL534" s="149"/>
      <c r="AM534" s="149"/>
      <c r="AN534" s="149"/>
      <c r="AO534" s="149"/>
      <c r="AP534" s="149"/>
      <c r="AQ534" s="149"/>
      <c r="AR534" s="149"/>
      <c r="AS534" s="149"/>
      <c r="AT534" s="149"/>
      <c r="AU534" s="149"/>
      <c r="AV534" s="149"/>
      <c r="AW534" s="149"/>
      <c r="AX534" s="149"/>
      <c r="AY534" s="149"/>
      <c r="AZ534" s="149"/>
      <c r="BA534" s="149"/>
      <c r="BB534" s="149"/>
      <c r="BC534" s="149"/>
      <c r="BD534" s="149"/>
      <c r="BE534" s="149"/>
      <c r="BF534" s="149"/>
      <c r="BG534" s="149"/>
      <c r="BH534" s="149"/>
    </row>
    <row r="535" spans="1:60" outlineLevel="1" x14ac:dyDescent="0.2">
      <c r="A535" s="165">
        <v>107</v>
      </c>
      <c r="B535" s="166" t="s">
        <v>634</v>
      </c>
      <c r="C535" s="180" t="s">
        <v>635</v>
      </c>
      <c r="D535" s="181" t="s">
        <v>238</v>
      </c>
      <c r="E535" s="168">
        <v>116.28</v>
      </c>
      <c r="F535" s="167"/>
      <c r="G535" s="168">
        <f>ROUND(E535*F535,2)</f>
        <v>0</v>
      </c>
      <c r="H535" s="167"/>
      <c r="I535" s="168">
        <f>ROUND(E535*H535,2)</f>
        <v>0</v>
      </c>
      <c r="J535" s="167"/>
      <c r="K535" s="168">
        <f>ROUND(E535*J535,2)</f>
        <v>0</v>
      </c>
      <c r="L535" s="168">
        <v>21</v>
      </c>
      <c r="M535" s="168">
        <f>G535*(1+L535/100)</f>
        <v>0</v>
      </c>
      <c r="N535" s="168">
        <v>0</v>
      </c>
      <c r="O535" s="168">
        <f>ROUND(E535*N535,2)</f>
        <v>0</v>
      </c>
      <c r="P535" s="168">
        <v>0</v>
      </c>
      <c r="Q535" s="168">
        <f>ROUND(E535*P535,2)</f>
        <v>0</v>
      </c>
      <c r="R535" s="168"/>
      <c r="S535" s="168" t="s">
        <v>157</v>
      </c>
      <c r="T535" s="169" t="s">
        <v>157</v>
      </c>
      <c r="U535" s="156">
        <v>0.03</v>
      </c>
      <c r="V535" s="156">
        <f>ROUND(E535*U535,2)</f>
        <v>3.49</v>
      </c>
      <c r="W535" s="156"/>
      <c r="X535" s="156" t="s">
        <v>158</v>
      </c>
      <c r="Y535" s="149"/>
      <c r="Z535" s="149"/>
      <c r="AA535" s="149"/>
      <c r="AB535" s="149"/>
      <c r="AC535" s="149"/>
      <c r="AD535" s="149"/>
      <c r="AE535" s="149"/>
      <c r="AF535" s="149"/>
      <c r="AG535" s="149" t="s">
        <v>532</v>
      </c>
      <c r="AH535" s="149"/>
      <c r="AI535" s="149"/>
      <c r="AJ535" s="149"/>
      <c r="AK535" s="149"/>
      <c r="AL535" s="149"/>
      <c r="AM535" s="149"/>
      <c r="AN535" s="149"/>
      <c r="AO535" s="149"/>
      <c r="AP535" s="149"/>
      <c r="AQ535" s="149"/>
      <c r="AR535" s="149"/>
      <c r="AS535" s="149"/>
      <c r="AT535" s="149"/>
      <c r="AU535" s="149"/>
      <c r="AV535" s="149"/>
      <c r="AW535" s="149"/>
      <c r="AX535" s="149"/>
      <c r="AY535" s="149"/>
      <c r="AZ535" s="149"/>
      <c r="BA535" s="149"/>
      <c r="BB535" s="149"/>
      <c r="BC535" s="149"/>
      <c r="BD535" s="149"/>
      <c r="BE535" s="149"/>
      <c r="BF535" s="149"/>
      <c r="BG535" s="149"/>
      <c r="BH535" s="149"/>
    </row>
    <row r="536" spans="1:60" outlineLevel="1" x14ac:dyDescent="0.2">
      <c r="A536" s="154"/>
      <c r="B536" s="155"/>
      <c r="C536" s="182" t="s">
        <v>636</v>
      </c>
      <c r="D536" s="183"/>
      <c r="E536" s="184">
        <v>116.28</v>
      </c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49"/>
      <c r="Z536" s="149"/>
      <c r="AA536" s="149"/>
      <c r="AB536" s="149"/>
      <c r="AC536" s="149"/>
      <c r="AD536" s="149"/>
      <c r="AE536" s="149"/>
      <c r="AF536" s="149"/>
      <c r="AG536" s="149" t="s">
        <v>163</v>
      </c>
      <c r="AH536" s="149">
        <v>0</v>
      </c>
      <c r="AI536" s="149"/>
      <c r="AJ536" s="149"/>
      <c r="AK536" s="149"/>
      <c r="AL536" s="149"/>
      <c r="AM536" s="149"/>
      <c r="AN536" s="149"/>
      <c r="AO536" s="149"/>
      <c r="AP536" s="149"/>
      <c r="AQ536" s="149"/>
      <c r="AR536" s="149"/>
      <c r="AS536" s="149"/>
      <c r="AT536" s="149"/>
      <c r="AU536" s="149"/>
      <c r="AV536" s="149"/>
      <c r="AW536" s="149"/>
      <c r="AX536" s="149"/>
      <c r="AY536" s="149"/>
      <c r="AZ536" s="149"/>
      <c r="BA536" s="149"/>
      <c r="BB536" s="149"/>
      <c r="BC536" s="149"/>
      <c r="BD536" s="149"/>
      <c r="BE536" s="149"/>
      <c r="BF536" s="149"/>
      <c r="BG536" s="149"/>
      <c r="BH536" s="149"/>
    </row>
    <row r="537" spans="1:60" outlineLevel="1" x14ac:dyDescent="0.2">
      <c r="A537" s="165">
        <v>108</v>
      </c>
      <c r="B537" s="166" t="s">
        <v>637</v>
      </c>
      <c r="C537" s="180" t="s">
        <v>638</v>
      </c>
      <c r="D537" s="181" t="s">
        <v>238</v>
      </c>
      <c r="E537" s="168">
        <v>116.28</v>
      </c>
      <c r="F537" s="167"/>
      <c r="G537" s="168">
        <f>ROUND(E537*F537,2)</f>
        <v>0</v>
      </c>
      <c r="H537" s="167"/>
      <c r="I537" s="168">
        <f>ROUND(E537*H537,2)</f>
        <v>0</v>
      </c>
      <c r="J537" s="167"/>
      <c r="K537" s="168">
        <f>ROUND(E537*J537,2)</f>
        <v>0</v>
      </c>
      <c r="L537" s="168">
        <v>21</v>
      </c>
      <c r="M537" s="168">
        <f>G537*(1+L537/100)</f>
        <v>0</v>
      </c>
      <c r="N537" s="168">
        <v>1.0000000000000001E-5</v>
      </c>
      <c r="O537" s="168">
        <f>ROUND(E537*N537,2)</f>
        <v>0</v>
      </c>
      <c r="P537" s="168">
        <v>0</v>
      </c>
      <c r="Q537" s="168">
        <f>ROUND(E537*P537,2)</f>
        <v>0</v>
      </c>
      <c r="R537" s="168"/>
      <c r="S537" s="168" t="s">
        <v>157</v>
      </c>
      <c r="T537" s="169" t="s">
        <v>157</v>
      </c>
      <c r="U537" s="156">
        <v>0.06</v>
      </c>
      <c r="V537" s="156">
        <f>ROUND(E537*U537,2)</f>
        <v>6.98</v>
      </c>
      <c r="W537" s="156"/>
      <c r="X537" s="156" t="s">
        <v>158</v>
      </c>
      <c r="Y537" s="149"/>
      <c r="Z537" s="149"/>
      <c r="AA537" s="149"/>
      <c r="AB537" s="149"/>
      <c r="AC537" s="149"/>
      <c r="AD537" s="149"/>
      <c r="AE537" s="149"/>
      <c r="AF537" s="149"/>
      <c r="AG537" s="149" t="s">
        <v>532</v>
      </c>
      <c r="AH537" s="149"/>
      <c r="AI537" s="149"/>
      <c r="AJ537" s="149"/>
      <c r="AK537" s="149"/>
      <c r="AL537" s="149"/>
      <c r="AM537" s="149"/>
      <c r="AN537" s="149"/>
      <c r="AO537" s="149"/>
      <c r="AP537" s="149"/>
      <c r="AQ537" s="149"/>
      <c r="AR537" s="149"/>
      <c r="AS537" s="149"/>
      <c r="AT537" s="149"/>
      <c r="AU537" s="149"/>
      <c r="AV537" s="149"/>
      <c r="AW537" s="149"/>
      <c r="AX537" s="149"/>
      <c r="AY537" s="149"/>
      <c r="AZ537" s="149"/>
      <c r="BA537" s="149"/>
      <c r="BB537" s="149"/>
      <c r="BC537" s="149"/>
      <c r="BD537" s="149"/>
      <c r="BE537" s="149"/>
      <c r="BF537" s="149"/>
      <c r="BG537" s="149"/>
      <c r="BH537" s="149"/>
    </row>
    <row r="538" spans="1:60" outlineLevel="1" x14ac:dyDescent="0.2">
      <c r="A538" s="154"/>
      <c r="B538" s="155"/>
      <c r="C538" s="182" t="s">
        <v>636</v>
      </c>
      <c r="D538" s="183"/>
      <c r="E538" s="184">
        <v>116.28</v>
      </c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49"/>
      <c r="Z538" s="149"/>
      <c r="AA538" s="149"/>
      <c r="AB538" s="149"/>
      <c r="AC538" s="149"/>
      <c r="AD538" s="149"/>
      <c r="AE538" s="149"/>
      <c r="AF538" s="149"/>
      <c r="AG538" s="149" t="s">
        <v>163</v>
      </c>
      <c r="AH538" s="149">
        <v>0</v>
      </c>
      <c r="AI538" s="149"/>
      <c r="AJ538" s="149"/>
      <c r="AK538" s="149"/>
      <c r="AL538" s="149"/>
      <c r="AM538" s="149"/>
      <c r="AN538" s="149"/>
      <c r="AO538" s="149"/>
      <c r="AP538" s="149"/>
      <c r="AQ538" s="149"/>
      <c r="AR538" s="149"/>
      <c r="AS538" s="149"/>
      <c r="AT538" s="149"/>
      <c r="AU538" s="149"/>
      <c r="AV538" s="149"/>
      <c r="AW538" s="149"/>
      <c r="AX538" s="149"/>
      <c r="AY538" s="149"/>
      <c r="AZ538" s="149"/>
      <c r="BA538" s="149"/>
      <c r="BB538" s="149"/>
      <c r="BC538" s="149"/>
      <c r="BD538" s="149"/>
      <c r="BE538" s="149"/>
      <c r="BF538" s="149"/>
      <c r="BG538" s="149"/>
      <c r="BH538" s="149"/>
    </row>
    <row r="539" spans="1:60" outlineLevel="1" x14ac:dyDescent="0.2">
      <c r="A539" s="170">
        <v>109</v>
      </c>
      <c r="B539" s="171" t="s">
        <v>639</v>
      </c>
      <c r="C539" s="185" t="s">
        <v>640</v>
      </c>
      <c r="D539" s="186" t="s">
        <v>191</v>
      </c>
      <c r="E539" s="173">
        <v>1</v>
      </c>
      <c r="F539" s="172"/>
      <c r="G539" s="173">
        <f>ROUND(E539*F539,2)</f>
        <v>0</v>
      </c>
      <c r="H539" s="172"/>
      <c r="I539" s="173">
        <f>ROUND(E539*H539,2)</f>
        <v>0</v>
      </c>
      <c r="J539" s="172"/>
      <c r="K539" s="173">
        <f>ROUND(E539*J539,2)</f>
        <v>0</v>
      </c>
      <c r="L539" s="173">
        <v>21</v>
      </c>
      <c r="M539" s="173">
        <f>G539*(1+L539/100)</f>
        <v>0</v>
      </c>
      <c r="N539" s="173">
        <v>0</v>
      </c>
      <c r="O539" s="173">
        <f>ROUND(E539*N539,2)</f>
        <v>0</v>
      </c>
      <c r="P539" s="173">
        <v>0</v>
      </c>
      <c r="Q539" s="173">
        <f>ROUND(E539*P539,2)</f>
        <v>0</v>
      </c>
      <c r="R539" s="173"/>
      <c r="S539" s="173" t="s">
        <v>157</v>
      </c>
      <c r="T539" s="174" t="s">
        <v>157</v>
      </c>
      <c r="U539" s="156">
        <v>0.26</v>
      </c>
      <c r="V539" s="156">
        <f>ROUND(E539*U539,2)</f>
        <v>0.26</v>
      </c>
      <c r="W539" s="156"/>
      <c r="X539" s="156" t="s">
        <v>158</v>
      </c>
      <c r="Y539" s="149"/>
      <c r="Z539" s="149"/>
      <c r="AA539" s="149"/>
      <c r="AB539" s="149"/>
      <c r="AC539" s="149"/>
      <c r="AD539" s="149"/>
      <c r="AE539" s="149"/>
      <c r="AF539" s="149"/>
      <c r="AG539" s="149" t="s">
        <v>532</v>
      </c>
      <c r="AH539" s="149"/>
      <c r="AI539" s="149"/>
      <c r="AJ539" s="149"/>
      <c r="AK539" s="149"/>
      <c r="AL539" s="149"/>
      <c r="AM539" s="149"/>
      <c r="AN539" s="149"/>
      <c r="AO539" s="149"/>
      <c r="AP539" s="149"/>
      <c r="AQ539" s="149"/>
      <c r="AR539" s="149"/>
      <c r="AS539" s="149"/>
      <c r="AT539" s="149"/>
      <c r="AU539" s="149"/>
      <c r="AV539" s="149"/>
      <c r="AW539" s="149"/>
      <c r="AX539" s="149"/>
      <c r="AY539" s="149"/>
      <c r="AZ539" s="149"/>
      <c r="BA539" s="149"/>
      <c r="BB539" s="149"/>
      <c r="BC539" s="149"/>
      <c r="BD539" s="149"/>
      <c r="BE539" s="149"/>
      <c r="BF539" s="149"/>
      <c r="BG539" s="149"/>
      <c r="BH539" s="149"/>
    </row>
    <row r="540" spans="1:60" ht="22.5" outlineLevel="1" x14ac:dyDescent="0.2">
      <c r="A540" s="170">
        <v>110</v>
      </c>
      <c r="B540" s="171" t="s">
        <v>641</v>
      </c>
      <c r="C540" s="185" t="s">
        <v>599</v>
      </c>
      <c r="D540" s="186" t="s">
        <v>525</v>
      </c>
      <c r="E540" s="173">
        <v>25</v>
      </c>
      <c r="F540" s="172"/>
      <c r="G540" s="173">
        <f>ROUND(E540*F540,2)</f>
        <v>0</v>
      </c>
      <c r="H540" s="172"/>
      <c r="I540" s="173">
        <f>ROUND(E540*H540,2)</f>
        <v>0</v>
      </c>
      <c r="J540" s="172"/>
      <c r="K540" s="173">
        <f>ROUND(E540*J540,2)</f>
        <v>0</v>
      </c>
      <c r="L540" s="173">
        <v>21</v>
      </c>
      <c r="M540" s="173">
        <f>G540*(1+L540/100)</f>
        <v>0</v>
      </c>
      <c r="N540" s="173">
        <v>0</v>
      </c>
      <c r="O540" s="173">
        <f>ROUND(E540*N540,2)</f>
        <v>0</v>
      </c>
      <c r="P540" s="173">
        <v>0</v>
      </c>
      <c r="Q540" s="173">
        <f>ROUND(E540*P540,2)</f>
        <v>0</v>
      </c>
      <c r="R540" s="173"/>
      <c r="S540" s="173" t="s">
        <v>208</v>
      </c>
      <c r="T540" s="174" t="s">
        <v>234</v>
      </c>
      <c r="U540" s="156">
        <v>0</v>
      </c>
      <c r="V540" s="156">
        <f>ROUND(E540*U540,2)</f>
        <v>0</v>
      </c>
      <c r="W540" s="156"/>
      <c r="X540" s="156" t="s">
        <v>158</v>
      </c>
      <c r="Y540" s="149"/>
      <c r="Z540" s="149"/>
      <c r="AA540" s="149"/>
      <c r="AB540" s="149"/>
      <c r="AC540" s="149"/>
      <c r="AD540" s="149"/>
      <c r="AE540" s="149"/>
      <c r="AF540" s="149"/>
      <c r="AG540" s="149" t="s">
        <v>532</v>
      </c>
      <c r="AH540" s="149"/>
      <c r="AI540" s="149"/>
      <c r="AJ540" s="149"/>
      <c r="AK540" s="149"/>
      <c r="AL540" s="149"/>
      <c r="AM540" s="149"/>
      <c r="AN540" s="149"/>
      <c r="AO540" s="149"/>
      <c r="AP540" s="149"/>
      <c r="AQ540" s="149"/>
      <c r="AR540" s="149"/>
      <c r="AS540" s="149"/>
      <c r="AT540" s="149"/>
      <c r="AU540" s="149"/>
      <c r="AV540" s="149"/>
      <c r="AW540" s="149"/>
      <c r="AX540" s="149"/>
      <c r="AY540" s="149"/>
      <c r="AZ540" s="149"/>
      <c r="BA540" s="149"/>
      <c r="BB540" s="149"/>
      <c r="BC540" s="149"/>
      <c r="BD540" s="149"/>
      <c r="BE540" s="149"/>
      <c r="BF540" s="149"/>
      <c r="BG540" s="149"/>
      <c r="BH540" s="149"/>
    </row>
    <row r="541" spans="1:60" outlineLevel="1" x14ac:dyDescent="0.2">
      <c r="A541" s="170">
        <v>111</v>
      </c>
      <c r="B541" s="171" t="s">
        <v>642</v>
      </c>
      <c r="C541" s="185" t="s">
        <v>643</v>
      </c>
      <c r="D541" s="186" t="s">
        <v>191</v>
      </c>
      <c r="E541" s="173">
        <v>1</v>
      </c>
      <c r="F541" s="172"/>
      <c r="G541" s="173">
        <f>ROUND(E541*F541,2)</f>
        <v>0</v>
      </c>
      <c r="H541" s="172"/>
      <c r="I541" s="173">
        <f>ROUND(E541*H541,2)</f>
        <v>0</v>
      </c>
      <c r="J541" s="172"/>
      <c r="K541" s="173">
        <f>ROUND(E541*J541,2)</f>
        <v>0</v>
      </c>
      <c r="L541" s="173">
        <v>21</v>
      </c>
      <c r="M541" s="173">
        <f>G541*(1+L541/100)</f>
        <v>0</v>
      </c>
      <c r="N541" s="173">
        <v>4.0000000000000002E-4</v>
      </c>
      <c r="O541" s="173">
        <f>ROUND(E541*N541,2)</f>
        <v>0</v>
      </c>
      <c r="P541" s="173">
        <v>0</v>
      </c>
      <c r="Q541" s="173">
        <f>ROUND(E541*P541,2)</f>
        <v>0</v>
      </c>
      <c r="R541" s="173" t="s">
        <v>373</v>
      </c>
      <c r="S541" s="173" t="s">
        <v>157</v>
      </c>
      <c r="T541" s="174" t="s">
        <v>157</v>
      </c>
      <c r="U541" s="156">
        <v>0</v>
      </c>
      <c r="V541" s="156">
        <f>ROUND(E541*U541,2)</f>
        <v>0</v>
      </c>
      <c r="W541" s="156"/>
      <c r="X541" s="156" t="s">
        <v>374</v>
      </c>
      <c r="Y541" s="149"/>
      <c r="Z541" s="149"/>
      <c r="AA541" s="149"/>
      <c r="AB541" s="149"/>
      <c r="AC541" s="149"/>
      <c r="AD541" s="149"/>
      <c r="AE541" s="149"/>
      <c r="AF541" s="149"/>
      <c r="AG541" s="149" t="s">
        <v>375</v>
      </c>
      <c r="AH541" s="149"/>
      <c r="AI541" s="149"/>
      <c r="AJ541" s="149"/>
      <c r="AK541" s="149"/>
      <c r="AL541" s="149"/>
      <c r="AM541" s="149"/>
      <c r="AN541" s="149"/>
      <c r="AO541" s="149"/>
      <c r="AP541" s="149"/>
      <c r="AQ541" s="149"/>
      <c r="AR541" s="149"/>
      <c r="AS541" s="149"/>
      <c r="AT541" s="149"/>
      <c r="AU541" s="149"/>
      <c r="AV541" s="149"/>
      <c r="AW541" s="149"/>
      <c r="AX541" s="149"/>
      <c r="AY541" s="149"/>
      <c r="AZ541" s="149"/>
      <c r="BA541" s="149"/>
      <c r="BB541" s="149"/>
      <c r="BC541" s="149"/>
      <c r="BD541" s="149"/>
      <c r="BE541" s="149"/>
      <c r="BF541" s="149"/>
      <c r="BG541" s="149"/>
      <c r="BH541" s="149"/>
    </row>
    <row r="542" spans="1:60" outlineLevel="1" x14ac:dyDescent="0.2">
      <c r="A542" s="165">
        <v>112</v>
      </c>
      <c r="B542" s="166" t="s">
        <v>644</v>
      </c>
      <c r="C542" s="180" t="s">
        <v>645</v>
      </c>
      <c r="D542" s="181" t="s">
        <v>191</v>
      </c>
      <c r="E542" s="168">
        <v>1</v>
      </c>
      <c r="F542" s="167"/>
      <c r="G542" s="168">
        <f>ROUND(E542*F542,2)</f>
        <v>0</v>
      </c>
      <c r="H542" s="167"/>
      <c r="I542" s="168">
        <f>ROUND(E542*H542,2)</f>
        <v>0</v>
      </c>
      <c r="J542" s="167"/>
      <c r="K542" s="168">
        <f>ROUND(E542*J542,2)</f>
        <v>0</v>
      </c>
      <c r="L542" s="168">
        <v>21</v>
      </c>
      <c r="M542" s="168">
        <f>G542*(1+L542/100)</f>
        <v>0</v>
      </c>
      <c r="N542" s="168">
        <v>5.9000000000000003E-4</v>
      </c>
      <c r="O542" s="168">
        <f>ROUND(E542*N542,2)</f>
        <v>0</v>
      </c>
      <c r="P542" s="168">
        <v>0</v>
      </c>
      <c r="Q542" s="168">
        <f>ROUND(E542*P542,2)</f>
        <v>0</v>
      </c>
      <c r="R542" s="168" t="s">
        <v>373</v>
      </c>
      <c r="S542" s="168" t="s">
        <v>157</v>
      </c>
      <c r="T542" s="169" t="s">
        <v>157</v>
      </c>
      <c r="U542" s="156">
        <v>0</v>
      </c>
      <c r="V542" s="156">
        <f>ROUND(E542*U542,2)</f>
        <v>0</v>
      </c>
      <c r="W542" s="156"/>
      <c r="X542" s="156" t="s">
        <v>374</v>
      </c>
      <c r="Y542" s="149"/>
      <c r="Z542" s="149"/>
      <c r="AA542" s="149"/>
      <c r="AB542" s="149"/>
      <c r="AC542" s="149"/>
      <c r="AD542" s="149"/>
      <c r="AE542" s="149"/>
      <c r="AF542" s="149"/>
      <c r="AG542" s="149" t="s">
        <v>375</v>
      </c>
      <c r="AH542" s="149"/>
      <c r="AI542" s="149"/>
      <c r="AJ542" s="149"/>
      <c r="AK542" s="149"/>
      <c r="AL542" s="149"/>
      <c r="AM542" s="149"/>
      <c r="AN542" s="149"/>
      <c r="AO542" s="149"/>
      <c r="AP542" s="149"/>
      <c r="AQ542" s="149"/>
      <c r="AR542" s="149"/>
      <c r="AS542" s="149"/>
      <c r="AT542" s="149"/>
      <c r="AU542" s="149"/>
      <c r="AV542" s="149"/>
      <c r="AW542" s="149"/>
      <c r="AX542" s="149"/>
      <c r="AY542" s="149"/>
      <c r="AZ542" s="149"/>
      <c r="BA542" s="149"/>
      <c r="BB542" s="149"/>
      <c r="BC542" s="149"/>
      <c r="BD542" s="149"/>
      <c r="BE542" s="149"/>
      <c r="BF542" s="149"/>
      <c r="BG542" s="149"/>
      <c r="BH542" s="149"/>
    </row>
    <row r="543" spans="1:60" outlineLevel="1" x14ac:dyDescent="0.2">
      <c r="A543" s="154"/>
      <c r="B543" s="155"/>
      <c r="C543" s="182" t="s">
        <v>580</v>
      </c>
      <c r="D543" s="183"/>
      <c r="E543" s="184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49"/>
      <c r="Z543" s="149"/>
      <c r="AA543" s="149"/>
      <c r="AB543" s="149"/>
      <c r="AC543" s="149"/>
      <c r="AD543" s="149"/>
      <c r="AE543" s="149"/>
      <c r="AF543" s="149"/>
      <c r="AG543" s="149" t="s">
        <v>163</v>
      </c>
      <c r="AH543" s="149">
        <v>0</v>
      </c>
      <c r="AI543" s="149"/>
      <c r="AJ543" s="149"/>
      <c r="AK543" s="149"/>
      <c r="AL543" s="149"/>
      <c r="AM543" s="149"/>
      <c r="AN543" s="149"/>
      <c r="AO543" s="149"/>
      <c r="AP543" s="149"/>
      <c r="AQ543" s="149"/>
      <c r="AR543" s="149"/>
      <c r="AS543" s="149"/>
      <c r="AT543" s="149"/>
      <c r="AU543" s="149"/>
      <c r="AV543" s="149"/>
      <c r="AW543" s="149"/>
      <c r="AX543" s="149"/>
      <c r="AY543" s="149"/>
      <c r="AZ543" s="149"/>
      <c r="BA543" s="149"/>
      <c r="BB543" s="149"/>
      <c r="BC543" s="149"/>
      <c r="BD543" s="149"/>
      <c r="BE543" s="149"/>
      <c r="BF543" s="149"/>
      <c r="BG543" s="149"/>
      <c r="BH543" s="149"/>
    </row>
    <row r="544" spans="1:60" outlineLevel="1" x14ac:dyDescent="0.2">
      <c r="A544" s="154"/>
      <c r="B544" s="155"/>
      <c r="C544" s="182" t="s">
        <v>43</v>
      </c>
      <c r="D544" s="183"/>
      <c r="E544" s="184">
        <v>1</v>
      </c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49"/>
      <c r="Z544" s="149"/>
      <c r="AA544" s="149"/>
      <c r="AB544" s="149"/>
      <c r="AC544" s="149"/>
      <c r="AD544" s="149"/>
      <c r="AE544" s="149"/>
      <c r="AF544" s="149"/>
      <c r="AG544" s="149" t="s">
        <v>163</v>
      </c>
      <c r="AH544" s="149">
        <v>0</v>
      </c>
      <c r="AI544" s="149"/>
      <c r="AJ544" s="149"/>
      <c r="AK544" s="149"/>
      <c r="AL544" s="149"/>
      <c r="AM544" s="149"/>
      <c r="AN544" s="149"/>
      <c r="AO544" s="149"/>
      <c r="AP544" s="149"/>
      <c r="AQ544" s="149"/>
      <c r="AR544" s="149"/>
      <c r="AS544" s="149"/>
      <c r="AT544" s="149"/>
      <c r="AU544" s="149"/>
      <c r="AV544" s="149"/>
      <c r="AW544" s="149"/>
      <c r="AX544" s="149"/>
      <c r="AY544" s="149"/>
      <c r="AZ544" s="149"/>
      <c r="BA544" s="149"/>
      <c r="BB544" s="149"/>
      <c r="BC544" s="149"/>
      <c r="BD544" s="149"/>
      <c r="BE544" s="149"/>
      <c r="BF544" s="149"/>
      <c r="BG544" s="149"/>
      <c r="BH544" s="149"/>
    </row>
    <row r="545" spans="1:60" outlineLevel="1" x14ac:dyDescent="0.2">
      <c r="A545" s="165">
        <v>113</v>
      </c>
      <c r="B545" s="166" t="s">
        <v>646</v>
      </c>
      <c r="C545" s="180" t="s">
        <v>647</v>
      </c>
      <c r="D545" s="181" t="s">
        <v>191</v>
      </c>
      <c r="E545" s="168">
        <v>19</v>
      </c>
      <c r="F545" s="167"/>
      <c r="G545" s="168">
        <f>ROUND(E545*F545,2)</f>
        <v>0</v>
      </c>
      <c r="H545" s="167"/>
      <c r="I545" s="168">
        <f>ROUND(E545*H545,2)</f>
        <v>0</v>
      </c>
      <c r="J545" s="167"/>
      <c r="K545" s="168">
        <f>ROUND(E545*J545,2)</f>
        <v>0</v>
      </c>
      <c r="L545" s="168">
        <v>21</v>
      </c>
      <c r="M545" s="168">
        <f>G545*(1+L545/100)</f>
        <v>0</v>
      </c>
      <c r="N545" s="168">
        <v>9.0000000000000006E-5</v>
      </c>
      <c r="O545" s="168">
        <f>ROUND(E545*N545,2)</f>
        <v>0</v>
      </c>
      <c r="P545" s="168">
        <v>0</v>
      </c>
      <c r="Q545" s="168">
        <f>ROUND(E545*P545,2)</f>
        <v>0</v>
      </c>
      <c r="R545" s="168" t="s">
        <v>373</v>
      </c>
      <c r="S545" s="168" t="s">
        <v>157</v>
      </c>
      <c r="T545" s="169" t="s">
        <v>157</v>
      </c>
      <c r="U545" s="156">
        <v>0</v>
      </c>
      <c r="V545" s="156">
        <f>ROUND(E545*U545,2)</f>
        <v>0</v>
      </c>
      <c r="W545" s="156"/>
      <c r="X545" s="156" t="s">
        <v>374</v>
      </c>
      <c r="Y545" s="149"/>
      <c r="Z545" s="149"/>
      <c r="AA545" s="149"/>
      <c r="AB545" s="149"/>
      <c r="AC545" s="149"/>
      <c r="AD545" s="149"/>
      <c r="AE545" s="149"/>
      <c r="AF545" s="149"/>
      <c r="AG545" s="149" t="s">
        <v>375</v>
      </c>
      <c r="AH545" s="149"/>
      <c r="AI545" s="149"/>
      <c r="AJ545" s="149"/>
      <c r="AK545" s="149"/>
      <c r="AL545" s="149"/>
      <c r="AM545" s="149"/>
      <c r="AN545" s="149"/>
      <c r="AO545" s="149"/>
      <c r="AP545" s="149"/>
      <c r="AQ545" s="149"/>
      <c r="AR545" s="149"/>
      <c r="AS545" s="149"/>
      <c r="AT545" s="149"/>
      <c r="AU545" s="149"/>
      <c r="AV545" s="149"/>
      <c r="AW545" s="149"/>
      <c r="AX545" s="149"/>
      <c r="AY545" s="149"/>
      <c r="AZ545" s="149"/>
      <c r="BA545" s="149"/>
      <c r="BB545" s="149"/>
      <c r="BC545" s="149"/>
      <c r="BD545" s="149"/>
      <c r="BE545" s="149"/>
      <c r="BF545" s="149"/>
      <c r="BG545" s="149"/>
      <c r="BH545" s="149"/>
    </row>
    <row r="546" spans="1:60" outlineLevel="1" x14ac:dyDescent="0.2">
      <c r="A546" s="154"/>
      <c r="B546" s="155"/>
      <c r="C546" s="253" t="s">
        <v>623</v>
      </c>
      <c r="D546" s="254"/>
      <c r="E546" s="254"/>
      <c r="F546" s="254"/>
      <c r="G546" s="254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49"/>
      <c r="Z546" s="149"/>
      <c r="AA546" s="149"/>
      <c r="AB546" s="149"/>
      <c r="AC546" s="149"/>
      <c r="AD546" s="149"/>
      <c r="AE546" s="149"/>
      <c r="AF546" s="149"/>
      <c r="AG546" s="149" t="s">
        <v>161</v>
      </c>
      <c r="AH546" s="149"/>
      <c r="AI546" s="149"/>
      <c r="AJ546" s="149"/>
      <c r="AK546" s="149"/>
      <c r="AL546" s="149"/>
      <c r="AM546" s="149"/>
      <c r="AN546" s="149"/>
      <c r="AO546" s="149"/>
      <c r="AP546" s="149"/>
      <c r="AQ546" s="149"/>
      <c r="AR546" s="149"/>
      <c r="AS546" s="149"/>
      <c r="AT546" s="149"/>
      <c r="AU546" s="149"/>
      <c r="AV546" s="149"/>
      <c r="AW546" s="149"/>
      <c r="AX546" s="149"/>
      <c r="AY546" s="149"/>
      <c r="AZ546" s="149"/>
      <c r="BA546" s="149"/>
      <c r="BB546" s="149"/>
      <c r="BC546" s="149"/>
      <c r="BD546" s="149"/>
      <c r="BE546" s="149"/>
      <c r="BF546" s="149"/>
      <c r="BG546" s="149"/>
      <c r="BH546" s="149"/>
    </row>
    <row r="547" spans="1:60" outlineLevel="1" x14ac:dyDescent="0.2">
      <c r="A547" s="154"/>
      <c r="B547" s="155"/>
      <c r="C547" s="182" t="s">
        <v>589</v>
      </c>
      <c r="D547" s="183"/>
      <c r="E547" s="184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49"/>
      <c r="Z547" s="149"/>
      <c r="AA547" s="149"/>
      <c r="AB547" s="149"/>
      <c r="AC547" s="149"/>
      <c r="AD547" s="149"/>
      <c r="AE547" s="149"/>
      <c r="AF547" s="149"/>
      <c r="AG547" s="149" t="s">
        <v>163</v>
      </c>
      <c r="AH547" s="149">
        <v>0</v>
      </c>
      <c r="AI547" s="149"/>
      <c r="AJ547" s="149"/>
      <c r="AK547" s="149"/>
      <c r="AL547" s="149"/>
      <c r="AM547" s="149"/>
      <c r="AN547" s="149"/>
      <c r="AO547" s="149"/>
      <c r="AP547" s="149"/>
      <c r="AQ547" s="149"/>
      <c r="AR547" s="149"/>
      <c r="AS547" s="149"/>
      <c r="AT547" s="149"/>
      <c r="AU547" s="149"/>
      <c r="AV547" s="149"/>
      <c r="AW547" s="149"/>
      <c r="AX547" s="149"/>
      <c r="AY547" s="149"/>
      <c r="AZ547" s="149"/>
      <c r="BA547" s="149"/>
      <c r="BB547" s="149"/>
      <c r="BC547" s="149"/>
      <c r="BD547" s="149"/>
      <c r="BE547" s="149"/>
      <c r="BF547" s="149"/>
      <c r="BG547" s="149"/>
      <c r="BH547" s="149"/>
    </row>
    <row r="548" spans="1:60" outlineLevel="1" x14ac:dyDescent="0.2">
      <c r="A548" s="154"/>
      <c r="B548" s="155"/>
      <c r="C548" s="182" t="s">
        <v>618</v>
      </c>
      <c r="D548" s="183"/>
      <c r="E548" s="184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49"/>
      <c r="Z548" s="149"/>
      <c r="AA548" s="149"/>
      <c r="AB548" s="149"/>
      <c r="AC548" s="149"/>
      <c r="AD548" s="149"/>
      <c r="AE548" s="149"/>
      <c r="AF548" s="149"/>
      <c r="AG548" s="149" t="s">
        <v>163</v>
      </c>
      <c r="AH548" s="149">
        <v>0</v>
      </c>
      <c r="AI548" s="149"/>
      <c r="AJ548" s="149"/>
      <c r="AK548" s="149"/>
      <c r="AL548" s="149"/>
      <c r="AM548" s="149"/>
      <c r="AN548" s="149"/>
      <c r="AO548" s="149"/>
      <c r="AP548" s="149"/>
      <c r="AQ548" s="149"/>
      <c r="AR548" s="149"/>
      <c r="AS548" s="149"/>
      <c r="AT548" s="149"/>
      <c r="AU548" s="149"/>
      <c r="AV548" s="149"/>
      <c r="AW548" s="149"/>
      <c r="AX548" s="149"/>
      <c r="AY548" s="149"/>
      <c r="AZ548" s="149"/>
      <c r="BA548" s="149"/>
      <c r="BB548" s="149"/>
      <c r="BC548" s="149"/>
      <c r="BD548" s="149"/>
      <c r="BE548" s="149"/>
      <c r="BF548" s="149"/>
      <c r="BG548" s="149"/>
      <c r="BH548" s="149"/>
    </row>
    <row r="549" spans="1:60" outlineLevel="1" x14ac:dyDescent="0.2">
      <c r="A549" s="154"/>
      <c r="B549" s="155"/>
      <c r="C549" s="182" t="s">
        <v>619</v>
      </c>
      <c r="D549" s="183"/>
      <c r="E549" s="184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49"/>
      <c r="Z549" s="149"/>
      <c r="AA549" s="149"/>
      <c r="AB549" s="149"/>
      <c r="AC549" s="149"/>
      <c r="AD549" s="149"/>
      <c r="AE549" s="149"/>
      <c r="AF549" s="149"/>
      <c r="AG549" s="149" t="s">
        <v>163</v>
      </c>
      <c r="AH549" s="149">
        <v>0</v>
      </c>
      <c r="AI549" s="149"/>
      <c r="AJ549" s="149"/>
      <c r="AK549" s="149"/>
      <c r="AL549" s="149"/>
      <c r="AM549" s="149"/>
      <c r="AN549" s="149"/>
      <c r="AO549" s="149"/>
      <c r="AP549" s="149"/>
      <c r="AQ549" s="149"/>
      <c r="AR549" s="149"/>
      <c r="AS549" s="149"/>
      <c r="AT549" s="149"/>
      <c r="AU549" s="149"/>
      <c r="AV549" s="149"/>
      <c r="AW549" s="149"/>
      <c r="AX549" s="149"/>
      <c r="AY549" s="149"/>
      <c r="AZ549" s="149"/>
      <c r="BA549" s="149"/>
      <c r="BB549" s="149"/>
      <c r="BC549" s="149"/>
      <c r="BD549" s="149"/>
      <c r="BE549" s="149"/>
      <c r="BF549" s="149"/>
      <c r="BG549" s="149"/>
      <c r="BH549" s="149"/>
    </row>
    <row r="550" spans="1:60" outlineLevel="1" x14ac:dyDescent="0.2">
      <c r="A550" s="154"/>
      <c r="B550" s="155"/>
      <c r="C550" s="182" t="s">
        <v>625</v>
      </c>
      <c r="D550" s="183"/>
      <c r="E550" s="184">
        <v>19</v>
      </c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49"/>
      <c r="Z550" s="149"/>
      <c r="AA550" s="149"/>
      <c r="AB550" s="149"/>
      <c r="AC550" s="149"/>
      <c r="AD550" s="149"/>
      <c r="AE550" s="149"/>
      <c r="AF550" s="149"/>
      <c r="AG550" s="149" t="s">
        <v>163</v>
      </c>
      <c r="AH550" s="149">
        <v>0</v>
      </c>
      <c r="AI550" s="149"/>
      <c r="AJ550" s="149"/>
      <c r="AK550" s="149"/>
      <c r="AL550" s="149"/>
      <c r="AM550" s="149"/>
      <c r="AN550" s="149"/>
      <c r="AO550" s="149"/>
      <c r="AP550" s="149"/>
      <c r="AQ550" s="149"/>
      <c r="AR550" s="149"/>
      <c r="AS550" s="149"/>
      <c r="AT550" s="149"/>
      <c r="AU550" s="149"/>
      <c r="AV550" s="149"/>
      <c r="AW550" s="149"/>
      <c r="AX550" s="149"/>
      <c r="AY550" s="149"/>
      <c r="AZ550" s="149"/>
      <c r="BA550" s="149"/>
      <c r="BB550" s="149"/>
      <c r="BC550" s="149"/>
      <c r="BD550" s="149"/>
      <c r="BE550" s="149"/>
      <c r="BF550" s="149"/>
      <c r="BG550" s="149"/>
      <c r="BH550" s="149"/>
    </row>
    <row r="551" spans="1:60" outlineLevel="1" x14ac:dyDescent="0.2">
      <c r="A551" s="170">
        <v>114</v>
      </c>
      <c r="B551" s="171" t="s">
        <v>648</v>
      </c>
      <c r="C551" s="185" t="s">
        <v>649</v>
      </c>
      <c r="D551" s="186" t="s">
        <v>195</v>
      </c>
      <c r="E551" s="173">
        <v>0.44442999999999999</v>
      </c>
      <c r="F551" s="172"/>
      <c r="G551" s="173">
        <f>ROUND(E551*F551,2)</f>
        <v>0</v>
      </c>
      <c r="H551" s="172"/>
      <c r="I551" s="173">
        <f>ROUND(E551*H551,2)</f>
        <v>0</v>
      </c>
      <c r="J551" s="172"/>
      <c r="K551" s="173">
        <f>ROUND(E551*J551,2)</f>
        <v>0</v>
      </c>
      <c r="L551" s="173">
        <v>21</v>
      </c>
      <c r="M551" s="173">
        <f>G551*(1+L551/100)</f>
        <v>0</v>
      </c>
      <c r="N551" s="173">
        <v>0</v>
      </c>
      <c r="O551" s="173">
        <f>ROUND(E551*N551,2)</f>
        <v>0</v>
      </c>
      <c r="P551" s="173">
        <v>0</v>
      </c>
      <c r="Q551" s="173">
        <f>ROUND(E551*P551,2)</f>
        <v>0</v>
      </c>
      <c r="R551" s="173"/>
      <c r="S551" s="173" t="s">
        <v>157</v>
      </c>
      <c r="T551" s="174" t="s">
        <v>157</v>
      </c>
      <c r="U551" s="156">
        <v>1.327</v>
      </c>
      <c r="V551" s="156">
        <f>ROUND(E551*U551,2)</f>
        <v>0.59</v>
      </c>
      <c r="W551" s="156"/>
      <c r="X551" s="156" t="s">
        <v>158</v>
      </c>
      <c r="Y551" s="149"/>
      <c r="Z551" s="149"/>
      <c r="AA551" s="149"/>
      <c r="AB551" s="149"/>
      <c r="AC551" s="149"/>
      <c r="AD551" s="149"/>
      <c r="AE551" s="149"/>
      <c r="AF551" s="149"/>
      <c r="AG551" s="149" t="s">
        <v>532</v>
      </c>
      <c r="AH551" s="149"/>
      <c r="AI551" s="149"/>
      <c r="AJ551" s="149"/>
      <c r="AK551" s="149"/>
      <c r="AL551" s="149"/>
      <c r="AM551" s="149"/>
      <c r="AN551" s="149"/>
      <c r="AO551" s="149"/>
      <c r="AP551" s="149"/>
      <c r="AQ551" s="149"/>
      <c r="AR551" s="149"/>
      <c r="AS551" s="149"/>
      <c r="AT551" s="149"/>
      <c r="AU551" s="149"/>
      <c r="AV551" s="149"/>
      <c r="AW551" s="149"/>
      <c r="AX551" s="149"/>
      <c r="AY551" s="149"/>
      <c r="AZ551" s="149"/>
      <c r="BA551" s="149"/>
      <c r="BB551" s="149"/>
      <c r="BC551" s="149"/>
      <c r="BD551" s="149"/>
      <c r="BE551" s="149"/>
      <c r="BF551" s="149"/>
      <c r="BG551" s="149"/>
      <c r="BH551" s="149"/>
    </row>
    <row r="552" spans="1:60" x14ac:dyDescent="0.2">
      <c r="A552" s="159" t="s">
        <v>152</v>
      </c>
      <c r="B552" s="160" t="s">
        <v>84</v>
      </c>
      <c r="C552" s="187" t="s">
        <v>85</v>
      </c>
      <c r="D552" s="188"/>
      <c r="E552" s="163"/>
      <c r="F552" s="163"/>
      <c r="G552" s="163">
        <f>SUMIF(AG553:AG553,"&lt;&gt;NOR",G553:G553)</f>
        <v>0</v>
      </c>
      <c r="H552" s="163"/>
      <c r="I552" s="163">
        <f>SUM(I553:I553)</f>
        <v>0</v>
      </c>
      <c r="J552" s="163"/>
      <c r="K552" s="163">
        <f>SUM(K553:K553)</f>
        <v>0</v>
      </c>
      <c r="L552" s="163"/>
      <c r="M552" s="163">
        <f>SUM(M553:M553)</f>
        <v>0</v>
      </c>
      <c r="N552" s="163"/>
      <c r="O552" s="163">
        <f>SUM(O553:O553)</f>
        <v>0</v>
      </c>
      <c r="P552" s="163"/>
      <c r="Q552" s="163">
        <f>SUM(Q553:Q553)</f>
        <v>0</v>
      </c>
      <c r="R552" s="163"/>
      <c r="S552" s="163"/>
      <c r="T552" s="164"/>
      <c r="U552" s="158"/>
      <c r="V552" s="158">
        <f>SUM(V553:V553)</f>
        <v>0</v>
      </c>
      <c r="W552" s="158"/>
      <c r="X552" s="158"/>
      <c r="AG552" t="s">
        <v>153</v>
      </c>
    </row>
    <row r="553" spans="1:60" ht="22.5" outlineLevel="1" x14ac:dyDescent="0.2">
      <c r="A553" s="170">
        <v>115</v>
      </c>
      <c r="B553" s="171" t="s">
        <v>650</v>
      </c>
      <c r="C553" s="185" t="s">
        <v>651</v>
      </c>
      <c r="D553" s="186" t="s">
        <v>652</v>
      </c>
      <c r="E553" s="173">
        <v>1</v>
      </c>
      <c r="F553" s="172"/>
      <c r="G553" s="173">
        <f>ROUND(E553*F553,2)</f>
        <v>0</v>
      </c>
      <c r="H553" s="172"/>
      <c r="I553" s="173">
        <f>ROUND(E553*H553,2)</f>
        <v>0</v>
      </c>
      <c r="J553" s="172"/>
      <c r="K553" s="173">
        <f>ROUND(E553*J553,2)</f>
        <v>0</v>
      </c>
      <c r="L553" s="173">
        <v>21</v>
      </c>
      <c r="M553" s="173">
        <f>G553*(1+L553/100)</f>
        <v>0</v>
      </c>
      <c r="N553" s="173">
        <v>0</v>
      </c>
      <c r="O553" s="173">
        <f>ROUND(E553*N553,2)</f>
        <v>0</v>
      </c>
      <c r="P553" s="173">
        <v>0</v>
      </c>
      <c r="Q553" s="173">
        <f>ROUND(E553*P553,2)</f>
        <v>0</v>
      </c>
      <c r="R553" s="173"/>
      <c r="S553" s="173" t="s">
        <v>208</v>
      </c>
      <c r="T553" s="174" t="s">
        <v>234</v>
      </c>
      <c r="U553" s="156">
        <v>0</v>
      </c>
      <c r="V553" s="156">
        <f>ROUND(E553*U553,2)</f>
        <v>0</v>
      </c>
      <c r="W553" s="156"/>
      <c r="X553" s="156" t="s">
        <v>158</v>
      </c>
      <c r="Y553" s="149"/>
      <c r="Z553" s="149"/>
      <c r="AA553" s="149"/>
      <c r="AB553" s="149"/>
      <c r="AC553" s="149"/>
      <c r="AD553" s="149"/>
      <c r="AE553" s="149"/>
      <c r="AF553" s="149"/>
      <c r="AG553" s="149" t="s">
        <v>532</v>
      </c>
      <c r="AH553" s="149"/>
      <c r="AI553" s="149"/>
      <c r="AJ553" s="149"/>
      <c r="AK553" s="149"/>
      <c r="AL553" s="149"/>
      <c r="AM553" s="149"/>
      <c r="AN553" s="149"/>
      <c r="AO553" s="149"/>
      <c r="AP553" s="149"/>
      <c r="AQ553" s="149"/>
      <c r="AR553" s="149"/>
      <c r="AS553" s="149"/>
      <c r="AT553" s="149"/>
      <c r="AU553" s="149"/>
      <c r="AV553" s="149"/>
      <c r="AW553" s="149"/>
      <c r="AX553" s="149"/>
      <c r="AY553" s="149"/>
      <c r="AZ553" s="149"/>
      <c r="BA553" s="149"/>
      <c r="BB553" s="149"/>
      <c r="BC553" s="149"/>
      <c r="BD553" s="149"/>
      <c r="BE553" s="149"/>
      <c r="BF553" s="149"/>
      <c r="BG553" s="149"/>
      <c r="BH553" s="149"/>
    </row>
    <row r="554" spans="1:60" x14ac:dyDescent="0.2">
      <c r="A554" s="159" t="s">
        <v>152</v>
      </c>
      <c r="B554" s="160" t="s">
        <v>86</v>
      </c>
      <c r="C554" s="187" t="s">
        <v>87</v>
      </c>
      <c r="D554" s="188"/>
      <c r="E554" s="163"/>
      <c r="F554" s="163"/>
      <c r="G554" s="163">
        <f>SUMIF(AG555:AG601,"&lt;&gt;NOR",G555:G601)</f>
        <v>0</v>
      </c>
      <c r="H554" s="163"/>
      <c r="I554" s="163">
        <f>SUM(I555:I601)</f>
        <v>0</v>
      </c>
      <c r="J554" s="163"/>
      <c r="K554" s="163">
        <f>SUM(K555:K601)</f>
        <v>0</v>
      </c>
      <c r="L554" s="163"/>
      <c r="M554" s="163">
        <f>SUM(M555:M601)</f>
        <v>0</v>
      </c>
      <c r="N554" s="163"/>
      <c r="O554" s="163">
        <f>SUM(O555:O601)</f>
        <v>0.33000000000000007</v>
      </c>
      <c r="P554" s="163"/>
      <c r="Q554" s="163">
        <f>SUM(Q555:Q601)</f>
        <v>0.51</v>
      </c>
      <c r="R554" s="163"/>
      <c r="S554" s="163"/>
      <c r="T554" s="164"/>
      <c r="U554" s="158"/>
      <c r="V554" s="158">
        <f>SUM(V555:V601)</f>
        <v>39.069999999999993</v>
      </c>
      <c r="W554" s="158"/>
      <c r="X554" s="158"/>
      <c r="AG554" t="s">
        <v>153</v>
      </c>
    </row>
    <row r="555" spans="1:60" outlineLevel="1" x14ac:dyDescent="0.2">
      <c r="A555" s="170">
        <v>116</v>
      </c>
      <c r="B555" s="171" t="s">
        <v>653</v>
      </c>
      <c r="C555" s="185" t="s">
        <v>654</v>
      </c>
      <c r="D555" s="186" t="s">
        <v>392</v>
      </c>
      <c r="E555" s="173">
        <v>3</v>
      </c>
      <c r="F555" s="172"/>
      <c r="G555" s="173">
        <f>ROUND(E555*F555,2)</f>
        <v>0</v>
      </c>
      <c r="H555" s="172"/>
      <c r="I555" s="173">
        <f>ROUND(E555*H555,2)</f>
        <v>0</v>
      </c>
      <c r="J555" s="172"/>
      <c r="K555" s="173">
        <f>ROUND(E555*J555,2)</f>
        <v>0</v>
      </c>
      <c r="L555" s="173">
        <v>21</v>
      </c>
      <c r="M555" s="173">
        <f>G555*(1+L555/100)</f>
        <v>0</v>
      </c>
      <c r="N555" s="173">
        <v>0</v>
      </c>
      <c r="O555" s="173">
        <f>ROUND(E555*N555,2)</f>
        <v>0</v>
      </c>
      <c r="P555" s="173">
        <v>3.4200000000000001E-2</v>
      </c>
      <c r="Q555" s="173">
        <f>ROUND(E555*P555,2)</f>
        <v>0.1</v>
      </c>
      <c r="R555" s="173"/>
      <c r="S555" s="173" t="s">
        <v>157</v>
      </c>
      <c r="T555" s="174" t="s">
        <v>157</v>
      </c>
      <c r="U555" s="156">
        <v>0.46500000000000002</v>
      </c>
      <c r="V555" s="156">
        <f>ROUND(E555*U555,2)</f>
        <v>1.4</v>
      </c>
      <c r="W555" s="156"/>
      <c r="X555" s="156" t="s">
        <v>158</v>
      </c>
      <c r="Y555" s="149"/>
      <c r="Z555" s="149"/>
      <c r="AA555" s="149"/>
      <c r="AB555" s="149"/>
      <c r="AC555" s="149"/>
      <c r="AD555" s="149"/>
      <c r="AE555" s="149"/>
      <c r="AF555" s="149"/>
      <c r="AG555" s="149" t="s">
        <v>532</v>
      </c>
      <c r="AH555" s="149"/>
      <c r="AI555" s="149"/>
      <c r="AJ555" s="149"/>
      <c r="AK555" s="149"/>
      <c r="AL555" s="149"/>
      <c r="AM555" s="149"/>
      <c r="AN555" s="149"/>
      <c r="AO555" s="149"/>
      <c r="AP555" s="149"/>
      <c r="AQ555" s="149"/>
      <c r="AR555" s="149"/>
      <c r="AS555" s="149"/>
      <c r="AT555" s="149"/>
      <c r="AU555" s="149"/>
      <c r="AV555" s="149"/>
      <c r="AW555" s="149"/>
      <c r="AX555" s="149"/>
      <c r="AY555" s="149"/>
      <c r="AZ555" s="149"/>
      <c r="BA555" s="149"/>
      <c r="BB555" s="149"/>
      <c r="BC555" s="149"/>
      <c r="BD555" s="149"/>
      <c r="BE555" s="149"/>
      <c r="BF555" s="149"/>
      <c r="BG555" s="149"/>
      <c r="BH555" s="149"/>
    </row>
    <row r="556" spans="1:60" outlineLevel="1" x14ac:dyDescent="0.2">
      <c r="A556" s="165">
        <v>117</v>
      </c>
      <c r="B556" s="166" t="s">
        <v>655</v>
      </c>
      <c r="C556" s="180" t="s">
        <v>656</v>
      </c>
      <c r="D556" s="181" t="s">
        <v>392</v>
      </c>
      <c r="E556" s="168">
        <v>5</v>
      </c>
      <c r="F556" s="167"/>
      <c r="G556" s="168">
        <f>ROUND(E556*F556,2)</f>
        <v>0</v>
      </c>
      <c r="H556" s="167"/>
      <c r="I556" s="168">
        <f>ROUND(E556*H556,2)</f>
        <v>0</v>
      </c>
      <c r="J556" s="167"/>
      <c r="K556" s="168">
        <f>ROUND(E556*J556,2)</f>
        <v>0</v>
      </c>
      <c r="L556" s="168">
        <v>21</v>
      </c>
      <c r="M556" s="168">
        <f>G556*(1+L556/100)</f>
        <v>0</v>
      </c>
      <c r="N556" s="168">
        <v>1.8600000000000001E-3</v>
      </c>
      <c r="O556" s="168">
        <f>ROUND(E556*N556,2)</f>
        <v>0.01</v>
      </c>
      <c r="P556" s="168">
        <v>0</v>
      </c>
      <c r="Q556" s="168">
        <f>ROUND(E556*P556,2)</f>
        <v>0</v>
      </c>
      <c r="R556" s="168"/>
      <c r="S556" s="168" t="s">
        <v>157</v>
      </c>
      <c r="T556" s="169" t="s">
        <v>157</v>
      </c>
      <c r="U556" s="156">
        <v>1.33</v>
      </c>
      <c r="V556" s="156">
        <f>ROUND(E556*U556,2)</f>
        <v>6.65</v>
      </c>
      <c r="W556" s="156"/>
      <c r="X556" s="156" t="s">
        <v>158</v>
      </c>
      <c r="Y556" s="149"/>
      <c r="Z556" s="149"/>
      <c r="AA556" s="149"/>
      <c r="AB556" s="149"/>
      <c r="AC556" s="149"/>
      <c r="AD556" s="149"/>
      <c r="AE556" s="149"/>
      <c r="AF556" s="149"/>
      <c r="AG556" s="149" t="s">
        <v>532</v>
      </c>
      <c r="AH556" s="149"/>
      <c r="AI556" s="149"/>
      <c r="AJ556" s="149"/>
      <c r="AK556" s="149"/>
      <c r="AL556" s="149"/>
      <c r="AM556" s="149"/>
      <c r="AN556" s="149"/>
      <c r="AO556" s="149"/>
      <c r="AP556" s="149"/>
      <c r="AQ556" s="149"/>
      <c r="AR556" s="149"/>
      <c r="AS556" s="149"/>
      <c r="AT556" s="149"/>
      <c r="AU556" s="149"/>
      <c r="AV556" s="149"/>
      <c r="AW556" s="149"/>
      <c r="AX556" s="149"/>
      <c r="AY556" s="149"/>
      <c r="AZ556" s="149"/>
      <c r="BA556" s="149"/>
      <c r="BB556" s="149"/>
      <c r="BC556" s="149"/>
      <c r="BD556" s="149"/>
      <c r="BE556" s="149"/>
      <c r="BF556" s="149"/>
      <c r="BG556" s="149"/>
      <c r="BH556" s="149"/>
    </row>
    <row r="557" spans="1:60" outlineLevel="1" x14ac:dyDescent="0.2">
      <c r="A557" s="154"/>
      <c r="B557" s="155"/>
      <c r="C557" s="253" t="s">
        <v>211</v>
      </c>
      <c r="D557" s="254"/>
      <c r="E557" s="254"/>
      <c r="F557" s="254"/>
      <c r="G557" s="254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49"/>
      <c r="Z557" s="149"/>
      <c r="AA557" s="149"/>
      <c r="AB557" s="149"/>
      <c r="AC557" s="149"/>
      <c r="AD557" s="149"/>
      <c r="AE557" s="149"/>
      <c r="AF557" s="149"/>
      <c r="AG557" s="149" t="s">
        <v>161</v>
      </c>
      <c r="AH557" s="149"/>
      <c r="AI557" s="149"/>
      <c r="AJ557" s="149"/>
      <c r="AK557" s="149"/>
      <c r="AL557" s="149"/>
      <c r="AM557" s="149"/>
      <c r="AN557" s="149"/>
      <c r="AO557" s="149"/>
      <c r="AP557" s="149"/>
      <c r="AQ557" s="149"/>
      <c r="AR557" s="149"/>
      <c r="AS557" s="149"/>
      <c r="AT557" s="149"/>
      <c r="AU557" s="149"/>
      <c r="AV557" s="149"/>
      <c r="AW557" s="149"/>
      <c r="AX557" s="149"/>
      <c r="AY557" s="149"/>
      <c r="AZ557" s="149"/>
      <c r="BA557" s="149"/>
      <c r="BB557" s="149"/>
      <c r="BC557" s="149"/>
      <c r="BD557" s="149"/>
      <c r="BE557" s="149"/>
      <c r="BF557" s="149"/>
      <c r="BG557" s="149"/>
      <c r="BH557" s="149"/>
    </row>
    <row r="558" spans="1:60" outlineLevel="1" x14ac:dyDescent="0.2">
      <c r="A558" s="154"/>
      <c r="B558" s="155"/>
      <c r="C558" s="182" t="s">
        <v>657</v>
      </c>
      <c r="D558" s="183"/>
      <c r="E558" s="184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49"/>
      <c r="Z558" s="149"/>
      <c r="AA558" s="149"/>
      <c r="AB558" s="149"/>
      <c r="AC558" s="149"/>
      <c r="AD558" s="149"/>
      <c r="AE558" s="149"/>
      <c r="AF558" s="149"/>
      <c r="AG558" s="149" t="s">
        <v>163</v>
      </c>
      <c r="AH558" s="149">
        <v>0</v>
      </c>
      <c r="AI558" s="149"/>
      <c r="AJ558" s="149"/>
      <c r="AK558" s="149"/>
      <c r="AL558" s="149"/>
      <c r="AM558" s="149"/>
      <c r="AN558" s="149"/>
      <c r="AO558" s="149"/>
      <c r="AP558" s="149"/>
      <c r="AQ558" s="149"/>
      <c r="AR558" s="149"/>
      <c r="AS558" s="149"/>
      <c r="AT558" s="149"/>
      <c r="AU558" s="149"/>
      <c r="AV558" s="149"/>
      <c r="AW558" s="149"/>
      <c r="AX558" s="149"/>
      <c r="AY558" s="149"/>
      <c r="AZ558" s="149"/>
      <c r="BA558" s="149"/>
      <c r="BB558" s="149"/>
      <c r="BC558" s="149"/>
      <c r="BD558" s="149"/>
      <c r="BE558" s="149"/>
      <c r="BF558" s="149"/>
      <c r="BG558" s="149"/>
      <c r="BH558" s="149"/>
    </row>
    <row r="559" spans="1:60" outlineLevel="1" x14ac:dyDescent="0.2">
      <c r="A559" s="154"/>
      <c r="B559" s="155"/>
      <c r="C559" s="182" t="s">
        <v>590</v>
      </c>
      <c r="D559" s="183"/>
      <c r="E559" s="184">
        <v>5</v>
      </c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49"/>
      <c r="Z559" s="149"/>
      <c r="AA559" s="149"/>
      <c r="AB559" s="149"/>
      <c r="AC559" s="149"/>
      <c r="AD559" s="149"/>
      <c r="AE559" s="149"/>
      <c r="AF559" s="149"/>
      <c r="AG559" s="149" t="s">
        <v>163</v>
      </c>
      <c r="AH559" s="149">
        <v>0</v>
      </c>
      <c r="AI559" s="149"/>
      <c r="AJ559" s="149"/>
      <c r="AK559" s="149"/>
      <c r="AL559" s="149"/>
      <c r="AM559" s="149"/>
      <c r="AN559" s="149"/>
      <c r="AO559" s="149"/>
      <c r="AP559" s="149"/>
      <c r="AQ559" s="149"/>
      <c r="AR559" s="149"/>
      <c r="AS559" s="149"/>
      <c r="AT559" s="149"/>
      <c r="AU559" s="149"/>
      <c r="AV559" s="149"/>
      <c r="AW559" s="149"/>
      <c r="AX559" s="149"/>
      <c r="AY559" s="149"/>
      <c r="AZ559" s="149"/>
      <c r="BA559" s="149"/>
      <c r="BB559" s="149"/>
      <c r="BC559" s="149"/>
      <c r="BD559" s="149"/>
      <c r="BE559" s="149"/>
      <c r="BF559" s="149"/>
      <c r="BG559" s="149"/>
      <c r="BH559" s="149"/>
    </row>
    <row r="560" spans="1:60" outlineLevel="1" x14ac:dyDescent="0.2">
      <c r="A560" s="165">
        <v>118</v>
      </c>
      <c r="B560" s="166" t="s">
        <v>658</v>
      </c>
      <c r="C560" s="180" t="s">
        <v>659</v>
      </c>
      <c r="D560" s="181" t="s">
        <v>392</v>
      </c>
      <c r="E560" s="168">
        <v>2</v>
      </c>
      <c r="F560" s="167"/>
      <c r="G560" s="168">
        <f>ROUND(E560*F560,2)</f>
        <v>0</v>
      </c>
      <c r="H560" s="167"/>
      <c r="I560" s="168">
        <f>ROUND(E560*H560,2)</f>
        <v>0</v>
      </c>
      <c r="J560" s="167"/>
      <c r="K560" s="168">
        <f>ROUND(E560*J560,2)</f>
        <v>0</v>
      </c>
      <c r="L560" s="168">
        <v>21</v>
      </c>
      <c r="M560" s="168">
        <f>G560*(1+L560/100)</f>
        <v>0</v>
      </c>
      <c r="N560" s="168">
        <v>2.4080000000000001E-2</v>
      </c>
      <c r="O560" s="168">
        <f>ROUND(E560*N560,2)</f>
        <v>0.05</v>
      </c>
      <c r="P560" s="168">
        <v>0</v>
      </c>
      <c r="Q560" s="168">
        <f>ROUND(E560*P560,2)</f>
        <v>0</v>
      </c>
      <c r="R560" s="168"/>
      <c r="S560" s="168" t="s">
        <v>157</v>
      </c>
      <c r="T560" s="169" t="s">
        <v>157</v>
      </c>
      <c r="U560" s="156">
        <v>0.96</v>
      </c>
      <c r="V560" s="156">
        <f>ROUND(E560*U560,2)</f>
        <v>1.92</v>
      </c>
      <c r="W560" s="156"/>
      <c r="X560" s="156" t="s">
        <v>158</v>
      </c>
      <c r="Y560" s="149"/>
      <c r="Z560" s="149"/>
      <c r="AA560" s="149"/>
      <c r="AB560" s="149"/>
      <c r="AC560" s="149"/>
      <c r="AD560" s="149"/>
      <c r="AE560" s="149"/>
      <c r="AF560" s="149"/>
      <c r="AG560" s="149" t="s">
        <v>532</v>
      </c>
      <c r="AH560" s="149"/>
      <c r="AI560" s="149"/>
      <c r="AJ560" s="149"/>
      <c r="AK560" s="149"/>
      <c r="AL560" s="149"/>
      <c r="AM560" s="149"/>
      <c r="AN560" s="149"/>
      <c r="AO560" s="149"/>
      <c r="AP560" s="149"/>
      <c r="AQ560" s="149"/>
      <c r="AR560" s="149"/>
      <c r="AS560" s="149"/>
      <c r="AT560" s="149"/>
      <c r="AU560" s="149"/>
      <c r="AV560" s="149"/>
      <c r="AW560" s="149"/>
      <c r="AX560" s="149"/>
      <c r="AY560" s="149"/>
      <c r="AZ560" s="149"/>
      <c r="BA560" s="149"/>
      <c r="BB560" s="149"/>
      <c r="BC560" s="149"/>
      <c r="BD560" s="149"/>
      <c r="BE560" s="149"/>
      <c r="BF560" s="149"/>
      <c r="BG560" s="149"/>
      <c r="BH560" s="149"/>
    </row>
    <row r="561" spans="1:60" outlineLevel="1" x14ac:dyDescent="0.2">
      <c r="A561" s="154"/>
      <c r="B561" s="155"/>
      <c r="C561" s="253" t="s">
        <v>211</v>
      </c>
      <c r="D561" s="254"/>
      <c r="E561" s="254"/>
      <c r="F561" s="254"/>
      <c r="G561" s="254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49"/>
      <c r="Z561" s="149"/>
      <c r="AA561" s="149"/>
      <c r="AB561" s="149"/>
      <c r="AC561" s="149"/>
      <c r="AD561" s="149"/>
      <c r="AE561" s="149"/>
      <c r="AF561" s="149"/>
      <c r="AG561" s="149" t="s">
        <v>161</v>
      </c>
      <c r="AH561" s="149"/>
      <c r="AI561" s="149"/>
      <c r="AJ561" s="149"/>
      <c r="AK561" s="149"/>
      <c r="AL561" s="149"/>
      <c r="AM561" s="149"/>
      <c r="AN561" s="149"/>
      <c r="AO561" s="149"/>
      <c r="AP561" s="149"/>
      <c r="AQ561" s="149"/>
      <c r="AR561" s="149"/>
      <c r="AS561" s="149"/>
      <c r="AT561" s="149"/>
      <c r="AU561" s="149"/>
      <c r="AV561" s="149"/>
      <c r="AW561" s="149"/>
      <c r="AX561" s="149"/>
      <c r="AY561" s="149"/>
      <c r="AZ561" s="149"/>
      <c r="BA561" s="149"/>
      <c r="BB561" s="149"/>
      <c r="BC561" s="149"/>
      <c r="BD561" s="149"/>
      <c r="BE561" s="149"/>
      <c r="BF561" s="149"/>
      <c r="BG561" s="149"/>
      <c r="BH561" s="149"/>
    </row>
    <row r="562" spans="1:60" outlineLevel="1" x14ac:dyDescent="0.2">
      <c r="A562" s="170">
        <v>119</v>
      </c>
      <c r="B562" s="171" t="s">
        <v>660</v>
      </c>
      <c r="C562" s="185" t="s">
        <v>661</v>
      </c>
      <c r="D562" s="186" t="s">
        <v>392</v>
      </c>
      <c r="E562" s="173">
        <v>3</v>
      </c>
      <c r="F562" s="172"/>
      <c r="G562" s="173">
        <f>ROUND(E562*F562,2)</f>
        <v>0</v>
      </c>
      <c r="H562" s="172"/>
      <c r="I562" s="173">
        <f>ROUND(E562*H562,2)</f>
        <v>0</v>
      </c>
      <c r="J562" s="172"/>
      <c r="K562" s="173">
        <f>ROUND(E562*J562,2)</f>
        <v>0</v>
      </c>
      <c r="L562" s="173">
        <v>21</v>
      </c>
      <c r="M562" s="173">
        <f>G562*(1+L562/100)</f>
        <v>0</v>
      </c>
      <c r="N562" s="173">
        <v>0</v>
      </c>
      <c r="O562" s="173">
        <f>ROUND(E562*N562,2)</f>
        <v>0</v>
      </c>
      <c r="P562" s="173">
        <v>1.9460000000000002E-2</v>
      </c>
      <c r="Q562" s="173">
        <f>ROUND(E562*P562,2)</f>
        <v>0.06</v>
      </c>
      <c r="R562" s="173"/>
      <c r="S562" s="173" t="s">
        <v>157</v>
      </c>
      <c r="T562" s="174" t="s">
        <v>157</v>
      </c>
      <c r="U562" s="156">
        <v>0.38</v>
      </c>
      <c r="V562" s="156">
        <f>ROUND(E562*U562,2)</f>
        <v>1.1399999999999999</v>
      </c>
      <c r="W562" s="156"/>
      <c r="X562" s="156" t="s">
        <v>158</v>
      </c>
      <c r="Y562" s="149"/>
      <c r="Z562" s="149"/>
      <c r="AA562" s="149"/>
      <c r="AB562" s="149"/>
      <c r="AC562" s="149"/>
      <c r="AD562" s="149"/>
      <c r="AE562" s="149"/>
      <c r="AF562" s="149"/>
      <c r="AG562" s="149" t="s">
        <v>532</v>
      </c>
      <c r="AH562" s="149"/>
      <c r="AI562" s="149"/>
      <c r="AJ562" s="149"/>
      <c r="AK562" s="149"/>
      <c r="AL562" s="149"/>
      <c r="AM562" s="149"/>
      <c r="AN562" s="149"/>
      <c r="AO562" s="149"/>
      <c r="AP562" s="149"/>
      <c r="AQ562" s="149"/>
      <c r="AR562" s="149"/>
      <c r="AS562" s="149"/>
      <c r="AT562" s="149"/>
      <c r="AU562" s="149"/>
      <c r="AV562" s="149"/>
      <c r="AW562" s="149"/>
      <c r="AX562" s="149"/>
      <c r="AY562" s="149"/>
      <c r="AZ562" s="149"/>
      <c r="BA562" s="149"/>
      <c r="BB562" s="149"/>
      <c r="BC562" s="149"/>
      <c r="BD562" s="149"/>
      <c r="BE562" s="149"/>
      <c r="BF562" s="149"/>
      <c r="BG562" s="149"/>
      <c r="BH562" s="149"/>
    </row>
    <row r="563" spans="1:60" outlineLevel="1" x14ac:dyDescent="0.2">
      <c r="A563" s="165">
        <v>120</v>
      </c>
      <c r="B563" s="166" t="s">
        <v>662</v>
      </c>
      <c r="C563" s="180" t="s">
        <v>663</v>
      </c>
      <c r="D563" s="181" t="s">
        <v>652</v>
      </c>
      <c r="E563" s="168">
        <v>6</v>
      </c>
      <c r="F563" s="167"/>
      <c r="G563" s="168">
        <f>ROUND(E563*F563,2)</f>
        <v>0</v>
      </c>
      <c r="H563" s="167"/>
      <c r="I563" s="168">
        <f>ROUND(E563*H563,2)</f>
        <v>0</v>
      </c>
      <c r="J563" s="167"/>
      <c r="K563" s="168">
        <f>ROUND(E563*J563,2)</f>
        <v>0</v>
      </c>
      <c r="L563" s="168">
        <v>21</v>
      </c>
      <c r="M563" s="168">
        <f>G563*(1+L563/100)</f>
        <v>0</v>
      </c>
      <c r="N563" s="168">
        <v>1.41E-3</v>
      </c>
      <c r="O563" s="168">
        <f>ROUND(E563*N563,2)</f>
        <v>0.01</v>
      </c>
      <c r="P563" s="168">
        <v>0</v>
      </c>
      <c r="Q563" s="168">
        <f>ROUND(E563*P563,2)</f>
        <v>0</v>
      </c>
      <c r="R563" s="168"/>
      <c r="S563" s="168" t="s">
        <v>157</v>
      </c>
      <c r="T563" s="169" t="s">
        <v>157</v>
      </c>
      <c r="U563" s="156">
        <v>1.575</v>
      </c>
      <c r="V563" s="156">
        <f>ROUND(E563*U563,2)</f>
        <v>9.4499999999999993</v>
      </c>
      <c r="W563" s="156"/>
      <c r="X563" s="156" t="s">
        <v>158</v>
      </c>
      <c r="Y563" s="149"/>
      <c r="Z563" s="149"/>
      <c r="AA563" s="149"/>
      <c r="AB563" s="149"/>
      <c r="AC563" s="149"/>
      <c r="AD563" s="149"/>
      <c r="AE563" s="149"/>
      <c r="AF563" s="149"/>
      <c r="AG563" s="149" t="s">
        <v>532</v>
      </c>
      <c r="AH563" s="149"/>
      <c r="AI563" s="149"/>
      <c r="AJ563" s="149"/>
      <c r="AK563" s="149"/>
      <c r="AL563" s="149"/>
      <c r="AM563" s="149"/>
      <c r="AN563" s="149"/>
      <c r="AO563" s="149"/>
      <c r="AP563" s="149"/>
      <c r="AQ563" s="149"/>
      <c r="AR563" s="149"/>
      <c r="AS563" s="149"/>
      <c r="AT563" s="149"/>
      <c r="AU563" s="149"/>
      <c r="AV563" s="149"/>
      <c r="AW563" s="149"/>
      <c r="AX563" s="149"/>
      <c r="AY563" s="149"/>
      <c r="AZ563" s="149"/>
      <c r="BA563" s="149"/>
      <c r="BB563" s="149"/>
      <c r="BC563" s="149"/>
      <c r="BD563" s="149"/>
      <c r="BE563" s="149"/>
      <c r="BF563" s="149"/>
      <c r="BG563" s="149"/>
      <c r="BH563" s="149"/>
    </row>
    <row r="564" spans="1:60" outlineLevel="1" x14ac:dyDescent="0.2">
      <c r="A564" s="154"/>
      <c r="B564" s="155"/>
      <c r="C564" s="182" t="s">
        <v>664</v>
      </c>
      <c r="D564" s="183"/>
      <c r="E564" s="184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49"/>
      <c r="Z564" s="149"/>
      <c r="AA564" s="149"/>
      <c r="AB564" s="149"/>
      <c r="AC564" s="149"/>
      <c r="AD564" s="149"/>
      <c r="AE564" s="149"/>
      <c r="AF564" s="149"/>
      <c r="AG564" s="149" t="s">
        <v>163</v>
      </c>
      <c r="AH564" s="149">
        <v>0</v>
      </c>
      <c r="AI564" s="149"/>
      <c r="AJ564" s="149"/>
      <c r="AK564" s="149"/>
      <c r="AL564" s="149"/>
      <c r="AM564" s="149"/>
      <c r="AN564" s="149"/>
      <c r="AO564" s="149"/>
      <c r="AP564" s="149"/>
      <c r="AQ564" s="149"/>
      <c r="AR564" s="149"/>
      <c r="AS564" s="149"/>
      <c r="AT564" s="149"/>
      <c r="AU564" s="149"/>
      <c r="AV564" s="149"/>
      <c r="AW564" s="149"/>
      <c r="AX564" s="149"/>
      <c r="AY564" s="149"/>
      <c r="AZ564" s="149"/>
      <c r="BA564" s="149"/>
      <c r="BB564" s="149"/>
      <c r="BC564" s="149"/>
      <c r="BD564" s="149"/>
      <c r="BE564" s="149"/>
      <c r="BF564" s="149"/>
      <c r="BG564" s="149"/>
      <c r="BH564" s="149"/>
    </row>
    <row r="565" spans="1:60" outlineLevel="1" x14ac:dyDescent="0.2">
      <c r="A565" s="154"/>
      <c r="B565" s="155"/>
      <c r="C565" s="182" t="s">
        <v>665</v>
      </c>
      <c r="D565" s="183"/>
      <c r="E565" s="184">
        <v>6</v>
      </c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  <c r="S565" s="156"/>
      <c r="T565" s="156"/>
      <c r="U565" s="156"/>
      <c r="V565" s="156"/>
      <c r="W565" s="156"/>
      <c r="X565" s="156"/>
      <c r="Y565" s="149"/>
      <c r="Z565" s="149"/>
      <c r="AA565" s="149"/>
      <c r="AB565" s="149"/>
      <c r="AC565" s="149"/>
      <c r="AD565" s="149"/>
      <c r="AE565" s="149"/>
      <c r="AF565" s="149"/>
      <c r="AG565" s="149" t="s">
        <v>163</v>
      </c>
      <c r="AH565" s="149">
        <v>0</v>
      </c>
      <c r="AI565" s="149"/>
      <c r="AJ565" s="149"/>
      <c r="AK565" s="149"/>
      <c r="AL565" s="149"/>
      <c r="AM565" s="149"/>
      <c r="AN565" s="149"/>
      <c r="AO565" s="149"/>
      <c r="AP565" s="149"/>
      <c r="AQ565" s="149"/>
      <c r="AR565" s="149"/>
      <c r="AS565" s="149"/>
      <c r="AT565" s="149"/>
      <c r="AU565" s="149"/>
      <c r="AV565" s="149"/>
      <c r="AW565" s="149"/>
      <c r="AX565" s="149"/>
      <c r="AY565" s="149"/>
      <c r="AZ565" s="149"/>
      <c r="BA565" s="149"/>
      <c r="BB565" s="149"/>
      <c r="BC565" s="149"/>
      <c r="BD565" s="149"/>
      <c r="BE565" s="149"/>
      <c r="BF565" s="149"/>
      <c r="BG565" s="149"/>
      <c r="BH565" s="149"/>
    </row>
    <row r="566" spans="1:60" outlineLevel="1" x14ac:dyDescent="0.2">
      <c r="A566" s="170">
        <v>121</v>
      </c>
      <c r="B566" s="171" t="s">
        <v>666</v>
      </c>
      <c r="C566" s="185" t="s">
        <v>667</v>
      </c>
      <c r="D566" s="186" t="s">
        <v>392</v>
      </c>
      <c r="E566" s="173">
        <v>1</v>
      </c>
      <c r="F566" s="172"/>
      <c r="G566" s="173">
        <f>ROUND(E566*F566,2)</f>
        <v>0</v>
      </c>
      <c r="H566" s="172"/>
      <c r="I566" s="173">
        <f>ROUND(E566*H566,2)</f>
        <v>0</v>
      </c>
      <c r="J566" s="172"/>
      <c r="K566" s="173">
        <f>ROUND(E566*J566,2)</f>
        <v>0</v>
      </c>
      <c r="L566" s="173">
        <v>21</v>
      </c>
      <c r="M566" s="173">
        <f>G566*(1+L566/100)</f>
        <v>0</v>
      </c>
      <c r="N566" s="173">
        <v>0</v>
      </c>
      <c r="O566" s="173">
        <f>ROUND(E566*N566,2)</f>
        <v>0</v>
      </c>
      <c r="P566" s="173">
        <v>3.2899999999999999E-2</v>
      </c>
      <c r="Q566" s="173">
        <f>ROUND(E566*P566,2)</f>
        <v>0.03</v>
      </c>
      <c r="R566" s="173"/>
      <c r="S566" s="173" t="s">
        <v>157</v>
      </c>
      <c r="T566" s="174" t="s">
        <v>157</v>
      </c>
      <c r="U566" s="156">
        <v>0.432</v>
      </c>
      <c r="V566" s="156">
        <f>ROUND(E566*U566,2)</f>
        <v>0.43</v>
      </c>
      <c r="W566" s="156"/>
      <c r="X566" s="156" t="s">
        <v>158</v>
      </c>
      <c r="Y566" s="149"/>
      <c r="Z566" s="149"/>
      <c r="AA566" s="149"/>
      <c r="AB566" s="149"/>
      <c r="AC566" s="149"/>
      <c r="AD566" s="149"/>
      <c r="AE566" s="149"/>
      <c r="AF566" s="149"/>
      <c r="AG566" s="149" t="s">
        <v>532</v>
      </c>
      <c r="AH566" s="149"/>
      <c r="AI566" s="149"/>
      <c r="AJ566" s="149"/>
      <c r="AK566" s="149"/>
      <c r="AL566" s="149"/>
      <c r="AM566" s="149"/>
      <c r="AN566" s="149"/>
      <c r="AO566" s="149"/>
      <c r="AP566" s="149"/>
      <c r="AQ566" s="149"/>
      <c r="AR566" s="149"/>
      <c r="AS566" s="149"/>
      <c r="AT566" s="149"/>
      <c r="AU566" s="149"/>
      <c r="AV566" s="149"/>
      <c r="AW566" s="149"/>
      <c r="AX566" s="149"/>
      <c r="AY566" s="149"/>
      <c r="AZ566" s="149"/>
      <c r="BA566" s="149"/>
      <c r="BB566" s="149"/>
      <c r="BC566" s="149"/>
      <c r="BD566" s="149"/>
      <c r="BE566" s="149"/>
      <c r="BF566" s="149"/>
      <c r="BG566" s="149"/>
      <c r="BH566" s="149"/>
    </row>
    <row r="567" spans="1:60" outlineLevel="1" x14ac:dyDescent="0.2">
      <c r="A567" s="170">
        <v>122</v>
      </c>
      <c r="B567" s="171" t="s">
        <v>668</v>
      </c>
      <c r="C567" s="185" t="s">
        <v>669</v>
      </c>
      <c r="D567" s="186" t="s">
        <v>392</v>
      </c>
      <c r="E567" s="173">
        <v>2</v>
      </c>
      <c r="F567" s="172"/>
      <c r="G567" s="173">
        <f>ROUND(E567*F567,2)</f>
        <v>0</v>
      </c>
      <c r="H567" s="172"/>
      <c r="I567" s="173">
        <f>ROUND(E567*H567,2)</f>
        <v>0</v>
      </c>
      <c r="J567" s="172"/>
      <c r="K567" s="173">
        <f>ROUND(E567*J567,2)</f>
        <v>0</v>
      </c>
      <c r="L567" s="173">
        <v>21</v>
      </c>
      <c r="M567" s="173">
        <f>G567*(1+L567/100)</f>
        <v>0</v>
      </c>
      <c r="N567" s="173">
        <v>0</v>
      </c>
      <c r="O567" s="173">
        <f>ROUND(E567*N567,2)</f>
        <v>0</v>
      </c>
      <c r="P567" s="173">
        <v>0.155</v>
      </c>
      <c r="Q567" s="173">
        <f>ROUND(E567*P567,2)</f>
        <v>0.31</v>
      </c>
      <c r="R567" s="173"/>
      <c r="S567" s="173" t="s">
        <v>157</v>
      </c>
      <c r="T567" s="174" t="s">
        <v>157</v>
      </c>
      <c r="U567" s="156">
        <v>0.83699999999999997</v>
      </c>
      <c r="V567" s="156">
        <f>ROUND(E567*U567,2)</f>
        <v>1.67</v>
      </c>
      <c r="W567" s="156"/>
      <c r="X567" s="156" t="s">
        <v>158</v>
      </c>
      <c r="Y567" s="149"/>
      <c r="Z567" s="149"/>
      <c r="AA567" s="149"/>
      <c r="AB567" s="149"/>
      <c r="AC567" s="149"/>
      <c r="AD567" s="149"/>
      <c r="AE567" s="149"/>
      <c r="AF567" s="149"/>
      <c r="AG567" s="149" t="s">
        <v>532</v>
      </c>
      <c r="AH567" s="149"/>
      <c r="AI567" s="149"/>
      <c r="AJ567" s="149"/>
      <c r="AK567" s="149"/>
      <c r="AL567" s="149"/>
      <c r="AM567" s="149"/>
      <c r="AN567" s="149"/>
      <c r="AO567" s="149"/>
      <c r="AP567" s="149"/>
      <c r="AQ567" s="149"/>
      <c r="AR567" s="149"/>
      <c r="AS567" s="149"/>
      <c r="AT567" s="149"/>
      <c r="AU567" s="149"/>
      <c r="AV567" s="149"/>
      <c r="AW567" s="149"/>
      <c r="AX567" s="149"/>
      <c r="AY567" s="149"/>
      <c r="AZ567" s="149"/>
      <c r="BA567" s="149"/>
      <c r="BB567" s="149"/>
      <c r="BC567" s="149"/>
      <c r="BD567" s="149"/>
      <c r="BE567" s="149"/>
      <c r="BF567" s="149"/>
      <c r="BG567" s="149"/>
      <c r="BH567" s="149"/>
    </row>
    <row r="568" spans="1:60" outlineLevel="1" x14ac:dyDescent="0.2">
      <c r="A568" s="170">
        <v>123</v>
      </c>
      <c r="B568" s="171" t="s">
        <v>670</v>
      </c>
      <c r="C568" s="185" t="s">
        <v>671</v>
      </c>
      <c r="D568" s="186" t="s">
        <v>392</v>
      </c>
      <c r="E568" s="173">
        <v>2</v>
      </c>
      <c r="F568" s="172"/>
      <c r="G568" s="173">
        <f>ROUND(E568*F568,2)</f>
        <v>0</v>
      </c>
      <c r="H568" s="172"/>
      <c r="I568" s="173">
        <f>ROUND(E568*H568,2)</f>
        <v>0</v>
      </c>
      <c r="J568" s="172"/>
      <c r="K568" s="173">
        <f>ROUND(E568*J568,2)</f>
        <v>0</v>
      </c>
      <c r="L568" s="173">
        <v>21</v>
      </c>
      <c r="M568" s="173">
        <f>G568*(1+L568/100)</f>
        <v>0</v>
      </c>
      <c r="N568" s="173">
        <v>2.8819999999999998E-2</v>
      </c>
      <c r="O568" s="173">
        <f>ROUND(E568*N568,2)</f>
        <v>0.06</v>
      </c>
      <c r="P568" s="173">
        <v>0</v>
      </c>
      <c r="Q568" s="173">
        <f>ROUND(E568*P568,2)</f>
        <v>0</v>
      </c>
      <c r="R568" s="173"/>
      <c r="S568" s="173" t="s">
        <v>157</v>
      </c>
      <c r="T568" s="174" t="s">
        <v>157</v>
      </c>
      <c r="U568" s="156">
        <v>2.9580000000000002</v>
      </c>
      <c r="V568" s="156">
        <f>ROUND(E568*U568,2)</f>
        <v>5.92</v>
      </c>
      <c r="W568" s="156"/>
      <c r="X568" s="156" t="s">
        <v>158</v>
      </c>
      <c r="Y568" s="149"/>
      <c r="Z568" s="149"/>
      <c r="AA568" s="149"/>
      <c r="AB568" s="149"/>
      <c r="AC568" s="149"/>
      <c r="AD568" s="149"/>
      <c r="AE568" s="149"/>
      <c r="AF568" s="149"/>
      <c r="AG568" s="149" t="s">
        <v>532</v>
      </c>
      <c r="AH568" s="149"/>
      <c r="AI568" s="149"/>
      <c r="AJ568" s="149"/>
      <c r="AK568" s="149"/>
      <c r="AL568" s="149"/>
      <c r="AM568" s="149"/>
      <c r="AN568" s="149"/>
      <c r="AO568" s="149"/>
      <c r="AP568" s="149"/>
      <c r="AQ568" s="149"/>
      <c r="AR568" s="149"/>
      <c r="AS568" s="149"/>
      <c r="AT568" s="149"/>
      <c r="AU568" s="149"/>
      <c r="AV568" s="149"/>
      <c r="AW568" s="149"/>
      <c r="AX568" s="149"/>
      <c r="AY568" s="149"/>
      <c r="AZ568" s="149"/>
      <c r="BA568" s="149"/>
      <c r="BB568" s="149"/>
      <c r="BC568" s="149"/>
      <c r="BD568" s="149"/>
      <c r="BE568" s="149"/>
      <c r="BF568" s="149"/>
      <c r="BG568" s="149"/>
      <c r="BH568" s="149"/>
    </row>
    <row r="569" spans="1:60" outlineLevel="1" x14ac:dyDescent="0.2">
      <c r="A569" s="165">
        <v>124</v>
      </c>
      <c r="B569" s="166" t="s">
        <v>672</v>
      </c>
      <c r="C569" s="180" t="s">
        <v>673</v>
      </c>
      <c r="D569" s="181" t="s">
        <v>191</v>
      </c>
      <c r="E569" s="168">
        <v>11</v>
      </c>
      <c r="F569" s="167"/>
      <c r="G569" s="168">
        <f>ROUND(E569*F569,2)</f>
        <v>0</v>
      </c>
      <c r="H569" s="167"/>
      <c r="I569" s="168">
        <f>ROUND(E569*H569,2)</f>
        <v>0</v>
      </c>
      <c r="J569" s="167"/>
      <c r="K569" s="168">
        <f>ROUND(E569*J569,2)</f>
        <v>0</v>
      </c>
      <c r="L569" s="168">
        <v>21</v>
      </c>
      <c r="M569" s="168">
        <f>G569*(1+L569/100)</f>
        <v>0</v>
      </c>
      <c r="N569" s="168">
        <v>0</v>
      </c>
      <c r="O569" s="168">
        <f>ROUND(E569*N569,2)</f>
        <v>0</v>
      </c>
      <c r="P569" s="168">
        <v>4.8999999999999998E-4</v>
      </c>
      <c r="Q569" s="168">
        <f>ROUND(E569*P569,2)</f>
        <v>0.01</v>
      </c>
      <c r="R569" s="168"/>
      <c r="S569" s="168" t="s">
        <v>157</v>
      </c>
      <c r="T569" s="169" t="s">
        <v>157</v>
      </c>
      <c r="U569" s="156">
        <v>0.114</v>
      </c>
      <c r="V569" s="156">
        <f>ROUND(E569*U569,2)</f>
        <v>1.25</v>
      </c>
      <c r="W569" s="156"/>
      <c r="X569" s="156" t="s">
        <v>158</v>
      </c>
      <c r="Y569" s="149"/>
      <c r="Z569" s="149"/>
      <c r="AA569" s="149"/>
      <c r="AB569" s="149"/>
      <c r="AC569" s="149"/>
      <c r="AD569" s="149"/>
      <c r="AE569" s="149"/>
      <c r="AF569" s="149"/>
      <c r="AG569" s="149" t="s">
        <v>532</v>
      </c>
      <c r="AH569" s="149"/>
      <c r="AI569" s="149"/>
      <c r="AJ569" s="149"/>
      <c r="AK569" s="149"/>
      <c r="AL569" s="149"/>
      <c r="AM569" s="149"/>
      <c r="AN569" s="149"/>
      <c r="AO569" s="149"/>
      <c r="AP569" s="149"/>
      <c r="AQ569" s="149"/>
      <c r="AR569" s="149"/>
      <c r="AS569" s="149"/>
      <c r="AT569" s="149"/>
      <c r="AU569" s="149"/>
      <c r="AV569" s="149"/>
      <c r="AW569" s="149"/>
      <c r="AX569" s="149"/>
      <c r="AY569" s="149"/>
      <c r="AZ569" s="149"/>
      <c r="BA569" s="149"/>
      <c r="BB569" s="149"/>
      <c r="BC569" s="149"/>
      <c r="BD569" s="149"/>
      <c r="BE569" s="149"/>
      <c r="BF569" s="149"/>
      <c r="BG569" s="149"/>
      <c r="BH569" s="149"/>
    </row>
    <row r="570" spans="1:60" outlineLevel="1" x14ac:dyDescent="0.2">
      <c r="A570" s="154"/>
      <c r="B570" s="155"/>
      <c r="C570" s="182" t="s">
        <v>674</v>
      </c>
      <c r="D570" s="183"/>
      <c r="E570" s="184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49"/>
      <c r="Z570" s="149"/>
      <c r="AA570" s="149"/>
      <c r="AB570" s="149"/>
      <c r="AC570" s="149"/>
      <c r="AD570" s="149"/>
      <c r="AE570" s="149"/>
      <c r="AF570" s="149"/>
      <c r="AG570" s="149" t="s">
        <v>163</v>
      </c>
      <c r="AH570" s="149">
        <v>0</v>
      </c>
      <c r="AI570" s="149"/>
      <c r="AJ570" s="149"/>
      <c r="AK570" s="149"/>
      <c r="AL570" s="149"/>
      <c r="AM570" s="149"/>
      <c r="AN570" s="149"/>
      <c r="AO570" s="149"/>
      <c r="AP570" s="149"/>
      <c r="AQ570" s="149"/>
      <c r="AR570" s="149"/>
      <c r="AS570" s="149"/>
      <c r="AT570" s="149"/>
      <c r="AU570" s="149"/>
      <c r="AV570" s="149"/>
      <c r="AW570" s="149"/>
      <c r="AX570" s="149"/>
      <c r="AY570" s="149"/>
      <c r="AZ570" s="149"/>
      <c r="BA570" s="149"/>
      <c r="BB570" s="149"/>
      <c r="BC570" s="149"/>
      <c r="BD570" s="149"/>
      <c r="BE570" s="149"/>
      <c r="BF570" s="149"/>
      <c r="BG570" s="149"/>
      <c r="BH570" s="149"/>
    </row>
    <row r="571" spans="1:60" outlineLevel="1" x14ac:dyDescent="0.2">
      <c r="A571" s="154"/>
      <c r="B571" s="155"/>
      <c r="C571" s="182" t="s">
        <v>675</v>
      </c>
      <c r="D571" s="183"/>
      <c r="E571" s="184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49"/>
      <c r="Z571" s="149"/>
      <c r="AA571" s="149"/>
      <c r="AB571" s="149"/>
      <c r="AC571" s="149"/>
      <c r="AD571" s="149"/>
      <c r="AE571" s="149"/>
      <c r="AF571" s="149"/>
      <c r="AG571" s="149" t="s">
        <v>163</v>
      </c>
      <c r="AH571" s="149">
        <v>0</v>
      </c>
      <c r="AI571" s="149"/>
      <c r="AJ571" s="149"/>
      <c r="AK571" s="149"/>
      <c r="AL571" s="149"/>
      <c r="AM571" s="149"/>
      <c r="AN571" s="149"/>
      <c r="AO571" s="149"/>
      <c r="AP571" s="149"/>
      <c r="AQ571" s="149"/>
      <c r="AR571" s="149"/>
      <c r="AS571" s="149"/>
      <c r="AT571" s="149"/>
      <c r="AU571" s="149"/>
      <c r="AV571" s="149"/>
      <c r="AW571" s="149"/>
      <c r="AX571" s="149"/>
      <c r="AY571" s="149"/>
      <c r="AZ571" s="149"/>
      <c r="BA571" s="149"/>
      <c r="BB571" s="149"/>
      <c r="BC571" s="149"/>
      <c r="BD571" s="149"/>
      <c r="BE571" s="149"/>
      <c r="BF571" s="149"/>
      <c r="BG571" s="149"/>
      <c r="BH571" s="149"/>
    </row>
    <row r="572" spans="1:60" outlineLevel="1" x14ac:dyDescent="0.2">
      <c r="A572" s="154"/>
      <c r="B572" s="155"/>
      <c r="C572" s="182" t="s">
        <v>619</v>
      </c>
      <c r="D572" s="183"/>
      <c r="E572" s="184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49"/>
      <c r="Z572" s="149"/>
      <c r="AA572" s="149"/>
      <c r="AB572" s="149"/>
      <c r="AC572" s="149"/>
      <c r="AD572" s="149"/>
      <c r="AE572" s="149"/>
      <c r="AF572" s="149"/>
      <c r="AG572" s="149" t="s">
        <v>163</v>
      </c>
      <c r="AH572" s="149">
        <v>0</v>
      </c>
      <c r="AI572" s="149"/>
      <c r="AJ572" s="149"/>
      <c r="AK572" s="149"/>
      <c r="AL572" s="149"/>
      <c r="AM572" s="149"/>
      <c r="AN572" s="149"/>
      <c r="AO572" s="149"/>
      <c r="AP572" s="149"/>
      <c r="AQ572" s="149"/>
      <c r="AR572" s="149"/>
      <c r="AS572" s="149"/>
      <c r="AT572" s="149"/>
      <c r="AU572" s="149"/>
      <c r="AV572" s="149"/>
      <c r="AW572" s="149"/>
      <c r="AX572" s="149"/>
      <c r="AY572" s="149"/>
      <c r="AZ572" s="149"/>
      <c r="BA572" s="149"/>
      <c r="BB572" s="149"/>
      <c r="BC572" s="149"/>
      <c r="BD572" s="149"/>
      <c r="BE572" s="149"/>
      <c r="BF572" s="149"/>
      <c r="BG572" s="149"/>
      <c r="BH572" s="149"/>
    </row>
    <row r="573" spans="1:60" outlineLevel="1" x14ac:dyDescent="0.2">
      <c r="A573" s="154"/>
      <c r="B573" s="155"/>
      <c r="C573" s="182" t="s">
        <v>676</v>
      </c>
      <c r="D573" s="183"/>
      <c r="E573" s="184">
        <v>11</v>
      </c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49"/>
      <c r="Z573" s="149"/>
      <c r="AA573" s="149"/>
      <c r="AB573" s="149"/>
      <c r="AC573" s="149"/>
      <c r="AD573" s="149"/>
      <c r="AE573" s="149"/>
      <c r="AF573" s="149"/>
      <c r="AG573" s="149" t="s">
        <v>163</v>
      </c>
      <c r="AH573" s="149">
        <v>0</v>
      </c>
      <c r="AI573" s="149"/>
      <c r="AJ573" s="149"/>
      <c r="AK573" s="149"/>
      <c r="AL573" s="149"/>
      <c r="AM573" s="149"/>
      <c r="AN573" s="149"/>
      <c r="AO573" s="149"/>
      <c r="AP573" s="149"/>
      <c r="AQ573" s="149"/>
      <c r="AR573" s="149"/>
      <c r="AS573" s="149"/>
      <c r="AT573" s="149"/>
      <c r="AU573" s="149"/>
      <c r="AV573" s="149"/>
      <c r="AW573" s="149"/>
      <c r="AX573" s="149"/>
      <c r="AY573" s="149"/>
      <c r="AZ573" s="149"/>
      <c r="BA573" s="149"/>
      <c r="BB573" s="149"/>
      <c r="BC573" s="149"/>
      <c r="BD573" s="149"/>
      <c r="BE573" s="149"/>
      <c r="BF573" s="149"/>
      <c r="BG573" s="149"/>
      <c r="BH573" s="149"/>
    </row>
    <row r="574" spans="1:60" outlineLevel="1" x14ac:dyDescent="0.2">
      <c r="A574" s="170">
        <v>125</v>
      </c>
      <c r="B574" s="171" t="s">
        <v>677</v>
      </c>
      <c r="C574" s="185" t="s">
        <v>678</v>
      </c>
      <c r="D574" s="186" t="s">
        <v>392</v>
      </c>
      <c r="E574" s="173">
        <v>1</v>
      </c>
      <c r="F574" s="172"/>
      <c r="G574" s="173">
        <f>ROUND(E574*F574,2)</f>
        <v>0</v>
      </c>
      <c r="H574" s="172"/>
      <c r="I574" s="173">
        <f>ROUND(E574*H574,2)</f>
        <v>0</v>
      </c>
      <c r="J574" s="172"/>
      <c r="K574" s="173">
        <f>ROUND(E574*J574,2)</f>
        <v>0</v>
      </c>
      <c r="L574" s="173">
        <v>21</v>
      </c>
      <c r="M574" s="173">
        <f>G574*(1+L574/100)</f>
        <v>0</v>
      </c>
      <c r="N574" s="173">
        <v>0</v>
      </c>
      <c r="O574" s="173">
        <f>ROUND(E574*N574,2)</f>
        <v>0</v>
      </c>
      <c r="P574" s="173">
        <v>1.56E-3</v>
      </c>
      <c r="Q574" s="173">
        <f>ROUND(E574*P574,2)</f>
        <v>0</v>
      </c>
      <c r="R574" s="173"/>
      <c r="S574" s="173" t="s">
        <v>157</v>
      </c>
      <c r="T574" s="174" t="s">
        <v>157</v>
      </c>
      <c r="U574" s="156">
        <v>0.217</v>
      </c>
      <c r="V574" s="156">
        <f>ROUND(E574*U574,2)</f>
        <v>0.22</v>
      </c>
      <c r="W574" s="156"/>
      <c r="X574" s="156" t="s">
        <v>158</v>
      </c>
      <c r="Y574" s="149"/>
      <c r="Z574" s="149"/>
      <c r="AA574" s="149"/>
      <c r="AB574" s="149"/>
      <c r="AC574" s="149"/>
      <c r="AD574" s="149"/>
      <c r="AE574" s="149"/>
      <c r="AF574" s="149"/>
      <c r="AG574" s="149" t="s">
        <v>532</v>
      </c>
      <c r="AH574" s="149"/>
      <c r="AI574" s="149"/>
      <c r="AJ574" s="149"/>
      <c r="AK574" s="149"/>
      <c r="AL574" s="149"/>
      <c r="AM574" s="149"/>
      <c r="AN574" s="149"/>
      <c r="AO574" s="149"/>
      <c r="AP574" s="149"/>
      <c r="AQ574" s="149"/>
      <c r="AR574" s="149"/>
      <c r="AS574" s="149"/>
      <c r="AT574" s="149"/>
      <c r="AU574" s="149"/>
      <c r="AV574" s="149"/>
      <c r="AW574" s="149"/>
      <c r="AX574" s="149"/>
      <c r="AY574" s="149"/>
      <c r="AZ574" s="149"/>
      <c r="BA574" s="149"/>
      <c r="BB574" s="149"/>
      <c r="BC574" s="149"/>
      <c r="BD574" s="149"/>
      <c r="BE574" s="149"/>
      <c r="BF574" s="149"/>
      <c r="BG574" s="149"/>
      <c r="BH574" s="149"/>
    </row>
    <row r="575" spans="1:60" outlineLevel="1" x14ac:dyDescent="0.2">
      <c r="A575" s="170">
        <v>126</v>
      </c>
      <c r="B575" s="171" t="s">
        <v>679</v>
      </c>
      <c r="C575" s="185" t="s">
        <v>680</v>
      </c>
      <c r="D575" s="186" t="s">
        <v>392</v>
      </c>
      <c r="E575" s="173">
        <v>3</v>
      </c>
      <c r="F575" s="172"/>
      <c r="G575" s="173">
        <f>ROUND(E575*F575,2)</f>
        <v>0</v>
      </c>
      <c r="H575" s="172"/>
      <c r="I575" s="173">
        <f>ROUND(E575*H575,2)</f>
        <v>0</v>
      </c>
      <c r="J575" s="172"/>
      <c r="K575" s="173">
        <f>ROUND(E575*J575,2)</f>
        <v>0</v>
      </c>
      <c r="L575" s="173">
        <v>21</v>
      </c>
      <c r="M575" s="173">
        <f>G575*(1+L575/100)</f>
        <v>0</v>
      </c>
      <c r="N575" s="173">
        <v>0</v>
      </c>
      <c r="O575" s="173">
        <f>ROUND(E575*N575,2)</f>
        <v>0</v>
      </c>
      <c r="P575" s="173">
        <v>8.5999999999999998E-4</v>
      </c>
      <c r="Q575" s="173">
        <f>ROUND(E575*P575,2)</f>
        <v>0</v>
      </c>
      <c r="R575" s="173"/>
      <c r="S575" s="173" t="s">
        <v>157</v>
      </c>
      <c r="T575" s="174" t="s">
        <v>157</v>
      </c>
      <c r="U575" s="156">
        <v>0.222</v>
      </c>
      <c r="V575" s="156">
        <f>ROUND(E575*U575,2)</f>
        <v>0.67</v>
      </c>
      <c r="W575" s="156"/>
      <c r="X575" s="156" t="s">
        <v>158</v>
      </c>
      <c r="Y575" s="149"/>
      <c r="Z575" s="149"/>
      <c r="AA575" s="149"/>
      <c r="AB575" s="149"/>
      <c r="AC575" s="149"/>
      <c r="AD575" s="149"/>
      <c r="AE575" s="149"/>
      <c r="AF575" s="149"/>
      <c r="AG575" s="149" t="s">
        <v>532</v>
      </c>
      <c r="AH575" s="149"/>
      <c r="AI575" s="149"/>
      <c r="AJ575" s="149"/>
      <c r="AK575" s="149"/>
      <c r="AL575" s="149"/>
      <c r="AM575" s="149"/>
      <c r="AN575" s="149"/>
      <c r="AO575" s="149"/>
      <c r="AP575" s="149"/>
      <c r="AQ575" s="149"/>
      <c r="AR575" s="149"/>
      <c r="AS575" s="149"/>
      <c r="AT575" s="149"/>
      <c r="AU575" s="149"/>
      <c r="AV575" s="149"/>
      <c r="AW575" s="149"/>
      <c r="AX575" s="149"/>
      <c r="AY575" s="149"/>
      <c r="AZ575" s="149"/>
      <c r="BA575" s="149"/>
      <c r="BB575" s="149"/>
      <c r="BC575" s="149"/>
      <c r="BD575" s="149"/>
      <c r="BE575" s="149"/>
      <c r="BF575" s="149"/>
      <c r="BG575" s="149"/>
      <c r="BH575" s="149"/>
    </row>
    <row r="576" spans="1:60" outlineLevel="1" x14ac:dyDescent="0.2">
      <c r="A576" s="165">
        <v>127</v>
      </c>
      <c r="B576" s="166" t="s">
        <v>681</v>
      </c>
      <c r="C576" s="180" t="s">
        <v>682</v>
      </c>
      <c r="D576" s="181" t="s">
        <v>191</v>
      </c>
      <c r="E576" s="168">
        <v>7</v>
      </c>
      <c r="F576" s="167"/>
      <c r="G576" s="168">
        <f>ROUND(E576*F576,2)</f>
        <v>0</v>
      </c>
      <c r="H576" s="167"/>
      <c r="I576" s="168">
        <f>ROUND(E576*H576,2)</f>
        <v>0</v>
      </c>
      <c r="J576" s="167"/>
      <c r="K576" s="168">
        <f>ROUND(E576*J576,2)</f>
        <v>0</v>
      </c>
      <c r="L576" s="168">
        <v>21</v>
      </c>
      <c r="M576" s="168">
        <f>G576*(1+L576/100)</f>
        <v>0</v>
      </c>
      <c r="N576" s="168">
        <v>4.0000000000000003E-5</v>
      </c>
      <c r="O576" s="168">
        <f>ROUND(E576*N576,2)</f>
        <v>0</v>
      </c>
      <c r="P576" s="168">
        <v>0</v>
      </c>
      <c r="Q576" s="168">
        <f>ROUND(E576*P576,2)</f>
        <v>0</v>
      </c>
      <c r="R576" s="168"/>
      <c r="S576" s="168" t="s">
        <v>157</v>
      </c>
      <c r="T576" s="169" t="s">
        <v>157</v>
      </c>
      <c r="U576" s="156">
        <v>0.44500000000000001</v>
      </c>
      <c r="V576" s="156">
        <f>ROUND(E576*U576,2)</f>
        <v>3.12</v>
      </c>
      <c r="W576" s="156"/>
      <c r="X576" s="156" t="s">
        <v>158</v>
      </c>
      <c r="Y576" s="149"/>
      <c r="Z576" s="149"/>
      <c r="AA576" s="149"/>
      <c r="AB576" s="149"/>
      <c r="AC576" s="149"/>
      <c r="AD576" s="149"/>
      <c r="AE576" s="149"/>
      <c r="AF576" s="149"/>
      <c r="AG576" s="149" t="s">
        <v>532</v>
      </c>
      <c r="AH576" s="149"/>
      <c r="AI576" s="149"/>
      <c r="AJ576" s="149"/>
      <c r="AK576" s="149"/>
      <c r="AL576" s="149"/>
      <c r="AM576" s="149"/>
      <c r="AN576" s="149"/>
      <c r="AO576" s="149"/>
      <c r="AP576" s="149"/>
      <c r="AQ576" s="149"/>
      <c r="AR576" s="149"/>
      <c r="AS576" s="149"/>
      <c r="AT576" s="149"/>
      <c r="AU576" s="149"/>
      <c r="AV576" s="149"/>
      <c r="AW576" s="149"/>
      <c r="AX576" s="149"/>
      <c r="AY576" s="149"/>
      <c r="AZ576" s="149"/>
      <c r="BA576" s="149"/>
      <c r="BB576" s="149"/>
      <c r="BC576" s="149"/>
      <c r="BD576" s="149"/>
      <c r="BE576" s="149"/>
      <c r="BF576" s="149"/>
      <c r="BG576" s="149"/>
      <c r="BH576" s="149"/>
    </row>
    <row r="577" spans="1:60" outlineLevel="1" x14ac:dyDescent="0.2">
      <c r="A577" s="154"/>
      <c r="B577" s="155"/>
      <c r="C577" s="182" t="s">
        <v>583</v>
      </c>
      <c r="D577" s="183"/>
      <c r="E577" s="184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49"/>
      <c r="Z577" s="149"/>
      <c r="AA577" s="149"/>
      <c r="AB577" s="149"/>
      <c r="AC577" s="149"/>
      <c r="AD577" s="149"/>
      <c r="AE577" s="149"/>
      <c r="AF577" s="149"/>
      <c r="AG577" s="149" t="s">
        <v>163</v>
      </c>
      <c r="AH577" s="149">
        <v>0</v>
      </c>
      <c r="AI577" s="149"/>
      <c r="AJ577" s="149"/>
      <c r="AK577" s="149"/>
      <c r="AL577" s="149"/>
      <c r="AM577" s="149"/>
      <c r="AN577" s="149"/>
      <c r="AO577" s="149"/>
      <c r="AP577" s="149"/>
      <c r="AQ577" s="149"/>
      <c r="AR577" s="149"/>
      <c r="AS577" s="149"/>
      <c r="AT577" s="149"/>
      <c r="AU577" s="149"/>
      <c r="AV577" s="149"/>
      <c r="AW577" s="149"/>
      <c r="AX577" s="149"/>
      <c r="AY577" s="149"/>
      <c r="AZ577" s="149"/>
      <c r="BA577" s="149"/>
      <c r="BB577" s="149"/>
      <c r="BC577" s="149"/>
      <c r="BD577" s="149"/>
      <c r="BE577" s="149"/>
      <c r="BF577" s="149"/>
      <c r="BG577" s="149"/>
      <c r="BH577" s="149"/>
    </row>
    <row r="578" spans="1:60" outlineLevel="1" x14ac:dyDescent="0.2">
      <c r="A578" s="154"/>
      <c r="B578" s="155"/>
      <c r="C578" s="182" t="s">
        <v>585</v>
      </c>
      <c r="D578" s="183"/>
      <c r="E578" s="184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  <c r="S578" s="156"/>
      <c r="T578" s="156"/>
      <c r="U578" s="156"/>
      <c r="V578" s="156"/>
      <c r="W578" s="156"/>
      <c r="X578" s="156"/>
      <c r="Y578" s="149"/>
      <c r="Z578" s="149"/>
      <c r="AA578" s="149"/>
      <c r="AB578" s="149"/>
      <c r="AC578" s="149"/>
      <c r="AD578" s="149"/>
      <c r="AE578" s="149"/>
      <c r="AF578" s="149"/>
      <c r="AG578" s="149" t="s">
        <v>163</v>
      </c>
      <c r="AH578" s="149">
        <v>0</v>
      </c>
      <c r="AI578" s="149"/>
      <c r="AJ578" s="149"/>
      <c r="AK578" s="149"/>
      <c r="AL578" s="149"/>
      <c r="AM578" s="149"/>
      <c r="AN578" s="149"/>
      <c r="AO578" s="149"/>
      <c r="AP578" s="149"/>
      <c r="AQ578" s="149"/>
      <c r="AR578" s="149"/>
      <c r="AS578" s="149"/>
      <c r="AT578" s="149"/>
      <c r="AU578" s="149"/>
      <c r="AV578" s="149"/>
      <c r="AW578" s="149"/>
      <c r="AX578" s="149"/>
      <c r="AY578" s="149"/>
      <c r="AZ578" s="149"/>
      <c r="BA578" s="149"/>
      <c r="BB578" s="149"/>
      <c r="BC578" s="149"/>
      <c r="BD578" s="149"/>
      <c r="BE578" s="149"/>
      <c r="BF578" s="149"/>
      <c r="BG578" s="149"/>
      <c r="BH578" s="149"/>
    </row>
    <row r="579" spans="1:60" outlineLevel="1" x14ac:dyDescent="0.2">
      <c r="A579" s="154"/>
      <c r="B579" s="155"/>
      <c r="C579" s="182" t="s">
        <v>683</v>
      </c>
      <c r="D579" s="183"/>
      <c r="E579" s="184">
        <v>7</v>
      </c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49"/>
      <c r="Z579" s="149"/>
      <c r="AA579" s="149"/>
      <c r="AB579" s="149"/>
      <c r="AC579" s="149"/>
      <c r="AD579" s="149"/>
      <c r="AE579" s="149"/>
      <c r="AF579" s="149"/>
      <c r="AG579" s="149" t="s">
        <v>163</v>
      </c>
      <c r="AH579" s="149">
        <v>0</v>
      </c>
      <c r="AI579" s="149"/>
      <c r="AJ579" s="149"/>
      <c r="AK579" s="149"/>
      <c r="AL579" s="149"/>
      <c r="AM579" s="149"/>
      <c r="AN579" s="149"/>
      <c r="AO579" s="149"/>
      <c r="AP579" s="149"/>
      <c r="AQ579" s="149"/>
      <c r="AR579" s="149"/>
      <c r="AS579" s="149"/>
      <c r="AT579" s="149"/>
      <c r="AU579" s="149"/>
      <c r="AV579" s="149"/>
      <c r="AW579" s="149"/>
      <c r="AX579" s="149"/>
      <c r="AY579" s="149"/>
      <c r="AZ579" s="149"/>
      <c r="BA579" s="149"/>
      <c r="BB579" s="149"/>
      <c r="BC579" s="149"/>
      <c r="BD579" s="149"/>
      <c r="BE579" s="149"/>
      <c r="BF579" s="149"/>
      <c r="BG579" s="149"/>
      <c r="BH579" s="149"/>
    </row>
    <row r="580" spans="1:60" outlineLevel="1" x14ac:dyDescent="0.2">
      <c r="A580" s="165">
        <v>128</v>
      </c>
      <c r="B580" s="166" t="s">
        <v>684</v>
      </c>
      <c r="C580" s="180" t="s">
        <v>685</v>
      </c>
      <c r="D580" s="181" t="s">
        <v>191</v>
      </c>
      <c r="E580" s="168">
        <v>6</v>
      </c>
      <c r="F580" s="167"/>
      <c r="G580" s="168">
        <f>ROUND(E580*F580,2)</f>
        <v>0</v>
      </c>
      <c r="H580" s="167"/>
      <c r="I580" s="168">
        <f>ROUND(E580*H580,2)</f>
        <v>0</v>
      </c>
      <c r="J580" s="167"/>
      <c r="K580" s="168">
        <f>ROUND(E580*J580,2)</f>
        <v>0</v>
      </c>
      <c r="L580" s="168">
        <v>21</v>
      </c>
      <c r="M580" s="168">
        <f>G580*(1+L580/100)</f>
        <v>0</v>
      </c>
      <c r="N580" s="168">
        <v>2.0000000000000001E-4</v>
      </c>
      <c r="O580" s="168">
        <f>ROUND(E580*N580,2)</f>
        <v>0</v>
      </c>
      <c r="P580" s="168">
        <v>0</v>
      </c>
      <c r="Q580" s="168">
        <f>ROUND(E580*P580,2)</f>
        <v>0</v>
      </c>
      <c r="R580" s="168"/>
      <c r="S580" s="168" t="s">
        <v>157</v>
      </c>
      <c r="T580" s="169" t="s">
        <v>157</v>
      </c>
      <c r="U580" s="156">
        <v>0.246</v>
      </c>
      <c r="V580" s="156">
        <f>ROUND(E580*U580,2)</f>
        <v>1.48</v>
      </c>
      <c r="W580" s="156"/>
      <c r="X580" s="156" t="s">
        <v>158</v>
      </c>
      <c r="Y580" s="149"/>
      <c r="Z580" s="149"/>
      <c r="AA580" s="149"/>
      <c r="AB580" s="149"/>
      <c r="AC580" s="149"/>
      <c r="AD580" s="149"/>
      <c r="AE580" s="149"/>
      <c r="AF580" s="149"/>
      <c r="AG580" s="149" t="s">
        <v>532</v>
      </c>
      <c r="AH580" s="149"/>
      <c r="AI580" s="149"/>
      <c r="AJ580" s="149"/>
      <c r="AK580" s="149"/>
      <c r="AL580" s="149"/>
      <c r="AM580" s="149"/>
      <c r="AN580" s="149"/>
      <c r="AO580" s="149"/>
      <c r="AP580" s="149"/>
      <c r="AQ580" s="149"/>
      <c r="AR580" s="149"/>
      <c r="AS580" s="149"/>
      <c r="AT580" s="149"/>
      <c r="AU580" s="149"/>
      <c r="AV580" s="149"/>
      <c r="AW580" s="149"/>
      <c r="AX580" s="149"/>
      <c r="AY580" s="149"/>
      <c r="AZ580" s="149"/>
      <c r="BA580" s="149"/>
      <c r="BB580" s="149"/>
      <c r="BC580" s="149"/>
      <c r="BD580" s="149"/>
      <c r="BE580" s="149"/>
      <c r="BF580" s="149"/>
      <c r="BG580" s="149"/>
      <c r="BH580" s="149"/>
    </row>
    <row r="581" spans="1:60" outlineLevel="1" x14ac:dyDescent="0.2">
      <c r="A581" s="154"/>
      <c r="B581" s="155"/>
      <c r="C581" s="182" t="s">
        <v>664</v>
      </c>
      <c r="D581" s="183"/>
      <c r="E581" s="184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49"/>
      <c r="Z581" s="149"/>
      <c r="AA581" s="149"/>
      <c r="AB581" s="149"/>
      <c r="AC581" s="149"/>
      <c r="AD581" s="149"/>
      <c r="AE581" s="149"/>
      <c r="AF581" s="149"/>
      <c r="AG581" s="149" t="s">
        <v>163</v>
      </c>
      <c r="AH581" s="149">
        <v>0</v>
      </c>
      <c r="AI581" s="149"/>
      <c r="AJ581" s="149"/>
      <c r="AK581" s="149"/>
      <c r="AL581" s="149"/>
      <c r="AM581" s="149"/>
      <c r="AN581" s="149"/>
      <c r="AO581" s="149"/>
      <c r="AP581" s="149"/>
      <c r="AQ581" s="149"/>
      <c r="AR581" s="149"/>
      <c r="AS581" s="149"/>
      <c r="AT581" s="149"/>
      <c r="AU581" s="149"/>
      <c r="AV581" s="149"/>
      <c r="AW581" s="149"/>
      <c r="AX581" s="149"/>
      <c r="AY581" s="149"/>
      <c r="AZ581" s="149"/>
      <c r="BA581" s="149"/>
      <c r="BB581" s="149"/>
      <c r="BC581" s="149"/>
      <c r="BD581" s="149"/>
      <c r="BE581" s="149"/>
      <c r="BF581" s="149"/>
      <c r="BG581" s="149"/>
      <c r="BH581" s="149"/>
    </row>
    <row r="582" spans="1:60" outlineLevel="1" x14ac:dyDescent="0.2">
      <c r="A582" s="154"/>
      <c r="B582" s="155"/>
      <c r="C582" s="182" t="s">
        <v>665</v>
      </c>
      <c r="D582" s="183"/>
      <c r="E582" s="184">
        <v>6</v>
      </c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49"/>
      <c r="Z582" s="149"/>
      <c r="AA582" s="149"/>
      <c r="AB582" s="149"/>
      <c r="AC582" s="149"/>
      <c r="AD582" s="149"/>
      <c r="AE582" s="149"/>
      <c r="AF582" s="149"/>
      <c r="AG582" s="149" t="s">
        <v>163</v>
      </c>
      <c r="AH582" s="149">
        <v>0</v>
      </c>
      <c r="AI582" s="149"/>
      <c r="AJ582" s="149"/>
      <c r="AK582" s="149"/>
      <c r="AL582" s="149"/>
      <c r="AM582" s="149"/>
      <c r="AN582" s="149"/>
      <c r="AO582" s="149"/>
      <c r="AP582" s="149"/>
      <c r="AQ582" s="149"/>
      <c r="AR582" s="149"/>
      <c r="AS582" s="149"/>
      <c r="AT582" s="149"/>
      <c r="AU582" s="149"/>
      <c r="AV582" s="149"/>
      <c r="AW582" s="149"/>
      <c r="AX582" s="149"/>
      <c r="AY582" s="149"/>
      <c r="AZ582" s="149"/>
      <c r="BA582" s="149"/>
      <c r="BB582" s="149"/>
      <c r="BC582" s="149"/>
      <c r="BD582" s="149"/>
      <c r="BE582" s="149"/>
      <c r="BF582" s="149"/>
      <c r="BG582" s="149"/>
      <c r="BH582" s="149"/>
    </row>
    <row r="583" spans="1:60" outlineLevel="1" x14ac:dyDescent="0.2">
      <c r="A583" s="170">
        <v>129</v>
      </c>
      <c r="B583" s="171" t="s">
        <v>686</v>
      </c>
      <c r="C583" s="185" t="s">
        <v>687</v>
      </c>
      <c r="D583" s="186" t="s">
        <v>191</v>
      </c>
      <c r="E583" s="173">
        <v>1</v>
      </c>
      <c r="F583" s="172"/>
      <c r="G583" s="173">
        <f>ROUND(E583*F583,2)</f>
        <v>0</v>
      </c>
      <c r="H583" s="172"/>
      <c r="I583" s="173">
        <f>ROUND(E583*H583,2)</f>
        <v>0</v>
      </c>
      <c r="J583" s="172"/>
      <c r="K583" s="173">
        <f>ROUND(E583*J583,2)</f>
        <v>0</v>
      </c>
      <c r="L583" s="173">
        <v>21</v>
      </c>
      <c r="M583" s="173">
        <f>G583*(1+L583/100)</f>
        <v>0</v>
      </c>
      <c r="N583" s="173">
        <v>0</v>
      </c>
      <c r="O583" s="173">
        <f>ROUND(E583*N583,2)</f>
        <v>0</v>
      </c>
      <c r="P583" s="173">
        <v>0</v>
      </c>
      <c r="Q583" s="173">
        <f>ROUND(E583*P583,2)</f>
        <v>0</v>
      </c>
      <c r="R583" s="173"/>
      <c r="S583" s="173" t="s">
        <v>157</v>
      </c>
      <c r="T583" s="174" t="s">
        <v>157</v>
      </c>
      <c r="U583" s="156">
        <v>0.37</v>
      </c>
      <c r="V583" s="156">
        <f>ROUND(E583*U583,2)</f>
        <v>0.37</v>
      </c>
      <c r="W583" s="156"/>
      <c r="X583" s="156" t="s">
        <v>158</v>
      </c>
      <c r="Y583" s="149"/>
      <c r="Z583" s="149"/>
      <c r="AA583" s="149"/>
      <c r="AB583" s="149"/>
      <c r="AC583" s="149"/>
      <c r="AD583" s="149"/>
      <c r="AE583" s="149"/>
      <c r="AF583" s="149"/>
      <c r="AG583" s="149" t="s">
        <v>532</v>
      </c>
      <c r="AH583" s="149"/>
      <c r="AI583" s="149"/>
      <c r="AJ583" s="149"/>
      <c r="AK583" s="149"/>
      <c r="AL583" s="149"/>
      <c r="AM583" s="149"/>
      <c r="AN583" s="149"/>
      <c r="AO583" s="149"/>
      <c r="AP583" s="149"/>
      <c r="AQ583" s="149"/>
      <c r="AR583" s="149"/>
      <c r="AS583" s="149"/>
      <c r="AT583" s="149"/>
      <c r="AU583" s="149"/>
      <c r="AV583" s="149"/>
      <c r="AW583" s="149"/>
      <c r="AX583" s="149"/>
      <c r="AY583" s="149"/>
      <c r="AZ583" s="149"/>
      <c r="BA583" s="149"/>
      <c r="BB583" s="149"/>
      <c r="BC583" s="149"/>
      <c r="BD583" s="149"/>
      <c r="BE583" s="149"/>
      <c r="BF583" s="149"/>
      <c r="BG583" s="149"/>
      <c r="BH583" s="149"/>
    </row>
    <row r="584" spans="1:60" outlineLevel="1" x14ac:dyDescent="0.2">
      <c r="A584" s="170">
        <v>130</v>
      </c>
      <c r="B584" s="171" t="s">
        <v>688</v>
      </c>
      <c r="C584" s="185" t="s">
        <v>689</v>
      </c>
      <c r="D584" s="186" t="s">
        <v>191</v>
      </c>
      <c r="E584" s="173">
        <v>1</v>
      </c>
      <c r="F584" s="172"/>
      <c r="G584" s="173">
        <f>ROUND(E584*F584,2)</f>
        <v>0</v>
      </c>
      <c r="H584" s="172"/>
      <c r="I584" s="173">
        <f>ROUND(E584*H584,2)</f>
        <v>0</v>
      </c>
      <c r="J584" s="172"/>
      <c r="K584" s="173">
        <f>ROUND(E584*J584,2)</f>
        <v>0</v>
      </c>
      <c r="L584" s="173">
        <v>21</v>
      </c>
      <c r="M584" s="173">
        <f>G584*(1+L584/100)</f>
        <v>0</v>
      </c>
      <c r="N584" s="173">
        <v>8.4999999999999995E-4</v>
      </c>
      <c r="O584" s="173">
        <f>ROUND(E584*N584,2)</f>
        <v>0</v>
      </c>
      <c r="P584" s="173">
        <v>0</v>
      </c>
      <c r="Q584" s="173">
        <f>ROUND(E584*P584,2)</f>
        <v>0</v>
      </c>
      <c r="R584" s="173" t="s">
        <v>373</v>
      </c>
      <c r="S584" s="173" t="s">
        <v>157</v>
      </c>
      <c r="T584" s="174" t="s">
        <v>157</v>
      </c>
      <c r="U584" s="156">
        <v>0</v>
      </c>
      <c r="V584" s="156">
        <f>ROUND(E584*U584,2)</f>
        <v>0</v>
      </c>
      <c r="W584" s="156"/>
      <c r="X584" s="156" t="s">
        <v>374</v>
      </c>
      <c r="Y584" s="149"/>
      <c r="Z584" s="149"/>
      <c r="AA584" s="149"/>
      <c r="AB584" s="149"/>
      <c r="AC584" s="149"/>
      <c r="AD584" s="149"/>
      <c r="AE584" s="149"/>
      <c r="AF584" s="149"/>
      <c r="AG584" s="149" t="s">
        <v>375</v>
      </c>
      <c r="AH584" s="149"/>
      <c r="AI584" s="149"/>
      <c r="AJ584" s="149"/>
      <c r="AK584" s="149"/>
      <c r="AL584" s="149"/>
      <c r="AM584" s="149"/>
      <c r="AN584" s="149"/>
      <c r="AO584" s="149"/>
      <c r="AP584" s="149"/>
      <c r="AQ584" s="149"/>
      <c r="AR584" s="149"/>
      <c r="AS584" s="149"/>
      <c r="AT584" s="149"/>
      <c r="AU584" s="149"/>
      <c r="AV584" s="149"/>
      <c r="AW584" s="149"/>
      <c r="AX584" s="149"/>
      <c r="AY584" s="149"/>
      <c r="AZ584" s="149"/>
      <c r="BA584" s="149"/>
      <c r="BB584" s="149"/>
      <c r="BC584" s="149"/>
      <c r="BD584" s="149"/>
      <c r="BE584" s="149"/>
      <c r="BF584" s="149"/>
      <c r="BG584" s="149"/>
      <c r="BH584" s="149"/>
    </row>
    <row r="585" spans="1:60" outlineLevel="1" x14ac:dyDescent="0.2">
      <c r="A585" s="165">
        <v>131</v>
      </c>
      <c r="B585" s="166" t="s">
        <v>690</v>
      </c>
      <c r="C585" s="180" t="s">
        <v>691</v>
      </c>
      <c r="D585" s="181" t="s">
        <v>191</v>
      </c>
      <c r="E585" s="168">
        <v>2</v>
      </c>
      <c r="F585" s="167"/>
      <c r="G585" s="168">
        <f>ROUND(E585*F585,2)</f>
        <v>0</v>
      </c>
      <c r="H585" s="167"/>
      <c r="I585" s="168">
        <f>ROUND(E585*H585,2)</f>
        <v>0</v>
      </c>
      <c r="J585" s="167"/>
      <c r="K585" s="168">
        <f>ROUND(E585*J585,2)</f>
        <v>0</v>
      </c>
      <c r="L585" s="168">
        <v>21</v>
      </c>
      <c r="M585" s="168">
        <f>G585*(1+L585/100)</f>
        <v>0</v>
      </c>
      <c r="N585" s="168">
        <v>1.2999999999999999E-2</v>
      </c>
      <c r="O585" s="168">
        <f>ROUND(E585*N585,2)</f>
        <v>0.03</v>
      </c>
      <c r="P585" s="168">
        <v>0</v>
      </c>
      <c r="Q585" s="168">
        <f>ROUND(E585*P585,2)</f>
        <v>0</v>
      </c>
      <c r="R585" s="168" t="s">
        <v>373</v>
      </c>
      <c r="S585" s="168" t="s">
        <v>157</v>
      </c>
      <c r="T585" s="169" t="s">
        <v>157</v>
      </c>
      <c r="U585" s="156">
        <v>0</v>
      </c>
      <c r="V585" s="156">
        <f>ROUND(E585*U585,2)</f>
        <v>0</v>
      </c>
      <c r="W585" s="156"/>
      <c r="X585" s="156" t="s">
        <v>374</v>
      </c>
      <c r="Y585" s="149"/>
      <c r="Z585" s="149"/>
      <c r="AA585" s="149"/>
      <c r="AB585" s="149"/>
      <c r="AC585" s="149"/>
      <c r="AD585" s="149"/>
      <c r="AE585" s="149"/>
      <c r="AF585" s="149"/>
      <c r="AG585" s="149" t="s">
        <v>375</v>
      </c>
      <c r="AH585" s="149"/>
      <c r="AI585" s="149"/>
      <c r="AJ585" s="149"/>
      <c r="AK585" s="149"/>
      <c r="AL585" s="149"/>
      <c r="AM585" s="149"/>
      <c r="AN585" s="149"/>
      <c r="AO585" s="149"/>
      <c r="AP585" s="149"/>
      <c r="AQ585" s="149"/>
      <c r="AR585" s="149"/>
      <c r="AS585" s="149"/>
      <c r="AT585" s="149"/>
      <c r="AU585" s="149"/>
      <c r="AV585" s="149"/>
      <c r="AW585" s="149"/>
      <c r="AX585" s="149"/>
      <c r="AY585" s="149"/>
      <c r="AZ585" s="149"/>
      <c r="BA585" s="149"/>
      <c r="BB585" s="149"/>
      <c r="BC585" s="149"/>
      <c r="BD585" s="149"/>
      <c r="BE585" s="149"/>
      <c r="BF585" s="149"/>
      <c r="BG585" s="149"/>
      <c r="BH585" s="149"/>
    </row>
    <row r="586" spans="1:60" outlineLevel="1" x14ac:dyDescent="0.2">
      <c r="A586" s="154"/>
      <c r="B586" s="155"/>
      <c r="C586" s="182" t="s">
        <v>585</v>
      </c>
      <c r="D586" s="183"/>
      <c r="E586" s="184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49"/>
      <c r="Z586" s="149"/>
      <c r="AA586" s="149"/>
      <c r="AB586" s="149"/>
      <c r="AC586" s="149"/>
      <c r="AD586" s="149"/>
      <c r="AE586" s="149"/>
      <c r="AF586" s="149"/>
      <c r="AG586" s="149" t="s">
        <v>163</v>
      </c>
      <c r="AH586" s="149">
        <v>0</v>
      </c>
      <c r="AI586" s="149"/>
      <c r="AJ586" s="149"/>
      <c r="AK586" s="149"/>
      <c r="AL586" s="149"/>
      <c r="AM586" s="149"/>
      <c r="AN586" s="149"/>
      <c r="AO586" s="149"/>
      <c r="AP586" s="149"/>
      <c r="AQ586" s="149"/>
      <c r="AR586" s="149"/>
      <c r="AS586" s="149"/>
      <c r="AT586" s="149"/>
      <c r="AU586" s="149"/>
      <c r="AV586" s="149"/>
      <c r="AW586" s="149"/>
      <c r="AX586" s="149"/>
      <c r="AY586" s="149"/>
      <c r="AZ586" s="149"/>
      <c r="BA586" s="149"/>
      <c r="BB586" s="149"/>
      <c r="BC586" s="149"/>
      <c r="BD586" s="149"/>
      <c r="BE586" s="149"/>
      <c r="BF586" s="149"/>
      <c r="BG586" s="149"/>
      <c r="BH586" s="149"/>
    </row>
    <row r="587" spans="1:60" outlineLevel="1" x14ac:dyDescent="0.2">
      <c r="A587" s="154"/>
      <c r="B587" s="155"/>
      <c r="C587" s="182" t="s">
        <v>692</v>
      </c>
      <c r="D587" s="183"/>
      <c r="E587" s="184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49"/>
      <c r="Z587" s="149"/>
      <c r="AA587" s="149"/>
      <c r="AB587" s="149"/>
      <c r="AC587" s="149"/>
      <c r="AD587" s="149"/>
      <c r="AE587" s="149"/>
      <c r="AF587" s="149"/>
      <c r="AG587" s="149" t="s">
        <v>163</v>
      </c>
      <c r="AH587" s="149">
        <v>0</v>
      </c>
      <c r="AI587" s="149"/>
      <c r="AJ587" s="149"/>
      <c r="AK587" s="149"/>
      <c r="AL587" s="149"/>
      <c r="AM587" s="149"/>
      <c r="AN587" s="149"/>
      <c r="AO587" s="149"/>
      <c r="AP587" s="149"/>
      <c r="AQ587" s="149"/>
      <c r="AR587" s="149"/>
      <c r="AS587" s="149"/>
      <c r="AT587" s="149"/>
      <c r="AU587" s="149"/>
      <c r="AV587" s="149"/>
      <c r="AW587" s="149"/>
      <c r="AX587" s="149"/>
      <c r="AY587" s="149"/>
      <c r="AZ587" s="149"/>
      <c r="BA587" s="149"/>
      <c r="BB587" s="149"/>
      <c r="BC587" s="149"/>
      <c r="BD587" s="149"/>
      <c r="BE587" s="149"/>
      <c r="BF587" s="149"/>
      <c r="BG587" s="149"/>
      <c r="BH587" s="149"/>
    </row>
    <row r="588" spans="1:60" outlineLevel="1" x14ac:dyDescent="0.2">
      <c r="A588" s="154"/>
      <c r="B588" s="155"/>
      <c r="C588" s="182" t="s">
        <v>389</v>
      </c>
      <c r="D588" s="183"/>
      <c r="E588" s="184">
        <v>2</v>
      </c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49"/>
      <c r="Z588" s="149"/>
      <c r="AA588" s="149"/>
      <c r="AB588" s="149"/>
      <c r="AC588" s="149"/>
      <c r="AD588" s="149"/>
      <c r="AE588" s="149"/>
      <c r="AF588" s="149"/>
      <c r="AG588" s="149" t="s">
        <v>163</v>
      </c>
      <c r="AH588" s="149">
        <v>0</v>
      </c>
      <c r="AI588" s="149"/>
      <c r="AJ588" s="149"/>
      <c r="AK588" s="149"/>
      <c r="AL588" s="149"/>
      <c r="AM588" s="149"/>
      <c r="AN588" s="149"/>
      <c r="AO588" s="149"/>
      <c r="AP588" s="149"/>
      <c r="AQ588" s="149"/>
      <c r="AR588" s="149"/>
      <c r="AS588" s="149"/>
      <c r="AT588" s="149"/>
      <c r="AU588" s="149"/>
      <c r="AV588" s="149"/>
      <c r="AW588" s="149"/>
      <c r="AX588" s="149"/>
      <c r="AY588" s="149"/>
      <c r="AZ588" s="149"/>
      <c r="BA588" s="149"/>
      <c r="BB588" s="149"/>
      <c r="BC588" s="149"/>
      <c r="BD588" s="149"/>
      <c r="BE588" s="149"/>
      <c r="BF588" s="149"/>
      <c r="BG588" s="149"/>
      <c r="BH588" s="149"/>
    </row>
    <row r="589" spans="1:60" outlineLevel="1" x14ac:dyDescent="0.2">
      <c r="A589" s="165">
        <v>132</v>
      </c>
      <c r="B589" s="166" t="s">
        <v>693</v>
      </c>
      <c r="C589" s="180" t="s">
        <v>694</v>
      </c>
      <c r="D589" s="181" t="s">
        <v>191</v>
      </c>
      <c r="E589" s="168">
        <v>6</v>
      </c>
      <c r="F589" s="167"/>
      <c r="G589" s="168">
        <f>ROUND(E589*F589,2)</f>
        <v>0</v>
      </c>
      <c r="H589" s="167"/>
      <c r="I589" s="168">
        <f>ROUND(E589*H589,2)</f>
        <v>0</v>
      </c>
      <c r="J589" s="167"/>
      <c r="K589" s="168">
        <f>ROUND(E589*J589,2)</f>
        <v>0</v>
      </c>
      <c r="L589" s="168">
        <v>21</v>
      </c>
      <c r="M589" s="168">
        <f>G589*(1+L589/100)</f>
        <v>0</v>
      </c>
      <c r="N589" s="168">
        <v>0</v>
      </c>
      <c r="O589" s="168">
        <f>ROUND(E589*N589,2)</f>
        <v>0</v>
      </c>
      <c r="P589" s="168">
        <v>0</v>
      </c>
      <c r="Q589" s="168">
        <f>ROUND(E589*P589,2)</f>
        <v>0</v>
      </c>
      <c r="R589" s="168" t="s">
        <v>373</v>
      </c>
      <c r="S589" s="168" t="s">
        <v>695</v>
      </c>
      <c r="T589" s="169" t="s">
        <v>695</v>
      </c>
      <c r="U589" s="156">
        <v>0</v>
      </c>
      <c r="V589" s="156">
        <f>ROUND(E589*U589,2)</f>
        <v>0</v>
      </c>
      <c r="W589" s="156"/>
      <c r="X589" s="156" t="s">
        <v>374</v>
      </c>
      <c r="Y589" s="149"/>
      <c r="Z589" s="149"/>
      <c r="AA589" s="149"/>
      <c r="AB589" s="149"/>
      <c r="AC589" s="149"/>
      <c r="AD589" s="149"/>
      <c r="AE589" s="149"/>
      <c r="AF589" s="149"/>
      <c r="AG589" s="149" t="s">
        <v>375</v>
      </c>
      <c r="AH589" s="149"/>
      <c r="AI589" s="149"/>
      <c r="AJ589" s="149"/>
      <c r="AK589" s="149"/>
      <c r="AL589" s="149"/>
      <c r="AM589" s="149"/>
      <c r="AN589" s="149"/>
      <c r="AO589" s="149"/>
      <c r="AP589" s="149"/>
      <c r="AQ589" s="149"/>
      <c r="AR589" s="149"/>
      <c r="AS589" s="149"/>
      <c r="AT589" s="149"/>
      <c r="AU589" s="149"/>
      <c r="AV589" s="149"/>
      <c r="AW589" s="149"/>
      <c r="AX589" s="149"/>
      <c r="AY589" s="149"/>
      <c r="AZ589" s="149"/>
      <c r="BA589" s="149"/>
      <c r="BB589" s="149"/>
      <c r="BC589" s="149"/>
      <c r="BD589" s="149"/>
      <c r="BE589" s="149"/>
      <c r="BF589" s="149"/>
      <c r="BG589" s="149"/>
      <c r="BH589" s="149"/>
    </row>
    <row r="590" spans="1:60" outlineLevel="1" x14ac:dyDescent="0.2">
      <c r="A590" s="154"/>
      <c r="B590" s="155"/>
      <c r="C590" s="182" t="s">
        <v>664</v>
      </c>
      <c r="D590" s="183"/>
      <c r="E590" s="184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49"/>
      <c r="Z590" s="149"/>
      <c r="AA590" s="149"/>
      <c r="AB590" s="149"/>
      <c r="AC590" s="149"/>
      <c r="AD590" s="149"/>
      <c r="AE590" s="149"/>
      <c r="AF590" s="149"/>
      <c r="AG590" s="149" t="s">
        <v>163</v>
      </c>
      <c r="AH590" s="149">
        <v>0</v>
      </c>
      <c r="AI590" s="149"/>
      <c r="AJ590" s="149"/>
      <c r="AK590" s="149"/>
      <c r="AL590" s="149"/>
      <c r="AM590" s="149"/>
      <c r="AN590" s="149"/>
      <c r="AO590" s="149"/>
      <c r="AP590" s="149"/>
      <c r="AQ590" s="149"/>
      <c r="AR590" s="149"/>
      <c r="AS590" s="149"/>
      <c r="AT590" s="149"/>
      <c r="AU590" s="149"/>
      <c r="AV590" s="149"/>
      <c r="AW590" s="149"/>
      <c r="AX590" s="149"/>
      <c r="AY590" s="149"/>
      <c r="AZ590" s="149"/>
      <c r="BA590" s="149"/>
      <c r="BB590" s="149"/>
      <c r="BC590" s="149"/>
      <c r="BD590" s="149"/>
      <c r="BE590" s="149"/>
      <c r="BF590" s="149"/>
      <c r="BG590" s="149"/>
      <c r="BH590" s="149"/>
    </row>
    <row r="591" spans="1:60" outlineLevel="1" x14ac:dyDescent="0.2">
      <c r="A591" s="154"/>
      <c r="B591" s="155"/>
      <c r="C591" s="182" t="s">
        <v>665</v>
      </c>
      <c r="D591" s="183"/>
      <c r="E591" s="184">
        <v>6</v>
      </c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  <c r="S591" s="156"/>
      <c r="T591" s="156"/>
      <c r="U591" s="156"/>
      <c r="V591" s="156"/>
      <c r="W591" s="156"/>
      <c r="X591" s="156"/>
      <c r="Y591" s="149"/>
      <c r="Z591" s="149"/>
      <c r="AA591" s="149"/>
      <c r="AB591" s="149"/>
      <c r="AC591" s="149"/>
      <c r="AD591" s="149"/>
      <c r="AE591" s="149"/>
      <c r="AF591" s="149"/>
      <c r="AG591" s="149" t="s">
        <v>163</v>
      </c>
      <c r="AH591" s="149">
        <v>0</v>
      </c>
      <c r="AI591" s="149"/>
      <c r="AJ591" s="149"/>
      <c r="AK591" s="149"/>
      <c r="AL591" s="149"/>
      <c r="AM591" s="149"/>
      <c r="AN591" s="149"/>
      <c r="AO591" s="149"/>
      <c r="AP591" s="149"/>
      <c r="AQ591" s="149"/>
      <c r="AR591" s="149"/>
      <c r="AS591" s="149"/>
      <c r="AT591" s="149"/>
      <c r="AU591" s="149"/>
      <c r="AV591" s="149"/>
      <c r="AW591" s="149"/>
      <c r="AX591" s="149"/>
      <c r="AY591" s="149"/>
      <c r="AZ591" s="149"/>
      <c r="BA591" s="149"/>
      <c r="BB591" s="149"/>
      <c r="BC591" s="149"/>
      <c r="BD591" s="149"/>
      <c r="BE591" s="149"/>
      <c r="BF591" s="149"/>
      <c r="BG591" s="149"/>
      <c r="BH591" s="149"/>
    </row>
    <row r="592" spans="1:60" outlineLevel="1" x14ac:dyDescent="0.2">
      <c r="A592" s="170">
        <v>133</v>
      </c>
      <c r="B592" s="171" t="s">
        <v>696</v>
      </c>
      <c r="C592" s="185" t="s">
        <v>697</v>
      </c>
      <c r="D592" s="186" t="s">
        <v>191</v>
      </c>
      <c r="E592" s="173">
        <v>1</v>
      </c>
      <c r="F592" s="172"/>
      <c r="G592" s="173">
        <f t="shared" ref="G592:G601" si="0">ROUND(E592*F592,2)</f>
        <v>0</v>
      </c>
      <c r="H592" s="172"/>
      <c r="I592" s="173">
        <f t="shared" ref="I592:I601" si="1">ROUND(E592*H592,2)</f>
        <v>0</v>
      </c>
      <c r="J592" s="172"/>
      <c r="K592" s="173">
        <f t="shared" ref="K592:K601" si="2">ROUND(E592*J592,2)</f>
        <v>0</v>
      </c>
      <c r="L592" s="173">
        <v>21</v>
      </c>
      <c r="M592" s="173">
        <f t="shared" ref="M592:M601" si="3">G592*(1+L592/100)</f>
        <v>0</v>
      </c>
      <c r="N592" s="173">
        <v>8.9999999999999998E-4</v>
      </c>
      <c r="O592" s="173">
        <f t="shared" ref="O592:O601" si="4">ROUND(E592*N592,2)</f>
        <v>0</v>
      </c>
      <c r="P592" s="173">
        <v>0</v>
      </c>
      <c r="Q592" s="173">
        <f t="shared" ref="Q592:Q601" si="5">ROUND(E592*P592,2)</f>
        <v>0</v>
      </c>
      <c r="R592" s="173" t="s">
        <v>373</v>
      </c>
      <c r="S592" s="173" t="s">
        <v>157</v>
      </c>
      <c r="T592" s="174" t="s">
        <v>157</v>
      </c>
      <c r="U592" s="156">
        <v>0</v>
      </c>
      <c r="V592" s="156">
        <f t="shared" ref="V592:V601" si="6">ROUND(E592*U592,2)</f>
        <v>0</v>
      </c>
      <c r="W592" s="156"/>
      <c r="X592" s="156" t="s">
        <v>374</v>
      </c>
      <c r="Y592" s="149"/>
      <c r="Z592" s="149"/>
      <c r="AA592" s="149"/>
      <c r="AB592" s="149"/>
      <c r="AC592" s="149"/>
      <c r="AD592" s="149"/>
      <c r="AE592" s="149"/>
      <c r="AF592" s="149"/>
      <c r="AG592" s="149" t="s">
        <v>375</v>
      </c>
      <c r="AH592" s="149"/>
      <c r="AI592" s="149"/>
      <c r="AJ592" s="149"/>
      <c r="AK592" s="149"/>
      <c r="AL592" s="149"/>
      <c r="AM592" s="149"/>
      <c r="AN592" s="149"/>
      <c r="AO592" s="149"/>
      <c r="AP592" s="149"/>
      <c r="AQ592" s="149"/>
      <c r="AR592" s="149"/>
      <c r="AS592" s="149"/>
      <c r="AT592" s="149"/>
      <c r="AU592" s="149"/>
      <c r="AV592" s="149"/>
      <c r="AW592" s="149"/>
      <c r="AX592" s="149"/>
      <c r="AY592" s="149"/>
      <c r="AZ592" s="149"/>
      <c r="BA592" s="149"/>
      <c r="BB592" s="149"/>
      <c r="BC592" s="149"/>
      <c r="BD592" s="149"/>
      <c r="BE592" s="149"/>
      <c r="BF592" s="149"/>
      <c r="BG592" s="149"/>
      <c r="BH592" s="149"/>
    </row>
    <row r="593" spans="1:60" outlineLevel="1" x14ac:dyDescent="0.2">
      <c r="A593" s="170">
        <v>134</v>
      </c>
      <c r="B593" s="171" t="s">
        <v>698</v>
      </c>
      <c r="C593" s="185" t="s">
        <v>699</v>
      </c>
      <c r="D593" s="186" t="s">
        <v>191</v>
      </c>
      <c r="E593" s="173">
        <v>4</v>
      </c>
      <c r="F593" s="172"/>
      <c r="G593" s="173">
        <f t="shared" si="0"/>
        <v>0</v>
      </c>
      <c r="H593" s="172"/>
      <c r="I593" s="173">
        <f t="shared" si="1"/>
        <v>0</v>
      </c>
      <c r="J593" s="172"/>
      <c r="K593" s="173">
        <f t="shared" si="2"/>
        <v>0</v>
      </c>
      <c r="L593" s="173">
        <v>21</v>
      </c>
      <c r="M593" s="173">
        <f t="shared" si="3"/>
        <v>0</v>
      </c>
      <c r="N593" s="173">
        <v>1.33E-3</v>
      </c>
      <c r="O593" s="173">
        <f t="shared" si="4"/>
        <v>0.01</v>
      </c>
      <c r="P593" s="173">
        <v>0</v>
      </c>
      <c r="Q593" s="173">
        <f t="shared" si="5"/>
        <v>0</v>
      </c>
      <c r="R593" s="173" t="s">
        <v>373</v>
      </c>
      <c r="S593" s="173" t="s">
        <v>157</v>
      </c>
      <c r="T593" s="174" t="s">
        <v>157</v>
      </c>
      <c r="U593" s="156">
        <v>0</v>
      </c>
      <c r="V593" s="156">
        <f t="shared" si="6"/>
        <v>0</v>
      </c>
      <c r="W593" s="156"/>
      <c r="X593" s="156" t="s">
        <v>374</v>
      </c>
      <c r="Y593" s="149"/>
      <c r="Z593" s="149"/>
      <c r="AA593" s="149"/>
      <c r="AB593" s="149"/>
      <c r="AC593" s="149"/>
      <c r="AD593" s="149"/>
      <c r="AE593" s="149"/>
      <c r="AF593" s="149"/>
      <c r="AG593" s="149" t="s">
        <v>375</v>
      </c>
      <c r="AH593" s="149"/>
      <c r="AI593" s="149"/>
      <c r="AJ593" s="149"/>
      <c r="AK593" s="149"/>
      <c r="AL593" s="149"/>
      <c r="AM593" s="149"/>
      <c r="AN593" s="149"/>
      <c r="AO593" s="149"/>
      <c r="AP593" s="149"/>
      <c r="AQ593" s="149"/>
      <c r="AR593" s="149"/>
      <c r="AS593" s="149"/>
      <c r="AT593" s="149"/>
      <c r="AU593" s="149"/>
      <c r="AV593" s="149"/>
      <c r="AW593" s="149"/>
      <c r="AX593" s="149"/>
      <c r="AY593" s="149"/>
      <c r="AZ593" s="149"/>
      <c r="BA593" s="149"/>
      <c r="BB593" s="149"/>
      <c r="BC593" s="149"/>
      <c r="BD593" s="149"/>
      <c r="BE593" s="149"/>
      <c r="BF593" s="149"/>
      <c r="BG593" s="149"/>
      <c r="BH593" s="149"/>
    </row>
    <row r="594" spans="1:60" ht="22.5" outlineLevel="1" x14ac:dyDescent="0.2">
      <c r="A594" s="170">
        <v>135</v>
      </c>
      <c r="B594" s="171" t="s">
        <v>700</v>
      </c>
      <c r="C594" s="185" t="s">
        <v>701</v>
      </c>
      <c r="D594" s="186" t="s">
        <v>191</v>
      </c>
      <c r="E594" s="173">
        <v>1</v>
      </c>
      <c r="F594" s="172"/>
      <c r="G594" s="173">
        <f t="shared" si="0"/>
        <v>0</v>
      </c>
      <c r="H594" s="172"/>
      <c r="I594" s="173">
        <f t="shared" si="1"/>
        <v>0</v>
      </c>
      <c r="J594" s="172"/>
      <c r="K594" s="173">
        <f t="shared" si="2"/>
        <v>0</v>
      </c>
      <c r="L594" s="173">
        <v>21</v>
      </c>
      <c r="M594" s="173">
        <f t="shared" si="3"/>
        <v>0</v>
      </c>
      <c r="N594" s="173">
        <v>2.5000000000000001E-3</v>
      </c>
      <c r="O594" s="173">
        <f t="shared" si="4"/>
        <v>0</v>
      </c>
      <c r="P594" s="173">
        <v>0</v>
      </c>
      <c r="Q594" s="173">
        <f t="shared" si="5"/>
        <v>0</v>
      </c>
      <c r="R594" s="173" t="s">
        <v>373</v>
      </c>
      <c r="S594" s="173" t="s">
        <v>157</v>
      </c>
      <c r="T594" s="174" t="s">
        <v>157</v>
      </c>
      <c r="U594" s="156">
        <v>0</v>
      </c>
      <c r="V594" s="156">
        <f t="shared" si="6"/>
        <v>0</v>
      </c>
      <c r="W594" s="156"/>
      <c r="X594" s="156" t="s">
        <v>374</v>
      </c>
      <c r="Y594" s="149"/>
      <c r="Z594" s="149"/>
      <c r="AA594" s="149"/>
      <c r="AB594" s="149"/>
      <c r="AC594" s="149"/>
      <c r="AD594" s="149"/>
      <c r="AE594" s="149"/>
      <c r="AF594" s="149"/>
      <c r="AG594" s="149" t="s">
        <v>375</v>
      </c>
      <c r="AH594" s="149"/>
      <c r="AI594" s="149"/>
      <c r="AJ594" s="149"/>
      <c r="AK594" s="149"/>
      <c r="AL594" s="149"/>
      <c r="AM594" s="149"/>
      <c r="AN594" s="149"/>
      <c r="AO594" s="149"/>
      <c r="AP594" s="149"/>
      <c r="AQ594" s="149"/>
      <c r="AR594" s="149"/>
      <c r="AS594" s="149"/>
      <c r="AT594" s="149"/>
      <c r="AU594" s="149"/>
      <c r="AV594" s="149"/>
      <c r="AW594" s="149"/>
      <c r="AX594" s="149"/>
      <c r="AY594" s="149"/>
      <c r="AZ594" s="149"/>
      <c r="BA594" s="149"/>
      <c r="BB594" s="149"/>
      <c r="BC594" s="149"/>
      <c r="BD594" s="149"/>
      <c r="BE594" s="149"/>
      <c r="BF594" s="149"/>
      <c r="BG594" s="149"/>
      <c r="BH594" s="149"/>
    </row>
    <row r="595" spans="1:60" outlineLevel="1" x14ac:dyDescent="0.2">
      <c r="A595" s="170">
        <v>136</v>
      </c>
      <c r="B595" s="171" t="s">
        <v>702</v>
      </c>
      <c r="C595" s="185" t="s">
        <v>703</v>
      </c>
      <c r="D595" s="186" t="s">
        <v>191</v>
      </c>
      <c r="E595" s="173">
        <v>1</v>
      </c>
      <c r="F595" s="172"/>
      <c r="G595" s="173">
        <f t="shared" si="0"/>
        <v>0</v>
      </c>
      <c r="H595" s="172"/>
      <c r="I595" s="173">
        <f t="shared" si="1"/>
        <v>0</v>
      </c>
      <c r="J595" s="172"/>
      <c r="K595" s="173">
        <f t="shared" si="2"/>
        <v>0</v>
      </c>
      <c r="L595" s="173">
        <v>21</v>
      </c>
      <c r="M595" s="173">
        <f t="shared" si="3"/>
        <v>0</v>
      </c>
      <c r="N595" s="173">
        <v>1.0999999999999999E-2</v>
      </c>
      <c r="O595" s="173">
        <f t="shared" si="4"/>
        <v>0.01</v>
      </c>
      <c r="P595" s="173">
        <v>0</v>
      </c>
      <c r="Q595" s="173">
        <f t="shared" si="5"/>
        <v>0</v>
      </c>
      <c r="R595" s="173" t="s">
        <v>373</v>
      </c>
      <c r="S595" s="173" t="s">
        <v>157</v>
      </c>
      <c r="T595" s="174" t="s">
        <v>157</v>
      </c>
      <c r="U595" s="156">
        <v>0</v>
      </c>
      <c r="V595" s="156">
        <f t="shared" si="6"/>
        <v>0</v>
      </c>
      <c r="W595" s="156"/>
      <c r="X595" s="156" t="s">
        <v>374</v>
      </c>
      <c r="Y595" s="149"/>
      <c r="Z595" s="149"/>
      <c r="AA595" s="149"/>
      <c r="AB595" s="149"/>
      <c r="AC595" s="149"/>
      <c r="AD595" s="149"/>
      <c r="AE595" s="149"/>
      <c r="AF595" s="149"/>
      <c r="AG595" s="149" t="s">
        <v>375</v>
      </c>
      <c r="AH595" s="149"/>
      <c r="AI595" s="149"/>
      <c r="AJ595" s="149"/>
      <c r="AK595" s="149"/>
      <c r="AL595" s="149"/>
      <c r="AM595" s="149"/>
      <c r="AN595" s="149"/>
      <c r="AO595" s="149"/>
      <c r="AP595" s="149"/>
      <c r="AQ595" s="149"/>
      <c r="AR595" s="149"/>
      <c r="AS595" s="149"/>
      <c r="AT595" s="149"/>
      <c r="AU595" s="149"/>
      <c r="AV595" s="149"/>
      <c r="AW595" s="149"/>
      <c r="AX595" s="149"/>
      <c r="AY595" s="149"/>
      <c r="AZ595" s="149"/>
      <c r="BA595" s="149"/>
      <c r="BB595" s="149"/>
      <c r="BC595" s="149"/>
      <c r="BD595" s="149"/>
      <c r="BE595" s="149"/>
      <c r="BF595" s="149"/>
      <c r="BG595" s="149"/>
      <c r="BH595" s="149"/>
    </row>
    <row r="596" spans="1:60" ht="22.5" outlineLevel="1" x14ac:dyDescent="0.2">
      <c r="A596" s="170">
        <v>137</v>
      </c>
      <c r="B596" s="171" t="s">
        <v>704</v>
      </c>
      <c r="C596" s="185" t="s">
        <v>705</v>
      </c>
      <c r="D596" s="186" t="s">
        <v>191</v>
      </c>
      <c r="E596" s="173">
        <v>5</v>
      </c>
      <c r="F596" s="172"/>
      <c r="G596" s="173">
        <f t="shared" si="0"/>
        <v>0</v>
      </c>
      <c r="H596" s="172"/>
      <c r="I596" s="173">
        <f t="shared" si="1"/>
        <v>0</v>
      </c>
      <c r="J596" s="172"/>
      <c r="K596" s="173">
        <f t="shared" si="2"/>
        <v>0</v>
      </c>
      <c r="L596" s="173">
        <v>21</v>
      </c>
      <c r="M596" s="173">
        <f t="shared" si="3"/>
        <v>0</v>
      </c>
      <c r="N596" s="173">
        <v>8.5000000000000006E-3</v>
      </c>
      <c r="O596" s="173">
        <f t="shared" si="4"/>
        <v>0.04</v>
      </c>
      <c r="P596" s="173">
        <v>0</v>
      </c>
      <c r="Q596" s="173">
        <f t="shared" si="5"/>
        <v>0</v>
      </c>
      <c r="R596" s="173" t="s">
        <v>373</v>
      </c>
      <c r="S596" s="173" t="s">
        <v>157</v>
      </c>
      <c r="T596" s="174" t="s">
        <v>157</v>
      </c>
      <c r="U596" s="156">
        <v>0</v>
      </c>
      <c r="V596" s="156">
        <f t="shared" si="6"/>
        <v>0</v>
      </c>
      <c r="W596" s="156"/>
      <c r="X596" s="156" t="s">
        <v>374</v>
      </c>
      <c r="Y596" s="149"/>
      <c r="Z596" s="149"/>
      <c r="AA596" s="149"/>
      <c r="AB596" s="149"/>
      <c r="AC596" s="149"/>
      <c r="AD596" s="149"/>
      <c r="AE596" s="149"/>
      <c r="AF596" s="149"/>
      <c r="AG596" s="149" t="s">
        <v>375</v>
      </c>
      <c r="AH596" s="149"/>
      <c r="AI596" s="149"/>
      <c r="AJ596" s="149"/>
      <c r="AK596" s="149"/>
      <c r="AL596" s="149"/>
      <c r="AM596" s="149"/>
      <c r="AN596" s="149"/>
      <c r="AO596" s="149"/>
      <c r="AP596" s="149"/>
      <c r="AQ596" s="149"/>
      <c r="AR596" s="149"/>
      <c r="AS596" s="149"/>
      <c r="AT596" s="149"/>
      <c r="AU596" s="149"/>
      <c r="AV596" s="149"/>
      <c r="AW596" s="149"/>
      <c r="AX596" s="149"/>
      <c r="AY596" s="149"/>
      <c r="AZ596" s="149"/>
      <c r="BA596" s="149"/>
      <c r="BB596" s="149"/>
      <c r="BC596" s="149"/>
      <c r="BD596" s="149"/>
      <c r="BE596" s="149"/>
      <c r="BF596" s="149"/>
      <c r="BG596" s="149"/>
      <c r="BH596" s="149"/>
    </row>
    <row r="597" spans="1:60" ht="22.5" outlineLevel="1" x14ac:dyDescent="0.2">
      <c r="A597" s="170">
        <v>138</v>
      </c>
      <c r="B597" s="171" t="s">
        <v>706</v>
      </c>
      <c r="C597" s="185" t="s">
        <v>707</v>
      </c>
      <c r="D597" s="186" t="s">
        <v>191</v>
      </c>
      <c r="E597" s="173">
        <v>1</v>
      </c>
      <c r="F597" s="172"/>
      <c r="G597" s="173">
        <f t="shared" si="0"/>
        <v>0</v>
      </c>
      <c r="H597" s="172"/>
      <c r="I597" s="173">
        <f t="shared" si="1"/>
        <v>0</v>
      </c>
      <c r="J597" s="172"/>
      <c r="K597" s="173">
        <f t="shared" si="2"/>
        <v>0</v>
      </c>
      <c r="L597" s="173">
        <v>21</v>
      </c>
      <c r="M597" s="173">
        <f t="shared" si="3"/>
        <v>0</v>
      </c>
      <c r="N597" s="173">
        <v>0.02</v>
      </c>
      <c r="O597" s="173">
        <f t="shared" si="4"/>
        <v>0.02</v>
      </c>
      <c r="P597" s="173">
        <v>0</v>
      </c>
      <c r="Q597" s="173">
        <f t="shared" si="5"/>
        <v>0</v>
      </c>
      <c r="R597" s="173" t="s">
        <v>373</v>
      </c>
      <c r="S597" s="173" t="s">
        <v>695</v>
      </c>
      <c r="T597" s="174" t="s">
        <v>695</v>
      </c>
      <c r="U597" s="156">
        <v>0</v>
      </c>
      <c r="V597" s="156">
        <f t="shared" si="6"/>
        <v>0</v>
      </c>
      <c r="W597" s="156"/>
      <c r="X597" s="156" t="s">
        <v>374</v>
      </c>
      <c r="Y597" s="149"/>
      <c r="Z597" s="149"/>
      <c r="AA597" s="149"/>
      <c r="AB597" s="149"/>
      <c r="AC597" s="149"/>
      <c r="AD597" s="149"/>
      <c r="AE597" s="149"/>
      <c r="AF597" s="149"/>
      <c r="AG597" s="149" t="s">
        <v>375</v>
      </c>
      <c r="AH597" s="149"/>
      <c r="AI597" s="149"/>
      <c r="AJ597" s="149"/>
      <c r="AK597" s="149"/>
      <c r="AL597" s="149"/>
      <c r="AM597" s="149"/>
      <c r="AN597" s="149"/>
      <c r="AO597" s="149"/>
      <c r="AP597" s="149"/>
      <c r="AQ597" s="149"/>
      <c r="AR597" s="149"/>
      <c r="AS597" s="149"/>
      <c r="AT597" s="149"/>
      <c r="AU597" s="149"/>
      <c r="AV597" s="149"/>
      <c r="AW597" s="149"/>
      <c r="AX597" s="149"/>
      <c r="AY597" s="149"/>
      <c r="AZ597" s="149"/>
      <c r="BA597" s="149"/>
      <c r="BB597" s="149"/>
      <c r="BC597" s="149"/>
      <c r="BD597" s="149"/>
      <c r="BE597" s="149"/>
      <c r="BF597" s="149"/>
      <c r="BG597" s="149"/>
      <c r="BH597" s="149"/>
    </row>
    <row r="598" spans="1:60" ht="22.5" outlineLevel="1" x14ac:dyDescent="0.2">
      <c r="A598" s="170">
        <v>139</v>
      </c>
      <c r="B598" s="171" t="s">
        <v>708</v>
      </c>
      <c r="C598" s="185" t="s">
        <v>709</v>
      </c>
      <c r="D598" s="186" t="s">
        <v>191</v>
      </c>
      <c r="E598" s="173">
        <v>4</v>
      </c>
      <c r="F598" s="172"/>
      <c r="G598" s="173">
        <f t="shared" si="0"/>
        <v>0</v>
      </c>
      <c r="H598" s="172"/>
      <c r="I598" s="173">
        <f t="shared" si="1"/>
        <v>0</v>
      </c>
      <c r="J598" s="172"/>
      <c r="K598" s="173">
        <f t="shared" si="2"/>
        <v>0</v>
      </c>
      <c r="L598" s="173">
        <v>21</v>
      </c>
      <c r="M598" s="173">
        <f t="shared" si="3"/>
        <v>0</v>
      </c>
      <c r="N598" s="173">
        <v>1.7999999999999999E-2</v>
      </c>
      <c r="O598" s="173">
        <f t="shared" si="4"/>
        <v>7.0000000000000007E-2</v>
      </c>
      <c r="P598" s="173">
        <v>0</v>
      </c>
      <c r="Q598" s="173">
        <f t="shared" si="5"/>
        <v>0</v>
      </c>
      <c r="R598" s="173" t="s">
        <v>373</v>
      </c>
      <c r="S598" s="173" t="s">
        <v>695</v>
      </c>
      <c r="T598" s="174" t="s">
        <v>695</v>
      </c>
      <c r="U598" s="156">
        <v>0</v>
      </c>
      <c r="V598" s="156">
        <f t="shared" si="6"/>
        <v>0</v>
      </c>
      <c r="W598" s="156"/>
      <c r="X598" s="156" t="s">
        <v>374</v>
      </c>
      <c r="Y598" s="149"/>
      <c r="Z598" s="149"/>
      <c r="AA598" s="149"/>
      <c r="AB598" s="149"/>
      <c r="AC598" s="149"/>
      <c r="AD598" s="149"/>
      <c r="AE598" s="149"/>
      <c r="AF598" s="149"/>
      <c r="AG598" s="149" t="s">
        <v>375</v>
      </c>
      <c r="AH598" s="149"/>
      <c r="AI598" s="149"/>
      <c r="AJ598" s="149"/>
      <c r="AK598" s="149"/>
      <c r="AL598" s="149"/>
      <c r="AM598" s="149"/>
      <c r="AN598" s="149"/>
      <c r="AO598" s="149"/>
      <c r="AP598" s="149"/>
      <c r="AQ598" s="149"/>
      <c r="AR598" s="149"/>
      <c r="AS598" s="149"/>
      <c r="AT598" s="149"/>
      <c r="AU598" s="149"/>
      <c r="AV598" s="149"/>
      <c r="AW598" s="149"/>
      <c r="AX598" s="149"/>
      <c r="AY598" s="149"/>
      <c r="AZ598" s="149"/>
      <c r="BA598" s="149"/>
      <c r="BB598" s="149"/>
      <c r="BC598" s="149"/>
      <c r="BD598" s="149"/>
      <c r="BE598" s="149"/>
      <c r="BF598" s="149"/>
      <c r="BG598" s="149"/>
      <c r="BH598" s="149"/>
    </row>
    <row r="599" spans="1:60" outlineLevel="1" x14ac:dyDescent="0.2">
      <c r="A599" s="170">
        <v>140</v>
      </c>
      <c r="B599" s="171" t="s">
        <v>710</v>
      </c>
      <c r="C599" s="185" t="s">
        <v>711</v>
      </c>
      <c r="D599" s="186" t="s">
        <v>392</v>
      </c>
      <c r="E599" s="173">
        <v>1</v>
      </c>
      <c r="F599" s="172"/>
      <c r="G599" s="173">
        <f t="shared" si="0"/>
        <v>0</v>
      </c>
      <c r="H599" s="172"/>
      <c r="I599" s="173">
        <f t="shared" si="1"/>
        <v>0</v>
      </c>
      <c r="J599" s="172"/>
      <c r="K599" s="173">
        <f t="shared" si="2"/>
        <v>0</v>
      </c>
      <c r="L599" s="173">
        <v>21</v>
      </c>
      <c r="M599" s="173">
        <f t="shared" si="3"/>
        <v>0</v>
      </c>
      <c r="N599" s="173">
        <v>1.7000000000000001E-4</v>
      </c>
      <c r="O599" s="173">
        <f t="shared" si="4"/>
        <v>0</v>
      </c>
      <c r="P599" s="173">
        <v>0</v>
      </c>
      <c r="Q599" s="173">
        <f t="shared" si="5"/>
        <v>0</v>
      </c>
      <c r="R599" s="173"/>
      <c r="S599" s="173" t="s">
        <v>157</v>
      </c>
      <c r="T599" s="174" t="s">
        <v>157</v>
      </c>
      <c r="U599" s="156">
        <v>2.9</v>
      </c>
      <c r="V599" s="156">
        <f t="shared" si="6"/>
        <v>2.9</v>
      </c>
      <c r="W599" s="156"/>
      <c r="X599" s="156" t="s">
        <v>158</v>
      </c>
      <c r="Y599" s="149"/>
      <c r="Z599" s="149"/>
      <c r="AA599" s="149"/>
      <c r="AB599" s="149"/>
      <c r="AC599" s="149"/>
      <c r="AD599" s="149"/>
      <c r="AE599" s="149"/>
      <c r="AF599" s="149"/>
      <c r="AG599" s="149" t="s">
        <v>192</v>
      </c>
      <c r="AH599" s="149"/>
      <c r="AI599" s="149"/>
      <c r="AJ599" s="149"/>
      <c r="AK599" s="149"/>
      <c r="AL599" s="149"/>
      <c r="AM599" s="149"/>
      <c r="AN599" s="149"/>
      <c r="AO599" s="149"/>
      <c r="AP599" s="149"/>
      <c r="AQ599" s="149"/>
      <c r="AR599" s="149"/>
      <c r="AS599" s="149"/>
      <c r="AT599" s="149"/>
      <c r="AU599" s="149"/>
      <c r="AV599" s="149"/>
      <c r="AW599" s="149"/>
      <c r="AX599" s="149"/>
      <c r="AY599" s="149"/>
      <c r="AZ599" s="149"/>
      <c r="BA599" s="149"/>
      <c r="BB599" s="149"/>
      <c r="BC599" s="149"/>
      <c r="BD599" s="149"/>
      <c r="BE599" s="149"/>
      <c r="BF599" s="149"/>
      <c r="BG599" s="149"/>
      <c r="BH599" s="149"/>
    </row>
    <row r="600" spans="1:60" ht="22.5" outlineLevel="1" x14ac:dyDescent="0.2">
      <c r="A600" s="170">
        <v>141</v>
      </c>
      <c r="B600" s="171" t="s">
        <v>712</v>
      </c>
      <c r="C600" s="185" t="s">
        <v>713</v>
      </c>
      <c r="D600" s="186" t="s">
        <v>195</v>
      </c>
      <c r="E600" s="173">
        <v>0.30610999999999999</v>
      </c>
      <c r="F600" s="172"/>
      <c r="G600" s="173">
        <f t="shared" si="0"/>
        <v>0</v>
      </c>
      <c r="H600" s="172"/>
      <c r="I600" s="173">
        <f t="shared" si="1"/>
        <v>0</v>
      </c>
      <c r="J600" s="172"/>
      <c r="K600" s="173">
        <f t="shared" si="2"/>
        <v>0</v>
      </c>
      <c r="L600" s="173">
        <v>21</v>
      </c>
      <c r="M600" s="173">
        <f t="shared" si="3"/>
        <v>0</v>
      </c>
      <c r="N600" s="173">
        <v>0</v>
      </c>
      <c r="O600" s="173">
        <f t="shared" si="4"/>
        <v>0</v>
      </c>
      <c r="P600" s="173">
        <v>0</v>
      </c>
      <c r="Q600" s="173">
        <f t="shared" si="5"/>
        <v>0</v>
      </c>
      <c r="R600" s="173"/>
      <c r="S600" s="173" t="s">
        <v>157</v>
      </c>
      <c r="T600" s="174" t="s">
        <v>157</v>
      </c>
      <c r="U600" s="156">
        <v>1.573</v>
      </c>
      <c r="V600" s="156">
        <f t="shared" si="6"/>
        <v>0.48</v>
      </c>
      <c r="W600" s="156"/>
      <c r="X600" s="156" t="s">
        <v>158</v>
      </c>
      <c r="Y600" s="149"/>
      <c r="Z600" s="149"/>
      <c r="AA600" s="149"/>
      <c r="AB600" s="149"/>
      <c r="AC600" s="149"/>
      <c r="AD600" s="149"/>
      <c r="AE600" s="149"/>
      <c r="AF600" s="149"/>
      <c r="AG600" s="149" t="s">
        <v>532</v>
      </c>
      <c r="AH600" s="149"/>
      <c r="AI600" s="149"/>
      <c r="AJ600" s="149"/>
      <c r="AK600" s="149"/>
      <c r="AL600" s="149"/>
      <c r="AM600" s="149"/>
      <c r="AN600" s="149"/>
      <c r="AO600" s="149"/>
      <c r="AP600" s="149"/>
      <c r="AQ600" s="149"/>
      <c r="AR600" s="149"/>
      <c r="AS600" s="149"/>
      <c r="AT600" s="149"/>
      <c r="AU600" s="149"/>
      <c r="AV600" s="149"/>
      <c r="AW600" s="149"/>
      <c r="AX600" s="149"/>
      <c r="AY600" s="149"/>
      <c r="AZ600" s="149"/>
      <c r="BA600" s="149"/>
      <c r="BB600" s="149"/>
      <c r="BC600" s="149"/>
      <c r="BD600" s="149"/>
      <c r="BE600" s="149"/>
      <c r="BF600" s="149"/>
      <c r="BG600" s="149"/>
      <c r="BH600" s="149"/>
    </row>
    <row r="601" spans="1:60" ht="22.5" outlineLevel="1" x14ac:dyDescent="0.2">
      <c r="A601" s="170">
        <v>142</v>
      </c>
      <c r="B601" s="171" t="s">
        <v>714</v>
      </c>
      <c r="C601" s="185" t="s">
        <v>715</v>
      </c>
      <c r="D601" s="186" t="s">
        <v>191</v>
      </c>
      <c r="E601" s="173">
        <v>1</v>
      </c>
      <c r="F601" s="172"/>
      <c r="G601" s="173">
        <f t="shared" si="0"/>
        <v>0</v>
      </c>
      <c r="H601" s="172"/>
      <c r="I601" s="173">
        <f t="shared" si="1"/>
        <v>0</v>
      </c>
      <c r="J601" s="172"/>
      <c r="K601" s="173">
        <f t="shared" si="2"/>
        <v>0</v>
      </c>
      <c r="L601" s="173">
        <v>21</v>
      </c>
      <c r="M601" s="173">
        <f t="shared" si="3"/>
        <v>0</v>
      </c>
      <c r="N601" s="173">
        <v>1.4999999999999999E-2</v>
      </c>
      <c r="O601" s="173">
        <f t="shared" si="4"/>
        <v>0.02</v>
      </c>
      <c r="P601" s="173">
        <v>0</v>
      </c>
      <c r="Q601" s="173">
        <f t="shared" si="5"/>
        <v>0</v>
      </c>
      <c r="R601" s="173" t="s">
        <v>373</v>
      </c>
      <c r="S601" s="173" t="s">
        <v>157</v>
      </c>
      <c r="T601" s="174" t="s">
        <v>157</v>
      </c>
      <c r="U601" s="156">
        <v>0</v>
      </c>
      <c r="V601" s="156">
        <f t="shared" si="6"/>
        <v>0</v>
      </c>
      <c r="W601" s="156"/>
      <c r="X601" s="156" t="s">
        <v>374</v>
      </c>
      <c r="Y601" s="149"/>
      <c r="Z601" s="149"/>
      <c r="AA601" s="149"/>
      <c r="AB601" s="149"/>
      <c r="AC601" s="149"/>
      <c r="AD601" s="149"/>
      <c r="AE601" s="149"/>
      <c r="AF601" s="149"/>
      <c r="AG601" s="149" t="s">
        <v>716</v>
      </c>
      <c r="AH601" s="149"/>
      <c r="AI601" s="149"/>
      <c r="AJ601" s="149"/>
      <c r="AK601" s="149"/>
      <c r="AL601" s="149"/>
      <c r="AM601" s="149"/>
      <c r="AN601" s="149"/>
      <c r="AO601" s="149"/>
      <c r="AP601" s="149"/>
      <c r="AQ601" s="149"/>
      <c r="AR601" s="149"/>
      <c r="AS601" s="149"/>
      <c r="AT601" s="149"/>
      <c r="AU601" s="149"/>
      <c r="AV601" s="149"/>
      <c r="AW601" s="149"/>
      <c r="AX601" s="149"/>
      <c r="AY601" s="149"/>
      <c r="AZ601" s="149"/>
      <c r="BA601" s="149"/>
      <c r="BB601" s="149"/>
      <c r="BC601" s="149"/>
      <c r="BD601" s="149"/>
      <c r="BE601" s="149"/>
      <c r="BF601" s="149"/>
      <c r="BG601" s="149"/>
      <c r="BH601" s="149"/>
    </row>
    <row r="602" spans="1:60" x14ac:dyDescent="0.2">
      <c r="A602" s="159" t="s">
        <v>152</v>
      </c>
      <c r="B602" s="160" t="s">
        <v>88</v>
      </c>
      <c r="C602" s="187" t="s">
        <v>89</v>
      </c>
      <c r="D602" s="188"/>
      <c r="E602" s="163"/>
      <c r="F602" s="163"/>
      <c r="G602" s="163">
        <f>SUMIF(AG603:AG603,"&lt;&gt;NOR",G603:G603)</f>
        <v>0</v>
      </c>
      <c r="H602" s="163"/>
      <c r="I602" s="163">
        <f>SUM(I603:I603)</f>
        <v>0</v>
      </c>
      <c r="J602" s="163"/>
      <c r="K602" s="163">
        <f>SUM(K603:K603)</f>
        <v>0</v>
      </c>
      <c r="L602" s="163"/>
      <c r="M602" s="163">
        <f>SUM(M603:M603)</f>
        <v>0</v>
      </c>
      <c r="N602" s="163"/>
      <c r="O602" s="163">
        <f>SUM(O603:O603)</f>
        <v>0</v>
      </c>
      <c r="P602" s="163"/>
      <c r="Q602" s="163">
        <f>SUM(Q603:Q603)</f>
        <v>0.23</v>
      </c>
      <c r="R602" s="163"/>
      <c r="S602" s="163"/>
      <c r="T602" s="164"/>
      <c r="U602" s="158"/>
      <c r="V602" s="158">
        <f>SUM(V603:V603)</f>
        <v>1.55</v>
      </c>
      <c r="W602" s="158"/>
      <c r="X602" s="158"/>
      <c r="AG602" t="s">
        <v>153</v>
      </c>
    </row>
    <row r="603" spans="1:60" ht="22.5" outlineLevel="1" x14ac:dyDescent="0.2">
      <c r="A603" s="170">
        <v>143</v>
      </c>
      <c r="B603" s="171" t="s">
        <v>717</v>
      </c>
      <c r="C603" s="185" t="s">
        <v>718</v>
      </c>
      <c r="D603" s="186" t="s">
        <v>191</v>
      </c>
      <c r="E603" s="173">
        <v>1</v>
      </c>
      <c r="F603" s="172"/>
      <c r="G603" s="173">
        <f>ROUND(E603*F603,2)</f>
        <v>0</v>
      </c>
      <c r="H603" s="172"/>
      <c r="I603" s="173">
        <f>ROUND(E603*H603,2)</f>
        <v>0</v>
      </c>
      <c r="J603" s="172"/>
      <c r="K603" s="173">
        <f>ROUND(E603*J603,2)</f>
        <v>0</v>
      </c>
      <c r="L603" s="173">
        <v>21</v>
      </c>
      <c r="M603" s="173">
        <f>G603*(1+L603/100)</f>
        <v>0</v>
      </c>
      <c r="N603" s="173">
        <v>2.0000000000000001E-4</v>
      </c>
      <c r="O603" s="173">
        <f>ROUND(E603*N603,2)</f>
        <v>0</v>
      </c>
      <c r="P603" s="173">
        <v>0.22625000000000001</v>
      </c>
      <c r="Q603" s="173">
        <f>ROUND(E603*P603,2)</f>
        <v>0.23</v>
      </c>
      <c r="R603" s="173"/>
      <c r="S603" s="173" t="s">
        <v>157</v>
      </c>
      <c r="T603" s="174" t="s">
        <v>157</v>
      </c>
      <c r="U603" s="156">
        <v>1.5449999999999999</v>
      </c>
      <c r="V603" s="156">
        <f>ROUND(E603*U603,2)</f>
        <v>1.55</v>
      </c>
      <c r="W603" s="156"/>
      <c r="X603" s="156" t="s">
        <v>158</v>
      </c>
      <c r="Y603" s="149"/>
      <c r="Z603" s="149"/>
      <c r="AA603" s="149"/>
      <c r="AB603" s="149"/>
      <c r="AC603" s="149"/>
      <c r="AD603" s="149"/>
      <c r="AE603" s="149"/>
      <c r="AF603" s="149"/>
      <c r="AG603" s="149" t="s">
        <v>532</v>
      </c>
      <c r="AH603" s="149"/>
      <c r="AI603" s="149"/>
      <c r="AJ603" s="149"/>
      <c r="AK603" s="149"/>
      <c r="AL603" s="149"/>
      <c r="AM603" s="149"/>
      <c r="AN603" s="149"/>
      <c r="AO603" s="149"/>
      <c r="AP603" s="149"/>
      <c r="AQ603" s="149"/>
      <c r="AR603" s="149"/>
      <c r="AS603" s="149"/>
      <c r="AT603" s="149"/>
      <c r="AU603" s="149"/>
      <c r="AV603" s="149"/>
      <c r="AW603" s="149"/>
      <c r="AX603" s="149"/>
      <c r="AY603" s="149"/>
      <c r="AZ603" s="149"/>
      <c r="BA603" s="149"/>
      <c r="BB603" s="149"/>
      <c r="BC603" s="149"/>
      <c r="BD603" s="149"/>
      <c r="BE603" s="149"/>
      <c r="BF603" s="149"/>
      <c r="BG603" s="149"/>
      <c r="BH603" s="149"/>
    </row>
    <row r="604" spans="1:60" x14ac:dyDescent="0.2">
      <c r="A604" s="159" t="s">
        <v>152</v>
      </c>
      <c r="B604" s="160" t="s">
        <v>86</v>
      </c>
      <c r="C604" s="187" t="s">
        <v>87</v>
      </c>
      <c r="D604" s="188"/>
      <c r="E604" s="163"/>
      <c r="F604" s="163"/>
      <c r="G604" s="163">
        <f>SUMIF(AG605:AG607,"&lt;&gt;NOR",G605:G607)</f>
        <v>0</v>
      </c>
      <c r="H604" s="163"/>
      <c r="I604" s="163">
        <f>SUM(I605:I607)</f>
        <v>0</v>
      </c>
      <c r="J604" s="163"/>
      <c r="K604" s="163">
        <f>SUM(K605:K607)</f>
        <v>0</v>
      </c>
      <c r="L604" s="163"/>
      <c r="M604" s="163">
        <f>SUM(M605:M607)</f>
        <v>0</v>
      </c>
      <c r="N604" s="163"/>
      <c r="O604" s="163">
        <f>SUM(O605:O607)</f>
        <v>0.01</v>
      </c>
      <c r="P604" s="163"/>
      <c r="Q604" s="163">
        <f>SUM(Q605:Q607)</f>
        <v>0</v>
      </c>
      <c r="R604" s="163"/>
      <c r="S604" s="163"/>
      <c r="T604" s="164"/>
      <c r="U604" s="158"/>
      <c r="V604" s="158">
        <f>SUM(V605:V607)</f>
        <v>1.25</v>
      </c>
      <c r="W604" s="158"/>
      <c r="X604" s="158"/>
      <c r="AG604" t="s">
        <v>153</v>
      </c>
    </row>
    <row r="605" spans="1:60" ht="22.5" outlineLevel="1" x14ac:dyDescent="0.2">
      <c r="A605" s="170">
        <v>144</v>
      </c>
      <c r="B605" s="171" t="s">
        <v>719</v>
      </c>
      <c r="C605" s="185" t="s">
        <v>720</v>
      </c>
      <c r="D605" s="186" t="s">
        <v>191</v>
      </c>
      <c r="E605" s="173">
        <v>1</v>
      </c>
      <c r="F605" s="172"/>
      <c r="G605" s="173">
        <f>ROUND(E605*F605,2)</f>
        <v>0</v>
      </c>
      <c r="H605" s="172"/>
      <c r="I605" s="173">
        <f>ROUND(E605*H605,2)</f>
        <v>0</v>
      </c>
      <c r="J605" s="172"/>
      <c r="K605" s="173">
        <f>ROUND(E605*J605,2)</f>
        <v>0</v>
      </c>
      <c r="L605" s="173">
        <v>21</v>
      </c>
      <c r="M605" s="173">
        <f>G605*(1+L605/100)</f>
        <v>0</v>
      </c>
      <c r="N605" s="173">
        <v>3.5100000000000001E-3</v>
      </c>
      <c r="O605" s="173">
        <f>ROUND(E605*N605,2)</f>
        <v>0</v>
      </c>
      <c r="P605" s="173">
        <v>0</v>
      </c>
      <c r="Q605" s="173">
        <f>ROUND(E605*P605,2)</f>
        <v>0</v>
      </c>
      <c r="R605" s="173" t="s">
        <v>373</v>
      </c>
      <c r="S605" s="173" t="s">
        <v>157</v>
      </c>
      <c r="T605" s="174" t="s">
        <v>157</v>
      </c>
      <c r="U605" s="156">
        <v>0</v>
      </c>
      <c r="V605" s="156">
        <f>ROUND(E605*U605,2)</f>
        <v>0</v>
      </c>
      <c r="W605" s="156"/>
      <c r="X605" s="156" t="s">
        <v>374</v>
      </c>
      <c r="Y605" s="149"/>
      <c r="Z605" s="149"/>
      <c r="AA605" s="149"/>
      <c r="AB605" s="149"/>
      <c r="AC605" s="149"/>
      <c r="AD605" s="149"/>
      <c r="AE605" s="149"/>
      <c r="AF605" s="149"/>
      <c r="AG605" s="149" t="s">
        <v>716</v>
      </c>
      <c r="AH605" s="149"/>
      <c r="AI605" s="149"/>
      <c r="AJ605" s="149"/>
      <c r="AK605" s="149"/>
      <c r="AL605" s="149"/>
      <c r="AM605" s="149"/>
      <c r="AN605" s="149"/>
      <c r="AO605" s="149"/>
      <c r="AP605" s="149"/>
      <c r="AQ605" s="149"/>
      <c r="AR605" s="149"/>
      <c r="AS605" s="149"/>
      <c r="AT605" s="149"/>
      <c r="AU605" s="149"/>
      <c r="AV605" s="149"/>
      <c r="AW605" s="149"/>
      <c r="AX605" s="149"/>
      <c r="AY605" s="149"/>
      <c r="AZ605" s="149"/>
      <c r="BA605" s="149"/>
      <c r="BB605" s="149"/>
      <c r="BC605" s="149"/>
      <c r="BD605" s="149"/>
      <c r="BE605" s="149"/>
      <c r="BF605" s="149"/>
      <c r="BG605" s="149"/>
      <c r="BH605" s="149"/>
    </row>
    <row r="606" spans="1:60" outlineLevel="1" x14ac:dyDescent="0.2">
      <c r="A606" s="170">
        <v>145</v>
      </c>
      <c r="B606" s="171" t="s">
        <v>721</v>
      </c>
      <c r="C606" s="185" t="s">
        <v>722</v>
      </c>
      <c r="D606" s="186" t="s">
        <v>191</v>
      </c>
      <c r="E606" s="173">
        <v>1</v>
      </c>
      <c r="F606" s="172"/>
      <c r="G606" s="173">
        <f>ROUND(E606*F606,2)</f>
        <v>0</v>
      </c>
      <c r="H606" s="172"/>
      <c r="I606" s="173">
        <f>ROUND(E606*H606,2)</f>
        <v>0</v>
      </c>
      <c r="J606" s="172"/>
      <c r="K606" s="173">
        <f>ROUND(E606*J606,2)</f>
        <v>0</v>
      </c>
      <c r="L606" s="173">
        <v>21</v>
      </c>
      <c r="M606" s="173">
        <f>G606*(1+L606/100)</f>
        <v>0</v>
      </c>
      <c r="N606" s="173">
        <v>1.2999999999999999E-3</v>
      </c>
      <c r="O606" s="173">
        <f>ROUND(E606*N606,2)</f>
        <v>0</v>
      </c>
      <c r="P606" s="173">
        <v>0</v>
      </c>
      <c r="Q606" s="173">
        <f>ROUND(E606*P606,2)</f>
        <v>0</v>
      </c>
      <c r="R606" s="173" t="s">
        <v>373</v>
      </c>
      <c r="S606" s="173" t="s">
        <v>157</v>
      </c>
      <c r="T606" s="174" t="s">
        <v>157</v>
      </c>
      <c r="U606" s="156">
        <v>0</v>
      </c>
      <c r="V606" s="156">
        <f>ROUND(E606*U606,2)</f>
        <v>0</v>
      </c>
      <c r="W606" s="156"/>
      <c r="X606" s="156" t="s">
        <v>374</v>
      </c>
      <c r="Y606" s="149"/>
      <c r="Z606" s="149"/>
      <c r="AA606" s="149"/>
      <c r="AB606" s="149"/>
      <c r="AC606" s="149"/>
      <c r="AD606" s="149"/>
      <c r="AE606" s="149"/>
      <c r="AF606" s="149"/>
      <c r="AG606" s="149" t="s">
        <v>716</v>
      </c>
      <c r="AH606" s="149"/>
      <c r="AI606" s="149"/>
      <c r="AJ606" s="149"/>
      <c r="AK606" s="149"/>
      <c r="AL606" s="149"/>
      <c r="AM606" s="149"/>
      <c r="AN606" s="149"/>
      <c r="AO606" s="149"/>
      <c r="AP606" s="149"/>
      <c r="AQ606" s="149"/>
      <c r="AR606" s="149"/>
      <c r="AS606" s="149"/>
      <c r="AT606" s="149"/>
      <c r="AU606" s="149"/>
      <c r="AV606" s="149"/>
      <c r="AW606" s="149"/>
      <c r="AX606" s="149"/>
      <c r="AY606" s="149"/>
      <c r="AZ606" s="149"/>
      <c r="BA606" s="149"/>
      <c r="BB606" s="149"/>
      <c r="BC606" s="149"/>
      <c r="BD606" s="149"/>
      <c r="BE606" s="149"/>
      <c r="BF606" s="149"/>
      <c r="BG606" s="149"/>
      <c r="BH606" s="149"/>
    </row>
    <row r="607" spans="1:60" outlineLevel="1" x14ac:dyDescent="0.2">
      <c r="A607" s="170">
        <v>146</v>
      </c>
      <c r="B607" s="171" t="s">
        <v>723</v>
      </c>
      <c r="C607" s="185" t="s">
        <v>724</v>
      </c>
      <c r="D607" s="186" t="s">
        <v>392</v>
      </c>
      <c r="E607" s="173">
        <v>1</v>
      </c>
      <c r="F607" s="172"/>
      <c r="G607" s="173">
        <f>ROUND(E607*F607,2)</f>
        <v>0</v>
      </c>
      <c r="H607" s="172"/>
      <c r="I607" s="173">
        <f>ROUND(E607*H607,2)</f>
        <v>0</v>
      </c>
      <c r="J607" s="172"/>
      <c r="K607" s="173">
        <f>ROUND(E607*J607,2)</f>
        <v>0</v>
      </c>
      <c r="L607" s="173">
        <v>21</v>
      </c>
      <c r="M607" s="173">
        <f>G607*(1+L607/100)</f>
        <v>0</v>
      </c>
      <c r="N607" s="173">
        <v>1.09E-2</v>
      </c>
      <c r="O607" s="173">
        <f>ROUND(E607*N607,2)</f>
        <v>0.01</v>
      </c>
      <c r="P607" s="173">
        <v>0</v>
      </c>
      <c r="Q607" s="173">
        <f>ROUND(E607*P607,2)</f>
        <v>0</v>
      </c>
      <c r="R607" s="173"/>
      <c r="S607" s="173" t="s">
        <v>157</v>
      </c>
      <c r="T607" s="174" t="s">
        <v>157</v>
      </c>
      <c r="U607" s="156">
        <v>1.25</v>
      </c>
      <c r="V607" s="156">
        <f>ROUND(E607*U607,2)</f>
        <v>1.25</v>
      </c>
      <c r="W607" s="156"/>
      <c r="X607" s="156" t="s">
        <v>158</v>
      </c>
      <c r="Y607" s="149"/>
      <c r="Z607" s="149"/>
      <c r="AA607" s="149"/>
      <c r="AB607" s="149"/>
      <c r="AC607" s="149"/>
      <c r="AD607" s="149"/>
      <c r="AE607" s="149"/>
      <c r="AF607" s="149"/>
      <c r="AG607" s="149" t="s">
        <v>192</v>
      </c>
      <c r="AH607" s="149"/>
      <c r="AI607" s="149"/>
      <c r="AJ607" s="149"/>
      <c r="AK607" s="149"/>
      <c r="AL607" s="149"/>
      <c r="AM607" s="149"/>
      <c r="AN607" s="149"/>
      <c r="AO607" s="149"/>
      <c r="AP607" s="149"/>
      <c r="AQ607" s="149"/>
      <c r="AR607" s="149"/>
      <c r="AS607" s="149"/>
      <c r="AT607" s="149"/>
      <c r="AU607" s="149"/>
      <c r="AV607" s="149"/>
      <c r="AW607" s="149"/>
      <c r="AX607" s="149"/>
      <c r="AY607" s="149"/>
      <c r="AZ607" s="149"/>
      <c r="BA607" s="149"/>
      <c r="BB607" s="149"/>
      <c r="BC607" s="149"/>
      <c r="BD607" s="149"/>
      <c r="BE607" s="149"/>
      <c r="BF607" s="149"/>
      <c r="BG607" s="149"/>
      <c r="BH607" s="149"/>
    </row>
    <row r="608" spans="1:60" x14ac:dyDescent="0.2">
      <c r="A608" s="159" t="s">
        <v>152</v>
      </c>
      <c r="B608" s="160" t="s">
        <v>88</v>
      </c>
      <c r="C608" s="187" t="s">
        <v>89</v>
      </c>
      <c r="D608" s="188"/>
      <c r="E608" s="163"/>
      <c r="F608" s="163"/>
      <c r="G608" s="163">
        <f>SUMIF(AG609:AG613,"&lt;&gt;NOR",G609:G613)</f>
        <v>0</v>
      </c>
      <c r="H608" s="163"/>
      <c r="I608" s="163">
        <f>SUM(I609:I613)</f>
        <v>0</v>
      </c>
      <c r="J608" s="163"/>
      <c r="K608" s="163">
        <f>SUM(K609:K613)</f>
        <v>0</v>
      </c>
      <c r="L608" s="163"/>
      <c r="M608" s="163">
        <f>SUM(M609:M613)</f>
        <v>0</v>
      </c>
      <c r="N608" s="163"/>
      <c r="O608" s="163">
        <f>SUM(O609:O613)</f>
        <v>0.04</v>
      </c>
      <c r="P608" s="163"/>
      <c r="Q608" s="163">
        <f>SUM(Q609:Q613)</f>
        <v>0</v>
      </c>
      <c r="R608" s="163"/>
      <c r="S608" s="163"/>
      <c r="T608" s="164"/>
      <c r="U608" s="158"/>
      <c r="V608" s="158">
        <f>SUM(V609:V613)</f>
        <v>7.97</v>
      </c>
      <c r="W608" s="158"/>
      <c r="X608" s="158"/>
      <c r="AG608" t="s">
        <v>153</v>
      </c>
    </row>
    <row r="609" spans="1:60" outlineLevel="1" x14ac:dyDescent="0.2">
      <c r="A609" s="165">
        <v>147</v>
      </c>
      <c r="B609" s="166" t="s">
        <v>725</v>
      </c>
      <c r="C609" s="180" t="s">
        <v>726</v>
      </c>
      <c r="D609" s="181" t="s">
        <v>392</v>
      </c>
      <c r="E609" s="168">
        <v>1</v>
      </c>
      <c r="F609" s="167"/>
      <c r="G609" s="168">
        <f>ROUND(E609*F609,2)</f>
        <v>0</v>
      </c>
      <c r="H609" s="167"/>
      <c r="I609" s="168">
        <f>ROUND(E609*H609,2)</f>
        <v>0</v>
      </c>
      <c r="J609" s="167"/>
      <c r="K609" s="168">
        <f>ROUND(E609*J609,2)</f>
        <v>0</v>
      </c>
      <c r="L609" s="168">
        <v>21</v>
      </c>
      <c r="M609" s="168">
        <f>G609*(1+L609/100)</f>
        <v>0</v>
      </c>
      <c r="N609" s="168">
        <v>4.6000000000000001E-4</v>
      </c>
      <c r="O609" s="168">
        <f>ROUND(E609*N609,2)</f>
        <v>0</v>
      </c>
      <c r="P609" s="168">
        <v>0</v>
      </c>
      <c r="Q609" s="168">
        <f>ROUND(E609*P609,2)</f>
        <v>0</v>
      </c>
      <c r="R609" s="168"/>
      <c r="S609" s="168" t="s">
        <v>157</v>
      </c>
      <c r="T609" s="169" t="s">
        <v>157</v>
      </c>
      <c r="U609" s="156">
        <v>7.51</v>
      </c>
      <c r="V609" s="156">
        <f>ROUND(E609*U609,2)</f>
        <v>7.51</v>
      </c>
      <c r="W609" s="156"/>
      <c r="X609" s="156" t="s">
        <v>158</v>
      </c>
      <c r="Y609" s="149"/>
      <c r="Z609" s="149"/>
      <c r="AA609" s="149"/>
      <c r="AB609" s="149"/>
      <c r="AC609" s="149"/>
      <c r="AD609" s="149"/>
      <c r="AE609" s="149"/>
      <c r="AF609" s="149"/>
      <c r="AG609" s="149" t="s">
        <v>532</v>
      </c>
      <c r="AH609" s="149"/>
      <c r="AI609" s="149"/>
      <c r="AJ609" s="149"/>
      <c r="AK609" s="149"/>
      <c r="AL609" s="149"/>
      <c r="AM609" s="149"/>
      <c r="AN609" s="149"/>
      <c r="AO609" s="149"/>
      <c r="AP609" s="149"/>
      <c r="AQ609" s="149"/>
      <c r="AR609" s="149"/>
      <c r="AS609" s="149"/>
      <c r="AT609" s="149"/>
      <c r="AU609" s="149"/>
      <c r="AV609" s="149"/>
      <c r="AW609" s="149"/>
      <c r="AX609" s="149"/>
      <c r="AY609" s="149"/>
      <c r="AZ609" s="149"/>
      <c r="BA609" s="149"/>
      <c r="BB609" s="149"/>
      <c r="BC609" s="149"/>
      <c r="BD609" s="149"/>
      <c r="BE609" s="149"/>
      <c r="BF609" s="149"/>
      <c r="BG609" s="149"/>
      <c r="BH609" s="149"/>
    </row>
    <row r="610" spans="1:60" outlineLevel="1" x14ac:dyDescent="0.2">
      <c r="A610" s="154"/>
      <c r="B610" s="155"/>
      <c r="C610" s="253" t="s">
        <v>727</v>
      </c>
      <c r="D610" s="254"/>
      <c r="E610" s="254"/>
      <c r="F610" s="254"/>
      <c r="G610" s="254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49"/>
      <c r="Z610" s="149"/>
      <c r="AA610" s="149"/>
      <c r="AB610" s="149"/>
      <c r="AC610" s="149"/>
      <c r="AD610" s="149"/>
      <c r="AE610" s="149"/>
      <c r="AF610" s="149"/>
      <c r="AG610" s="149" t="s">
        <v>161</v>
      </c>
      <c r="AH610" s="149"/>
      <c r="AI610" s="149"/>
      <c r="AJ610" s="149"/>
      <c r="AK610" s="149"/>
      <c r="AL610" s="149"/>
      <c r="AM610" s="149"/>
      <c r="AN610" s="149"/>
      <c r="AO610" s="149"/>
      <c r="AP610" s="149"/>
      <c r="AQ610" s="149"/>
      <c r="AR610" s="149"/>
      <c r="AS610" s="149"/>
      <c r="AT610" s="149"/>
      <c r="AU610" s="149"/>
      <c r="AV610" s="149"/>
      <c r="AW610" s="149"/>
      <c r="AX610" s="149"/>
      <c r="AY610" s="149"/>
      <c r="AZ610" s="149"/>
      <c r="BA610" s="149"/>
      <c r="BB610" s="149"/>
      <c r="BC610" s="149"/>
      <c r="BD610" s="149"/>
      <c r="BE610" s="149"/>
      <c r="BF610" s="149"/>
      <c r="BG610" s="149"/>
      <c r="BH610" s="149"/>
    </row>
    <row r="611" spans="1:60" ht="22.5" outlineLevel="1" x14ac:dyDescent="0.2">
      <c r="A611" s="170">
        <v>148</v>
      </c>
      <c r="B611" s="171" t="s">
        <v>728</v>
      </c>
      <c r="C611" s="185" t="s">
        <v>729</v>
      </c>
      <c r="D611" s="186" t="s">
        <v>392</v>
      </c>
      <c r="E611" s="173">
        <v>1</v>
      </c>
      <c r="F611" s="172"/>
      <c r="G611" s="173">
        <f>ROUND(E611*F611,2)</f>
        <v>0</v>
      </c>
      <c r="H611" s="172"/>
      <c r="I611" s="173">
        <f>ROUND(E611*H611,2)</f>
        <v>0</v>
      </c>
      <c r="J611" s="172"/>
      <c r="K611" s="173">
        <f>ROUND(E611*J611,2)</f>
        <v>0</v>
      </c>
      <c r="L611" s="173">
        <v>21</v>
      </c>
      <c r="M611" s="173">
        <f>G611*(1+L611/100)</f>
        <v>0</v>
      </c>
      <c r="N611" s="173">
        <v>0</v>
      </c>
      <c r="O611" s="173">
        <f>ROUND(E611*N611,2)</f>
        <v>0</v>
      </c>
      <c r="P611" s="173">
        <v>0</v>
      </c>
      <c r="Q611" s="173">
        <f>ROUND(E611*P611,2)</f>
        <v>0</v>
      </c>
      <c r="R611" s="173"/>
      <c r="S611" s="173" t="s">
        <v>208</v>
      </c>
      <c r="T611" s="174" t="s">
        <v>234</v>
      </c>
      <c r="U611" s="156">
        <v>0</v>
      </c>
      <c r="V611" s="156">
        <f>ROUND(E611*U611,2)</f>
        <v>0</v>
      </c>
      <c r="W611" s="156"/>
      <c r="X611" s="156" t="s">
        <v>158</v>
      </c>
      <c r="Y611" s="149"/>
      <c r="Z611" s="149"/>
      <c r="AA611" s="149"/>
      <c r="AB611" s="149"/>
      <c r="AC611" s="149"/>
      <c r="AD611" s="149"/>
      <c r="AE611" s="149"/>
      <c r="AF611" s="149"/>
      <c r="AG611" s="149" t="s">
        <v>532</v>
      </c>
      <c r="AH611" s="149"/>
      <c r="AI611" s="149"/>
      <c r="AJ611" s="149"/>
      <c r="AK611" s="149"/>
      <c r="AL611" s="149"/>
      <c r="AM611" s="149"/>
      <c r="AN611" s="149"/>
      <c r="AO611" s="149"/>
      <c r="AP611" s="149"/>
      <c r="AQ611" s="149"/>
      <c r="AR611" s="149"/>
      <c r="AS611" s="149"/>
      <c r="AT611" s="149"/>
      <c r="AU611" s="149"/>
      <c r="AV611" s="149"/>
      <c r="AW611" s="149"/>
      <c r="AX611" s="149"/>
      <c r="AY611" s="149"/>
      <c r="AZ611" s="149"/>
      <c r="BA611" s="149"/>
      <c r="BB611" s="149"/>
      <c r="BC611" s="149"/>
      <c r="BD611" s="149"/>
      <c r="BE611" s="149"/>
      <c r="BF611" s="149"/>
      <c r="BG611" s="149"/>
      <c r="BH611" s="149"/>
    </row>
    <row r="612" spans="1:60" ht="22.5" outlineLevel="1" x14ac:dyDescent="0.2">
      <c r="A612" s="170">
        <v>149</v>
      </c>
      <c r="B612" s="171" t="s">
        <v>730</v>
      </c>
      <c r="C612" s="185" t="s">
        <v>731</v>
      </c>
      <c r="D612" s="186" t="s">
        <v>191</v>
      </c>
      <c r="E612" s="173">
        <v>1</v>
      </c>
      <c r="F612" s="172"/>
      <c r="G612" s="173">
        <f>ROUND(E612*F612,2)</f>
        <v>0</v>
      </c>
      <c r="H612" s="172"/>
      <c r="I612" s="173">
        <f>ROUND(E612*H612,2)</f>
        <v>0</v>
      </c>
      <c r="J612" s="172"/>
      <c r="K612" s="173">
        <f>ROUND(E612*J612,2)</f>
        <v>0</v>
      </c>
      <c r="L612" s="173">
        <v>21</v>
      </c>
      <c r="M612" s="173">
        <f>G612*(1+L612/100)</f>
        <v>0</v>
      </c>
      <c r="N612" s="173">
        <v>4.2500000000000003E-2</v>
      </c>
      <c r="O612" s="173">
        <f>ROUND(E612*N612,2)</f>
        <v>0.04</v>
      </c>
      <c r="P612" s="173">
        <v>0</v>
      </c>
      <c r="Q612" s="173">
        <f>ROUND(E612*P612,2)</f>
        <v>0</v>
      </c>
      <c r="R612" s="173" t="s">
        <v>373</v>
      </c>
      <c r="S612" s="173" t="s">
        <v>157</v>
      </c>
      <c r="T612" s="174" t="s">
        <v>157</v>
      </c>
      <c r="U612" s="156">
        <v>0</v>
      </c>
      <c r="V612" s="156">
        <f>ROUND(E612*U612,2)</f>
        <v>0</v>
      </c>
      <c r="W612" s="156"/>
      <c r="X612" s="156" t="s">
        <v>374</v>
      </c>
      <c r="Y612" s="149"/>
      <c r="Z612" s="149"/>
      <c r="AA612" s="149"/>
      <c r="AB612" s="149"/>
      <c r="AC612" s="149"/>
      <c r="AD612" s="149"/>
      <c r="AE612" s="149"/>
      <c r="AF612" s="149"/>
      <c r="AG612" s="149" t="s">
        <v>375</v>
      </c>
      <c r="AH612" s="149"/>
      <c r="AI612" s="149"/>
      <c r="AJ612" s="149"/>
      <c r="AK612" s="149"/>
      <c r="AL612" s="149"/>
      <c r="AM612" s="149"/>
      <c r="AN612" s="149"/>
      <c r="AO612" s="149"/>
      <c r="AP612" s="149"/>
      <c r="AQ612" s="149"/>
      <c r="AR612" s="149"/>
      <c r="AS612" s="149"/>
      <c r="AT612" s="149"/>
      <c r="AU612" s="149"/>
      <c r="AV612" s="149"/>
      <c r="AW612" s="149"/>
      <c r="AX612" s="149"/>
      <c r="AY612" s="149"/>
      <c r="AZ612" s="149"/>
      <c r="BA612" s="149"/>
      <c r="BB612" s="149"/>
      <c r="BC612" s="149"/>
      <c r="BD612" s="149"/>
      <c r="BE612" s="149"/>
      <c r="BF612" s="149"/>
      <c r="BG612" s="149"/>
      <c r="BH612" s="149"/>
    </row>
    <row r="613" spans="1:60" outlineLevel="1" x14ac:dyDescent="0.2">
      <c r="A613" s="170">
        <v>150</v>
      </c>
      <c r="B613" s="171" t="s">
        <v>732</v>
      </c>
      <c r="C613" s="185" t="s">
        <v>733</v>
      </c>
      <c r="D613" s="186" t="s">
        <v>195</v>
      </c>
      <c r="E613" s="173">
        <v>4.3159999999999997E-2</v>
      </c>
      <c r="F613" s="172"/>
      <c r="G613" s="173">
        <f>ROUND(E613*F613,2)</f>
        <v>0</v>
      </c>
      <c r="H613" s="172"/>
      <c r="I613" s="173">
        <f>ROUND(E613*H613,2)</f>
        <v>0</v>
      </c>
      <c r="J613" s="172"/>
      <c r="K613" s="173">
        <f>ROUND(E613*J613,2)</f>
        <v>0</v>
      </c>
      <c r="L613" s="173">
        <v>21</v>
      </c>
      <c r="M613" s="173">
        <f>G613*(1+L613/100)</f>
        <v>0</v>
      </c>
      <c r="N613" s="173">
        <v>0</v>
      </c>
      <c r="O613" s="173">
        <f>ROUND(E613*N613,2)</f>
        <v>0</v>
      </c>
      <c r="P613" s="173">
        <v>0</v>
      </c>
      <c r="Q613" s="173">
        <f>ROUND(E613*P613,2)</f>
        <v>0</v>
      </c>
      <c r="R613" s="173"/>
      <c r="S613" s="173" t="s">
        <v>157</v>
      </c>
      <c r="T613" s="174" t="s">
        <v>157</v>
      </c>
      <c r="U613" s="156">
        <v>10.582000000000001</v>
      </c>
      <c r="V613" s="156">
        <f>ROUND(E613*U613,2)</f>
        <v>0.46</v>
      </c>
      <c r="W613" s="156"/>
      <c r="X613" s="156" t="s">
        <v>158</v>
      </c>
      <c r="Y613" s="149"/>
      <c r="Z613" s="149"/>
      <c r="AA613" s="149"/>
      <c r="AB613" s="149"/>
      <c r="AC613" s="149"/>
      <c r="AD613" s="149"/>
      <c r="AE613" s="149"/>
      <c r="AF613" s="149"/>
      <c r="AG613" s="149" t="s">
        <v>532</v>
      </c>
      <c r="AH613" s="149"/>
      <c r="AI613" s="149"/>
      <c r="AJ613" s="149"/>
      <c r="AK613" s="149"/>
      <c r="AL613" s="149"/>
      <c r="AM613" s="149"/>
      <c r="AN613" s="149"/>
      <c r="AO613" s="149"/>
      <c r="AP613" s="149"/>
      <c r="AQ613" s="149"/>
      <c r="AR613" s="149"/>
      <c r="AS613" s="149"/>
      <c r="AT613" s="149"/>
      <c r="AU613" s="149"/>
      <c r="AV613" s="149"/>
      <c r="AW613" s="149"/>
      <c r="AX613" s="149"/>
      <c r="AY613" s="149"/>
      <c r="AZ613" s="149"/>
      <c r="BA613" s="149"/>
      <c r="BB613" s="149"/>
      <c r="BC613" s="149"/>
      <c r="BD613" s="149"/>
      <c r="BE613" s="149"/>
      <c r="BF613" s="149"/>
      <c r="BG613" s="149"/>
      <c r="BH613" s="149"/>
    </row>
    <row r="614" spans="1:60" x14ac:dyDescent="0.2">
      <c r="A614" s="159" t="s">
        <v>152</v>
      </c>
      <c r="B614" s="160" t="s">
        <v>90</v>
      </c>
      <c r="C614" s="187" t="s">
        <v>91</v>
      </c>
      <c r="D614" s="188"/>
      <c r="E614" s="163"/>
      <c r="F614" s="163"/>
      <c r="G614" s="163">
        <f>SUMIF(AG615:AG635,"&lt;&gt;NOR",G615:G635)</f>
        <v>0</v>
      </c>
      <c r="H614" s="163"/>
      <c r="I614" s="163">
        <f>SUM(I615:I635)</f>
        <v>0</v>
      </c>
      <c r="J614" s="163"/>
      <c r="K614" s="163">
        <f>SUM(K615:K635)</f>
        <v>0</v>
      </c>
      <c r="L614" s="163"/>
      <c r="M614" s="163">
        <f>SUM(M615:M635)</f>
        <v>0</v>
      </c>
      <c r="N614" s="163"/>
      <c r="O614" s="163">
        <f>SUM(O615:O635)</f>
        <v>0.13</v>
      </c>
      <c r="P614" s="163"/>
      <c r="Q614" s="163">
        <f>SUM(Q615:Q635)</f>
        <v>0</v>
      </c>
      <c r="R614" s="163"/>
      <c r="S614" s="163"/>
      <c r="T614" s="164"/>
      <c r="U614" s="158"/>
      <c r="V614" s="158">
        <f>SUM(V615:V635)</f>
        <v>46.259999999999991</v>
      </c>
      <c r="W614" s="158"/>
      <c r="X614" s="158"/>
      <c r="AG614" t="s">
        <v>153</v>
      </c>
    </row>
    <row r="615" spans="1:60" ht="22.5" outlineLevel="1" x14ac:dyDescent="0.2">
      <c r="A615" s="165">
        <v>151</v>
      </c>
      <c r="B615" s="166" t="s">
        <v>734</v>
      </c>
      <c r="C615" s="180" t="s">
        <v>735</v>
      </c>
      <c r="D615" s="181" t="s">
        <v>238</v>
      </c>
      <c r="E615" s="168">
        <v>22</v>
      </c>
      <c r="F615" s="167"/>
      <c r="G615" s="168">
        <f>ROUND(E615*F615,2)</f>
        <v>0</v>
      </c>
      <c r="H615" s="167"/>
      <c r="I615" s="168">
        <f>ROUND(E615*H615,2)</f>
        <v>0</v>
      </c>
      <c r="J615" s="167"/>
      <c r="K615" s="168">
        <f>ROUND(E615*J615,2)</f>
        <v>0</v>
      </c>
      <c r="L615" s="168">
        <v>21</v>
      </c>
      <c r="M615" s="168">
        <f>G615*(1+L615/100)</f>
        <v>0</v>
      </c>
      <c r="N615" s="168">
        <v>4.0000000000000003E-5</v>
      </c>
      <c r="O615" s="168">
        <f>ROUND(E615*N615,2)</f>
        <v>0</v>
      </c>
      <c r="P615" s="168">
        <v>0</v>
      </c>
      <c r="Q615" s="168">
        <f>ROUND(E615*P615,2)</f>
        <v>0</v>
      </c>
      <c r="R615" s="168"/>
      <c r="S615" s="168" t="s">
        <v>157</v>
      </c>
      <c r="T615" s="169" t="s">
        <v>157</v>
      </c>
      <c r="U615" s="156">
        <v>0.14000000000000001</v>
      </c>
      <c r="V615" s="156">
        <f>ROUND(E615*U615,2)</f>
        <v>3.08</v>
      </c>
      <c r="W615" s="156"/>
      <c r="X615" s="156" t="s">
        <v>158</v>
      </c>
      <c r="Y615" s="149"/>
      <c r="Z615" s="149"/>
      <c r="AA615" s="149"/>
      <c r="AB615" s="149"/>
      <c r="AC615" s="149"/>
      <c r="AD615" s="149"/>
      <c r="AE615" s="149"/>
      <c r="AF615" s="149"/>
      <c r="AG615" s="149" t="s">
        <v>532</v>
      </c>
      <c r="AH615" s="149"/>
      <c r="AI615" s="149"/>
      <c r="AJ615" s="149"/>
      <c r="AK615" s="149"/>
      <c r="AL615" s="149"/>
      <c r="AM615" s="149"/>
      <c r="AN615" s="149"/>
      <c r="AO615" s="149"/>
      <c r="AP615" s="149"/>
      <c r="AQ615" s="149"/>
      <c r="AR615" s="149"/>
      <c r="AS615" s="149"/>
      <c r="AT615" s="149"/>
      <c r="AU615" s="149"/>
      <c r="AV615" s="149"/>
      <c r="AW615" s="149"/>
      <c r="AX615" s="149"/>
      <c r="AY615" s="149"/>
      <c r="AZ615" s="149"/>
      <c r="BA615" s="149"/>
      <c r="BB615" s="149"/>
      <c r="BC615" s="149"/>
      <c r="BD615" s="149"/>
      <c r="BE615" s="149"/>
      <c r="BF615" s="149"/>
      <c r="BG615" s="149"/>
      <c r="BH615" s="149"/>
    </row>
    <row r="616" spans="1:60" outlineLevel="1" x14ac:dyDescent="0.2">
      <c r="A616" s="154"/>
      <c r="B616" s="155"/>
      <c r="C616" s="253" t="s">
        <v>211</v>
      </c>
      <c r="D616" s="254"/>
      <c r="E616" s="254"/>
      <c r="F616" s="254"/>
      <c r="G616" s="254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49"/>
      <c r="Z616" s="149"/>
      <c r="AA616" s="149"/>
      <c r="AB616" s="149"/>
      <c r="AC616" s="149"/>
      <c r="AD616" s="149"/>
      <c r="AE616" s="149"/>
      <c r="AF616" s="149"/>
      <c r="AG616" s="149" t="s">
        <v>161</v>
      </c>
      <c r="AH616" s="149"/>
      <c r="AI616" s="149"/>
      <c r="AJ616" s="149"/>
      <c r="AK616" s="149"/>
      <c r="AL616" s="149"/>
      <c r="AM616" s="149"/>
      <c r="AN616" s="149"/>
      <c r="AO616" s="149"/>
      <c r="AP616" s="149"/>
      <c r="AQ616" s="149"/>
      <c r="AR616" s="149"/>
      <c r="AS616" s="149"/>
      <c r="AT616" s="149"/>
      <c r="AU616" s="149"/>
      <c r="AV616" s="149"/>
      <c r="AW616" s="149"/>
      <c r="AX616" s="149"/>
      <c r="AY616" s="149"/>
      <c r="AZ616" s="149"/>
      <c r="BA616" s="149"/>
      <c r="BB616" s="149"/>
      <c r="BC616" s="149"/>
      <c r="BD616" s="149"/>
      <c r="BE616" s="149"/>
      <c r="BF616" s="149"/>
      <c r="BG616" s="149"/>
      <c r="BH616" s="149"/>
    </row>
    <row r="617" spans="1:60" ht="22.5" outlineLevel="1" x14ac:dyDescent="0.2">
      <c r="A617" s="165">
        <v>152</v>
      </c>
      <c r="B617" s="166" t="s">
        <v>734</v>
      </c>
      <c r="C617" s="180" t="s">
        <v>736</v>
      </c>
      <c r="D617" s="181" t="s">
        <v>238</v>
      </c>
      <c r="E617" s="168">
        <v>19</v>
      </c>
      <c r="F617" s="167"/>
      <c r="G617" s="168">
        <f>ROUND(E617*F617,2)</f>
        <v>0</v>
      </c>
      <c r="H617" s="167"/>
      <c r="I617" s="168">
        <f>ROUND(E617*H617,2)</f>
        <v>0</v>
      </c>
      <c r="J617" s="167"/>
      <c r="K617" s="168">
        <f>ROUND(E617*J617,2)</f>
        <v>0</v>
      </c>
      <c r="L617" s="168">
        <v>21</v>
      </c>
      <c r="M617" s="168">
        <f>G617*(1+L617/100)</f>
        <v>0</v>
      </c>
      <c r="N617" s="168">
        <v>5.0000000000000002E-5</v>
      </c>
      <c r="O617" s="168">
        <f>ROUND(E617*N617,2)</f>
        <v>0</v>
      </c>
      <c r="P617" s="168">
        <v>0</v>
      </c>
      <c r="Q617" s="168">
        <f>ROUND(E617*P617,2)</f>
        <v>0</v>
      </c>
      <c r="R617" s="168"/>
      <c r="S617" s="168" t="s">
        <v>157</v>
      </c>
      <c r="T617" s="169" t="s">
        <v>157</v>
      </c>
      <c r="U617" s="156">
        <v>0.14000000000000001</v>
      </c>
      <c r="V617" s="156">
        <f>ROUND(E617*U617,2)</f>
        <v>2.66</v>
      </c>
      <c r="W617" s="156"/>
      <c r="X617" s="156" t="s">
        <v>158</v>
      </c>
      <c r="Y617" s="149"/>
      <c r="Z617" s="149"/>
      <c r="AA617" s="149"/>
      <c r="AB617" s="149"/>
      <c r="AC617" s="149"/>
      <c r="AD617" s="149"/>
      <c r="AE617" s="149"/>
      <c r="AF617" s="149"/>
      <c r="AG617" s="149" t="s">
        <v>532</v>
      </c>
      <c r="AH617" s="149"/>
      <c r="AI617" s="149"/>
      <c r="AJ617" s="149"/>
      <c r="AK617" s="149"/>
      <c r="AL617" s="149"/>
      <c r="AM617" s="149"/>
      <c r="AN617" s="149"/>
      <c r="AO617" s="149"/>
      <c r="AP617" s="149"/>
      <c r="AQ617" s="149"/>
      <c r="AR617" s="149"/>
      <c r="AS617" s="149"/>
      <c r="AT617" s="149"/>
      <c r="AU617" s="149"/>
      <c r="AV617" s="149"/>
      <c r="AW617" s="149"/>
      <c r="AX617" s="149"/>
      <c r="AY617" s="149"/>
      <c r="AZ617" s="149"/>
      <c r="BA617" s="149"/>
      <c r="BB617" s="149"/>
      <c r="BC617" s="149"/>
      <c r="BD617" s="149"/>
      <c r="BE617" s="149"/>
      <c r="BF617" s="149"/>
      <c r="BG617" s="149"/>
      <c r="BH617" s="149"/>
    </row>
    <row r="618" spans="1:60" outlineLevel="1" x14ac:dyDescent="0.2">
      <c r="A618" s="154"/>
      <c r="B618" s="155"/>
      <c r="C618" s="253" t="s">
        <v>211</v>
      </c>
      <c r="D618" s="254"/>
      <c r="E618" s="254"/>
      <c r="F618" s="254"/>
      <c r="G618" s="254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6"/>
      <c r="V618" s="156"/>
      <c r="W618" s="156"/>
      <c r="X618" s="156"/>
      <c r="Y618" s="149"/>
      <c r="Z618" s="149"/>
      <c r="AA618" s="149"/>
      <c r="AB618" s="149"/>
      <c r="AC618" s="149"/>
      <c r="AD618" s="149"/>
      <c r="AE618" s="149"/>
      <c r="AF618" s="149"/>
      <c r="AG618" s="149" t="s">
        <v>161</v>
      </c>
      <c r="AH618" s="149"/>
      <c r="AI618" s="149"/>
      <c r="AJ618" s="149"/>
      <c r="AK618" s="149"/>
      <c r="AL618" s="149"/>
      <c r="AM618" s="149"/>
      <c r="AN618" s="149"/>
      <c r="AO618" s="149"/>
      <c r="AP618" s="149"/>
      <c r="AQ618" s="149"/>
      <c r="AR618" s="149"/>
      <c r="AS618" s="149"/>
      <c r="AT618" s="149"/>
      <c r="AU618" s="149"/>
      <c r="AV618" s="149"/>
      <c r="AW618" s="149"/>
      <c r="AX618" s="149"/>
      <c r="AY618" s="149"/>
      <c r="AZ618" s="149"/>
      <c r="BA618" s="149"/>
      <c r="BB618" s="149"/>
      <c r="BC618" s="149"/>
      <c r="BD618" s="149"/>
      <c r="BE618" s="149"/>
      <c r="BF618" s="149"/>
      <c r="BG618" s="149"/>
      <c r="BH618" s="149"/>
    </row>
    <row r="619" spans="1:60" ht="22.5" outlineLevel="1" x14ac:dyDescent="0.2">
      <c r="A619" s="165">
        <v>153</v>
      </c>
      <c r="B619" s="166" t="s">
        <v>734</v>
      </c>
      <c r="C619" s="180" t="s">
        <v>737</v>
      </c>
      <c r="D619" s="181" t="s">
        <v>238</v>
      </c>
      <c r="E619" s="168">
        <v>8</v>
      </c>
      <c r="F619" s="167"/>
      <c r="G619" s="168">
        <f>ROUND(E619*F619,2)</f>
        <v>0</v>
      </c>
      <c r="H619" s="167"/>
      <c r="I619" s="168">
        <f>ROUND(E619*H619,2)</f>
        <v>0</v>
      </c>
      <c r="J619" s="167"/>
      <c r="K619" s="168">
        <f>ROUND(E619*J619,2)</f>
        <v>0</v>
      </c>
      <c r="L619" s="168">
        <v>21</v>
      </c>
      <c r="M619" s="168">
        <f>G619*(1+L619/100)</f>
        <v>0</v>
      </c>
      <c r="N619" s="168">
        <v>6.0000000000000002E-5</v>
      </c>
      <c r="O619" s="168">
        <f>ROUND(E619*N619,2)</f>
        <v>0</v>
      </c>
      <c r="P619" s="168">
        <v>0</v>
      </c>
      <c r="Q619" s="168">
        <f>ROUND(E619*P619,2)</f>
        <v>0</v>
      </c>
      <c r="R619" s="168"/>
      <c r="S619" s="168" t="s">
        <v>157</v>
      </c>
      <c r="T619" s="169" t="s">
        <v>157</v>
      </c>
      <c r="U619" s="156">
        <v>0.13</v>
      </c>
      <c r="V619" s="156">
        <f>ROUND(E619*U619,2)</f>
        <v>1.04</v>
      </c>
      <c r="W619" s="156"/>
      <c r="X619" s="156" t="s">
        <v>158</v>
      </c>
      <c r="Y619" s="149"/>
      <c r="Z619" s="149"/>
      <c r="AA619" s="149"/>
      <c r="AB619" s="149"/>
      <c r="AC619" s="149"/>
      <c r="AD619" s="149"/>
      <c r="AE619" s="149"/>
      <c r="AF619" s="149"/>
      <c r="AG619" s="149" t="s">
        <v>532</v>
      </c>
      <c r="AH619" s="149"/>
      <c r="AI619" s="149"/>
      <c r="AJ619" s="149"/>
      <c r="AK619" s="149"/>
      <c r="AL619" s="149"/>
      <c r="AM619" s="149"/>
      <c r="AN619" s="149"/>
      <c r="AO619" s="149"/>
      <c r="AP619" s="149"/>
      <c r="AQ619" s="149"/>
      <c r="AR619" s="149"/>
      <c r="AS619" s="149"/>
      <c r="AT619" s="149"/>
      <c r="AU619" s="149"/>
      <c r="AV619" s="149"/>
      <c r="AW619" s="149"/>
      <c r="AX619" s="149"/>
      <c r="AY619" s="149"/>
      <c r="AZ619" s="149"/>
      <c r="BA619" s="149"/>
      <c r="BB619" s="149"/>
      <c r="BC619" s="149"/>
      <c r="BD619" s="149"/>
      <c r="BE619" s="149"/>
      <c r="BF619" s="149"/>
      <c r="BG619" s="149"/>
      <c r="BH619" s="149"/>
    </row>
    <row r="620" spans="1:60" outlineLevel="1" x14ac:dyDescent="0.2">
      <c r="A620" s="154"/>
      <c r="B620" s="155"/>
      <c r="C620" s="253" t="s">
        <v>211</v>
      </c>
      <c r="D620" s="254"/>
      <c r="E620" s="254"/>
      <c r="F620" s="254"/>
      <c r="G620" s="254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6"/>
      <c r="V620" s="156"/>
      <c r="W620" s="156"/>
      <c r="X620" s="156"/>
      <c r="Y620" s="149"/>
      <c r="Z620" s="149"/>
      <c r="AA620" s="149"/>
      <c r="AB620" s="149"/>
      <c r="AC620" s="149"/>
      <c r="AD620" s="149"/>
      <c r="AE620" s="149"/>
      <c r="AF620" s="149"/>
      <c r="AG620" s="149" t="s">
        <v>161</v>
      </c>
      <c r="AH620" s="149"/>
      <c r="AI620" s="149"/>
      <c r="AJ620" s="149"/>
      <c r="AK620" s="149"/>
      <c r="AL620" s="149"/>
      <c r="AM620" s="149"/>
      <c r="AN620" s="149"/>
      <c r="AO620" s="149"/>
      <c r="AP620" s="149"/>
      <c r="AQ620" s="149"/>
      <c r="AR620" s="149"/>
      <c r="AS620" s="149"/>
      <c r="AT620" s="149"/>
      <c r="AU620" s="149"/>
      <c r="AV620" s="149"/>
      <c r="AW620" s="149"/>
      <c r="AX620" s="149"/>
      <c r="AY620" s="149"/>
      <c r="AZ620" s="149"/>
      <c r="BA620" s="149"/>
      <c r="BB620" s="149"/>
      <c r="BC620" s="149"/>
      <c r="BD620" s="149"/>
      <c r="BE620" s="149"/>
      <c r="BF620" s="149"/>
      <c r="BG620" s="149"/>
      <c r="BH620" s="149"/>
    </row>
    <row r="621" spans="1:60" ht="22.5" outlineLevel="1" x14ac:dyDescent="0.2">
      <c r="A621" s="165">
        <v>154</v>
      </c>
      <c r="B621" s="166" t="s">
        <v>734</v>
      </c>
      <c r="C621" s="180" t="s">
        <v>738</v>
      </c>
      <c r="D621" s="181" t="s">
        <v>238</v>
      </c>
      <c r="E621" s="168">
        <v>48</v>
      </c>
      <c r="F621" s="167"/>
      <c r="G621" s="168">
        <f>ROUND(E621*F621,2)</f>
        <v>0</v>
      </c>
      <c r="H621" s="167"/>
      <c r="I621" s="168">
        <f>ROUND(E621*H621,2)</f>
        <v>0</v>
      </c>
      <c r="J621" s="167"/>
      <c r="K621" s="168">
        <f>ROUND(E621*J621,2)</f>
        <v>0</v>
      </c>
      <c r="L621" s="168">
        <v>21</v>
      </c>
      <c r="M621" s="168">
        <f>G621*(1+L621/100)</f>
        <v>0</v>
      </c>
      <c r="N621" s="168">
        <v>9.0000000000000006E-5</v>
      </c>
      <c r="O621" s="168">
        <f>ROUND(E621*N621,2)</f>
        <v>0</v>
      </c>
      <c r="P621" s="168">
        <v>0</v>
      </c>
      <c r="Q621" s="168">
        <f>ROUND(E621*P621,2)</f>
        <v>0</v>
      </c>
      <c r="R621" s="168"/>
      <c r="S621" s="168" t="s">
        <v>157</v>
      </c>
      <c r="T621" s="169" t="s">
        <v>157</v>
      </c>
      <c r="U621" s="156">
        <v>0.13</v>
      </c>
      <c r="V621" s="156">
        <f>ROUND(E621*U621,2)</f>
        <v>6.24</v>
      </c>
      <c r="W621" s="156"/>
      <c r="X621" s="156" t="s">
        <v>158</v>
      </c>
      <c r="Y621" s="149"/>
      <c r="Z621" s="149"/>
      <c r="AA621" s="149"/>
      <c r="AB621" s="149"/>
      <c r="AC621" s="149"/>
      <c r="AD621" s="149"/>
      <c r="AE621" s="149"/>
      <c r="AF621" s="149"/>
      <c r="AG621" s="149" t="s">
        <v>532</v>
      </c>
      <c r="AH621" s="149"/>
      <c r="AI621" s="149"/>
      <c r="AJ621" s="149"/>
      <c r="AK621" s="149"/>
      <c r="AL621" s="149"/>
      <c r="AM621" s="149"/>
      <c r="AN621" s="149"/>
      <c r="AO621" s="149"/>
      <c r="AP621" s="149"/>
      <c r="AQ621" s="149"/>
      <c r="AR621" s="149"/>
      <c r="AS621" s="149"/>
      <c r="AT621" s="149"/>
      <c r="AU621" s="149"/>
      <c r="AV621" s="149"/>
      <c r="AW621" s="149"/>
      <c r="AX621" s="149"/>
      <c r="AY621" s="149"/>
      <c r="AZ621" s="149"/>
      <c r="BA621" s="149"/>
      <c r="BB621" s="149"/>
      <c r="BC621" s="149"/>
      <c r="BD621" s="149"/>
      <c r="BE621" s="149"/>
      <c r="BF621" s="149"/>
      <c r="BG621" s="149"/>
      <c r="BH621" s="149"/>
    </row>
    <row r="622" spans="1:60" outlineLevel="1" x14ac:dyDescent="0.2">
      <c r="A622" s="154"/>
      <c r="B622" s="155"/>
      <c r="C622" s="253" t="s">
        <v>211</v>
      </c>
      <c r="D622" s="254"/>
      <c r="E622" s="254"/>
      <c r="F622" s="254"/>
      <c r="G622" s="254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6"/>
      <c r="V622" s="156"/>
      <c r="W622" s="156"/>
      <c r="X622" s="156"/>
      <c r="Y622" s="149"/>
      <c r="Z622" s="149"/>
      <c r="AA622" s="149"/>
      <c r="AB622" s="149"/>
      <c r="AC622" s="149"/>
      <c r="AD622" s="149"/>
      <c r="AE622" s="149"/>
      <c r="AF622" s="149"/>
      <c r="AG622" s="149" t="s">
        <v>161</v>
      </c>
      <c r="AH622" s="149"/>
      <c r="AI622" s="149"/>
      <c r="AJ622" s="149"/>
      <c r="AK622" s="149"/>
      <c r="AL622" s="149"/>
      <c r="AM622" s="149"/>
      <c r="AN622" s="149"/>
      <c r="AO622" s="149"/>
      <c r="AP622" s="149"/>
      <c r="AQ622" s="149"/>
      <c r="AR622" s="149"/>
      <c r="AS622" s="149"/>
      <c r="AT622" s="149"/>
      <c r="AU622" s="149"/>
      <c r="AV622" s="149"/>
      <c r="AW622" s="149"/>
      <c r="AX622" s="149"/>
      <c r="AY622" s="149"/>
      <c r="AZ622" s="149"/>
      <c r="BA622" s="149"/>
      <c r="BB622" s="149"/>
      <c r="BC622" s="149"/>
      <c r="BD622" s="149"/>
      <c r="BE622" s="149"/>
      <c r="BF622" s="149"/>
      <c r="BG622" s="149"/>
      <c r="BH622" s="149"/>
    </row>
    <row r="623" spans="1:60" outlineLevel="1" x14ac:dyDescent="0.2">
      <c r="A623" s="165">
        <v>155</v>
      </c>
      <c r="B623" s="166" t="s">
        <v>739</v>
      </c>
      <c r="C623" s="180" t="s">
        <v>740</v>
      </c>
      <c r="D623" s="181" t="s">
        <v>238</v>
      </c>
      <c r="E623" s="168">
        <v>22</v>
      </c>
      <c r="F623" s="167"/>
      <c r="G623" s="168">
        <f>ROUND(E623*F623,2)</f>
        <v>0</v>
      </c>
      <c r="H623" s="167"/>
      <c r="I623" s="168">
        <f>ROUND(E623*H623,2)</f>
        <v>0</v>
      </c>
      <c r="J623" s="167"/>
      <c r="K623" s="168">
        <f>ROUND(E623*J623,2)</f>
        <v>0</v>
      </c>
      <c r="L623" s="168">
        <v>21</v>
      </c>
      <c r="M623" s="168">
        <f>G623*(1+L623/100)</f>
        <v>0</v>
      </c>
      <c r="N623" s="168">
        <v>7.6000000000000004E-4</v>
      </c>
      <c r="O623" s="168">
        <f>ROUND(E623*N623,2)</f>
        <v>0.02</v>
      </c>
      <c r="P623" s="168">
        <v>0</v>
      </c>
      <c r="Q623" s="168">
        <f>ROUND(E623*P623,2)</f>
        <v>0</v>
      </c>
      <c r="R623" s="168"/>
      <c r="S623" s="168" t="s">
        <v>157</v>
      </c>
      <c r="T623" s="169" t="s">
        <v>157</v>
      </c>
      <c r="U623" s="156">
        <v>0.3</v>
      </c>
      <c r="V623" s="156">
        <f>ROUND(E623*U623,2)</f>
        <v>6.6</v>
      </c>
      <c r="W623" s="156"/>
      <c r="X623" s="156" t="s">
        <v>158</v>
      </c>
      <c r="Y623" s="149"/>
      <c r="Z623" s="149"/>
      <c r="AA623" s="149"/>
      <c r="AB623" s="149"/>
      <c r="AC623" s="149"/>
      <c r="AD623" s="149"/>
      <c r="AE623" s="149"/>
      <c r="AF623" s="149"/>
      <c r="AG623" s="149" t="s">
        <v>532</v>
      </c>
      <c r="AH623" s="149"/>
      <c r="AI623" s="149"/>
      <c r="AJ623" s="149"/>
      <c r="AK623" s="149"/>
      <c r="AL623" s="149"/>
      <c r="AM623" s="149"/>
      <c r="AN623" s="149"/>
      <c r="AO623" s="149"/>
      <c r="AP623" s="149"/>
      <c r="AQ623" s="149"/>
      <c r="AR623" s="149"/>
      <c r="AS623" s="149"/>
      <c r="AT623" s="149"/>
      <c r="AU623" s="149"/>
      <c r="AV623" s="149"/>
      <c r="AW623" s="149"/>
      <c r="AX623" s="149"/>
      <c r="AY623" s="149"/>
      <c r="AZ623" s="149"/>
      <c r="BA623" s="149"/>
      <c r="BB623" s="149"/>
      <c r="BC623" s="149"/>
      <c r="BD623" s="149"/>
      <c r="BE623" s="149"/>
      <c r="BF623" s="149"/>
      <c r="BG623" s="149"/>
      <c r="BH623" s="149"/>
    </row>
    <row r="624" spans="1:60" outlineLevel="1" x14ac:dyDescent="0.2">
      <c r="A624" s="154"/>
      <c r="B624" s="155"/>
      <c r="C624" s="253" t="s">
        <v>211</v>
      </c>
      <c r="D624" s="254"/>
      <c r="E624" s="254"/>
      <c r="F624" s="254"/>
      <c r="G624" s="254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6"/>
      <c r="V624" s="156"/>
      <c r="W624" s="156"/>
      <c r="X624" s="156"/>
      <c r="Y624" s="149"/>
      <c r="Z624" s="149"/>
      <c r="AA624" s="149"/>
      <c r="AB624" s="149"/>
      <c r="AC624" s="149"/>
      <c r="AD624" s="149"/>
      <c r="AE624" s="149"/>
      <c r="AF624" s="149"/>
      <c r="AG624" s="149" t="s">
        <v>161</v>
      </c>
      <c r="AH624" s="149"/>
      <c r="AI624" s="149"/>
      <c r="AJ624" s="149"/>
      <c r="AK624" s="149"/>
      <c r="AL624" s="149"/>
      <c r="AM624" s="149"/>
      <c r="AN624" s="149"/>
      <c r="AO624" s="149"/>
      <c r="AP624" s="149"/>
      <c r="AQ624" s="149"/>
      <c r="AR624" s="149"/>
      <c r="AS624" s="149"/>
      <c r="AT624" s="149"/>
      <c r="AU624" s="149"/>
      <c r="AV624" s="149"/>
      <c r="AW624" s="149"/>
      <c r="AX624" s="149"/>
      <c r="AY624" s="149"/>
      <c r="AZ624" s="149"/>
      <c r="BA624" s="149"/>
      <c r="BB624" s="149"/>
      <c r="BC624" s="149"/>
      <c r="BD624" s="149"/>
      <c r="BE624" s="149"/>
      <c r="BF624" s="149"/>
      <c r="BG624" s="149"/>
      <c r="BH624" s="149"/>
    </row>
    <row r="625" spans="1:60" outlineLevel="1" x14ac:dyDescent="0.2">
      <c r="A625" s="165">
        <v>156</v>
      </c>
      <c r="B625" s="166" t="s">
        <v>741</v>
      </c>
      <c r="C625" s="180" t="s">
        <v>742</v>
      </c>
      <c r="D625" s="181" t="s">
        <v>238</v>
      </c>
      <c r="E625" s="168">
        <v>19</v>
      </c>
      <c r="F625" s="167"/>
      <c r="G625" s="168">
        <f>ROUND(E625*F625,2)</f>
        <v>0</v>
      </c>
      <c r="H625" s="167"/>
      <c r="I625" s="168">
        <f>ROUND(E625*H625,2)</f>
        <v>0</v>
      </c>
      <c r="J625" s="167"/>
      <c r="K625" s="168">
        <f>ROUND(E625*J625,2)</f>
        <v>0</v>
      </c>
      <c r="L625" s="168">
        <v>21</v>
      </c>
      <c r="M625" s="168">
        <f>G625*(1+L625/100)</f>
        <v>0</v>
      </c>
      <c r="N625" s="168">
        <v>8.8000000000000003E-4</v>
      </c>
      <c r="O625" s="168">
        <f>ROUND(E625*N625,2)</f>
        <v>0.02</v>
      </c>
      <c r="P625" s="168">
        <v>0</v>
      </c>
      <c r="Q625" s="168">
        <f>ROUND(E625*P625,2)</f>
        <v>0</v>
      </c>
      <c r="R625" s="168"/>
      <c r="S625" s="168" t="s">
        <v>157</v>
      </c>
      <c r="T625" s="169" t="s">
        <v>157</v>
      </c>
      <c r="U625" s="156">
        <v>0.31</v>
      </c>
      <c r="V625" s="156">
        <f>ROUND(E625*U625,2)</f>
        <v>5.89</v>
      </c>
      <c r="W625" s="156"/>
      <c r="X625" s="156" t="s">
        <v>158</v>
      </c>
      <c r="Y625" s="149"/>
      <c r="Z625" s="149"/>
      <c r="AA625" s="149"/>
      <c r="AB625" s="149"/>
      <c r="AC625" s="149"/>
      <c r="AD625" s="149"/>
      <c r="AE625" s="149"/>
      <c r="AF625" s="149"/>
      <c r="AG625" s="149" t="s">
        <v>532</v>
      </c>
      <c r="AH625" s="149"/>
      <c r="AI625" s="149"/>
      <c r="AJ625" s="149"/>
      <c r="AK625" s="149"/>
      <c r="AL625" s="149"/>
      <c r="AM625" s="149"/>
      <c r="AN625" s="149"/>
      <c r="AO625" s="149"/>
      <c r="AP625" s="149"/>
      <c r="AQ625" s="149"/>
      <c r="AR625" s="149"/>
      <c r="AS625" s="149"/>
      <c r="AT625" s="149"/>
      <c r="AU625" s="149"/>
      <c r="AV625" s="149"/>
      <c r="AW625" s="149"/>
      <c r="AX625" s="149"/>
      <c r="AY625" s="149"/>
      <c r="AZ625" s="149"/>
      <c r="BA625" s="149"/>
      <c r="BB625" s="149"/>
      <c r="BC625" s="149"/>
      <c r="BD625" s="149"/>
      <c r="BE625" s="149"/>
      <c r="BF625" s="149"/>
      <c r="BG625" s="149"/>
      <c r="BH625" s="149"/>
    </row>
    <row r="626" spans="1:60" outlineLevel="1" x14ac:dyDescent="0.2">
      <c r="A626" s="154"/>
      <c r="B626" s="155"/>
      <c r="C626" s="253" t="s">
        <v>211</v>
      </c>
      <c r="D626" s="254"/>
      <c r="E626" s="254"/>
      <c r="F626" s="254"/>
      <c r="G626" s="254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6"/>
      <c r="V626" s="156"/>
      <c r="W626" s="156"/>
      <c r="X626" s="156"/>
      <c r="Y626" s="149"/>
      <c r="Z626" s="149"/>
      <c r="AA626" s="149"/>
      <c r="AB626" s="149"/>
      <c r="AC626" s="149"/>
      <c r="AD626" s="149"/>
      <c r="AE626" s="149"/>
      <c r="AF626" s="149"/>
      <c r="AG626" s="149" t="s">
        <v>161</v>
      </c>
      <c r="AH626" s="149"/>
      <c r="AI626" s="149"/>
      <c r="AJ626" s="149"/>
      <c r="AK626" s="149"/>
      <c r="AL626" s="149"/>
      <c r="AM626" s="149"/>
      <c r="AN626" s="149"/>
      <c r="AO626" s="149"/>
      <c r="AP626" s="149"/>
      <c r="AQ626" s="149"/>
      <c r="AR626" s="149"/>
      <c r="AS626" s="149"/>
      <c r="AT626" s="149"/>
      <c r="AU626" s="149"/>
      <c r="AV626" s="149"/>
      <c r="AW626" s="149"/>
      <c r="AX626" s="149"/>
      <c r="AY626" s="149"/>
      <c r="AZ626" s="149"/>
      <c r="BA626" s="149"/>
      <c r="BB626" s="149"/>
      <c r="BC626" s="149"/>
      <c r="BD626" s="149"/>
      <c r="BE626" s="149"/>
      <c r="BF626" s="149"/>
      <c r="BG626" s="149"/>
      <c r="BH626" s="149"/>
    </row>
    <row r="627" spans="1:60" outlineLevel="1" x14ac:dyDescent="0.2">
      <c r="A627" s="165">
        <v>157</v>
      </c>
      <c r="B627" s="166" t="s">
        <v>743</v>
      </c>
      <c r="C627" s="180" t="s">
        <v>744</v>
      </c>
      <c r="D627" s="181" t="s">
        <v>238</v>
      </c>
      <c r="E627" s="168">
        <v>8</v>
      </c>
      <c r="F627" s="167"/>
      <c r="G627" s="168">
        <f>ROUND(E627*F627,2)</f>
        <v>0</v>
      </c>
      <c r="H627" s="167"/>
      <c r="I627" s="168">
        <f>ROUND(E627*H627,2)</f>
        <v>0</v>
      </c>
      <c r="J627" s="167"/>
      <c r="K627" s="168">
        <f>ROUND(E627*J627,2)</f>
        <v>0</v>
      </c>
      <c r="L627" s="168">
        <v>21</v>
      </c>
      <c r="M627" s="168">
        <f>G627*(1+L627/100)</f>
        <v>0</v>
      </c>
      <c r="N627" s="168">
        <v>1.01E-3</v>
      </c>
      <c r="O627" s="168">
        <f>ROUND(E627*N627,2)</f>
        <v>0.01</v>
      </c>
      <c r="P627" s="168">
        <v>0</v>
      </c>
      <c r="Q627" s="168">
        <f>ROUND(E627*P627,2)</f>
        <v>0</v>
      </c>
      <c r="R627" s="168"/>
      <c r="S627" s="168" t="s">
        <v>157</v>
      </c>
      <c r="T627" s="169" t="s">
        <v>157</v>
      </c>
      <c r="U627" s="156">
        <v>0.32</v>
      </c>
      <c r="V627" s="156">
        <f>ROUND(E627*U627,2)</f>
        <v>2.56</v>
      </c>
      <c r="W627" s="156"/>
      <c r="X627" s="156" t="s">
        <v>158</v>
      </c>
      <c r="Y627" s="149"/>
      <c r="Z627" s="149"/>
      <c r="AA627" s="149"/>
      <c r="AB627" s="149"/>
      <c r="AC627" s="149"/>
      <c r="AD627" s="149"/>
      <c r="AE627" s="149"/>
      <c r="AF627" s="149"/>
      <c r="AG627" s="149" t="s">
        <v>532</v>
      </c>
      <c r="AH627" s="149"/>
      <c r="AI627" s="149"/>
      <c r="AJ627" s="149"/>
      <c r="AK627" s="149"/>
      <c r="AL627" s="149"/>
      <c r="AM627" s="149"/>
      <c r="AN627" s="149"/>
      <c r="AO627" s="149"/>
      <c r="AP627" s="149"/>
      <c r="AQ627" s="149"/>
      <c r="AR627" s="149"/>
      <c r="AS627" s="149"/>
      <c r="AT627" s="149"/>
      <c r="AU627" s="149"/>
      <c r="AV627" s="149"/>
      <c r="AW627" s="149"/>
      <c r="AX627" s="149"/>
      <c r="AY627" s="149"/>
      <c r="AZ627" s="149"/>
      <c r="BA627" s="149"/>
      <c r="BB627" s="149"/>
      <c r="BC627" s="149"/>
      <c r="BD627" s="149"/>
      <c r="BE627" s="149"/>
      <c r="BF627" s="149"/>
      <c r="BG627" s="149"/>
      <c r="BH627" s="149"/>
    </row>
    <row r="628" spans="1:60" outlineLevel="1" x14ac:dyDescent="0.2">
      <c r="A628" s="154"/>
      <c r="B628" s="155"/>
      <c r="C628" s="253" t="s">
        <v>211</v>
      </c>
      <c r="D628" s="254"/>
      <c r="E628" s="254"/>
      <c r="F628" s="254"/>
      <c r="G628" s="254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6"/>
      <c r="V628" s="156"/>
      <c r="W628" s="156"/>
      <c r="X628" s="156"/>
      <c r="Y628" s="149"/>
      <c r="Z628" s="149"/>
      <c r="AA628" s="149"/>
      <c r="AB628" s="149"/>
      <c r="AC628" s="149"/>
      <c r="AD628" s="149"/>
      <c r="AE628" s="149"/>
      <c r="AF628" s="149"/>
      <c r="AG628" s="149" t="s">
        <v>161</v>
      </c>
      <c r="AH628" s="149"/>
      <c r="AI628" s="149"/>
      <c r="AJ628" s="149"/>
      <c r="AK628" s="149"/>
      <c r="AL628" s="149"/>
      <c r="AM628" s="149"/>
      <c r="AN628" s="149"/>
      <c r="AO628" s="149"/>
      <c r="AP628" s="149"/>
      <c r="AQ628" s="149"/>
      <c r="AR628" s="149"/>
      <c r="AS628" s="149"/>
      <c r="AT628" s="149"/>
      <c r="AU628" s="149"/>
      <c r="AV628" s="149"/>
      <c r="AW628" s="149"/>
      <c r="AX628" s="149"/>
      <c r="AY628" s="149"/>
      <c r="AZ628" s="149"/>
      <c r="BA628" s="149"/>
      <c r="BB628" s="149"/>
      <c r="BC628" s="149"/>
      <c r="BD628" s="149"/>
      <c r="BE628" s="149"/>
      <c r="BF628" s="149"/>
      <c r="BG628" s="149"/>
      <c r="BH628" s="149"/>
    </row>
    <row r="629" spans="1:60" outlineLevel="1" x14ac:dyDescent="0.2">
      <c r="A629" s="165">
        <v>158</v>
      </c>
      <c r="B629" s="166" t="s">
        <v>745</v>
      </c>
      <c r="C629" s="180" t="s">
        <v>746</v>
      </c>
      <c r="D629" s="181" t="s">
        <v>238</v>
      </c>
      <c r="E629" s="168">
        <v>48</v>
      </c>
      <c r="F629" s="167"/>
      <c r="G629" s="168">
        <f>ROUND(E629*F629,2)</f>
        <v>0</v>
      </c>
      <c r="H629" s="167"/>
      <c r="I629" s="168">
        <f>ROUND(E629*H629,2)</f>
        <v>0</v>
      </c>
      <c r="J629" s="167"/>
      <c r="K629" s="168">
        <f>ROUND(E629*J629,2)</f>
        <v>0</v>
      </c>
      <c r="L629" s="168">
        <v>21</v>
      </c>
      <c r="M629" s="168">
        <f>G629*(1+L629/100)</f>
        <v>0</v>
      </c>
      <c r="N629" s="168">
        <v>1.6000000000000001E-3</v>
      </c>
      <c r="O629" s="168">
        <f>ROUND(E629*N629,2)</f>
        <v>0.08</v>
      </c>
      <c r="P629" s="168">
        <v>0</v>
      </c>
      <c r="Q629" s="168">
        <f>ROUND(E629*P629,2)</f>
        <v>0</v>
      </c>
      <c r="R629" s="168"/>
      <c r="S629" s="168" t="s">
        <v>157</v>
      </c>
      <c r="T629" s="169" t="s">
        <v>157</v>
      </c>
      <c r="U629" s="156">
        <v>0.33</v>
      </c>
      <c r="V629" s="156">
        <f>ROUND(E629*U629,2)</f>
        <v>15.84</v>
      </c>
      <c r="W629" s="156"/>
      <c r="X629" s="156" t="s">
        <v>158</v>
      </c>
      <c r="Y629" s="149"/>
      <c r="Z629" s="149"/>
      <c r="AA629" s="149"/>
      <c r="AB629" s="149"/>
      <c r="AC629" s="149"/>
      <c r="AD629" s="149"/>
      <c r="AE629" s="149"/>
      <c r="AF629" s="149"/>
      <c r="AG629" s="149" t="s">
        <v>532</v>
      </c>
      <c r="AH629" s="149"/>
      <c r="AI629" s="149"/>
      <c r="AJ629" s="149"/>
      <c r="AK629" s="149"/>
      <c r="AL629" s="149"/>
      <c r="AM629" s="149"/>
      <c r="AN629" s="149"/>
      <c r="AO629" s="149"/>
      <c r="AP629" s="149"/>
      <c r="AQ629" s="149"/>
      <c r="AR629" s="149"/>
      <c r="AS629" s="149"/>
      <c r="AT629" s="149"/>
      <c r="AU629" s="149"/>
      <c r="AV629" s="149"/>
      <c r="AW629" s="149"/>
      <c r="AX629" s="149"/>
      <c r="AY629" s="149"/>
      <c r="AZ629" s="149"/>
      <c r="BA629" s="149"/>
      <c r="BB629" s="149"/>
      <c r="BC629" s="149"/>
      <c r="BD629" s="149"/>
      <c r="BE629" s="149"/>
      <c r="BF629" s="149"/>
      <c r="BG629" s="149"/>
      <c r="BH629" s="149"/>
    </row>
    <row r="630" spans="1:60" outlineLevel="1" x14ac:dyDescent="0.2">
      <c r="A630" s="154"/>
      <c r="B630" s="155"/>
      <c r="C630" s="253" t="s">
        <v>211</v>
      </c>
      <c r="D630" s="254"/>
      <c r="E630" s="254"/>
      <c r="F630" s="254"/>
      <c r="G630" s="254"/>
      <c r="H630" s="156"/>
      <c r="I630" s="156"/>
      <c r="J630" s="156"/>
      <c r="K630" s="156"/>
      <c r="L630" s="156"/>
      <c r="M630" s="156"/>
      <c r="N630" s="156"/>
      <c r="O630" s="156"/>
      <c r="P630" s="156"/>
      <c r="Q630" s="156"/>
      <c r="R630" s="156"/>
      <c r="S630" s="156"/>
      <c r="T630" s="156"/>
      <c r="U630" s="156"/>
      <c r="V630" s="156"/>
      <c r="W630" s="156"/>
      <c r="X630" s="156"/>
      <c r="Y630" s="149"/>
      <c r="Z630" s="149"/>
      <c r="AA630" s="149"/>
      <c r="AB630" s="149"/>
      <c r="AC630" s="149"/>
      <c r="AD630" s="149"/>
      <c r="AE630" s="149"/>
      <c r="AF630" s="149"/>
      <c r="AG630" s="149" t="s">
        <v>161</v>
      </c>
      <c r="AH630" s="149"/>
      <c r="AI630" s="149"/>
      <c r="AJ630" s="149"/>
      <c r="AK630" s="149"/>
      <c r="AL630" s="149"/>
      <c r="AM630" s="149"/>
      <c r="AN630" s="149"/>
      <c r="AO630" s="149"/>
      <c r="AP630" s="149"/>
      <c r="AQ630" s="149"/>
      <c r="AR630" s="149"/>
      <c r="AS630" s="149"/>
      <c r="AT630" s="149"/>
      <c r="AU630" s="149"/>
      <c r="AV630" s="149"/>
      <c r="AW630" s="149"/>
      <c r="AX630" s="149"/>
      <c r="AY630" s="149"/>
      <c r="AZ630" s="149"/>
      <c r="BA630" s="149"/>
      <c r="BB630" s="149"/>
      <c r="BC630" s="149"/>
      <c r="BD630" s="149"/>
      <c r="BE630" s="149"/>
      <c r="BF630" s="149"/>
      <c r="BG630" s="149"/>
      <c r="BH630" s="149"/>
    </row>
    <row r="631" spans="1:60" outlineLevel="1" x14ac:dyDescent="0.2">
      <c r="A631" s="165">
        <v>159</v>
      </c>
      <c r="B631" s="166" t="s">
        <v>747</v>
      </c>
      <c r="C631" s="180" t="s">
        <v>748</v>
      </c>
      <c r="D631" s="181" t="s">
        <v>238</v>
      </c>
      <c r="E631" s="168">
        <v>97</v>
      </c>
      <c r="F631" s="167"/>
      <c r="G631" s="168">
        <f>ROUND(E631*F631,2)</f>
        <v>0</v>
      </c>
      <c r="H631" s="167"/>
      <c r="I631" s="168">
        <f>ROUND(E631*H631,2)</f>
        <v>0</v>
      </c>
      <c r="J631" s="167"/>
      <c r="K631" s="168">
        <f>ROUND(E631*J631,2)</f>
        <v>0</v>
      </c>
      <c r="L631" s="168">
        <v>21</v>
      </c>
      <c r="M631" s="168">
        <f>G631*(1+L631/100)</f>
        <v>0</v>
      </c>
      <c r="N631" s="168">
        <v>0</v>
      </c>
      <c r="O631" s="168">
        <f>ROUND(E631*N631,2)</f>
        <v>0</v>
      </c>
      <c r="P631" s="168">
        <v>0</v>
      </c>
      <c r="Q631" s="168">
        <f>ROUND(E631*P631,2)</f>
        <v>0</v>
      </c>
      <c r="R631" s="168"/>
      <c r="S631" s="168" t="s">
        <v>157</v>
      </c>
      <c r="T631" s="169" t="s">
        <v>157</v>
      </c>
      <c r="U631" s="156">
        <v>0.02</v>
      </c>
      <c r="V631" s="156">
        <f>ROUND(E631*U631,2)</f>
        <v>1.94</v>
      </c>
      <c r="W631" s="156"/>
      <c r="X631" s="156" t="s">
        <v>158</v>
      </c>
      <c r="Y631" s="149"/>
      <c r="Z631" s="149"/>
      <c r="AA631" s="149"/>
      <c r="AB631" s="149"/>
      <c r="AC631" s="149"/>
      <c r="AD631" s="149"/>
      <c r="AE631" s="149"/>
      <c r="AF631" s="149"/>
      <c r="AG631" s="149" t="s">
        <v>532</v>
      </c>
      <c r="AH631" s="149"/>
      <c r="AI631" s="149"/>
      <c r="AJ631" s="149"/>
      <c r="AK631" s="149"/>
      <c r="AL631" s="149"/>
      <c r="AM631" s="149"/>
      <c r="AN631" s="149"/>
      <c r="AO631" s="149"/>
      <c r="AP631" s="149"/>
      <c r="AQ631" s="149"/>
      <c r="AR631" s="149"/>
      <c r="AS631" s="149"/>
      <c r="AT631" s="149"/>
      <c r="AU631" s="149"/>
      <c r="AV631" s="149"/>
      <c r="AW631" s="149"/>
      <c r="AX631" s="149"/>
      <c r="AY631" s="149"/>
      <c r="AZ631" s="149"/>
      <c r="BA631" s="149"/>
      <c r="BB631" s="149"/>
      <c r="BC631" s="149"/>
      <c r="BD631" s="149"/>
      <c r="BE631" s="149"/>
      <c r="BF631" s="149"/>
      <c r="BG631" s="149"/>
      <c r="BH631" s="149"/>
    </row>
    <row r="632" spans="1:60" outlineLevel="1" x14ac:dyDescent="0.2">
      <c r="A632" s="154"/>
      <c r="B632" s="155"/>
      <c r="C632" s="253" t="s">
        <v>211</v>
      </c>
      <c r="D632" s="254"/>
      <c r="E632" s="254"/>
      <c r="F632" s="254"/>
      <c r="G632" s="254"/>
      <c r="H632" s="156"/>
      <c r="I632" s="156"/>
      <c r="J632" s="156"/>
      <c r="K632" s="156"/>
      <c r="L632" s="156"/>
      <c r="M632" s="156"/>
      <c r="N632" s="156"/>
      <c r="O632" s="156"/>
      <c r="P632" s="156"/>
      <c r="Q632" s="156"/>
      <c r="R632" s="156"/>
      <c r="S632" s="156"/>
      <c r="T632" s="156"/>
      <c r="U632" s="156"/>
      <c r="V632" s="156"/>
      <c r="W632" s="156"/>
      <c r="X632" s="156"/>
      <c r="Y632" s="149"/>
      <c r="Z632" s="149"/>
      <c r="AA632" s="149"/>
      <c r="AB632" s="149"/>
      <c r="AC632" s="149"/>
      <c r="AD632" s="149"/>
      <c r="AE632" s="149"/>
      <c r="AF632" s="149"/>
      <c r="AG632" s="149" t="s">
        <v>161</v>
      </c>
      <c r="AH632" s="149"/>
      <c r="AI632" s="149"/>
      <c r="AJ632" s="149"/>
      <c r="AK632" s="149"/>
      <c r="AL632" s="149"/>
      <c r="AM632" s="149"/>
      <c r="AN632" s="149"/>
      <c r="AO632" s="149"/>
      <c r="AP632" s="149"/>
      <c r="AQ632" s="149"/>
      <c r="AR632" s="149"/>
      <c r="AS632" s="149"/>
      <c r="AT632" s="149"/>
      <c r="AU632" s="149"/>
      <c r="AV632" s="149"/>
      <c r="AW632" s="149"/>
      <c r="AX632" s="149"/>
      <c r="AY632" s="149"/>
      <c r="AZ632" s="149"/>
      <c r="BA632" s="149"/>
      <c r="BB632" s="149"/>
      <c r="BC632" s="149"/>
      <c r="BD632" s="149"/>
      <c r="BE632" s="149"/>
      <c r="BF632" s="149"/>
      <c r="BG632" s="149"/>
      <c r="BH632" s="149"/>
    </row>
    <row r="633" spans="1:60" outlineLevel="1" x14ac:dyDescent="0.2">
      <c r="A633" s="154"/>
      <c r="B633" s="155"/>
      <c r="C633" s="182" t="s">
        <v>749</v>
      </c>
      <c r="D633" s="183"/>
      <c r="E633" s="184">
        <v>97</v>
      </c>
      <c r="F633" s="156"/>
      <c r="G633" s="156"/>
      <c r="H633" s="156"/>
      <c r="I633" s="156"/>
      <c r="J633" s="156"/>
      <c r="K633" s="156"/>
      <c r="L633" s="156"/>
      <c r="M633" s="156"/>
      <c r="N633" s="156"/>
      <c r="O633" s="156"/>
      <c r="P633" s="156"/>
      <c r="Q633" s="156"/>
      <c r="R633" s="156"/>
      <c r="S633" s="156"/>
      <c r="T633" s="156"/>
      <c r="U633" s="156"/>
      <c r="V633" s="156"/>
      <c r="W633" s="156"/>
      <c r="X633" s="156"/>
      <c r="Y633" s="149"/>
      <c r="Z633" s="149"/>
      <c r="AA633" s="149"/>
      <c r="AB633" s="149"/>
      <c r="AC633" s="149"/>
      <c r="AD633" s="149"/>
      <c r="AE633" s="149"/>
      <c r="AF633" s="149"/>
      <c r="AG633" s="149" t="s">
        <v>163</v>
      </c>
      <c r="AH633" s="149">
        <v>0</v>
      </c>
      <c r="AI633" s="149"/>
      <c r="AJ633" s="149"/>
      <c r="AK633" s="149"/>
      <c r="AL633" s="149"/>
      <c r="AM633" s="149"/>
      <c r="AN633" s="149"/>
      <c r="AO633" s="149"/>
      <c r="AP633" s="149"/>
      <c r="AQ633" s="149"/>
      <c r="AR633" s="149"/>
      <c r="AS633" s="149"/>
      <c r="AT633" s="149"/>
      <c r="AU633" s="149"/>
      <c r="AV633" s="149"/>
      <c r="AW633" s="149"/>
      <c r="AX633" s="149"/>
      <c r="AY633" s="149"/>
      <c r="AZ633" s="149"/>
      <c r="BA633" s="149"/>
      <c r="BB633" s="149"/>
      <c r="BC633" s="149"/>
      <c r="BD633" s="149"/>
      <c r="BE633" s="149"/>
      <c r="BF633" s="149"/>
      <c r="BG633" s="149"/>
      <c r="BH633" s="149"/>
    </row>
    <row r="634" spans="1:60" outlineLevel="1" x14ac:dyDescent="0.2">
      <c r="A634" s="165">
        <v>160</v>
      </c>
      <c r="B634" s="166" t="s">
        <v>750</v>
      </c>
      <c r="C634" s="180" t="s">
        <v>751</v>
      </c>
      <c r="D634" s="181" t="s">
        <v>195</v>
      </c>
      <c r="E634" s="168">
        <v>0.11607000000000001</v>
      </c>
      <c r="F634" s="167"/>
      <c r="G634" s="168">
        <f>ROUND(E634*F634,2)</f>
        <v>0</v>
      </c>
      <c r="H634" s="167"/>
      <c r="I634" s="168">
        <f>ROUND(E634*H634,2)</f>
        <v>0</v>
      </c>
      <c r="J634" s="167"/>
      <c r="K634" s="168">
        <f>ROUND(E634*J634,2)</f>
        <v>0</v>
      </c>
      <c r="L634" s="168">
        <v>21</v>
      </c>
      <c r="M634" s="168">
        <f>G634*(1+L634/100)</f>
        <v>0</v>
      </c>
      <c r="N634" s="168">
        <v>0</v>
      </c>
      <c r="O634" s="168">
        <f>ROUND(E634*N634,2)</f>
        <v>0</v>
      </c>
      <c r="P634" s="168">
        <v>0</v>
      </c>
      <c r="Q634" s="168">
        <f>ROUND(E634*P634,2)</f>
        <v>0</v>
      </c>
      <c r="R634" s="168"/>
      <c r="S634" s="168" t="s">
        <v>157</v>
      </c>
      <c r="T634" s="169" t="s">
        <v>157</v>
      </c>
      <c r="U634" s="156">
        <v>3.56</v>
      </c>
      <c r="V634" s="156">
        <f>ROUND(E634*U634,2)</f>
        <v>0.41</v>
      </c>
      <c r="W634" s="156"/>
      <c r="X634" s="156" t="s">
        <v>158</v>
      </c>
      <c r="Y634" s="149"/>
      <c r="Z634" s="149"/>
      <c r="AA634" s="149"/>
      <c r="AB634" s="149"/>
      <c r="AC634" s="149"/>
      <c r="AD634" s="149"/>
      <c r="AE634" s="149"/>
      <c r="AF634" s="149"/>
      <c r="AG634" s="149" t="s">
        <v>532</v>
      </c>
      <c r="AH634" s="149"/>
      <c r="AI634" s="149"/>
      <c r="AJ634" s="149"/>
      <c r="AK634" s="149"/>
      <c r="AL634" s="149"/>
      <c r="AM634" s="149"/>
      <c r="AN634" s="149"/>
      <c r="AO634" s="149"/>
      <c r="AP634" s="149"/>
      <c r="AQ634" s="149"/>
      <c r="AR634" s="149"/>
      <c r="AS634" s="149"/>
      <c r="AT634" s="149"/>
      <c r="AU634" s="149"/>
      <c r="AV634" s="149"/>
      <c r="AW634" s="149"/>
      <c r="AX634" s="149"/>
      <c r="AY634" s="149"/>
      <c r="AZ634" s="149"/>
      <c r="BA634" s="149"/>
      <c r="BB634" s="149"/>
      <c r="BC634" s="149"/>
      <c r="BD634" s="149"/>
      <c r="BE634" s="149"/>
      <c r="BF634" s="149"/>
      <c r="BG634" s="149"/>
      <c r="BH634" s="149"/>
    </row>
    <row r="635" spans="1:60" outlineLevel="1" x14ac:dyDescent="0.2">
      <c r="A635" s="154"/>
      <c r="B635" s="155"/>
      <c r="C635" s="253" t="s">
        <v>211</v>
      </c>
      <c r="D635" s="254"/>
      <c r="E635" s="254"/>
      <c r="F635" s="254"/>
      <c r="G635" s="254"/>
      <c r="H635" s="156"/>
      <c r="I635" s="156"/>
      <c r="J635" s="156"/>
      <c r="K635" s="156"/>
      <c r="L635" s="156"/>
      <c r="M635" s="156"/>
      <c r="N635" s="156"/>
      <c r="O635" s="156"/>
      <c r="P635" s="156"/>
      <c r="Q635" s="156"/>
      <c r="R635" s="156"/>
      <c r="S635" s="156"/>
      <c r="T635" s="156"/>
      <c r="U635" s="156"/>
      <c r="V635" s="156"/>
      <c r="W635" s="156"/>
      <c r="X635" s="156"/>
      <c r="Y635" s="149"/>
      <c r="Z635" s="149"/>
      <c r="AA635" s="149"/>
      <c r="AB635" s="149"/>
      <c r="AC635" s="149"/>
      <c r="AD635" s="149"/>
      <c r="AE635" s="149"/>
      <c r="AF635" s="149"/>
      <c r="AG635" s="149" t="s">
        <v>161</v>
      </c>
      <c r="AH635" s="149"/>
      <c r="AI635" s="149"/>
      <c r="AJ635" s="149"/>
      <c r="AK635" s="149"/>
      <c r="AL635" s="149"/>
      <c r="AM635" s="149"/>
      <c r="AN635" s="149"/>
      <c r="AO635" s="149"/>
      <c r="AP635" s="149"/>
      <c r="AQ635" s="149"/>
      <c r="AR635" s="149"/>
      <c r="AS635" s="149"/>
      <c r="AT635" s="149"/>
      <c r="AU635" s="149"/>
      <c r="AV635" s="149"/>
      <c r="AW635" s="149"/>
      <c r="AX635" s="149"/>
      <c r="AY635" s="149"/>
      <c r="AZ635" s="149"/>
      <c r="BA635" s="149"/>
      <c r="BB635" s="149"/>
      <c r="BC635" s="149"/>
      <c r="BD635" s="149"/>
      <c r="BE635" s="149"/>
      <c r="BF635" s="149"/>
      <c r="BG635" s="149"/>
      <c r="BH635" s="149"/>
    </row>
    <row r="636" spans="1:60" x14ac:dyDescent="0.2">
      <c r="A636" s="159" t="s">
        <v>152</v>
      </c>
      <c r="B636" s="160" t="s">
        <v>92</v>
      </c>
      <c r="C636" s="187" t="s">
        <v>93</v>
      </c>
      <c r="D636" s="188"/>
      <c r="E636" s="163"/>
      <c r="F636" s="163"/>
      <c r="G636" s="163">
        <f>SUMIF(AG637:AG648,"&lt;&gt;NOR",G637:G648)</f>
        <v>0</v>
      </c>
      <c r="H636" s="163"/>
      <c r="I636" s="163">
        <f>SUM(I637:I648)</f>
        <v>0</v>
      </c>
      <c r="J636" s="163"/>
      <c r="K636" s="163">
        <f>SUM(K637:K648)</f>
        <v>0</v>
      </c>
      <c r="L636" s="163"/>
      <c r="M636" s="163">
        <f>SUM(M637:M648)</f>
        <v>0</v>
      </c>
      <c r="N636" s="163"/>
      <c r="O636" s="163">
        <f>SUM(O637:O648)</f>
        <v>0.02</v>
      </c>
      <c r="P636" s="163"/>
      <c r="Q636" s="163">
        <f>SUM(Q637:Q648)</f>
        <v>0</v>
      </c>
      <c r="R636" s="163"/>
      <c r="S636" s="163"/>
      <c r="T636" s="164"/>
      <c r="U636" s="158"/>
      <c r="V636" s="158">
        <f>SUM(V637:V648)</f>
        <v>4.22</v>
      </c>
      <c r="W636" s="158"/>
      <c r="X636" s="158"/>
      <c r="AG636" t="s">
        <v>153</v>
      </c>
    </row>
    <row r="637" spans="1:60" ht="22.5" outlineLevel="1" x14ac:dyDescent="0.2">
      <c r="A637" s="165">
        <v>161</v>
      </c>
      <c r="B637" s="166" t="s">
        <v>752</v>
      </c>
      <c r="C637" s="180" t="s">
        <v>753</v>
      </c>
      <c r="D637" s="181" t="s">
        <v>191</v>
      </c>
      <c r="E637" s="168">
        <v>6</v>
      </c>
      <c r="F637" s="167"/>
      <c r="G637" s="168">
        <f>ROUND(E637*F637,2)</f>
        <v>0</v>
      </c>
      <c r="H637" s="167"/>
      <c r="I637" s="168">
        <f>ROUND(E637*H637,2)</f>
        <v>0</v>
      </c>
      <c r="J637" s="167"/>
      <c r="K637" s="168">
        <f>ROUND(E637*J637,2)</f>
        <v>0</v>
      </c>
      <c r="L637" s="168">
        <v>21</v>
      </c>
      <c r="M637" s="168">
        <f>G637*(1+L637/100)</f>
        <v>0</v>
      </c>
      <c r="N637" s="168">
        <v>1.2E-4</v>
      </c>
      <c r="O637" s="168">
        <f>ROUND(E637*N637,2)</f>
        <v>0</v>
      </c>
      <c r="P637" s="168">
        <v>0</v>
      </c>
      <c r="Q637" s="168">
        <f>ROUND(E637*P637,2)</f>
        <v>0</v>
      </c>
      <c r="R637" s="168"/>
      <c r="S637" s="168" t="s">
        <v>157</v>
      </c>
      <c r="T637" s="169" t="s">
        <v>157</v>
      </c>
      <c r="U637" s="156">
        <v>7.0000000000000007E-2</v>
      </c>
      <c r="V637" s="156">
        <f>ROUND(E637*U637,2)</f>
        <v>0.42</v>
      </c>
      <c r="W637" s="156"/>
      <c r="X637" s="156" t="s">
        <v>158</v>
      </c>
      <c r="Y637" s="149"/>
      <c r="Z637" s="149"/>
      <c r="AA637" s="149"/>
      <c r="AB637" s="149"/>
      <c r="AC637" s="149"/>
      <c r="AD637" s="149"/>
      <c r="AE637" s="149"/>
      <c r="AF637" s="149"/>
      <c r="AG637" s="149" t="s">
        <v>532</v>
      </c>
      <c r="AH637" s="149"/>
      <c r="AI637" s="149"/>
      <c r="AJ637" s="149"/>
      <c r="AK637" s="149"/>
      <c r="AL637" s="149"/>
      <c r="AM637" s="149"/>
      <c r="AN637" s="149"/>
      <c r="AO637" s="149"/>
      <c r="AP637" s="149"/>
      <c r="AQ637" s="149"/>
      <c r="AR637" s="149"/>
      <c r="AS637" s="149"/>
      <c r="AT637" s="149"/>
      <c r="AU637" s="149"/>
      <c r="AV637" s="149"/>
      <c r="AW637" s="149"/>
      <c r="AX637" s="149"/>
      <c r="AY637" s="149"/>
      <c r="AZ637" s="149"/>
      <c r="BA637" s="149"/>
      <c r="BB637" s="149"/>
      <c r="BC637" s="149"/>
      <c r="BD637" s="149"/>
      <c r="BE637" s="149"/>
      <c r="BF637" s="149"/>
      <c r="BG637" s="149"/>
      <c r="BH637" s="149"/>
    </row>
    <row r="638" spans="1:60" outlineLevel="1" x14ac:dyDescent="0.2">
      <c r="A638" s="154"/>
      <c r="B638" s="155"/>
      <c r="C638" s="253" t="s">
        <v>211</v>
      </c>
      <c r="D638" s="254"/>
      <c r="E638" s="254"/>
      <c r="F638" s="254"/>
      <c r="G638" s="254"/>
      <c r="H638" s="156"/>
      <c r="I638" s="156"/>
      <c r="J638" s="156"/>
      <c r="K638" s="156"/>
      <c r="L638" s="156"/>
      <c r="M638" s="156"/>
      <c r="N638" s="156"/>
      <c r="O638" s="156"/>
      <c r="P638" s="156"/>
      <c r="Q638" s="156"/>
      <c r="R638" s="156"/>
      <c r="S638" s="156"/>
      <c r="T638" s="156"/>
      <c r="U638" s="156"/>
      <c r="V638" s="156"/>
      <c r="W638" s="156"/>
      <c r="X638" s="156"/>
      <c r="Y638" s="149"/>
      <c r="Z638" s="149"/>
      <c r="AA638" s="149"/>
      <c r="AB638" s="149"/>
      <c r="AC638" s="149"/>
      <c r="AD638" s="149"/>
      <c r="AE638" s="149"/>
      <c r="AF638" s="149"/>
      <c r="AG638" s="149" t="s">
        <v>161</v>
      </c>
      <c r="AH638" s="149"/>
      <c r="AI638" s="149"/>
      <c r="AJ638" s="149"/>
      <c r="AK638" s="149"/>
      <c r="AL638" s="149"/>
      <c r="AM638" s="149"/>
      <c r="AN638" s="149"/>
      <c r="AO638" s="149"/>
      <c r="AP638" s="149"/>
      <c r="AQ638" s="149"/>
      <c r="AR638" s="149"/>
      <c r="AS638" s="149"/>
      <c r="AT638" s="149"/>
      <c r="AU638" s="149"/>
      <c r="AV638" s="149"/>
      <c r="AW638" s="149"/>
      <c r="AX638" s="149"/>
      <c r="AY638" s="149"/>
      <c r="AZ638" s="149"/>
      <c r="BA638" s="149"/>
      <c r="BB638" s="149"/>
      <c r="BC638" s="149"/>
      <c r="BD638" s="149"/>
      <c r="BE638" s="149"/>
      <c r="BF638" s="149"/>
      <c r="BG638" s="149"/>
      <c r="BH638" s="149"/>
    </row>
    <row r="639" spans="1:60" outlineLevel="1" x14ac:dyDescent="0.2">
      <c r="A639" s="165">
        <v>162</v>
      </c>
      <c r="B639" s="166" t="s">
        <v>754</v>
      </c>
      <c r="C639" s="180" t="s">
        <v>755</v>
      </c>
      <c r="D639" s="181" t="s">
        <v>191</v>
      </c>
      <c r="E639" s="168">
        <v>10</v>
      </c>
      <c r="F639" s="167"/>
      <c r="G639" s="168">
        <f>ROUND(E639*F639,2)</f>
        <v>0</v>
      </c>
      <c r="H639" s="167"/>
      <c r="I639" s="168">
        <f>ROUND(E639*H639,2)</f>
        <v>0</v>
      </c>
      <c r="J639" s="167"/>
      <c r="K639" s="168">
        <f>ROUND(E639*J639,2)</f>
        <v>0</v>
      </c>
      <c r="L639" s="168">
        <v>21</v>
      </c>
      <c r="M639" s="168">
        <f>G639*(1+L639/100)</f>
        <v>0</v>
      </c>
      <c r="N639" s="168">
        <v>8.0000000000000004E-4</v>
      </c>
      <c r="O639" s="168">
        <f>ROUND(E639*N639,2)</f>
        <v>0.01</v>
      </c>
      <c r="P639" s="168">
        <v>0</v>
      </c>
      <c r="Q639" s="168">
        <f>ROUND(E639*P639,2)</f>
        <v>0</v>
      </c>
      <c r="R639" s="168"/>
      <c r="S639" s="168" t="s">
        <v>208</v>
      </c>
      <c r="T639" s="169" t="s">
        <v>234</v>
      </c>
      <c r="U639" s="156">
        <v>0</v>
      </c>
      <c r="V639" s="156">
        <f>ROUND(E639*U639,2)</f>
        <v>0</v>
      </c>
      <c r="W639" s="156"/>
      <c r="X639" s="156" t="s">
        <v>374</v>
      </c>
      <c r="Y639" s="149"/>
      <c r="Z639" s="149"/>
      <c r="AA639" s="149"/>
      <c r="AB639" s="149"/>
      <c r="AC639" s="149"/>
      <c r="AD639" s="149"/>
      <c r="AE639" s="149"/>
      <c r="AF639" s="149"/>
      <c r="AG639" s="149" t="s">
        <v>716</v>
      </c>
      <c r="AH639" s="149"/>
      <c r="AI639" s="149"/>
      <c r="AJ639" s="149"/>
      <c r="AK639" s="149"/>
      <c r="AL639" s="149"/>
      <c r="AM639" s="149"/>
      <c r="AN639" s="149"/>
      <c r="AO639" s="149"/>
      <c r="AP639" s="149"/>
      <c r="AQ639" s="149"/>
      <c r="AR639" s="149"/>
      <c r="AS639" s="149"/>
      <c r="AT639" s="149"/>
      <c r="AU639" s="149"/>
      <c r="AV639" s="149"/>
      <c r="AW639" s="149"/>
      <c r="AX639" s="149"/>
      <c r="AY639" s="149"/>
      <c r="AZ639" s="149"/>
      <c r="BA639" s="149"/>
      <c r="BB639" s="149"/>
      <c r="BC639" s="149"/>
      <c r="BD639" s="149"/>
      <c r="BE639" s="149"/>
      <c r="BF639" s="149"/>
      <c r="BG639" s="149"/>
      <c r="BH639" s="149"/>
    </row>
    <row r="640" spans="1:60" outlineLevel="1" x14ac:dyDescent="0.2">
      <c r="A640" s="154"/>
      <c r="B640" s="155"/>
      <c r="C640" s="253" t="s">
        <v>211</v>
      </c>
      <c r="D640" s="254"/>
      <c r="E640" s="254"/>
      <c r="F640" s="254"/>
      <c r="G640" s="254"/>
      <c r="H640" s="156"/>
      <c r="I640" s="156"/>
      <c r="J640" s="156"/>
      <c r="K640" s="156"/>
      <c r="L640" s="156"/>
      <c r="M640" s="156"/>
      <c r="N640" s="156"/>
      <c r="O640" s="156"/>
      <c r="P640" s="156"/>
      <c r="Q640" s="156"/>
      <c r="R640" s="156"/>
      <c r="S640" s="156"/>
      <c r="T640" s="156"/>
      <c r="U640" s="156"/>
      <c r="V640" s="156"/>
      <c r="W640" s="156"/>
      <c r="X640" s="156"/>
      <c r="Y640" s="149"/>
      <c r="Z640" s="149"/>
      <c r="AA640" s="149"/>
      <c r="AB640" s="149"/>
      <c r="AC640" s="149"/>
      <c r="AD640" s="149"/>
      <c r="AE640" s="149"/>
      <c r="AF640" s="149"/>
      <c r="AG640" s="149" t="s">
        <v>161</v>
      </c>
      <c r="AH640" s="149"/>
      <c r="AI640" s="149"/>
      <c r="AJ640" s="149"/>
      <c r="AK640" s="149"/>
      <c r="AL640" s="149"/>
      <c r="AM640" s="149"/>
      <c r="AN640" s="149"/>
      <c r="AO640" s="149"/>
      <c r="AP640" s="149"/>
      <c r="AQ640" s="149"/>
      <c r="AR640" s="149"/>
      <c r="AS640" s="149"/>
      <c r="AT640" s="149"/>
      <c r="AU640" s="149"/>
      <c r="AV640" s="149"/>
      <c r="AW640" s="149"/>
      <c r="AX640" s="149"/>
      <c r="AY640" s="149"/>
      <c r="AZ640" s="149"/>
      <c r="BA640" s="149"/>
      <c r="BB640" s="149"/>
      <c r="BC640" s="149"/>
      <c r="BD640" s="149"/>
      <c r="BE640" s="149"/>
      <c r="BF640" s="149"/>
      <c r="BG640" s="149"/>
      <c r="BH640" s="149"/>
    </row>
    <row r="641" spans="1:60" outlineLevel="1" x14ac:dyDescent="0.2">
      <c r="A641" s="165">
        <v>163</v>
      </c>
      <c r="B641" s="166" t="s">
        <v>756</v>
      </c>
      <c r="C641" s="180" t="s">
        <v>757</v>
      </c>
      <c r="D641" s="181" t="s">
        <v>191</v>
      </c>
      <c r="E641" s="168">
        <v>5</v>
      </c>
      <c r="F641" s="167"/>
      <c r="G641" s="168">
        <f>ROUND(E641*F641,2)</f>
        <v>0</v>
      </c>
      <c r="H641" s="167"/>
      <c r="I641" s="168">
        <f>ROUND(E641*H641,2)</f>
        <v>0</v>
      </c>
      <c r="J641" s="167"/>
      <c r="K641" s="168">
        <f>ROUND(E641*J641,2)</f>
        <v>0</v>
      </c>
      <c r="L641" s="168">
        <v>21</v>
      </c>
      <c r="M641" s="168">
        <f>G641*(1+L641/100)</f>
        <v>0</v>
      </c>
      <c r="N641" s="168">
        <v>4.8000000000000001E-4</v>
      </c>
      <c r="O641" s="168">
        <f>ROUND(E641*N641,2)</f>
        <v>0</v>
      </c>
      <c r="P641" s="168">
        <v>0</v>
      </c>
      <c r="Q641" s="168">
        <f>ROUND(E641*P641,2)</f>
        <v>0</v>
      </c>
      <c r="R641" s="168"/>
      <c r="S641" s="168" t="s">
        <v>157</v>
      </c>
      <c r="T641" s="169" t="s">
        <v>157</v>
      </c>
      <c r="U641" s="156">
        <v>0.23</v>
      </c>
      <c r="V641" s="156">
        <f>ROUND(E641*U641,2)</f>
        <v>1.1499999999999999</v>
      </c>
      <c r="W641" s="156"/>
      <c r="X641" s="156" t="s">
        <v>158</v>
      </c>
      <c r="Y641" s="149"/>
      <c r="Z641" s="149"/>
      <c r="AA641" s="149"/>
      <c r="AB641" s="149"/>
      <c r="AC641" s="149"/>
      <c r="AD641" s="149"/>
      <c r="AE641" s="149"/>
      <c r="AF641" s="149"/>
      <c r="AG641" s="149" t="s">
        <v>532</v>
      </c>
      <c r="AH641" s="149"/>
      <c r="AI641" s="149"/>
      <c r="AJ641" s="149"/>
      <c r="AK641" s="149"/>
      <c r="AL641" s="149"/>
      <c r="AM641" s="149"/>
      <c r="AN641" s="149"/>
      <c r="AO641" s="149"/>
      <c r="AP641" s="149"/>
      <c r="AQ641" s="149"/>
      <c r="AR641" s="149"/>
      <c r="AS641" s="149"/>
      <c r="AT641" s="149"/>
      <c r="AU641" s="149"/>
      <c r="AV641" s="149"/>
      <c r="AW641" s="149"/>
      <c r="AX641" s="149"/>
      <c r="AY641" s="149"/>
      <c r="AZ641" s="149"/>
      <c r="BA641" s="149"/>
      <c r="BB641" s="149"/>
      <c r="BC641" s="149"/>
      <c r="BD641" s="149"/>
      <c r="BE641" s="149"/>
      <c r="BF641" s="149"/>
      <c r="BG641" s="149"/>
      <c r="BH641" s="149"/>
    </row>
    <row r="642" spans="1:60" outlineLevel="1" x14ac:dyDescent="0.2">
      <c r="A642" s="154"/>
      <c r="B642" s="155"/>
      <c r="C642" s="253" t="s">
        <v>211</v>
      </c>
      <c r="D642" s="254"/>
      <c r="E642" s="254"/>
      <c r="F642" s="254"/>
      <c r="G642" s="254"/>
      <c r="H642" s="156"/>
      <c r="I642" s="156"/>
      <c r="J642" s="156"/>
      <c r="K642" s="156"/>
      <c r="L642" s="156"/>
      <c r="M642" s="156"/>
      <c r="N642" s="156"/>
      <c r="O642" s="156"/>
      <c r="P642" s="156"/>
      <c r="Q642" s="156"/>
      <c r="R642" s="156"/>
      <c r="S642" s="156"/>
      <c r="T642" s="156"/>
      <c r="U642" s="156"/>
      <c r="V642" s="156"/>
      <c r="W642" s="156"/>
      <c r="X642" s="156"/>
      <c r="Y642" s="149"/>
      <c r="Z642" s="149"/>
      <c r="AA642" s="149"/>
      <c r="AB642" s="149"/>
      <c r="AC642" s="149"/>
      <c r="AD642" s="149"/>
      <c r="AE642" s="149"/>
      <c r="AF642" s="149"/>
      <c r="AG642" s="149" t="s">
        <v>161</v>
      </c>
      <c r="AH642" s="149"/>
      <c r="AI642" s="149"/>
      <c r="AJ642" s="149"/>
      <c r="AK642" s="149"/>
      <c r="AL642" s="149"/>
      <c r="AM642" s="149"/>
      <c r="AN642" s="149"/>
      <c r="AO642" s="149"/>
      <c r="AP642" s="149"/>
      <c r="AQ642" s="149"/>
      <c r="AR642" s="149"/>
      <c r="AS642" s="149"/>
      <c r="AT642" s="149"/>
      <c r="AU642" s="149"/>
      <c r="AV642" s="149"/>
      <c r="AW642" s="149"/>
      <c r="AX642" s="149"/>
      <c r="AY642" s="149"/>
      <c r="AZ642" s="149"/>
      <c r="BA642" s="149"/>
      <c r="BB642" s="149"/>
      <c r="BC642" s="149"/>
      <c r="BD642" s="149"/>
      <c r="BE642" s="149"/>
      <c r="BF642" s="149"/>
      <c r="BG642" s="149"/>
      <c r="BH642" s="149"/>
    </row>
    <row r="643" spans="1:60" outlineLevel="1" x14ac:dyDescent="0.2">
      <c r="A643" s="165">
        <v>164</v>
      </c>
      <c r="B643" s="166" t="s">
        <v>758</v>
      </c>
      <c r="C643" s="180" t="s">
        <v>759</v>
      </c>
      <c r="D643" s="181" t="s">
        <v>191</v>
      </c>
      <c r="E643" s="168">
        <v>12</v>
      </c>
      <c r="F643" s="167"/>
      <c r="G643" s="168">
        <f>ROUND(E643*F643,2)</f>
        <v>0</v>
      </c>
      <c r="H643" s="167"/>
      <c r="I643" s="168">
        <f>ROUND(E643*H643,2)</f>
        <v>0</v>
      </c>
      <c r="J643" s="167"/>
      <c r="K643" s="168">
        <f>ROUND(E643*J643,2)</f>
        <v>0</v>
      </c>
      <c r="L643" s="168">
        <v>21</v>
      </c>
      <c r="M643" s="168">
        <f>G643*(1+L643/100)</f>
        <v>0</v>
      </c>
      <c r="N643" s="168">
        <v>6.9999999999999999E-4</v>
      </c>
      <c r="O643" s="168">
        <f>ROUND(E643*N643,2)</f>
        <v>0.01</v>
      </c>
      <c r="P643" s="168">
        <v>0</v>
      </c>
      <c r="Q643" s="168">
        <f>ROUND(E643*P643,2)</f>
        <v>0</v>
      </c>
      <c r="R643" s="168"/>
      <c r="S643" s="168" t="s">
        <v>157</v>
      </c>
      <c r="T643" s="169" t="s">
        <v>157</v>
      </c>
      <c r="U643" s="156">
        <v>0.19</v>
      </c>
      <c r="V643" s="156">
        <f>ROUND(E643*U643,2)</f>
        <v>2.2799999999999998</v>
      </c>
      <c r="W643" s="156"/>
      <c r="X643" s="156" t="s">
        <v>158</v>
      </c>
      <c r="Y643" s="149"/>
      <c r="Z643" s="149"/>
      <c r="AA643" s="149"/>
      <c r="AB643" s="149"/>
      <c r="AC643" s="149"/>
      <c r="AD643" s="149"/>
      <c r="AE643" s="149"/>
      <c r="AF643" s="149"/>
      <c r="AG643" s="149" t="s">
        <v>532</v>
      </c>
      <c r="AH643" s="149"/>
      <c r="AI643" s="149"/>
      <c r="AJ643" s="149"/>
      <c r="AK643" s="149"/>
      <c r="AL643" s="149"/>
      <c r="AM643" s="149"/>
      <c r="AN643" s="149"/>
      <c r="AO643" s="149"/>
      <c r="AP643" s="149"/>
      <c r="AQ643" s="149"/>
      <c r="AR643" s="149"/>
      <c r="AS643" s="149"/>
      <c r="AT643" s="149"/>
      <c r="AU643" s="149"/>
      <c r="AV643" s="149"/>
      <c r="AW643" s="149"/>
      <c r="AX643" s="149"/>
      <c r="AY643" s="149"/>
      <c r="AZ643" s="149"/>
      <c r="BA643" s="149"/>
      <c r="BB643" s="149"/>
      <c r="BC643" s="149"/>
      <c r="BD643" s="149"/>
      <c r="BE643" s="149"/>
      <c r="BF643" s="149"/>
      <c r="BG643" s="149"/>
      <c r="BH643" s="149"/>
    </row>
    <row r="644" spans="1:60" outlineLevel="1" x14ac:dyDescent="0.2">
      <c r="A644" s="154"/>
      <c r="B644" s="155"/>
      <c r="C644" s="253" t="s">
        <v>211</v>
      </c>
      <c r="D644" s="254"/>
      <c r="E644" s="254"/>
      <c r="F644" s="254"/>
      <c r="G644" s="254"/>
      <c r="H644" s="156"/>
      <c r="I644" s="156"/>
      <c r="J644" s="156"/>
      <c r="K644" s="156"/>
      <c r="L644" s="156"/>
      <c r="M644" s="156"/>
      <c r="N644" s="156"/>
      <c r="O644" s="156"/>
      <c r="P644" s="156"/>
      <c r="Q644" s="156"/>
      <c r="R644" s="156"/>
      <c r="S644" s="156"/>
      <c r="T644" s="156"/>
      <c r="U644" s="156"/>
      <c r="V644" s="156"/>
      <c r="W644" s="156"/>
      <c r="X644" s="156"/>
      <c r="Y644" s="149"/>
      <c r="Z644" s="149"/>
      <c r="AA644" s="149"/>
      <c r="AB644" s="149"/>
      <c r="AC644" s="149"/>
      <c r="AD644" s="149"/>
      <c r="AE644" s="149"/>
      <c r="AF644" s="149"/>
      <c r="AG644" s="149" t="s">
        <v>161</v>
      </c>
      <c r="AH644" s="149"/>
      <c r="AI644" s="149"/>
      <c r="AJ644" s="149"/>
      <c r="AK644" s="149"/>
      <c r="AL644" s="149"/>
      <c r="AM644" s="149"/>
      <c r="AN644" s="149"/>
      <c r="AO644" s="149"/>
      <c r="AP644" s="149"/>
      <c r="AQ644" s="149"/>
      <c r="AR644" s="149"/>
      <c r="AS644" s="149"/>
      <c r="AT644" s="149"/>
      <c r="AU644" s="149"/>
      <c r="AV644" s="149"/>
      <c r="AW644" s="149"/>
      <c r="AX644" s="149"/>
      <c r="AY644" s="149"/>
      <c r="AZ644" s="149"/>
      <c r="BA644" s="149"/>
      <c r="BB644" s="149"/>
      <c r="BC644" s="149"/>
      <c r="BD644" s="149"/>
      <c r="BE644" s="149"/>
      <c r="BF644" s="149"/>
      <c r="BG644" s="149"/>
      <c r="BH644" s="149"/>
    </row>
    <row r="645" spans="1:60" outlineLevel="1" x14ac:dyDescent="0.2">
      <c r="A645" s="165">
        <v>165</v>
      </c>
      <c r="B645" s="166" t="s">
        <v>760</v>
      </c>
      <c r="C645" s="180" t="s">
        <v>761</v>
      </c>
      <c r="D645" s="181" t="s">
        <v>191</v>
      </c>
      <c r="E645" s="168">
        <v>2</v>
      </c>
      <c r="F645" s="167"/>
      <c r="G645" s="168">
        <f>ROUND(E645*F645,2)</f>
        <v>0</v>
      </c>
      <c r="H645" s="167"/>
      <c r="I645" s="168">
        <f>ROUND(E645*H645,2)</f>
        <v>0</v>
      </c>
      <c r="J645" s="167"/>
      <c r="K645" s="168">
        <f>ROUND(E645*J645,2)</f>
        <v>0</v>
      </c>
      <c r="L645" s="168">
        <v>21</v>
      </c>
      <c r="M645" s="168">
        <f>G645*(1+L645/100)</f>
        <v>0</v>
      </c>
      <c r="N645" s="168">
        <v>1.3999999999999999E-4</v>
      </c>
      <c r="O645" s="168">
        <f>ROUND(E645*N645,2)</f>
        <v>0</v>
      </c>
      <c r="P645" s="168">
        <v>0</v>
      </c>
      <c r="Q645" s="168">
        <f>ROUND(E645*P645,2)</f>
        <v>0</v>
      </c>
      <c r="R645" s="168"/>
      <c r="S645" s="168" t="s">
        <v>157</v>
      </c>
      <c r="T645" s="169" t="s">
        <v>157</v>
      </c>
      <c r="U645" s="156">
        <v>0.08</v>
      </c>
      <c r="V645" s="156">
        <f>ROUND(E645*U645,2)</f>
        <v>0.16</v>
      </c>
      <c r="W645" s="156"/>
      <c r="X645" s="156" t="s">
        <v>158</v>
      </c>
      <c r="Y645" s="149"/>
      <c r="Z645" s="149"/>
      <c r="AA645" s="149"/>
      <c r="AB645" s="149"/>
      <c r="AC645" s="149"/>
      <c r="AD645" s="149"/>
      <c r="AE645" s="149"/>
      <c r="AF645" s="149"/>
      <c r="AG645" s="149" t="s">
        <v>532</v>
      </c>
      <c r="AH645" s="149"/>
      <c r="AI645" s="149"/>
      <c r="AJ645" s="149"/>
      <c r="AK645" s="149"/>
      <c r="AL645" s="149"/>
      <c r="AM645" s="149"/>
      <c r="AN645" s="149"/>
      <c r="AO645" s="149"/>
      <c r="AP645" s="149"/>
      <c r="AQ645" s="149"/>
      <c r="AR645" s="149"/>
      <c r="AS645" s="149"/>
      <c r="AT645" s="149"/>
      <c r="AU645" s="149"/>
      <c r="AV645" s="149"/>
      <c r="AW645" s="149"/>
      <c r="AX645" s="149"/>
      <c r="AY645" s="149"/>
      <c r="AZ645" s="149"/>
      <c r="BA645" s="149"/>
      <c r="BB645" s="149"/>
      <c r="BC645" s="149"/>
      <c r="BD645" s="149"/>
      <c r="BE645" s="149"/>
      <c r="BF645" s="149"/>
      <c r="BG645" s="149"/>
      <c r="BH645" s="149"/>
    </row>
    <row r="646" spans="1:60" outlineLevel="1" x14ac:dyDescent="0.2">
      <c r="A646" s="154"/>
      <c r="B646" s="155"/>
      <c r="C646" s="253" t="s">
        <v>211</v>
      </c>
      <c r="D646" s="254"/>
      <c r="E646" s="254"/>
      <c r="F646" s="254"/>
      <c r="G646" s="254"/>
      <c r="H646" s="156"/>
      <c r="I646" s="156"/>
      <c r="J646" s="156"/>
      <c r="K646" s="156"/>
      <c r="L646" s="156"/>
      <c r="M646" s="156"/>
      <c r="N646" s="156"/>
      <c r="O646" s="156"/>
      <c r="P646" s="156"/>
      <c r="Q646" s="156"/>
      <c r="R646" s="156"/>
      <c r="S646" s="156"/>
      <c r="T646" s="156"/>
      <c r="U646" s="156"/>
      <c r="V646" s="156"/>
      <c r="W646" s="156"/>
      <c r="X646" s="156"/>
      <c r="Y646" s="149"/>
      <c r="Z646" s="149"/>
      <c r="AA646" s="149"/>
      <c r="AB646" s="149"/>
      <c r="AC646" s="149"/>
      <c r="AD646" s="149"/>
      <c r="AE646" s="149"/>
      <c r="AF646" s="149"/>
      <c r="AG646" s="149" t="s">
        <v>161</v>
      </c>
      <c r="AH646" s="149"/>
      <c r="AI646" s="149"/>
      <c r="AJ646" s="149"/>
      <c r="AK646" s="149"/>
      <c r="AL646" s="149"/>
      <c r="AM646" s="149"/>
      <c r="AN646" s="149"/>
      <c r="AO646" s="149"/>
      <c r="AP646" s="149"/>
      <c r="AQ646" s="149"/>
      <c r="AR646" s="149"/>
      <c r="AS646" s="149"/>
      <c r="AT646" s="149"/>
      <c r="AU646" s="149"/>
      <c r="AV646" s="149"/>
      <c r="AW646" s="149"/>
      <c r="AX646" s="149"/>
      <c r="AY646" s="149"/>
      <c r="AZ646" s="149"/>
      <c r="BA646" s="149"/>
      <c r="BB646" s="149"/>
      <c r="BC646" s="149"/>
      <c r="BD646" s="149"/>
      <c r="BE646" s="149"/>
      <c r="BF646" s="149"/>
      <c r="BG646" s="149"/>
      <c r="BH646" s="149"/>
    </row>
    <row r="647" spans="1:60" outlineLevel="1" x14ac:dyDescent="0.2">
      <c r="A647" s="165">
        <v>166</v>
      </c>
      <c r="B647" s="166" t="s">
        <v>762</v>
      </c>
      <c r="C647" s="180" t="s">
        <v>763</v>
      </c>
      <c r="D647" s="181" t="s">
        <v>191</v>
      </c>
      <c r="E647" s="168">
        <v>1</v>
      </c>
      <c r="F647" s="167"/>
      <c r="G647" s="168">
        <f>ROUND(E647*F647,2)</f>
        <v>0</v>
      </c>
      <c r="H647" s="167"/>
      <c r="I647" s="168">
        <f>ROUND(E647*H647,2)</f>
        <v>0</v>
      </c>
      <c r="J647" s="167"/>
      <c r="K647" s="168">
        <f>ROUND(E647*J647,2)</f>
        <v>0</v>
      </c>
      <c r="L647" s="168">
        <v>21</v>
      </c>
      <c r="M647" s="168">
        <f>G647*(1+L647/100)</f>
        <v>0</v>
      </c>
      <c r="N647" s="168">
        <v>2.5000000000000001E-4</v>
      </c>
      <c r="O647" s="168">
        <f>ROUND(E647*N647,2)</f>
        <v>0</v>
      </c>
      <c r="P647" s="168">
        <v>0</v>
      </c>
      <c r="Q647" s="168">
        <f>ROUND(E647*P647,2)</f>
        <v>0</v>
      </c>
      <c r="R647" s="168"/>
      <c r="S647" s="168" t="s">
        <v>157</v>
      </c>
      <c r="T647" s="169" t="s">
        <v>157</v>
      </c>
      <c r="U647" s="156">
        <v>0.21</v>
      </c>
      <c r="V647" s="156">
        <f>ROUND(E647*U647,2)</f>
        <v>0.21</v>
      </c>
      <c r="W647" s="156"/>
      <c r="X647" s="156" t="s">
        <v>158</v>
      </c>
      <c r="Y647" s="149"/>
      <c r="Z647" s="149"/>
      <c r="AA647" s="149"/>
      <c r="AB647" s="149"/>
      <c r="AC647" s="149"/>
      <c r="AD647" s="149"/>
      <c r="AE647" s="149"/>
      <c r="AF647" s="149"/>
      <c r="AG647" s="149" t="s">
        <v>532</v>
      </c>
      <c r="AH647" s="149"/>
      <c r="AI647" s="149"/>
      <c r="AJ647" s="149"/>
      <c r="AK647" s="149"/>
      <c r="AL647" s="149"/>
      <c r="AM647" s="149"/>
      <c r="AN647" s="149"/>
      <c r="AO647" s="149"/>
      <c r="AP647" s="149"/>
      <c r="AQ647" s="149"/>
      <c r="AR647" s="149"/>
      <c r="AS647" s="149"/>
      <c r="AT647" s="149"/>
      <c r="AU647" s="149"/>
      <c r="AV647" s="149"/>
      <c r="AW647" s="149"/>
      <c r="AX647" s="149"/>
      <c r="AY647" s="149"/>
      <c r="AZ647" s="149"/>
      <c r="BA647" s="149"/>
      <c r="BB647" s="149"/>
      <c r="BC647" s="149"/>
      <c r="BD647" s="149"/>
      <c r="BE647" s="149"/>
      <c r="BF647" s="149"/>
      <c r="BG647" s="149"/>
      <c r="BH647" s="149"/>
    </row>
    <row r="648" spans="1:60" outlineLevel="1" x14ac:dyDescent="0.2">
      <c r="A648" s="154"/>
      <c r="B648" s="155"/>
      <c r="C648" s="253" t="s">
        <v>211</v>
      </c>
      <c r="D648" s="254"/>
      <c r="E648" s="254"/>
      <c r="F648" s="254"/>
      <c r="G648" s="254"/>
      <c r="H648" s="156"/>
      <c r="I648" s="156"/>
      <c r="J648" s="156"/>
      <c r="K648" s="156"/>
      <c r="L648" s="156"/>
      <c r="M648" s="156"/>
      <c r="N648" s="156"/>
      <c r="O648" s="156"/>
      <c r="P648" s="156"/>
      <c r="Q648" s="156"/>
      <c r="R648" s="156"/>
      <c r="S648" s="156"/>
      <c r="T648" s="156"/>
      <c r="U648" s="156"/>
      <c r="V648" s="156"/>
      <c r="W648" s="156"/>
      <c r="X648" s="156"/>
      <c r="Y648" s="149"/>
      <c r="Z648" s="149"/>
      <c r="AA648" s="149"/>
      <c r="AB648" s="149"/>
      <c r="AC648" s="149"/>
      <c r="AD648" s="149"/>
      <c r="AE648" s="149"/>
      <c r="AF648" s="149"/>
      <c r="AG648" s="149" t="s">
        <v>161</v>
      </c>
      <c r="AH648" s="149"/>
      <c r="AI648" s="149"/>
      <c r="AJ648" s="149"/>
      <c r="AK648" s="149"/>
      <c r="AL648" s="149"/>
      <c r="AM648" s="149"/>
      <c r="AN648" s="149"/>
      <c r="AO648" s="149"/>
      <c r="AP648" s="149"/>
      <c r="AQ648" s="149"/>
      <c r="AR648" s="149"/>
      <c r="AS648" s="149"/>
      <c r="AT648" s="149"/>
      <c r="AU648" s="149"/>
      <c r="AV648" s="149"/>
      <c r="AW648" s="149"/>
      <c r="AX648" s="149"/>
      <c r="AY648" s="149"/>
      <c r="AZ648" s="149"/>
      <c r="BA648" s="149"/>
      <c r="BB648" s="149"/>
      <c r="BC648" s="149"/>
      <c r="BD648" s="149"/>
      <c r="BE648" s="149"/>
      <c r="BF648" s="149"/>
      <c r="BG648" s="149"/>
      <c r="BH648" s="149"/>
    </row>
    <row r="649" spans="1:60" x14ac:dyDescent="0.2">
      <c r="A649" s="159" t="s">
        <v>152</v>
      </c>
      <c r="B649" s="160" t="s">
        <v>90</v>
      </c>
      <c r="C649" s="187" t="s">
        <v>91</v>
      </c>
      <c r="D649" s="188"/>
      <c r="E649" s="163"/>
      <c r="F649" s="163"/>
      <c r="G649" s="163">
        <f>SUMIF(AG650:AG671,"&lt;&gt;NOR",G650:G671)</f>
        <v>0</v>
      </c>
      <c r="H649" s="163"/>
      <c r="I649" s="163">
        <f>SUM(I650:I671)</f>
        <v>0</v>
      </c>
      <c r="J649" s="163"/>
      <c r="K649" s="163">
        <f>SUM(K650:K671)</f>
        <v>0</v>
      </c>
      <c r="L649" s="163"/>
      <c r="M649" s="163">
        <f>SUM(M650:M671)</f>
        <v>0</v>
      </c>
      <c r="N649" s="163"/>
      <c r="O649" s="163">
        <f>SUM(O650:O671)</f>
        <v>0.44</v>
      </c>
      <c r="P649" s="163"/>
      <c r="Q649" s="163">
        <f>SUM(Q650:Q671)</f>
        <v>0</v>
      </c>
      <c r="R649" s="163"/>
      <c r="S649" s="163"/>
      <c r="T649" s="164"/>
      <c r="U649" s="158"/>
      <c r="V649" s="158">
        <f>SUM(V650:V671)</f>
        <v>25.08</v>
      </c>
      <c r="W649" s="158"/>
      <c r="X649" s="158"/>
      <c r="AG649" t="s">
        <v>153</v>
      </c>
    </row>
    <row r="650" spans="1:60" outlineLevel="1" x14ac:dyDescent="0.2">
      <c r="A650" s="165">
        <v>167</v>
      </c>
      <c r="B650" s="166" t="s">
        <v>764</v>
      </c>
      <c r="C650" s="180" t="s">
        <v>765</v>
      </c>
      <c r="D650" s="181" t="s">
        <v>191</v>
      </c>
      <c r="E650" s="168">
        <v>20</v>
      </c>
      <c r="F650" s="167"/>
      <c r="G650" s="168">
        <f>ROUND(E650*F650,2)</f>
        <v>0</v>
      </c>
      <c r="H650" s="167"/>
      <c r="I650" s="168">
        <f>ROUND(E650*H650,2)</f>
        <v>0</v>
      </c>
      <c r="J650" s="167"/>
      <c r="K650" s="168">
        <f>ROUND(E650*J650,2)</f>
        <v>0</v>
      </c>
      <c r="L650" s="168">
        <v>21</v>
      </c>
      <c r="M650" s="168">
        <f>G650*(1+L650/100)</f>
        <v>0</v>
      </c>
      <c r="N650" s="168">
        <v>5.79E-3</v>
      </c>
      <c r="O650" s="168">
        <f>ROUND(E650*N650,2)</f>
        <v>0.12</v>
      </c>
      <c r="P650" s="168">
        <v>0</v>
      </c>
      <c r="Q650" s="168">
        <f>ROUND(E650*P650,2)</f>
        <v>0</v>
      </c>
      <c r="R650" s="168"/>
      <c r="S650" s="168" t="s">
        <v>208</v>
      </c>
      <c r="T650" s="169" t="s">
        <v>234</v>
      </c>
      <c r="U650" s="156">
        <v>0.15</v>
      </c>
      <c r="V650" s="156">
        <f>ROUND(E650*U650,2)</f>
        <v>3</v>
      </c>
      <c r="W650" s="156"/>
      <c r="X650" s="156" t="s">
        <v>158</v>
      </c>
      <c r="Y650" s="149"/>
      <c r="Z650" s="149"/>
      <c r="AA650" s="149"/>
      <c r="AB650" s="149"/>
      <c r="AC650" s="149"/>
      <c r="AD650" s="149"/>
      <c r="AE650" s="149"/>
      <c r="AF650" s="149"/>
      <c r="AG650" s="149" t="s">
        <v>192</v>
      </c>
      <c r="AH650" s="149"/>
      <c r="AI650" s="149"/>
      <c r="AJ650" s="149"/>
      <c r="AK650" s="149"/>
      <c r="AL650" s="149"/>
      <c r="AM650" s="149"/>
      <c r="AN650" s="149"/>
      <c r="AO650" s="149"/>
      <c r="AP650" s="149"/>
      <c r="AQ650" s="149"/>
      <c r="AR650" s="149"/>
      <c r="AS650" s="149"/>
      <c r="AT650" s="149"/>
      <c r="AU650" s="149"/>
      <c r="AV650" s="149"/>
      <c r="AW650" s="149"/>
      <c r="AX650" s="149"/>
      <c r="AY650" s="149"/>
      <c r="AZ650" s="149"/>
      <c r="BA650" s="149"/>
      <c r="BB650" s="149"/>
      <c r="BC650" s="149"/>
      <c r="BD650" s="149"/>
      <c r="BE650" s="149"/>
      <c r="BF650" s="149"/>
      <c r="BG650" s="149"/>
      <c r="BH650" s="149"/>
    </row>
    <row r="651" spans="1:60" outlineLevel="1" x14ac:dyDescent="0.2">
      <c r="A651" s="154"/>
      <c r="B651" s="155"/>
      <c r="C651" s="253" t="s">
        <v>211</v>
      </c>
      <c r="D651" s="254"/>
      <c r="E651" s="254"/>
      <c r="F651" s="254"/>
      <c r="G651" s="254"/>
      <c r="H651" s="156"/>
      <c r="I651" s="156"/>
      <c r="J651" s="156"/>
      <c r="K651" s="156"/>
      <c r="L651" s="156"/>
      <c r="M651" s="156"/>
      <c r="N651" s="156"/>
      <c r="O651" s="156"/>
      <c r="P651" s="156"/>
      <c r="Q651" s="156"/>
      <c r="R651" s="156"/>
      <c r="S651" s="156"/>
      <c r="T651" s="156"/>
      <c r="U651" s="156"/>
      <c r="V651" s="156"/>
      <c r="W651" s="156"/>
      <c r="X651" s="156"/>
      <c r="Y651" s="149"/>
      <c r="Z651" s="149"/>
      <c r="AA651" s="149"/>
      <c r="AB651" s="149"/>
      <c r="AC651" s="149"/>
      <c r="AD651" s="149"/>
      <c r="AE651" s="149"/>
      <c r="AF651" s="149"/>
      <c r="AG651" s="149" t="s">
        <v>161</v>
      </c>
      <c r="AH651" s="149"/>
      <c r="AI651" s="149"/>
      <c r="AJ651" s="149"/>
      <c r="AK651" s="149"/>
      <c r="AL651" s="149"/>
      <c r="AM651" s="149"/>
      <c r="AN651" s="149"/>
      <c r="AO651" s="149"/>
      <c r="AP651" s="149"/>
      <c r="AQ651" s="149"/>
      <c r="AR651" s="149"/>
      <c r="AS651" s="149"/>
      <c r="AT651" s="149"/>
      <c r="AU651" s="149"/>
      <c r="AV651" s="149"/>
      <c r="AW651" s="149"/>
      <c r="AX651" s="149"/>
      <c r="AY651" s="149"/>
      <c r="AZ651" s="149"/>
      <c r="BA651" s="149"/>
      <c r="BB651" s="149"/>
      <c r="BC651" s="149"/>
      <c r="BD651" s="149"/>
      <c r="BE651" s="149"/>
      <c r="BF651" s="149"/>
      <c r="BG651" s="149"/>
      <c r="BH651" s="149"/>
    </row>
    <row r="652" spans="1:60" outlineLevel="1" x14ac:dyDescent="0.2">
      <c r="A652" s="165">
        <v>168</v>
      </c>
      <c r="B652" s="166" t="s">
        <v>766</v>
      </c>
      <c r="C652" s="180" t="s">
        <v>767</v>
      </c>
      <c r="D652" s="181" t="s">
        <v>191</v>
      </c>
      <c r="E652" s="168">
        <v>14</v>
      </c>
      <c r="F652" s="167"/>
      <c r="G652" s="168">
        <f>ROUND(E652*F652,2)</f>
        <v>0</v>
      </c>
      <c r="H652" s="167"/>
      <c r="I652" s="168">
        <f>ROUND(E652*H652,2)</f>
        <v>0</v>
      </c>
      <c r="J652" s="167"/>
      <c r="K652" s="168">
        <f>ROUND(E652*J652,2)</f>
        <v>0</v>
      </c>
      <c r="L652" s="168">
        <v>21</v>
      </c>
      <c r="M652" s="168">
        <f>G652*(1+L652/100)</f>
        <v>0</v>
      </c>
      <c r="N652" s="168">
        <v>6.5500000000000003E-3</v>
      </c>
      <c r="O652" s="168">
        <f>ROUND(E652*N652,2)</f>
        <v>0.09</v>
      </c>
      <c r="P652" s="168">
        <v>0</v>
      </c>
      <c r="Q652" s="168">
        <f>ROUND(E652*P652,2)</f>
        <v>0</v>
      </c>
      <c r="R652" s="168"/>
      <c r="S652" s="168" t="s">
        <v>208</v>
      </c>
      <c r="T652" s="169" t="s">
        <v>234</v>
      </c>
      <c r="U652" s="156">
        <v>0.42</v>
      </c>
      <c r="V652" s="156">
        <f>ROUND(E652*U652,2)</f>
        <v>5.88</v>
      </c>
      <c r="W652" s="156"/>
      <c r="X652" s="156" t="s">
        <v>158</v>
      </c>
      <c r="Y652" s="149"/>
      <c r="Z652" s="149"/>
      <c r="AA652" s="149"/>
      <c r="AB652" s="149"/>
      <c r="AC652" s="149"/>
      <c r="AD652" s="149"/>
      <c r="AE652" s="149"/>
      <c r="AF652" s="149"/>
      <c r="AG652" s="149" t="s">
        <v>192</v>
      </c>
      <c r="AH652" s="149"/>
      <c r="AI652" s="149"/>
      <c r="AJ652" s="149"/>
      <c r="AK652" s="149"/>
      <c r="AL652" s="149"/>
      <c r="AM652" s="149"/>
      <c r="AN652" s="149"/>
      <c r="AO652" s="149"/>
      <c r="AP652" s="149"/>
      <c r="AQ652" s="149"/>
      <c r="AR652" s="149"/>
      <c r="AS652" s="149"/>
      <c r="AT652" s="149"/>
      <c r="AU652" s="149"/>
      <c r="AV652" s="149"/>
      <c r="AW652" s="149"/>
      <c r="AX652" s="149"/>
      <c r="AY652" s="149"/>
      <c r="AZ652" s="149"/>
      <c r="BA652" s="149"/>
      <c r="BB652" s="149"/>
      <c r="BC652" s="149"/>
      <c r="BD652" s="149"/>
      <c r="BE652" s="149"/>
      <c r="BF652" s="149"/>
      <c r="BG652" s="149"/>
      <c r="BH652" s="149"/>
    </row>
    <row r="653" spans="1:60" outlineLevel="1" x14ac:dyDescent="0.2">
      <c r="A653" s="154"/>
      <c r="B653" s="155"/>
      <c r="C653" s="253" t="s">
        <v>211</v>
      </c>
      <c r="D653" s="254"/>
      <c r="E653" s="254"/>
      <c r="F653" s="254"/>
      <c r="G653" s="254"/>
      <c r="H653" s="156"/>
      <c r="I653" s="156"/>
      <c r="J653" s="156"/>
      <c r="K653" s="156"/>
      <c r="L653" s="156"/>
      <c r="M653" s="156"/>
      <c r="N653" s="156"/>
      <c r="O653" s="156"/>
      <c r="P653" s="156"/>
      <c r="Q653" s="156"/>
      <c r="R653" s="156"/>
      <c r="S653" s="156"/>
      <c r="T653" s="156"/>
      <c r="U653" s="156"/>
      <c r="V653" s="156"/>
      <c r="W653" s="156"/>
      <c r="X653" s="156"/>
      <c r="Y653" s="149"/>
      <c r="Z653" s="149"/>
      <c r="AA653" s="149"/>
      <c r="AB653" s="149"/>
      <c r="AC653" s="149"/>
      <c r="AD653" s="149"/>
      <c r="AE653" s="149"/>
      <c r="AF653" s="149"/>
      <c r="AG653" s="149" t="s">
        <v>161</v>
      </c>
      <c r="AH653" s="149"/>
      <c r="AI653" s="149"/>
      <c r="AJ653" s="149"/>
      <c r="AK653" s="149"/>
      <c r="AL653" s="149"/>
      <c r="AM653" s="149"/>
      <c r="AN653" s="149"/>
      <c r="AO653" s="149"/>
      <c r="AP653" s="149"/>
      <c r="AQ653" s="149"/>
      <c r="AR653" s="149"/>
      <c r="AS653" s="149"/>
      <c r="AT653" s="149"/>
      <c r="AU653" s="149"/>
      <c r="AV653" s="149"/>
      <c r="AW653" s="149"/>
      <c r="AX653" s="149"/>
      <c r="AY653" s="149"/>
      <c r="AZ653" s="149"/>
      <c r="BA653" s="149"/>
      <c r="BB653" s="149"/>
      <c r="BC653" s="149"/>
      <c r="BD653" s="149"/>
      <c r="BE653" s="149"/>
      <c r="BF653" s="149"/>
      <c r="BG653" s="149"/>
      <c r="BH653" s="149"/>
    </row>
    <row r="654" spans="1:60" outlineLevel="1" x14ac:dyDescent="0.2">
      <c r="A654" s="165">
        <v>169</v>
      </c>
      <c r="B654" s="166" t="s">
        <v>768</v>
      </c>
      <c r="C654" s="180" t="s">
        <v>769</v>
      </c>
      <c r="D654" s="181" t="s">
        <v>191</v>
      </c>
      <c r="E654" s="168">
        <v>36</v>
      </c>
      <c r="F654" s="167"/>
      <c r="G654" s="168">
        <f>ROUND(E654*F654,2)</f>
        <v>0</v>
      </c>
      <c r="H654" s="167"/>
      <c r="I654" s="168">
        <f>ROUND(E654*H654,2)</f>
        <v>0</v>
      </c>
      <c r="J654" s="167"/>
      <c r="K654" s="168">
        <f>ROUND(E654*J654,2)</f>
        <v>0</v>
      </c>
      <c r="L654" s="168">
        <v>21</v>
      </c>
      <c r="M654" s="168">
        <f>G654*(1+L654/100)</f>
        <v>0</v>
      </c>
      <c r="N654" s="168">
        <v>6.2700000000000004E-3</v>
      </c>
      <c r="O654" s="168">
        <f>ROUND(E654*N654,2)</f>
        <v>0.23</v>
      </c>
      <c r="P654" s="168">
        <v>0</v>
      </c>
      <c r="Q654" s="168">
        <f>ROUND(E654*P654,2)</f>
        <v>0</v>
      </c>
      <c r="R654" s="168"/>
      <c r="S654" s="168" t="s">
        <v>208</v>
      </c>
      <c r="T654" s="169" t="s">
        <v>234</v>
      </c>
      <c r="U654" s="156">
        <v>0.45</v>
      </c>
      <c r="V654" s="156">
        <f>ROUND(E654*U654,2)</f>
        <v>16.2</v>
      </c>
      <c r="W654" s="156"/>
      <c r="X654" s="156" t="s">
        <v>158</v>
      </c>
      <c r="Y654" s="149"/>
      <c r="Z654" s="149"/>
      <c r="AA654" s="149"/>
      <c r="AB654" s="149"/>
      <c r="AC654" s="149"/>
      <c r="AD654" s="149"/>
      <c r="AE654" s="149"/>
      <c r="AF654" s="149"/>
      <c r="AG654" s="149" t="s">
        <v>192</v>
      </c>
      <c r="AH654" s="149"/>
      <c r="AI654" s="149"/>
      <c r="AJ654" s="149"/>
      <c r="AK654" s="149"/>
      <c r="AL654" s="149"/>
      <c r="AM654" s="149"/>
      <c r="AN654" s="149"/>
      <c r="AO654" s="149"/>
      <c r="AP654" s="149"/>
      <c r="AQ654" s="149"/>
      <c r="AR654" s="149"/>
      <c r="AS654" s="149"/>
      <c r="AT654" s="149"/>
      <c r="AU654" s="149"/>
      <c r="AV654" s="149"/>
      <c r="AW654" s="149"/>
      <c r="AX654" s="149"/>
      <c r="AY654" s="149"/>
      <c r="AZ654" s="149"/>
      <c r="BA654" s="149"/>
      <c r="BB654" s="149"/>
      <c r="BC654" s="149"/>
      <c r="BD654" s="149"/>
      <c r="BE654" s="149"/>
      <c r="BF654" s="149"/>
      <c r="BG654" s="149"/>
      <c r="BH654" s="149"/>
    </row>
    <row r="655" spans="1:60" outlineLevel="1" x14ac:dyDescent="0.2">
      <c r="A655" s="154"/>
      <c r="B655" s="155"/>
      <c r="C655" s="253" t="s">
        <v>211</v>
      </c>
      <c r="D655" s="254"/>
      <c r="E655" s="254"/>
      <c r="F655" s="254"/>
      <c r="G655" s="254"/>
      <c r="H655" s="156"/>
      <c r="I655" s="156"/>
      <c r="J655" s="156"/>
      <c r="K655" s="156"/>
      <c r="L655" s="156"/>
      <c r="M655" s="156"/>
      <c r="N655" s="156"/>
      <c r="O655" s="156"/>
      <c r="P655" s="156"/>
      <c r="Q655" s="156"/>
      <c r="R655" s="156"/>
      <c r="S655" s="156"/>
      <c r="T655" s="156"/>
      <c r="U655" s="156"/>
      <c r="V655" s="156"/>
      <c r="W655" s="156"/>
      <c r="X655" s="156"/>
      <c r="Y655" s="149"/>
      <c r="Z655" s="149"/>
      <c r="AA655" s="149"/>
      <c r="AB655" s="149"/>
      <c r="AC655" s="149"/>
      <c r="AD655" s="149"/>
      <c r="AE655" s="149"/>
      <c r="AF655" s="149"/>
      <c r="AG655" s="149" t="s">
        <v>161</v>
      </c>
      <c r="AH655" s="149"/>
      <c r="AI655" s="149"/>
      <c r="AJ655" s="149"/>
      <c r="AK655" s="149"/>
      <c r="AL655" s="149"/>
      <c r="AM655" s="149"/>
      <c r="AN655" s="149"/>
      <c r="AO655" s="149"/>
      <c r="AP655" s="149"/>
      <c r="AQ655" s="149"/>
      <c r="AR655" s="149"/>
      <c r="AS655" s="149"/>
      <c r="AT655" s="149"/>
      <c r="AU655" s="149"/>
      <c r="AV655" s="149"/>
      <c r="AW655" s="149"/>
      <c r="AX655" s="149"/>
      <c r="AY655" s="149"/>
      <c r="AZ655" s="149"/>
      <c r="BA655" s="149"/>
      <c r="BB655" s="149"/>
      <c r="BC655" s="149"/>
      <c r="BD655" s="149"/>
      <c r="BE655" s="149"/>
      <c r="BF655" s="149"/>
      <c r="BG655" s="149"/>
      <c r="BH655" s="149"/>
    </row>
    <row r="656" spans="1:60" outlineLevel="1" x14ac:dyDescent="0.2">
      <c r="A656" s="165">
        <v>170</v>
      </c>
      <c r="B656" s="166" t="s">
        <v>770</v>
      </c>
      <c r="C656" s="180" t="s">
        <v>771</v>
      </c>
      <c r="D656" s="181" t="s">
        <v>191</v>
      </c>
      <c r="E656" s="168">
        <v>4</v>
      </c>
      <c r="F656" s="167"/>
      <c r="G656" s="168">
        <f>ROUND(E656*F656,2)</f>
        <v>0</v>
      </c>
      <c r="H656" s="167"/>
      <c r="I656" s="168">
        <f>ROUND(E656*H656,2)</f>
        <v>0</v>
      </c>
      <c r="J656" s="167"/>
      <c r="K656" s="168">
        <f>ROUND(E656*J656,2)</f>
        <v>0</v>
      </c>
      <c r="L656" s="168">
        <v>21</v>
      </c>
      <c r="M656" s="168">
        <f>G656*(1+L656/100)</f>
        <v>0</v>
      </c>
      <c r="N656" s="168">
        <v>0</v>
      </c>
      <c r="O656" s="168">
        <f>ROUND(E656*N656,2)</f>
        <v>0</v>
      </c>
      <c r="P656" s="168">
        <v>0</v>
      </c>
      <c r="Q656" s="168">
        <f>ROUND(E656*P656,2)</f>
        <v>0</v>
      </c>
      <c r="R656" s="168"/>
      <c r="S656" s="168" t="s">
        <v>208</v>
      </c>
      <c r="T656" s="169" t="s">
        <v>234</v>
      </c>
      <c r="U656" s="156">
        <v>0</v>
      </c>
      <c r="V656" s="156">
        <f>ROUND(E656*U656,2)</f>
        <v>0</v>
      </c>
      <c r="W656" s="156"/>
      <c r="X656" s="156" t="s">
        <v>209</v>
      </c>
      <c r="Y656" s="149"/>
      <c r="Z656" s="149"/>
      <c r="AA656" s="149"/>
      <c r="AB656" s="149"/>
      <c r="AC656" s="149"/>
      <c r="AD656" s="149"/>
      <c r="AE656" s="149"/>
      <c r="AF656" s="149"/>
      <c r="AG656" s="149" t="s">
        <v>210</v>
      </c>
      <c r="AH656" s="149"/>
      <c r="AI656" s="149"/>
      <c r="AJ656" s="149"/>
      <c r="AK656" s="149"/>
      <c r="AL656" s="149"/>
      <c r="AM656" s="149"/>
      <c r="AN656" s="149"/>
      <c r="AO656" s="149"/>
      <c r="AP656" s="149"/>
      <c r="AQ656" s="149"/>
      <c r="AR656" s="149"/>
      <c r="AS656" s="149"/>
      <c r="AT656" s="149"/>
      <c r="AU656" s="149"/>
      <c r="AV656" s="149"/>
      <c r="AW656" s="149"/>
      <c r="AX656" s="149"/>
      <c r="AY656" s="149"/>
      <c r="AZ656" s="149"/>
      <c r="BA656" s="149"/>
      <c r="BB656" s="149"/>
      <c r="BC656" s="149"/>
      <c r="BD656" s="149"/>
      <c r="BE656" s="149"/>
      <c r="BF656" s="149"/>
      <c r="BG656" s="149"/>
      <c r="BH656" s="149"/>
    </row>
    <row r="657" spans="1:60" outlineLevel="1" x14ac:dyDescent="0.2">
      <c r="A657" s="154"/>
      <c r="B657" s="155"/>
      <c r="C657" s="253" t="s">
        <v>211</v>
      </c>
      <c r="D657" s="254"/>
      <c r="E657" s="254"/>
      <c r="F657" s="254"/>
      <c r="G657" s="254"/>
      <c r="H657" s="156"/>
      <c r="I657" s="156"/>
      <c r="J657" s="156"/>
      <c r="K657" s="156"/>
      <c r="L657" s="156"/>
      <c r="M657" s="156"/>
      <c r="N657" s="156"/>
      <c r="O657" s="156"/>
      <c r="P657" s="156"/>
      <c r="Q657" s="156"/>
      <c r="R657" s="156"/>
      <c r="S657" s="156"/>
      <c r="T657" s="156"/>
      <c r="U657" s="156"/>
      <c r="V657" s="156"/>
      <c r="W657" s="156"/>
      <c r="X657" s="156"/>
      <c r="Y657" s="149"/>
      <c r="Z657" s="149"/>
      <c r="AA657" s="149"/>
      <c r="AB657" s="149"/>
      <c r="AC657" s="149"/>
      <c r="AD657" s="149"/>
      <c r="AE657" s="149"/>
      <c r="AF657" s="149"/>
      <c r="AG657" s="149" t="s">
        <v>161</v>
      </c>
      <c r="AH657" s="149"/>
      <c r="AI657" s="149"/>
      <c r="AJ657" s="149"/>
      <c r="AK657" s="149"/>
      <c r="AL657" s="149"/>
      <c r="AM657" s="149"/>
      <c r="AN657" s="149"/>
      <c r="AO657" s="149"/>
      <c r="AP657" s="149"/>
      <c r="AQ657" s="149"/>
      <c r="AR657" s="149"/>
      <c r="AS657" s="149"/>
      <c r="AT657" s="149"/>
      <c r="AU657" s="149"/>
      <c r="AV657" s="149"/>
      <c r="AW657" s="149"/>
      <c r="AX657" s="149"/>
      <c r="AY657" s="149"/>
      <c r="AZ657" s="149"/>
      <c r="BA657" s="149"/>
      <c r="BB657" s="149"/>
      <c r="BC657" s="149"/>
      <c r="BD657" s="149"/>
      <c r="BE657" s="149"/>
      <c r="BF657" s="149"/>
      <c r="BG657" s="149"/>
      <c r="BH657" s="149"/>
    </row>
    <row r="658" spans="1:60" outlineLevel="1" x14ac:dyDescent="0.2">
      <c r="A658" s="165">
        <v>171</v>
      </c>
      <c r="B658" s="166" t="s">
        <v>772</v>
      </c>
      <c r="C658" s="180" t="s">
        <v>773</v>
      </c>
      <c r="D658" s="181" t="s">
        <v>191</v>
      </c>
      <c r="E658" s="168">
        <v>2</v>
      </c>
      <c r="F658" s="167"/>
      <c r="G658" s="168">
        <f>ROUND(E658*F658,2)</f>
        <v>0</v>
      </c>
      <c r="H658" s="167"/>
      <c r="I658" s="168">
        <f>ROUND(E658*H658,2)</f>
        <v>0</v>
      </c>
      <c r="J658" s="167"/>
      <c r="K658" s="168">
        <f>ROUND(E658*J658,2)</f>
        <v>0</v>
      </c>
      <c r="L658" s="168">
        <v>21</v>
      </c>
      <c r="M658" s="168">
        <f>G658*(1+L658/100)</f>
        <v>0</v>
      </c>
      <c r="N658" s="168">
        <v>0</v>
      </c>
      <c r="O658" s="168">
        <f>ROUND(E658*N658,2)</f>
        <v>0</v>
      </c>
      <c r="P658" s="168">
        <v>0</v>
      </c>
      <c r="Q658" s="168">
        <f>ROUND(E658*P658,2)</f>
        <v>0</v>
      </c>
      <c r="R658" s="168"/>
      <c r="S658" s="168" t="s">
        <v>208</v>
      </c>
      <c r="T658" s="169" t="s">
        <v>234</v>
      </c>
      <c r="U658" s="156">
        <v>0</v>
      </c>
      <c r="V658" s="156">
        <f>ROUND(E658*U658,2)</f>
        <v>0</v>
      </c>
      <c r="W658" s="156"/>
      <c r="X658" s="156" t="s">
        <v>209</v>
      </c>
      <c r="Y658" s="149"/>
      <c r="Z658" s="149"/>
      <c r="AA658" s="149"/>
      <c r="AB658" s="149"/>
      <c r="AC658" s="149"/>
      <c r="AD658" s="149"/>
      <c r="AE658" s="149"/>
      <c r="AF658" s="149"/>
      <c r="AG658" s="149" t="s">
        <v>210</v>
      </c>
      <c r="AH658" s="149"/>
      <c r="AI658" s="149"/>
      <c r="AJ658" s="149"/>
      <c r="AK658" s="149"/>
      <c r="AL658" s="149"/>
      <c r="AM658" s="149"/>
      <c r="AN658" s="149"/>
      <c r="AO658" s="149"/>
      <c r="AP658" s="149"/>
      <c r="AQ658" s="149"/>
      <c r="AR658" s="149"/>
      <c r="AS658" s="149"/>
      <c r="AT658" s="149"/>
      <c r="AU658" s="149"/>
      <c r="AV658" s="149"/>
      <c r="AW658" s="149"/>
      <c r="AX658" s="149"/>
      <c r="AY658" s="149"/>
      <c r="AZ658" s="149"/>
      <c r="BA658" s="149"/>
      <c r="BB658" s="149"/>
      <c r="BC658" s="149"/>
      <c r="BD658" s="149"/>
      <c r="BE658" s="149"/>
      <c r="BF658" s="149"/>
      <c r="BG658" s="149"/>
      <c r="BH658" s="149"/>
    </row>
    <row r="659" spans="1:60" outlineLevel="1" x14ac:dyDescent="0.2">
      <c r="A659" s="154"/>
      <c r="B659" s="155"/>
      <c r="C659" s="253" t="s">
        <v>211</v>
      </c>
      <c r="D659" s="254"/>
      <c r="E659" s="254"/>
      <c r="F659" s="254"/>
      <c r="G659" s="254"/>
      <c r="H659" s="156"/>
      <c r="I659" s="156"/>
      <c r="J659" s="156"/>
      <c r="K659" s="156"/>
      <c r="L659" s="156"/>
      <c r="M659" s="156"/>
      <c r="N659" s="156"/>
      <c r="O659" s="156"/>
      <c r="P659" s="156"/>
      <c r="Q659" s="156"/>
      <c r="R659" s="156"/>
      <c r="S659" s="156"/>
      <c r="T659" s="156"/>
      <c r="U659" s="156"/>
      <c r="V659" s="156"/>
      <c r="W659" s="156"/>
      <c r="X659" s="156"/>
      <c r="Y659" s="149"/>
      <c r="Z659" s="149"/>
      <c r="AA659" s="149"/>
      <c r="AB659" s="149"/>
      <c r="AC659" s="149"/>
      <c r="AD659" s="149"/>
      <c r="AE659" s="149"/>
      <c r="AF659" s="149"/>
      <c r="AG659" s="149" t="s">
        <v>161</v>
      </c>
      <c r="AH659" s="149"/>
      <c r="AI659" s="149"/>
      <c r="AJ659" s="149"/>
      <c r="AK659" s="149"/>
      <c r="AL659" s="149"/>
      <c r="AM659" s="149"/>
      <c r="AN659" s="149"/>
      <c r="AO659" s="149"/>
      <c r="AP659" s="149"/>
      <c r="AQ659" s="149"/>
      <c r="AR659" s="149"/>
      <c r="AS659" s="149"/>
      <c r="AT659" s="149"/>
      <c r="AU659" s="149"/>
      <c r="AV659" s="149"/>
      <c r="AW659" s="149"/>
      <c r="AX659" s="149"/>
      <c r="AY659" s="149"/>
      <c r="AZ659" s="149"/>
      <c r="BA659" s="149"/>
      <c r="BB659" s="149"/>
      <c r="BC659" s="149"/>
      <c r="BD659" s="149"/>
      <c r="BE659" s="149"/>
      <c r="BF659" s="149"/>
      <c r="BG659" s="149"/>
      <c r="BH659" s="149"/>
    </row>
    <row r="660" spans="1:60" outlineLevel="1" x14ac:dyDescent="0.2">
      <c r="A660" s="165">
        <v>172</v>
      </c>
      <c r="B660" s="166" t="s">
        <v>774</v>
      </c>
      <c r="C660" s="180" t="s">
        <v>775</v>
      </c>
      <c r="D660" s="181" t="s">
        <v>191</v>
      </c>
      <c r="E660" s="168">
        <v>2</v>
      </c>
      <c r="F660" s="167"/>
      <c r="G660" s="168">
        <f>ROUND(E660*F660,2)</f>
        <v>0</v>
      </c>
      <c r="H660" s="167"/>
      <c r="I660" s="168">
        <f>ROUND(E660*H660,2)</f>
        <v>0</v>
      </c>
      <c r="J660" s="167"/>
      <c r="K660" s="168">
        <f>ROUND(E660*J660,2)</f>
        <v>0</v>
      </c>
      <c r="L660" s="168">
        <v>21</v>
      </c>
      <c r="M660" s="168">
        <f>G660*(1+L660/100)</f>
        <v>0</v>
      </c>
      <c r="N660" s="168">
        <v>0</v>
      </c>
      <c r="O660" s="168">
        <f>ROUND(E660*N660,2)</f>
        <v>0</v>
      </c>
      <c r="P660" s="168">
        <v>0</v>
      </c>
      <c r="Q660" s="168">
        <f>ROUND(E660*P660,2)</f>
        <v>0</v>
      </c>
      <c r="R660" s="168"/>
      <c r="S660" s="168" t="s">
        <v>208</v>
      </c>
      <c r="T660" s="169" t="s">
        <v>234</v>
      </c>
      <c r="U660" s="156">
        <v>0</v>
      </c>
      <c r="V660" s="156">
        <f>ROUND(E660*U660,2)</f>
        <v>0</v>
      </c>
      <c r="W660" s="156"/>
      <c r="X660" s="156" t="s">
        <v>209</v>
      </c>
      <c r="Y660" s="149"/>
      <c r="Z660" s="149"/>
      <c r="AA660" s="149"/>
      <c r="AB660" s="149"/>
      <c r="AC660" s="149"/>
      <c r="AD660" s="149"/>
      <c r="AE660" s="149"/>
      <c r="AF660" s="149"/>
      <c r="AG660" s="149" t="s">
        <v>210</v>
      </c>
      <c r="AH660" s="149"/>
      <c r="AI660" s="149"/>
      <c r="AJ660" s="149"/>
      <c r="AK660" s="149"/>
      <c r="AL660" s="149"/>
      <c r="AM660" s="149"/>
      <c r="AN660" s="149"/>
      <c r="AO660" s="149"/>
      <c r="AP660" s="149"/>
      <c r="AQ660" s="149"/>
      <c r="AR660" s="149"/>
      <c r="AS660" s="149"/>
      <c r="AT660" s="149"/>
      <c r="AU660" s="149"/>
      <c r="AV660" s="149"/>
      <c r="AW660" s="149"/>
      <c r="AX660" s="149"/>
      <c r="AY660" s="149"/>
      <c r="AZ660" s="149"/>
      <c r="BA660" s="149"/>
      <c r="BB660" s="149"/>
      <c r="BC660" s="149"/>
      <c r="BD660" s="149"/>
      <c r="BE660" s="149"/>
      <c r="BF660" s="149"/>
      <c r="BG660" s="149"/>
      <c r="BH660" s="149"/>
    </row>
    <row r="661" spans="1:60" outlineLevel="1" x14ac:dyDescent="0.2">
      <c r="A661" s="154"/>
      <c r="B661" s="155"/>
      <c r="C661" s="253" t="s">
        <v>211</v>
      </c>
      <c r="D661" s="254"/>
      <c r="E661" s="254"/>
      <c r="F661" s="254"/>
      <c r="G661" s="254"/>
      <c r="H661" s="156"/>
      <c r="I661" s="156"/>
      <c r="J661" s="156"/>
      <c r="K661" s="156"/>
      <c r="L661" s="156"/>
      <c r="M661" s="156"/>
      <c r="N661" s="156"/>
      <c r="O661" s="156"/>
      <c r="P661" s="156"/>
      <c r="Q661" s="156"/>
      <c r="R661" s="156"/>
      <c r="S661" s="156"/>
      <c r="T661" s="156"/>
      <c r="U661" s="156"/>
      <c r="V661" s="156"/>
      <c r="W661" s="156"/>
      <c r="X661" s="156"/>
      <c r="Y661" s="149"/>
      <c r="Z661" s="149"/>
      <c r="AA661" s="149"/>
      <c r="AB661" s="149"/>
      <c r="AC661" s="149"/>
      <c r="AD661" s="149"/>
      <c r="AE661" s="149"/>
      <c r="AF661" s="149"/>
      <c r="AG661" s="149" t="s">
        <v>161</v>
      </c>
      <c r="AH661" s="149"/>
      <c r="AI661" s="149"/>
      <c r="AJ661" s="149"/>
      <c r="AK661" s="149"/>
      <c r="AL661" s="149"/>
      <c r="AM661" s="149"/>
      <c r="AN661" s="149"/>
      <c r="AO661" s="149"/>
      <c r="AP661" s="149"/>
      <c r="AQ661" s="149"/>
      <c r="AR661" s="149"/>
      <c r="AS661" s="149"/>
      <c r="AT661" s="149"/>
      <c r="AU661" s="149"/>
      <c r="AV661" s="149"/>
      <c r="AW661" s="149"/>
      <c r="AX661" s="149"/>
      <c r="AY661" s="149"/>
      <c r="AZ661" s="149"/>
      <c r="BA661" s="149"/>
      <c r="BB661" s="149"/>
      <c r="BC661" s="149"/>
      <c r="BD661" s="149"/>
      <c r="BE661" s="149"/>
      <c r="BF661" s="149"/>
      <c r="BG661" s="149"/>
      <c r="BH661" s="149"/>
    </row>
    <row r="662" spans="1:60" outlineLevel="1" x14ac:dyDescent="0.2">
      <c r="A662" s="165">
        <v>173</v>
      </c>
      <c r="B662" s="166" t="s">
        <v>776</v>
      </c>
      <c r="C662" s="180" t="s">
        <v>777</v>
      </c>
      <c r="D662" s="181" t="s">
        <v>191</v>
      </c>
      <c r="E662" s="168">
        <v>2</v>
      </c>
      <c r="F662" s="167"/>
      <c r="G662" s="168">
        <f>ROUND(E662*F662,2)</f>
        <v>0</v>
      </c>
      <c r="H662" s="167"/>
      <c r="I662" s="168">
        <f>ROUND(E662*H662,2)</f>
        <v>0</v>
      </c>
      <c r="J662" s="167"/>
      <c r="K662" s="168">
        <f>ROUND(E662*J662,2)</f>
        <v>0</v>
      </c>
      <c r="L662" s="168">
        <v>21</v>
      </c>
      <c r="M662" s="168">
        <f>G662*(1+L662/100)</f>
        <v>0</v>
      </c>
      <c r="N662" s="168">
        <v>0</v>
      </c>
      <c r="O662" s="168">
        <f>ROUND(E662*N662,2)</f>
        <v>0</v>
      </c>
      <c r="P662" s="168">
        <v>0</v>
      </c>
      <c r="Q662" s="168">
        <f>ROUND(E662*P662,2)</f>
        <v>0</v>
      </c>
      <c r="R662" s="168"/>
      <c r="S662" s="168" t="s">
        <v>208</v>
      </c>
      <c r="T662" s="169" t="s">
        <v>234</v>
      </c>
      <c r="U662" s="156">
        <v>0</v>
      </c>
      <c r="V662" s="156">
        <f>ROUND(E662*U662,2)</f>
        <v>0</v>
      </c>
      <c r="W662" s="156"/>
      <c r="X662" s="156" t="s">
        <v>209</v>
      </c>
      <c r="Y662" s="149"/>
      <c r="Z662" s="149"/>
      <c r="AA662" s="149"/>
      <c r="AB662" s="149"/>
      <c r="AC662" s="149"/>
      <c r="AD662" s="149"/>
      <c r="AE662" s="149"/>
      <c r="AF662" s="149"/>
      <c r="AG662" s="149" t="s">
        <v>210</v>
      </c>
      <c r="AH662" s="149"/>
      <c r="AI662" s="149"/>
      <c r="AJ662" s="149"/>
      <c r="AK662" s="149"/>
      <c r="AL662" s="149"/>
      <c r="AM662" s="149"/>
      <c r="AN662" s="149"/>
      <c r="AO662" s="149"/>
      <c r="AP662" s="149"/>
      <c r="AQ662" s="149"/>
      <c r="AR662" s="149"/>
      <c r="AS662" s="149"/>
      <c r="AT662" s="149"/>
      <c r="AU662" s="149"/>
      <c r="AV662" s="149"/>
      <c r="AW662" s="149"/>
      <c r="AX662" s="149"/>
      <c r="AY662" s="149"/>
      <c r="AZ662" s="149"/>
      <c r="BA662" s="149"/>
      <c r="BB662" s="149"/>
      <c r="BC662" s="149"/>
      <c r="BD662" s="149"/>
      <c r="BE662" s="149"/>
      <c r="BF662" s="149"/>
      <c r="BG662" s="149"/>
      <c r="BH662" s="149"/>
    </row>
    <row r="663" spans="1:60" outlineLevel="1" x14ac:dyDescent="0.2">
      <c r="A663" s="154"/>
      <c r="B663" s="155"/>
      <c r="C663" s="253" t="s">
        <v>211</v>
      </c>
      <c r="D663" s="254"/>
      <c r="E663" s="254"/>
      <c r="F663" s="254"/>
      <c r="G663" s="254"/>
      <c r="H663" s="156"/>
      <c r="I663" s="156"/>
      <c r="J663" s="156"/>
      <c r="K663" s="156"/>
      <c r="L663" s="156"/>
      <c r="M663" s="156"/>
      <c r="N663" s="156"/>
      <c r="O663" s="156"/>
      <c r="P663" s="156"/>
      <c r="Q663" s="156"/>
      <c r="R663" s="156"/>
      <c r="S663" s="156"/>
      <c r="T663" s="156"/>
      <c r="U663" s="156"/>
      <c r="V663" s="156"/>
      <c r="W663" s="156"/>
      <c r="X663" s="156"/>
      <c r="Y663" s="149"/>
      <c r="Z663" s="149"/>
      <c r="AA663" s="149"/>
      <c r="AB663" s="149"/>
      <c r="AC663" s="149"/>
      <c r="AD663" s="149"/>
      <c r="AE663" s="149"/>
      <c r="AF663" s="149"/>
      <c r="AG663" s="149" t="s">
        <v>161</v>
      </c>
      <c r="AH663" s="149"/>
      <c r="AI663" s="149"/>
      <c r="AJ663" s="149"/>
      <c r="AK663" s="149"/>
      <c r="AL663" s="149"/>
      <c r="AM663" s="149"/>
      <c r="AN663" s="149"/>
      <c r="AO663" s="149"/>
      <c r="AP663" s="149"/>
      <c r="AQ663" s="149"/>
      <c r="AR663" s="149"/>
      <c r="AS663" s="149"/>
      <c r="AT663" s="149"/>
      <c r="AU663" s="149"/>
      <c r="AV663" s="149"/>
      <c r="AW663" s="149"/>
      <c r="AX663" s="149"/>
      <c r="AY663" s="149"/>
      <c r="AZ663" s="149"/>
      <c r="BA663" s="149"/>
      <c r="BB663" s="149"/>
      <c r="BC663" s="149"/>
      <c r="BD663" s="149"/>
      <c r="BE663" s="149"/>
      <c r="BF663" s="149"/>
      <c r="BG663" s="149"/>
      <c r="BH663" s="149"/>
    </row>
    <row r="664" spans="1:60" outlineLevel="1" x14ac:dyDescent="0.2">
      <c r="A664" s="165">
        <v>174</v>
      </c>
      <c r="B664" s="166" t="s">
        <v>778</v>
      </c>
      <c r="C664" s="180" t="s">
        <v>779</v>
      </c>
      <c r="D664" s="181" t="s">
        <v>191</v>
      </c>
      <c r="E664" s="168">
        <v>6</v>
      </c>
      <c r="F664" s="167"/>
      <c r="G664" s="168">
        <f>ROUND(E664*F664,2)</f>
        <v>0</v>
      </c>
      <c r="H664" s="167"/>
      <c r="I664" s="168">
        <f>ROUND(E664*H664,2)</f>
        <v>0</v>
      </c>
      <c r="J664" s="167"/>
      <c r="K664" s="168">
        <f>ROUND(E664*J664,2)</f>
        <v>0</v>
      </c>
      <c r="L664" s="168">
        <v>21</v>
      </c>
      <c r="M664" s="168">
        <f>G664*(1+L664/100)</f>
        <v>0</v>
      </c>
      <c r="N664" s="168">
        <v>0</v>
      </c>
      <c r="O664" s="168">
        <f>ROUND(E664*N664,2)</f>
        <v>0</v>
      </c>
      <c r="P664" s="168">
        <v>0</v>
      </c>
      <c r="Q664" s="168">
        <f>ROUND(E664*P664,2)</f>
        <v>0</v>
      </c>
      <c r="R664" s="168"/>
      <c r="S664" s="168" t="s">
        <v>208</v>
      </c>
      <c r="T664" s="169" t="s">
        <v>234</v>
      </c>
      <c r="U664" s="156">
        <v>0</v>
      </c>
      <c r="V664" s="156">
        <f>ROUND(E664*U664,2)</f>
        <v>0</v>
      </c>
      <c r="W664" s="156"/>
      <c r="X664" s="156" t="s">
        <v>209</v>
      </c>
      <c r="Y664" s="149"/>
      <c r="Z664" s="149"/>
      <c r="AA664" s="149"/>
      <c r="AB664" s="149"/>
      <c r="AC664" s="149"/>
      <c r="AD664" s="149"/>
      <c r="AE664" s="149"/>
      <c r="AF664" s="149"/>
      <c r="AG664" s="149" t="s">
        <v>210</v>
      </c>
      <c r="AH664" s="149"/>
      <c r="AI664" s="149"/>
      <c r="AJ664" s="149"/>
      <c r="AK664" s="149"/>
      <c r="AL664" s="149"/>
      <c r="AM664" s="149"/>
      <c r="AN664" s="149"/>
      <c r="AO664" s="149"/>
      <c r="AP664" s="149"/>
      <c r="AQ664" s="149"/>
      <c r="AR664" s="149"/>
      <c r="AS664" s="149"/>
      <c r="AT664" s="149"/>
      <c r="AU664" s="149"/>
      <c r="AV664" s="149"/>
      <c r="AW664" s="149"/>
      <c r="AX664" s="149"/>
      <c r="AY664" s="149"/>
      <c r="AZ664" s="149"/>
      <c r="BA664" s="149"/>
      <c r="BB664" s="149"/>
      <c r="BC664" s="149"/>
      <c r="BD664" s="149"/>
      <c r="BE664" s="149"/>
      <c r="BF664" s="149"/>
      <c r="BG664" s="149"/>
      <c r="BH664" s="149"/>
    </row>
    <row r="665" spans="1:60" outlineLevel="1" x14ac:dyDescent="0.2">
      <c r="A665" s="154"/>
      <c r="B665" s="155"/>
      <c r="C665" s="253" t="s">
        <v>211</v>
      </c>
      <c r="D665" s="254"/>
      <c r="E665" s="254"/>
      <c r="F665" s="254"/>
      <c r="G665" s="254"/>
      <c r="H665" s="156"/>
      <c r="I665" s="156"/>
      <c r="J665" s="156"/>
      <c r="K665" s="156"/>
      <c r="L665" s="156"/>
      <c r="M665" s="156"/>
      <c r="N665" s="156"/>
      <c r="O665" s="156"/>
      <c r="P665" s="156"/>
      <c r="Q665" s="156"/>
      <c r="R665" s="156"/>
      <c r="S665" s="156"/>
      <c r="T665" s="156"/>
      <c r="U665" s="156"/>
      <c r="V665" s="156"/>
      <c r="W665" s="156"/>
      <c r="X665" s="156"/>
      <c r="Y665" s="149"/>
      <c r="Z665" s="149"/>
      <c r="AA665" s="149"/>
      <c r="AB665" s="149"/>
      <c r="AC665" s="149"/>
      <c r="AD665" s="149"/>
      <c r="AE665" s="149"/>
      <c r="AF665" s="149"/>
      <c r="AG665" s="149" t="s">
        <v>161</v>
      </c>
      <c r="AH665" s="149"/>
      <c r="AI665" s="149"/>
      <c r="AJ665" s="149"/>
      <c r="AK665" s="149"/>
      <c r="AL665" s="149"/>
      <c r="AM665" s="149"/>
      <c r="AN665" s="149"/>
      <c r="AO665" s="149"/>
      <c r="AP665" s="149"/>
      <c r="AQ665" s="149"/>
      <c r="AR665" s="149"/>
      <c r="AS665" s="149"/>
      <c r="AT665" s="149"/>
      <c r="AU665" s="149"/>
      <c r="AV665" s="149"/>
      <c r="AW665" s="149"/>
      <c r="AX665" s="149"/>
      <c r="AY665" s="149"/>
      <c r="AZ665" s="149"/>
      <c r="BA665" s="149"/>
      <c r="BB665" s="149"/>
      <c r="BC665" s="149"/>
      <c r="BD665" s="149"/>
      <c r="BE665" s="149"/>
      <c r="BF665" s="149"/>
      <c r="BG665" s="149"/>
      <c r="BH665" s="149"/>
    </row>
    <row r="666" spans="1:60" outlineLevel="1" x14ac:dyDescent="0.2">
      <c r="A666" s="165">
        <v>175</v>
      </c>
      <c r="B666" s="166" t="s">
        <v>780</v>
      </c>
      <c r="C666" s="180" t="s">
        <v>781</v>
      </c>
      <c r="D666" s="181" t="s">
        <v>191</v>
      </c>
      <c r="E666" s="168">
        <v>2</v>
      </c>
      <c r="F666" s="167"/>
      <c r="G666" s="168">
        <f>ROUND(E666*F666,2)</f>
        <v>0</v>
      </c>
      <c r="H666" s="167"/>
      <c r="I666" s="168">
        <f>ROUND(E666*H666,2)</f>
        <v>0</v>
      </c>
      <c r="J666" s="167"/>
      <c r="K666" s="168">
        <f>ROUND(E666*J666,2)</f>
        <v>0</v>
      </c>
      <c r="L666" s="168">
        <v>21</v>
      </c>
      <c r="M666" s="168">
        <f>G666*(1+L666/100)</f>
        <v>0</v>
      </c>
      <c r="N666" s="168">
        <v>0</v>
      </c>
      <c r="O666" s="168">
        <f>ROUND(E666*N666,2)</f>
        <v>0</v>
      </c>
      <c r="P666" s="168">
        <v>0</v>
      </c>
      <c r="Q666" s="168">
        <f>ROUND(E666*P666,2)</f>
        <v>0</v>
      </c>
      <c r="R666" s="168"/>
      <c r="S666" s="168" t="s">
        <v>208</v>
      </c>
      <c r="T666" s="169" t="s">
        <v>234</v>
      </c>
      <c r="U666" s="156">
        <v>0</v>
      </c>
      <c r="V666" s="156">
        <f>ROUND(E666*U666,2)</f>
        <v>0</v>
      </c>
      <c r="W666" s="156"/>
      <c r="X666" s="156" t="s">
        <v>209</v>
      </c>
      <c r="Y666" s="149"/>
      <c r="Z666" s="149"/>
      <c r="AA666" s="149"/>
      <c r="AB666" s="149"/>
      <c r="AC666" s="149"/>
      <c r="AD666" s="149"/>
      <c r="AE666" s="149"/>
      <c r="AF666" s="149"/>
      <c r="AG666" s="149" t="s">
        <v>210</v>
      </c>
      <c r="AH666" s="149"/>
      <c r="AI666" s="149"/>
      <c r="AJ666" s="149"/>
      <c r="AK666" s="149"/>
      <c r="AL666" s="149"/>
      <c r="AM666" s="149"/>
      <c r="AN666" s="149"/>
      <c r="AO666" s="149"/>
      <c r="AP666" s="149"/>
      <c r="AQ666" s="149"/>
      <c r="AR666" s="149"/>
      <c r="AS666" s="149"/>
      <c r="AT666" s="149"/>
      <c r="AU666" s="149"/>
      <c r="AV666" s="149"/>
      <c r="AW666" s="149"/>
      <c r="AX666" s="149"/>
      <c r="AY666" s="149"/>
      <c r="AZ666" s="149"/>
      <c r="BA666" s="149"/>
      <c r="BB666" s="149"/>
      <c r="BC666" s="149"/>
      <c r="BD666" s="149"/>
      <c r="BE666" s="149"/>
      <c r="BF666" s="149"/>
      <c r="BG666" s="149"/>
      <c r="BH666" s="149"/>
    </row>
    <row r="667" spans="1:60" outlineLevel="1" x14ac:dyDescent="0.2">
      <c r="A667" s="154"/>
      <c r="B667" s="155"/>
      <c r="C667" s="253" t="s">
        <v>211</v>
      </c>
      <c r="D667" s="254"/>
      <c r="E667" s="254"/>
      <c r="F667" s="254"/>
      <c r="G667" s="254"/>
      <c r="H667" s="156"/>
      <c r="I667" s="156"/>
      <c r="J667" s="156"/>
      <c r="K667" s="156"/>
      <c r="L667" s="156"/>
      <c r="M667" s="156"/>
      <c r="N667" s="156"/>
      <c r="O667" s="156"/>
      <c r="P667" s="156"/>
      <c r="Q667" s="156"/>
      <c r="R667" s="156"/>
      <c r="S667" s="156"/>
      <c r="T667" s="156"/>
      <c r="U667" s="156"/>
      <c r="V667" s="156"/>
      <c r="W667" s="156"/>
      <c r="X667" s="156"/>
      <c r="Y667" s="149"/>
      <c r="Z667" s="149"/>
      <c r="AA667" s="149"/>
      <c r="AB667" s="149"/>
      <c r="AC667" s="149"/>
      <c r="AD667" s="149"/>
      <c r="AE667" s="149"/>
      <c r="AF667" s="149"/>
      <c r="AG667" s="149" t="s">
        <v>161</v>
      </c>
      <c r="AH667" s="149"/>
      <c r="AI667" s="149"/>
      <c r="AJ667" s="149"/>
      <c r="AK667" s="149"/>
      <c r="AL667" s="149"/>
      <c r="AM667" s="149"/>
      <c r="AN667" s="149"/>
      <c r="AO667" s="149"/>
      <c r="AP667" s="149"/>
      <c r="AQ667" s="149"/>
      <c r="AR667" s="149"/>
      <c r="AS667" s="149"/>
      <c r="AT667" s="149"/>
      <c r="AU667" s="149"/>
      <c r="AV667" s="149"/>
      <c r="AW667" s="149"/>
      <c r="AX667" s="149"/>
      <c r="AY667" s="149"/>
      <c r="AZ667" s="149"/>
      <c r="BA667" s="149"/>
      <c r="BB667" s="149"/>
      <c r="BC667" s="149"/>
      <c r="BD667" s="149"/>
      <c r="BE667" s="149"/>
      <c r="BF667" s="149"/>
      <c r="BG667" s="149"/>
      <c r="BH667" s="149"/>
    </row>
    <row r="668" spans="1:60" outlineLevel="1" x14ac:dyDescent="0.2">
      <c r="A668" s="165">
        <v>176</v>
      </c>
      <c r="B668" s="166" t="s">
        <v>782</v>
      </c>
      <c r="C668" s="180" t="s">
        <v>783</v>
      </c>
      <c r="D668" s="181" t="s">
        <v>191</v>
      </c>
      <c r="E668" s="168">
        <v>2</v>
      </c>
      <c r="F668" s="167"/>
      <c r="G668" s="168">
        <f>ROUND(E668*F668,2)</f>
        <v>0</v>
      </c>
      <c r="H668" s="167"/>
      <c r="I668" s="168">
        <f>ROUND(E668*H668,2)</f>
        <v>0</v>
      </c>
      <c r="J668" s="167"/>
      <c r="K668" s="168">
        <f>ROUND(E668*J668,2)</f>
        <v>0</v>
      </c>
      <c r="L668" s="168">
        <v>21</v>
      </c>
      <c r="M668" s="168">
        <f>G668*(1+L668/100)</f>
        <v>0</v>
      </c>
      <c r="N668" s="168">
        <v>0</v>
      </c>
      <c r="O668" s="168">
        <f>ROUND(E668*N668,2)</f>
        <v>0</v>
      </c>
      <c r="P668" s="168">
        <v>0</v>
      </c>
      <c r="Q668" s="168">
        <f>ROUND(E668*P668,2)</f>
        <v>0</v>
      </c>
      <c r="R668" s="168"/>
      <c r="S668" s="168" t="s">
        <v>208</v>
      </c>
      <c r="T668" s="169" t="s">
        <v>234</v>
      </c>
      <c r="U668" s="156">
        <v>0</v>
      </c>
      <c r="V668" s="156">
        <f>ROUND(E668*U668,2)</f>
        <v>0</v>
      </c>
      <c r="W668" s="156"/>
      <c r="X668" s="156" t="s">
        <v>209</v>
      </c>
      <c r="Y668" s="149"/>
      <c r="Z668" s="149"/>
      <c r="AA668" s="149"/>
      <c r="AB668" s="149"/>
      <c r="AC668" s="149"/>
      <c r="AD668" s="149"/>
      <c r="AE668" s="149"/>
      <c r="AF668" s="149"/>
      <c r="AG668" s="149" t="s">
        <v>210</v>
      </c>
      <c r="AH668" s="149"/>
      <c r="AI668" s="149"/>
      <c r="AJ668" s="149"/>
      <c r="AK668" s="149"/>
      <c r="AL668" s="149"/>
      <c r="AM668" s="149"/>
      <c r="AN668" s="149"/>
      <c r="AO668" s="149"/>
      <c r="AP668" s="149"/>
      <c r="AQ668" s="149"/>
      <c r="AR668" s="149"/>
      <c r="AS668" s="149"/>
      <c r="AT668" s="149"/>
      <c r="AU668" s="149"/>
      <c r="AV668" s="149"/>
      <c r="AW668" s="149"/>
      <c r="AX668" s="149"/>
      <c r="AY668" s="149"/>
      <c r="AZ668" s="149"/>
      <c r="BA668" s="149"/>
      <c r="BB668" s="149"/>
      <c r="BC668" s="149"/>
      <c r="BD668" s="149"/>
      <c r="BE668" s="149"/>
      <c r="BF668" s="149"/>
      <c r="BG668" s="149"/>
      <c r="BH668" s="149"/>
    </row>
    <row r="669" spans="1:60" outlineLevel="1" x14ac:dyDescent="0.2">
      <c r="A669" s="154"/>
      <c r="B669" s="155"/>
      <c r="C669" s="253" t="s">
        <v>211</v>
      </c>
      <c r="D669" s="254"/>
      <c r="E669" s="254"/>
      <c r="F669" s="254"/>
      <c r="G669" s="254"/>
      <c r="H669" s="156"/>
      <c r="I669" s="156"/>
      <c r="J669" s="156"/>
      <c r="K669" s="156"/>
      <c r="L669" s="156"/>
      <c r="M669" s="156"/>
      <c r="N669" s="156"/>
      <c r="O669" s="156"/>
      <c r="P669" s="156"/>
      <c r="Q669" s="156"/>
      <c r="R669" s="156"/>
      <c r="S669" s="156"/>
      <c r="T669" s="156"/>
      <c r="U669" s="156"/>
      <c r="V669" s="156"/>
      <c r="W669" s="156"/>
      <c r="X669" s="156"/>
      <c r="Y669" s="149"/>
      <c r="Z669" s="149"/>
      <c r="AA669" s="149"/>
      <c r="AB669" s="149"/>
      <c r="AC669" s="149"/>
      <c r="AD669" s="149"/>
      <c r="AE669" s="149"/>
      <c r="AF669" s="149"/>
      <c r="AG669" s="149" t="s">
        <v>161</v>
      </c>
      <c r="AH669" s="149"/>
      <c r="AI669" s="149"/>
      <c r="AJ669" s="149"/>
      <c r="AK669" s="149"/>
      <c r="AL669" s="149"/>
      <c r="AM669" s="149"/>
      <c r="AN669" s="149"/>
      <c r="AO669" s="149"/>
      <c r="AP669" s="149"/>
      <c r="AQ669" s="149"/>
      <c r="AR669" s="149"/>
      <c r="AS669" s="149"/>
      <c r="AT669" s="149"/>
      <c r="AU669" s="149"/>
      <c r="AV669" s="149"/>
      <c r="AW669" s="149"/>
      <c r="AX669" s="149"/>
      <c r="AY669" s="149"/>
      <c r="AZ669" s="149"/>
      <c r="BA669" s="149"/>
      <c r="BB669" s="149"/>
      <c r="BC669" s="149"/>
      <c r="BD669" s="149"/>
      <c r="BE669" s="149"/>
      <c r="BF669" s="149"/>
      <c r="BG669" s="149"/>
      <c r="BH669" s="149"/>
    </row>
    <row r="670" spans="1:60" outlineLevel="1" x14ac:dyDescent="0.2">
      <c r="A670" s="165">
        <v>177</v>
      </c>
      <c r="B670" s="166" t="s">
        <v>784</v>
      </c>
      <c r="C670" s="180" t="s">
        <v>785</v>
      </c>
      <c r="D670" s="181" t="s">
        <v>191</v>
      </c>
      <c r="E670" s="168">
        <v>2</v>
      </c>
      <c r="F670" s="167"/>
      <c r="G670" s="168">
        <f>ROUND(E670*F670,2)</f>
        <v>0</v>
      </c>
      <c r="H670" s="167"/>
      <c r="I670" s="168">
        <f>ROUND(E670*H670,2)</f>
        <v>0</v>
      </c>
      <c r="J670" s="167"/>
      <c r="K670" s="168">
        <f>ROUND(E670*J670,2)</f>
        <v>0</v>
      </c>
      <c r="L670" s="168">
        <v>21</v>
      </c>
      <c r="M670" s="168">
        <f>G670*(1+L670/100)</f>
        <v>0</v>
      </c>
      <c r="N670" s="168">
        <v>0</v>
      </c>
      <c r="O670" s="168">
        <f>ROUND(E670*N670,2)</f>
        <v>0</v>
      </c>
      <c r="P670" s="168">
        <v>0</v>
      </c>
      <c r="Q670" s="168">
        <f>ROUND(E670*P670,2)</f>
        <v>0</v>
      </c>
      <c r="R670" s="168"/>
      <c r="S670" s="168" t="s">
        <v>208</v>
      </c>
      <c r="T670" s="169" t="s">
        <v>234</v>
      </c>
      <c r="U670" s="156">
        <v>0</v>
      </c>
      <c r="V670" s="156">
        <f>ROUND(E670*U670,2)</f>
        <v>0</v>
      </c>
      <c r="W670" s="156"/>
      <c r="X670" s="156" t="s">
        <v>209</v>
      </c>
      <c r="Y670" s="149"/>
      <c r="Z670" s="149"/>
      <c r="AA670" s="149"/>
      <c r="AB670" s="149"/>
      <c r="AC670" s="149"/>
      <c r="AD670" s="149"/>
      <c r="AE670" s="149"/>
      <c r="AF670" s="149"/>
      <c r="AG670" s="149" t="s">
        <v>210</v>
      </c>
      <c r="AH670" s="149"/>
      <c r="AI670" s="149"/>
      <c r="AJ670" s="149"/>
      <c r="AK670" s="149"/>
      <c r="AL670" s="149"/>
      <c r="AM670" s="149"/>
      <c r="AN670" s="149"/>
      <c r="AO670" s="149"/>
      <c r="AP670" s="149"/>
      <c r="AQ670" s="149"/>
      <c r="AR670" s="149"/>
      <c r="AS670" s="149"/>
      <c r="AT670" s="149"/>
      <c r="AU670" s="149"/>
      <c r="AV670" s="149"/>
      <c r="AW670" s="149"/>
      <c r="AX670" s="149"/>
      <c r="AY670" s="149"/>
      <c r="AZ670" s="149"/>
      <c r="BA670" s="149"/>
      <c r="BB670" s="149"/>
      <c r="BC670" s="149"/>
      <c r="BD670" s="149"/>
      <c r="BE670" s="149"/>
      <c r="BF670" s="149"/>
      <c r="BG670" s="149"/>
      <c r="BH670" s="149"/>
    </row>
    <row r="671" spans="1:60" outlineLevel="1" x14ac:dyDescent="0.2">
      <c r="A671" s="154"/>
      <c r="B671" s="155"/>
      <c r="C671" s="253" t="s">
        <v>211</v>
      </c>
      <c r="D671" s="254"/>
      <c r="E671" s="254"/>
      <c r="F671" s="254"/>
      <c r="G671" s="254"/>
      <c r="H671" s="156"/>
      <c r="I671" s="156"/>
      <c r="J671" s="156"/>
      <c r="K671" s="156"/>
      <c r="L671" s="156"/>
      <c r="M671" s="156"/>
      <c r="N671" s="156"/>
      <c r="O671" s="156"/>
      <c r="P671" s="156"/>
      <c r="Q671" s="156"/>
      <c r="R671" s="156"/>
      <c r="S671" s="156"/>
      <c r="T671" s="156"/>
      <c r="U671" s="156"/>
      <c r="V671" s="156"/>
      <c r="W671" s="156"/>
      <c r="X671" s="156"/>
      <c r="Y671" s="149"/>
      <c r="Z671" s="149"/>
      <c r="AA671" s="149"/>
      <c r="AB671" s="149"/>
      <c r="AC671" s="149"/>
      <c r="AD671" s="149"/>
      <c r="AE671" s="149"/>
      <c r="AF671" s="149"/>
      <c r="AG671" s="149" t="s">
        <v>161</v>
      </c>
      <c r="AH671" s="149"/>
      <c r="AI671" s="149"/>
      <c r="AJ671" s="149"/>
      <c r="AK671" s="149"/>
      <c r="AL671" s="149"/>
      <c r="AM671" s="149"/>
      <c r="AN671" s="149"/>
      <c r="AO671" s="149"/>
      <c r="AP671" s="149"/>
      <c r="AQ671" s="149"/>
      <c r="AR671" s="149"/>
      <c r="AS671" s="149"/>
      <c r="AT671" s="149"/>
      <c r="AU671" s="149"/>
      <c r="AV671" s="149"/>
      <c r="AW671" s="149"/>
      <c r="AX671" s="149"/>
      <c r="AY671" s="149"/>
      <c r="AZ671" s="149"/>
      <c r="BA671" s="149"/>
      <c r="BB671" s="149"/>
      <c r="BC671" s="149"/>
      <c r="BD671" s="149"/>
      <c r="BE671" s="149"/>
      <c r="BF671" s="149"/>
      <c r="BG671" s="149"/>
      <c r="BH671" s="149"/>
    </row>
    <row r="672" spans="1:60" x14ac:dyDescent="0.2">
      <c r="A672" s="159" t="s">
        <v>152</v>
      </c>
      <c r="B672" s="160" t="s">
        <v>120</v>
      </c>
      <c r="C672" s="187" t="s">
        <v>121</v>
      </c>
      <c r="D672" s="188"/>
      <c r="E672" s="163"/>
      <c r="F672" s="163"/>
      <c r="G672" s="163">
        <f>SUMIF(AG673:AG674,"&lt;&gt;NOR",G673:G674)</f>
        <v>0</v>
      </c>
      <c r="H672" s="163"/>
      <c r="I672" s="163">
        <f>SUM(I673:I674)</f>
        <v>0</v>
      </c>
      <c r="J672" s="163"/>
      <c r="K672" s="163">
        <f>SUM(K673:K674)</f>
        <v>0</v>
      </c>
      <c r="L672" s="163"/>
      <c r="M672" s="163">
        <f>SUM(M673:M674)</f>
        <v>0</v>
      </c>
      <c r="N672" s="163"/>
      <c r="O672" s="163">
        <f>SUM(O673:O674)</f>
        <v>0</v>
      </c>
      <c r="P672" s="163"/>
      <c r="Q672" s="163">
        <f>SUM(Q673:Q674)</f>
        <v>0</v>
      </c>
      <c r="R672" s="163"/>
      <c r="S672" s="163"/>
      <c r="T672" s="164"/>
      <c r="U672" s="158"/>
      <c r="V672" s="158">
        <f>SUM(V673:V674)</f>
        <v>0</v>
      </c>
      <c r="W672" s="158"/>
      <c r="X672" s="158"/>
      <c r="AG672" t="s">
        <v>153</v>
      </c>
    </row>
    <row r="673" spans="1:60" outlineLevel="1" x14ac:dyDescent="0.2">
      <c r="A673" s="165">
        <v>178</v>
      </c>
      <c r="B673" s="166" t="s">
        <v>786</v>
      </c>
      <c r="C673" s="180" t="s">
        <v>787</v>
      </c>
      <c r="D673" s="181" t="s">
        <v>191</v>
      </c>
      <c r="E673" s="168">
        <v>3</v>
      </c>
      <c r="F673" s="167"/>
      <c r="G673" s="168">
        <f>ROUND(E673*F673,2)</f>
        <v>0</v>
      </c>
      <c r="H673" s="167"/>
      <c r="I673" s="168">
        <f>ROUND(E673*H673,2)</f>
        <v>0</v>
      </c>
      <c r="J673" s="167"/>
      <c r="K673" s="168">
        <f>ROUND(E673*J673,2)</f>
        <v>0</v>
      </c>
      <c r="L673" s="168">
        <v>21</v>
      </c>
      <c r="M673" s="168">
        <f>G673*(1+L673/100)</f>
        <v>0</v>
      </c>
      <c r="N673" s="168">
        <v>0</v>
      </c>
      <c r="O673" s="168">
        <f>ROUND(E673*N673,2)</f>
        <v>0</v>
      </c>
      <c r="P673" s="168">
        <v>0</v>
      </c>
      <c r="Q673" s="168">
        <f>ROUND(E673*P673,2)</f>
        <v>0</v>
      </c>
      <c r="R673" s="168"/>
      <c r="S673" s="168" t="s">
        <v>788</v>
      </c>
      <c r="T673" s="169" t="s">
        <v>788</v>
      </c>
      <c r="U673" s="156">
        <v>0</v>
      </c>
      <c r="V673" s="156">
        <f>ROUND(E673*U673,2)</f>
        <v>0</v>
      </c>
      <c r="W673" s="156"/>
      <c r="X673" s="156" t="s">
        <v>158</v>
      </c>
      <c r="Y673" s="149"/>
      <c r="Z673" s="149"/>
      <c r="AA673" s="149"/>
      <c r="AB673" s="149"/>
      <c r="AC673" s="149"/>
      <c r="AD673" s="149"/>
      <c r="AE673" s="149"/>
      <c r="AF673" s="149"/>
      <c r="AG673" s="149" t="s">
        <v>192</v>
      </c>
      <c r="AH673" s="149"/>
      <c r="AI673" s="149"/>
      <c r="AJ673" s="149"/>
      <c r="AK673" s="149"/>
      <c r="AL673" s="149"/>
      <c r="AM673" s="149"/>
      <c r="AN673" s="149"/>
      <c r="AO673" s="149"/>
      <c r="AP673" s="149"/>
      <c r="AQ673" s="149"/>
      <c r="AR673" s="149"/>
      <c r="AS673" s="149"/>
      <c r="AT673" s="149"/>
      <c r="AU673" s="149"/>
      <c r="AV673" s="149"/>
      <c r="AW673" s="149"/>
      <c r="AX673" s="149"/>
      <c r="AY673" s="149"/>
      <c r="AZ673" s="149"/>
      <c r="BA673" s="149"/>
      <c r="BB673" s="149"/>
      <c r="BC673" s="149"/>
      <c r="BD673" s="149"/>
      <c r="BE673" s="149"/>
      <c r="BF673" s="149"/>
      <c r="BG673" s="149"/>
      <c r="BH673" s="149"/>
    </row>
    <row r="674" spans="1:60" outlineLevel="1" x14ac:dyDescent="0.2">
      <c r="A674" s="154"/>
      <c r="B674" s="155"/>
      <c r="C674" s="253" t="s">
        <v>211</v>
      </c>
      <c r="D674" s="254"/>
      <c r="E674" s="254"/>
      <c r="F674" s="254"/>
      <c r="G674" s="254"/>
      <c r="H674" s="156"/>
      <c r="I674" s="156"/>
      <c r="J674" s="156"/>
      <c r="K674" s="156"/>
      <c r="L674" s="156"/>
      <c r="M674" s="156"/>
      <c r="N674" s="156"/>
      <c r="O674" s="156"/>
      <c r="P674" s="156"/>
      <c r="Q674" s="156"/>
      <c r="R674" s="156"/>
      <c r="S674" s="156"/>
      <c r="T674" s="156"/>
      <c r="U674" s="156"/>
      <c r="V674" s="156"/>
      <c r="W674" s="156"/>
      <c r="X674" s="156"/>
      <c r="Y674" s="149"/>
      <c r="Z674" s="149"/>
      <c r="AA674" s="149"/>
      <c r="AB674" s="149"/>
      <c r="AC674" s="149"/>
      <c r="AD674" s="149"/>
      <c r="AE674" s="149"/>
      <c r="AF674" s="149"/>
      <c r="AG674" s="149" t="s">
        <v>161</v>
      </c>
      <c r="AH674" s="149"/>
      <c r="AI674" s="149"/>
      <c r="AJ674" s="149"/>
      <c r="AK674" s="149"/>
      <c r="AL674" s="149"/>
      <c r="AM674" s="149"/>
      <c r="AN674" s="149"/>
      <c r="AO674" s="149"/>
      <c r="AP674" s="149"/>
      <c r="AQ674" s="149"/>
      <c r="AR674" s="149"/>
      <c r="AS674" s="149"/>
      <c r="AT674" s="149"/>
      <c r="AU674" s="149"/>
      <c r="AV674" s="149"/>
      <c r="AW674" s="149"/>
      <c r="AX674" s="149"/>
      <c r="AY674" s="149"/>
      <c r="AZ674" s="149"/>
      <c r="BA674" s="149"/>
      <c r="BB674" s="149"/>
      <c r="BC674" s="149"/>
      <c r="BD674" s="149"/>
      <c r="BE674" s="149"/>
      <c r="BF674" s="149"/>
      <c r="BG674" s="149"/>
      <c r="BH674" s="149"/>
    </row>
    <row r="675" spans="1:60" x14ac:dyDescent="0.2">
      <c r="A675" s="159" t="s">
        <v>152</v>
      </c>
      <c r="B675" s="160" t="s">
        <v>92</v>
      </c>
      <c r="C675" s="187" t="s">
        <v>93</v>
      </c>
      <c r="D675" s="188"/>
      <c r="E675" s="163"/>
      <c r="F675" s="163"/>
      <c r="G675" s="163">
        <f>SUMIF(AG676:AG676,"&lt;&gt;NOR",G676:G676)</f>
        <v>0</v>
      </c>
      <c r="H675" s="163"/>
      <c r="I675" s="163">
        <f>SUM(I676:I676)</f>
        <v>0</v>
      </c>
      <c r="J675" s="163"/>
      <c r="K675" s="163">
        <f>SUM(K676:K676)</f>
        <v>0</v>
      </c>
      <c r="L675" s="163"/>
      <c r="M675" s="163">
        <f>SUM(M676:M676)</f>
        <v>0</v>
      </c>
      <c r="N675" s="163"/>
      <c r="O675" s="163">
        <f>SUM(O676:O676)</f>
        <v>0</v>
      </c>
      <c r="P675" s="163"/>
      <c r="Q675" s="163">
        <f>SUM(Q676:Q676)</f>
        <v>0</v>
      </c>
      <c r="R675" s="163"/>
      <c r="S675" s="163"/>
      <c r="T675" s="164"/>
      <c r="U675" s="158"/>
      <c r="V675" s="158">
        <f>SUM(V676:V676)</f>
        <v>0.03</v>
      </c>
      <c r="W675" s="158"/>
      <c r="X675" s="158"/>
      <c r="AG675" t="s">
        <v>153</v>
      </c>
    </row>
    <row r="676" spans="1:60" outlineLevel="1" x14ac:dyDescent="0.2">
      <c r="A676" s="170">
        <v>179</v>
      </c>
      <c r="B676" s="171" t="s">
        <v>789</v>
      </c>
      <c r="C676" s="185" t="s">
        <v>790</v>
      </c>
      <c r="D676" s="186" t="s">
        <v>195</v>
      </c>
      <c r="E676" s="173">
        <v>1.065E-2</v>
      </c>
      <c r="F676" s="172"/>
      <c r="G676" s="173">
        <f>ROUND(E676*F676,2)</f>
        <v>0</v>
      </c>
      <c r="H676" s="172"/>
      <c r="I676" s="173">
        <f>ROUND(E676*H676,2)</f>
        <v>0</v>
      </c>
      <c r="J676" s="172"/>
      <c r="K676" s="173">
        <f>ROUND(E676*J676,2)</f>
        <v>0</v>
      </c>
      <c r="L676" s="173">
        <v>21</v>
      </c>
      <c r="M676" s="173">
        <f>G676*(1+L676/100)</f>
        <v>0</v>
      </c>
      <c r="N676" s="173">
        <v>0</v>
      </c>
      <c r="O676" s="173">
        <f>ROUND(E676*N676,2)</f>
        <v>0</v>
      </c>
      <c r="P676" s="173">
        <v>0</v>
      </c>
      <c r="Q676" s="173">
        <f>ROUND(E676*P676,2)</f>
        <v>0</v>
      </c>
      <c r="R676" s="173"/>
      <c r="S676" s="173" t="s">
        <v>157</v>
      </c>
      <c r="T676" s="174" t="s">
        <v>157</v>
      </c>
      <c r="U676" s="156">
        <v>2.58</v>
      </c>
      <c r="V676" s="156">
        <f>ROUND(E676*U676,2)</f>
        <v>0.03</v>
      </c>
      <c r="W676" s="156"/>
      <c r="X676" s="156" t="s">
        <v>158</v>
      </c>
      <c r="Y676" s="149"/>
      <c r="Z676" s="149"/>
      <c r="AA676" s="149"/>
      <c r="AB676" s="149"/>
      <c r="AC676" s="149"/>
      <c r="AD676" s="149"/>
      <c r="AE676" s="149"/>
      <c r="AF676" s="149"/>
      <c r="AG676" s="149" t="s">
        <v>532</v>
      </c>
      <c r="AH676" s="149"/>
      <c r="AI676" s="149"/>
      <c r="AJ676" s="149"/>
      <c r="AK676" s="149"/>
      <c r="AL676" s="149"/>
      <c r="AM676" s="149"/>
      <c r="AN676" s="149"/>
      <c r="AO676" s="149"/>
      <c r="AP676" s="149"/>
      <c r="AQ676" s="149"/>
      <c r="AR676" s="149"/>
      <c r="AS676" s="149"/>
      <c r="AT676" s="149"/>
      <c r="AU676" s="149"/>
      <c r="AV676" s="149"/>
      <c r="AW676" s="149"/>
      <c r="AX676" s="149"/>
      <c r="AY676" s="149"/>
      <c r="AZ676" s="149"/>
      <c r="BA676" s="149"/>
      <c r="BB676" s="149"/>
      <c r="BC676" s="149"/>
      <c r="BD676" s="149"/>
      <c r="BE676" s="149"/>
      <c r="BF676" s="149"/>
      <c r="BG676" s="149"/>
      <c r="BH676" s="149"/>
    </row>
    <row r="677" spans="1:60" x14ac:dyDescent="0.2">
      <c r="A677" s="159" t="s">
        <v>152</v>
      </c>
      <c r="B677" s="160" t="s">
        <v>94</v>
      </c>
      <c r="C677" s="187" t="s">
        <v>95</v>
      </c>
      <c r="D677" s="188"/>
      <c r="E677" s="163"/>
      <c r="F677" s="163"/>
      <c r="G677" s="163">
        <f>SUMIF(AG678:AG735,"&lt;&gt;NOR",G678:G735)</f>
        <v>0</v>
      </c>
      <c r="H677" s="163"/>
      <c r="I677" s="163">
        <f>SUM(I678:I735)</f>
        <v>0</v>
      </c>
      <c r="J677" s="163"/>
      <c r="K677" s="163">
        <f>SUM(K678:K735)</f>
        <v>0</v>
      </c>
      <c r="L677" s="163"/>
      <c r="M677" s="163">
        <f>SUM(M678:M735)</f>
        <v>0</v>
      </c>
      <c r="N677" s="163"/>
      <c r="O677" s="163">
        <f>SUM(O678:O735)</f>
        <v>0.53</v>
      </c>
      <c r="P677" s="163"/>
      <c r="Q677" s="163">
        <f>SUM(Q678:Q735)</f>
        <v>0</v>
      </c>
      <c r="R677" s="163"/>
      <c r="S677" s="163"/>
      <c r="T677" s="164"/>
      <c r="U677" s="158"/>
      <c r="V677" s="158">
        <f>SUM(V678:V735)</f>
        <v>14.08</v>
      </c>
      <c r="W677" s="158"/>
      <c r="X677" s="158"/>
      <c r="AG677" t="s">
        <v>153</v>
      </c>
    </row>
    <row r="678" spans="1:60" outlineLevel="1" x14ac:dyDescent="0.2">
      <c r="A678" s="165">
        <v>180</v>
      </c>
      <c r="B678" s="166" t="s">
        <v>791</v>
      </c>
      <c r="C678" s="180" t="s">
        <v>792</v>
      </c>
      <c r="D678" s="181" t="s">
        <v>191</v>
      </c>
      <c r="E678" s="168">
        <v>1</v>
      </c>
      <c r="F678" s="167"/>
      <c r="G678" s="168">
        <f>ROUND(E678*F678,2)</f>
        <v>0</v>
      </c>
      <c r="H678" s="167"/>
      <c r="I678" s="168">
        <f>ROUND(E678*H678,2)</f>
        <v>0</v>
      </c>
      <c r="J678" s="167"/>
      <c r="K678" s="168">
        <f>ROUND(E678*J678,2)</f>
        <v>0</v>
      </c>
      <c r="L678" s="168">
        <v>21</v>
      </c>
      <c r="M678" s="168">
        <f>G678*(1+L678/100)</f>
        <v>0</v>
      </c>
      <c r="N678" s="168">
        <v>1.0800000000000001E-2</v>
      </c>
      <c r="O678" s="168">
        <f>ROUND(E678*N678,2)</f>
        <v>0.01</v>
      </c>
      <c r="P678" s="168">
        <v>0</v>
      </c>
      <c r="Q678" s="168">
        <f>ROUND(E678*P678,2)</f>
        <v>0</v>
      </c>
      <c r="R678" s="168"/>
      <c r="S678" s="168" t="s">
        <v>157</v>
      </c>
      <c r="T678" s="169" t="s">
        <v>157</v>
      </c>
      <c r="U678" s="156">
        <v>0.85</v>
      </c>
      <c r="V678" s="156">
        <f>ROUND(E678*U678,2)</f>
        <v>0.85</v>
      </c>
      <c r="W678" s="156"/>
      <c r="X678" s="156" t="s">
        <v>158</v>
      </c>
      <c r="Y678" s="149"/>
      <c r="Z678" s="149"/>
      <c r="AA678" s="149"/>
      <c r="AB678" s="149"/>
      <c r="AC678" s="149"/>
      <c r="AD678" s="149"/>
      <c r="AE678" s="149"/>
      <c r="AF678" s="149"/>
      <c r="AG678" s="149" t="s">
        <v>532</v>
      </c>
      <c r="AH678" s="149"/>
      <c r="AI678" s="149"/>
      <c r="AJ678" s="149"/>
      <c r="AK678" s="149"/>
      <c r="AL678" s="149"/>
      <c r="AM678" s="149"/>
      <c r="AN678" s="149"/>
      <c r="AO678" s="149"/>
      <c r="AP678" s="149"/>
      <c r="AQ678" s="149"/>
      <c r="AR678" s="149"/>
      <c r="AS678" s="149"/>
      <c r="AT678" s="149"/>
      <c r="AU678" s="149"/>
      <c r="AV678" s="149"/>
      <c r="AW678" s="149"/>
      <c r="AX678" s="149"/>
      <c r="AY678" s="149"/>
      <c r="AZ678" s="149"/>
      <c r="BA678" s="149"/>
      <c r="BB678" s="149"/>
      <c r="BC678" s="149"/>
      <c r="BD678" s="149"/>
      <c r="BE678" s="149"/>
      <c r="BF678" s="149"/>
      <c r="BG678" s="149"/>
      <c r="BH678" s="149"/>
    </row>
    <row r="679" spans="1:60" outlineLevel="1" x14ac:dyDescent="0.2">
      <c r="A679" s="154"/>
      <c r="B679" s="155"/>
      <c r="C679" s="253" t="s">
        <v>1196</v>
      </c>
      <c r="D679" s="254"/>
      <c r="E679" s="254"/>
      <c r="F679" s="254"/>
      <c r="G679" s="254"/>
      <c r="H679" s="156"/>
      <c r="I679" s="156"/>
      <c r="J679" s="156"/>
      <c r="K679" s="156"/>
      <c r="L679" s="156"/>
      <c r="M679" s="156"/>
      <c r="N679" s="156"/>
      <c r="O679" s="156"/>
      <c r="P679" s="156"/>
      <c r="Q679" s="156"/>
      <c r="R679" s="156"/>
      <c r="S679" s="156"/>
      <c r="T679" s="156"/>
      <c r="U679" s="156"/>
      <c r="V679" s="156"/>
      <c r="W679" s="156"/>
      <c r="X679" s="156"/>
      <c r="Y679" s="149"/>
      <c r="Z679" s="149"/>
      <c r="AA679" s="149"/>
      <c r="AB679" s="149"/>
      <c r="AC679" s="149"/>
      <c r="AD679" s="149"/>
      <c r="AE679" s="149"/>
      <c r="AF679" s="149"/>
      <c r="AG679" s="149" t="s">
        <v>161</v>
      </c>
      <c r="AH679" s="149"/>
      <c r="AI679" s="149"/>
      <c r="AJ679" s="149"/>
      <c r="AK679" s="149"/>
      <c r="AL679" s="149"/>
      <c r="AM679" s="149"/>
      <c r="AN679" s="149"/>
      <c r="AO679" s="149"/>
      <c r="AP679" s="149"/>
      <c r="AQ679" s="149"/>
      <c r="AR679" s="149"/>
      <c r="AS679" s="149"/>
      <c r="AT679" s="149"/>
      <c r="AU679" s="149"/>
      <c r="AV679" s="149"/>
      <c r="AW679" s="149"/>
      <c r="AX679" s="149"/>
      <c r="AY679" s="149"/>
      <c r="AZ679" s="149"/>
      <c r="BA679" s="149"/>
      <c r="BB679" s="149"/>
      <c r="BC679" s="149"/>
      <c r="BD679" s="149"/>
      <c r="BE679" s="149"/>
      <c r="BF679" s="149"/>
      <c r="BG679" s="149"/>
      <c r="BH679" s="149"/>
    </row>
    <row r="680" spans="1:60" outlineLevel="1" x14ac:dyDescent="0.2">
      <c r="A680" s="154"/>
      <c r="B680" s="155"/>
      <c r="C680" s="255" t="s">
        <v>1197</v>
      </c>
      <c r="D680" s="256"/>
      <c r="E680" s="256"/>
      <c r="F680" s="256"/>
      <c r="G680" s="256"/>
      <c r="H680" s="156"/>
      <c r="I680" s="156"/>
      <c r="J680" s="156"/>
      <c r="K680" s="156"/>
      <c r="L680" s="156"/>
      <c r="M680" s="156"/>
      <c r="N680" s="156"/>
      <c r="O680" s="156"/>
      <c r="P680" s="156"/>
      <c r="Q680" s="156"/>
      <c r="R680" s="156"/>
      <c r="S680" s="156"/>
      <c r="T680" s="156"/>
      <c r="U680" s="156"/>
      <c r="V680" s="156"/>
      <c r="W680" s="156"/>
      <c r="X680" s="156"/>
      <c r="Y680" s="149"/>
      <c r="Z680" s="149"/>
      <c r="AA680" s="149"/>
      <c r="AB680" s="149"/>
      <c r="AC680" s="149"/>
      <c r="AD680" s="149"/>
      <c r="AE680" s="149"/>
      <c r="AF680" s="149"/>
      <c r="AG680" s="149" t="s">
        <v>161</v>
      </c>
      <c r="AH680" s="149"/>
      <c r="AI680" s="149"/>
      <c r="AJ680" s="149"/>
      <c r="AK680" s="149"/>
      <c r="AL680" s="149"/>
      <c r="AM680" s="149"/>
      <c r="AN680" s="149"/>
      <c r="AO680" s="149"/>
      <c r="AP680" s="149"/>
      <c r="AQ680" s="149"/>
      <c r="AR680" s="149"/>
      <c r="AS680" s="149"/>
      <c r="AT680" s="149"/>
      <c r="AU680" s="149"/>
      <c r="AV680" s="149"/>
      <c r="AW680" s="149"/>
      <c r="AX680" s="149"/>
      <c r="AY680" s="149"/>
      <c r="AZ680" s="149"/>
      <c r="BA680" s="149"/>
      <c r="BB680" s="149"/>
      <c r="BC680" s="149"/>
      <c r="BD680" s="149"/>
      <c r="BE680" s="149"/>
      <c r="BF680" s="149"/>
      <c r="BG680" s="149"/>
      <c r="BH680" s="149"/>
    </row>
    <row r="681" spans="1:60" outlineLevel="1" x14ac:dyDescent="0.2">
      <c r="A681" s="154"/>
      <c r="B681" s="155"/>
      <c r="C681" s="255" t="s">
        <v>1198</v>
      </c>
      <c r="D681" s="256"/>
      <c r="E681" s="256"/>
      <c r="F681" s="256"/>
      <c r="G681" s="256"/>
      <c r="H681" s="156"/>
      <c r="I681" s="156"/>
      <c r="J681" s="156"/>
      <c r="K681" s="156"/>
      <c r="L681" s="156"/>
      <c r="M681" s="156"/>
      <c r="N681" s="156"/>
      <c r="O681" s="156"/>
      <c r="P681" s="156"/>
      <c r="Q681" s="156"/>
      <c r="R681" s="156"/>
      <c r="S681" s="156"/>
      <c r="T681" s="156"/>
      <c r="U681" s="156"/>
      <c r="V681" s="156"/>
      <c r="W681" s="156"/>
      <c r="X681" s="156"/>
      <c r="Y681" s="149"/>
      <c r="Z681" s="149"/>
      <c r="AA681" s="149"/>
      <c r="AB681" s="149"/>
      <c r="AC681" s="149"/>
      <c r="AD681" s="149"/>
      <c r="AE681" s="149"/>
      <c r="AF681" s="149"/>
      <c r="AG681" s="149" t="s">
        <v>161</v>
      </c>
      <c r="AH681" s="149"/>
      <c r="AI681" s="149"/>
      <c r="AJ681" s="149"/>
      <c r="AK681" s="149"/>
      <c r="AL681" s="149"/>
      <c r="AM681" s="149"/>
      <c r="AN681" s="149"/>
      <c r="AO681" s="149"/>
      <c r="AP681" s="149"/>
      <c r="AQ681" s="149"/>
      <c r="AR681" s="149"/>
      <c r="AS681" s="149"/>
      <c r="AT681" s="149"/>
      <c r="AU681" s="149"/>
      <c r="AV681" s="149"/>
      <c r="AW681" s="149"/>
      <c r="AX681" s="149"/>
      <c r="AY681" s="149"/>
      <c r="AZ681" s="149"/>
      <c r="BA681" s="149"/>
      <c r="BB681" s="149"/>
      <c r="BC681" s="149"/>
      <c r="BD681" s="149"/>
      <c r="BE681" s="149"/>
      <c r="BF681" s="149"/>
      <c r="BG681" s="149"/>
      <c r="BH681" s="149"/>
    </row>
    <row r="682" spans="1:60" outlineLevel="1" x14ac:dyDescent="0.2">
      <c r="A682" s="154"/>
      <c r="B682" s="155"/>
      <c r="C682" s="255" t="s">
        <v>1199</v>
      </c>
      <c r="D682" s="256"/>
      <c r="E682" s="256"/>
      <c r="F682" s="256"/>
      <c r="G682" s="256"/>
      <c r="H682" s="156"/>
      <c r="I682" s="156"/>
      <c r="J682" s="156"/>
      <c r="K682" s="156"/>
      <c r="L682" s="156"/>
      <c r="M682" s="156"/>
      <c r="N682" s="156"/>
      <c r="O682" s="156"/>
      <c r="P682" s="156"/>
      <c r="Q682" s="156"/>
      <c r="R682" s="156"/>
      <c r="S682" s="156"/>
      <c r="T682" s="156"/>
      <c r="U682" s="156"/>
      <c r="V682" s="156"/>
      <c r="W682" s="156"/>
      <c r="X682" s="156"/>
      <c r="Y682" s="149"/>
      <c r="Z682" s="149"/>
      <c r="AA682" s="149"/>
      <c r="AB682" s="149"/>
      <c r="AC682" s="149"/>
      <c r="AD682" s="149"/>
      <c r="AE682" s="149"/>
      <c r="AF682" s="149"/>
      <c r="AG682" s="149" t="s">
        <v>161</v>
      </c>
      <c r="AH682" s="149"/>
      <c r="AI682" s="149"/>
      <c r="AJ682" s="149"/>
      <c r="AK682" s="149"/>
      <c r="AL682" s="149"/>
      <c r="AM682" s="149"/>
      <c r="AN682" s="149"/>
      <c r="AO682" s="149"/>
      <c r="AP682" s="149"/>
      <c r="AQ682" s="149"/>
      <c r="AR682" s="149"/>
      <c r="AS682" s="149"/>
      <c r="AT682" s="149"/>
      <c r="AU682" s="149"/>
      <c r="AV682" s="149"/>
      <c r="AW682" s="149"/>
      <c r="AX682" s="149"/>
      <c r="AY682" s="149"/>
      <c r="AZ682" s="149"/>
      <c r="BA682" s="149"/>
      <c r="BB682" s="149"/>
      <c r="BC682" s="149"/>
      <c r="BD682" s="149"/>
      <c r="BE682" s="149"/>
      <c r="BF682" s="149"/>
      <c r="BG682" s="149"/>
      <c r="BH682" s="149"/>
    </row>
    <row r="683" spans="1:60" outlineLevel="1" x14ac:dyDescent="0.2">
      <c r="A683" s="154"/>
      <c r="B683" s="155"/>
      <c r="C683" s="255" t="s">
        <v>1200</v>
      </c>
      <c r="D683" s="256"/>
      <c r="E683" s="256"/>
      <c r="F683" s="256"/>
      <c r="G683" s="256"/>
      <c r="H683" s="156"/>
      <c r="I683" s="156"/>
      <c r="J683" s="156"/>
      <c r="K683" s="156"/>
      <c r="L683" s="156"/>
      <c r="M683" s="156"/>
      <c r="N683" s="156"/>
      <c r="O683" s="156"/>
      <c r="P683" s="156"/>
      <c r="Q683" s="156"/>
      <c r="R683" s="156"/>
      <c r="S683" s="156"/>
      <c r="T683" s="156"/>
      <c r="U683" s="156"/>
      <c r="V683" s="156"/>
      <c r="W683" s="156"/>
      <c r="X683" s="156"/>
      <c r="Y683" s="149"/>
      <c r="Z683" s="149"/>
      <c r="AA683" s="149"/>
      <c r="AB683" s="149"/>
      <c r="AC683" s="149"/>
      <c r="AD683" s="149"/>
      <c r="AE683" s="149"/>
      <c r="AF683" s="149"/>
      <c r="AG683" s="149" t="s">
        <v>161</v>
      </c>
      <c r="AH683" s="149"/>
      <c r="AI683" s="149"/>
      <c r="AJ683" s="149"/>
      <c r="AK683" s="149"/>
      <c r="AL683" s="149"/>
      <c r="AM683" s="149"/>
      <c r="AN683" s="149"/>
      <c r="AO683" s="149"/>
      <c r="AP683" s="149"/>
      <c r="AQ683" s="149"/>
      <c r="AR683" s="149"/>
      <c r="AS683" s="149"/>
      <c r="AT683" s="149"/>
      <c r="AU683" s="149"/>
      <c r="AV683" s="149"/>
      <c r="AW683" s="149"/>
      <c r="AX683" s="149"/>
      <c r="AY683" s="149"/>
      <c r="AZ683" s="149"/>
      <c r="BA683" s="149"/>
      <c r="BB683" s="149"/>
      <c r="BC683" s="149"/>
      <c r="BD683" s="149"/>
      <c r="BE683" s="149"/>
      <c r="BF683" s="149"/>
      <c r="BG683" s="149"/>
      <c r="BH683" s="149"/>
    </row>
    <row r="684" spans="1:60" outlineLevel="1" x14ac:dyDescent="0.2">
      <c r="A684" s="154"/>
      <c r="B684" s="155"/>
      <c r="C684" s="255" t="s">
        <v>1201</v>
      </c>
      <c r="D684" s="256"/>
      <c r="E684" s="256"/>
      <c r="F684" s="256"/>
      <c r="G684" s="256"/>
      <c r="H684" s="156"/>
      <c r="I684" s="156"/>
      <c r="J684" s="156"/>
      <c r="K684" s="156"/>
      <c r="L684" s="156"/>
      <c r="M684" s="156"/>
      <c r="N684" s="156"/>
      <c r="O684" s="156"/>
      <c r="P684" s="156"/>
      <c r="Q684" s="156"/>
      <c r="R684" s="156"/>
      <c r="S684" s="156"/>
      <c r="T684" s="156"/>
      <c r="U684" s="156"/>
      <c r="V684" s="156"/>
      <c r="W684" s="156"/>
      <c r="X684" s="156"/>
      <c r="Y684" s="149"/>
      <c r="Z684" s="149"/>
      <c r="AA684" s="149"/>
      <c r="AB684" s="149"/>
      <c r="AC684" s="149"/>
      <c r="AD684" s="149"/>
      <c r="AE684" s="149"/>
      <c r="AF684" s="149"/>
      <c r="AG684" s="149" t="s">
        <v>161</v>
      </c>
      <c r="AH684" s="149"/>
      <c r="AI684" s="149"/>
      <c r="AJ684" s="149"/>
      <c r="AK684" s="149"/>
      <c r="AL684" s="149"/>
      <c r="AM684" s="149"/>
      <c r="AN684" s="149"/>
      <c r="AO684" s="149"/>
      <c r="AP684" s="149"/>
      <c r="AQ684" s="149"/>
      <c r="AR684" s="149"/>
      <c r="AS684" s="149"/>
      <c r="AT684" s="149"/>
      <c r="AU684" s="149"/>
      <c r="AV684" s="149"/>
      <c r="AW684" s="149"/>
      <c r="AX684" s="149"/>
      <c r="AY684" s="149"/>
      <c r="AZ684" s="149"/>
      <c r="BA684" s="149"/>
      <c r="BB684" s="149"/>
      <c r="BC684" s="149"/>
      <c r="BD684" s="149"/>
      <c r="BE684" s="149"/>
      <c r="BF684" s="149"/>
      <c r="BG684" s="149"/>
      <c r="BH684" s="149"/>
    </row>
    <row r="685" spans="1:60" outlineLevel="1" x14ac:dyDescent="0.2">
      <c r="A685" s="154"/>
      <c r="B685" s="155"/>
      <c r="C685" s="255" t="s">
        <v>793</v>
      </c>
      <c r="D685" s="256"/>
      <c r="E685" s="256"/>
      <c r="F685" s="256"/>
      <c r="G685" s="256"/>
      <c r="H685" s="156"/>
      <c r="I685" s="156"/>
      <c r="J685" s="156"/>
      <c r="K685" s="156"/>
      <c r="L685" s="156"/>
      <c r="M685" s="156"/>
      <c r="N685" s="156"/>
      <c r="O685" s="156"/>
      <c r="P685" s="156"/>
      <c r="Q685" s="156"/>
      <c r="R685" s="156"/>
      <c r="S685" s="156"/>
      <c r="T685" s="156"/>
      <c r="U685" s="156"/>
      <c r="V685" s="156"/>
      <c r="W685" s="156"/>
      <c r="X685" s="156"/>
      <c r="Y685" s="149"/>
      <c r="Z685" s="149"/>
      <c r="AA685" s="149"/>
      <c r="AB685" s="149"/>
      <c r="AC685" s="149"/>
      <c r="AD685" s="149"/>
      <c r="AE685" s="149"/>
      <c r="AF685" s="149"/>
      <c r="AG685" s="149" t="s">
        <v>161</v>
      </c>
      <c r="AH685" s="149"/>
      <c r="AI685" s="149"/>
      <c r="AJ685" s="149"/>
      <c r="AK685" s="149"/>
      <c r="AL685" s="149"/>
      <c r="AM685" s="149"/>
      <c r="AN685" s="149"/>
      <c r="AO685" s="149"/>
      <c r="AP685" s="149"/>
      <c r="AQ685" s="149"/>
      <c r="AR685" s="149"/>
      <c r="AS685" s="149"/>
      <c r="AT685" s="149"/>
      <c r="AU685" s="149"/>
      <c r="AV685" s="149"/>
      <c r="AW685" s="149"/>
      <c r="AX685" s="149"/>
      <c r="AY685" s="149"/>
      <c r="AZ685" s="149"/>
      <c r="BA685" s="149"/>
      <c r="BB685" s="149"/>
      <c r="BC685" s="149"/>
      <c r="BD685" s="149"/>
      <c r="BE685" s="149"/>
      <c r="BF685" s="149"/>
      <c r="BG685" s="149"/>
      <c r="BH685" s="149"/>
    </row>
    <row r="686" spans="1:60" outlineLevel="1" x14ac:dyDescent="0.2">
      <c r="A686" s="165">
        <v>181</v>
      </c>
      <c r="B686" s="166" t="s">
        <v>794</v>
      </c>
      <c r="C686" s="180" t="s">
        <v>795</v>
      </c>
      <c r="D686" s="181" t="s">
        <v>191</v>
      </c>
      <c r="E686" s="168">
        <v>1</v>
      </c>
      <c r="F686" s="167"/>
      <c r="G686" s="168">
        <f>ROUND(E686*F686,2)</f>
        <v>0</v>
      </c>
      <c r="H686" s="167"/>
      <c r="I686" s="168">
        <f>ROUND(E686*H686,2)</f>
        <v>0</v>
      </c>
      <c r="J686" s="167"/>
      <c r="K686" s="168">
        <f>ROUND(E686*J686,2)</f>
        <v>0</v>
      </c>
      <c r="L686" s="168">
        <v>21</v>
      </c>
      <c r="M686" s="168">
        <f>G686*(1+L686/100)</f>
        <v>0</v>
      </c>
      <c r="N686" s="168">
        <v>4.3200000000000002E-2</v>
      </c>
      <c r="O686" s="168">
        <f>ROUND(E686*N686,2)</f>
        <v>0.04</v>
      </c>
      <c r="P686" s="168">
        <v>0</v>
      </c>
      <c r="Q686" s="168">
        <f>ROUND(E686*P686,2)</f>
        <v>0</v>
      </c>
      <c r="R686" s="168"/>
      <c r="S686" s="168" t="s">
        <v>157</v>
      </c>
      <c r="T686" s="169" t="s">
        <v>157</v>
      </c>
      <c r="U686" s="156">
        <v>1.01</v>
      </c>
      <c r="V686" s="156">
        <f>ROUND(E686*U686,2)</f>
        <v>1.01</v>
      </c>
      <c r="W686" s="156"/>
      <c r="X686" s="156" t="s">
        <v>158</v>
      </c>
      <c r="Y686" s="149"/>
      <c r="Z686" s="149"/>
      <c r="AA686" s="149"/>
      <c r="AB686" s="149"/>
      <c r="AC686" s="149"/>
      <c r="AD686" s="149"/>
      <c r="AE686" s="149"/>
      <c r="AF686" s="149"/>
      <c r="AG686" s="149" t="s">
        <v>532</v>
      </c>
      <c r="AH686" s="149"/>
      <c r="AI686" s="149"/>
      <c r="AJ686" s="149"/>
      <c r="AK686" s="149"/>
      <c r="AL686" s="149"/>
      <c r="AM686" s="149"/>
      <c r="AN686" s="149"/>
      <c r="AO686" s="149"/>
      <c r="AP686" s="149"/>
      <c r="AQ686" s="149"/>
      <c r="AR686" s="149"/>
      <c r="AS686" s="149"/>
      <c r="AT686" s="149"/>
      <c r="AU686" s="149"/>
      <c r="AV686" s="149"/>
      <c r="AW686" s="149"/>
      <c r="AX686" s="149"/>
      <c r="AY686" s="149"/>
      <c r="AZ686" s="149"/>
      <c r="BA686" s="149"/>
      <c r="BB686" s="149"/>
      <c r="BC686" s="149"/>
      <c r="BD686" s="149"/>
      <c r="BE686" s="149"/>
      <c r="BF686" s="149"/>
      <c r="BG686" s="149"/>
      <c r="BH686" s="149"/>
    </row>
    <row r="687" spans="1:60" outlineLevel="1" x14ac:dyDescent="0.2">
      <c r="A687" s="154"/>
      <c r="B687" s="155"/>
      <c r="C687" s="253" t="s">
        <v>1196</v>
      </c>
      <c r="D687" s="254"/>
      <c r="E687" s="254"/>
      <c r="F687" s="254"/>
      <c r="G687" s="254"/>
      <c r="H687" s="156"/>
      <c r="I687" s="156"/>
      <c r="J687" s="156"/>
      <c r="K687" s="156"/>
      <c r="L687" s="156"/>
      <c r="M687" s="156"/>
      <c r="N687" s="156"/>
      <c r="O687" s="156"/>
      <c r="P687" s="156"/>
      <c r="Q687" s="156"/>
      <c r="R687" s="156"/>
      <c r="S687" s="156"/>
      <c r="T687" s="156"/>
      <c r="U687" s="156"/>
      <c r="V687" s="156"/>
      <c r="W687" s="156"/>
      <c r="X687" s="156"/>
      <c r="Y687" s="149"/>
      <c r="Z687" s="149"/>
      <c r="AA687" s="149"/>
      <c r="AB687" s="149"/>
      <c r="AC687" s="149"/>
      <c r="AD687" s="149"/>
      <c r="AE687" s="149"/>
      <c r="AF687" s="149"/>
      <c r="AG687" s="149" t="s">
        <v>161</v>
      </c>
      <c r="AH687" s="149"/>
      <c r="AI687" s="149"/>
      <c r="AJ687" s="149"/>
      <c r="AK687" s="149"/>
      <c r="AL687" s="149"/>
      <c r="AM687" s="149"/>
      <c r="AN687" s="149"/>
      <c r="AO687" s="149"/>
      <c r="AP687" s="149"/>
      <c r="AQ687" s="149"/>
      <c r="AR687" s="149"/>
      <c r="AS687" s="149"/>
      <c r="AT687" s="149"/>
      <c r="AU687" s="149"/>
      <c r="AV687" s="149"/>
      <c r="AW687" s="149"/>
      <c r="AX687" s="149"/>
      <c r="AY687" s="149"/>
      <c r="AZ687" s="149"/>
      <c r="BA687" s="149"/>
      <c r="BB687" s="149"/>
      <c r="BC687" s="149"/>
      <c r="BD687" s="149"/>
      <c r="BE687" s="149"/>
      <c r="BF687" s="149"/>
      <c r="BG687" s="149"/>
      <c r="BH687" s="149"/>
    </row>
    <row r="688" spans="1:60" outlineLevel="1" x14ac:dyDescent="0.2">
      <c r="A688" s="154"/>
      <c r="B688" s="155"/>
      <c r="C688" s="255" t="s">
        <v>1202</v>
      </c>
      <c r="D688" s="256"/>
      <c r="E688" s="256"/>
      <c r="F688" s="256"/>
      <c r="G688" s="256"/>
      <c r="H688" s="156"/>
      <c r="I688" s="156"/>
      <c r="J688" s="156"/>
      <c r="K688" s="156"/>
      <c r="L688" s="156"/>
      <c r="M688" s="156"/>
      <c r="N688" s="156"/>
      <c r="O688" s="156"/>
      <c r="P688" s="156"/>
      <c r="Q688" s="156"/>
      <c r="R688" s="156"/>
      <c r="S688" s="156"/>
      <c r="T688" s="156"/>
      <c r="U688" s="156"/>
      <c r="V688" s="156"/>
      <c r="W688" s="156"/>
      <c r="X688" s="156"/>
      <c r="Y688" s="149"/>
      <c r="Z688" s="149"/>
      <c r="AA688" s="149"/>
      <c r="AB688" s="149"/>
      <c r="AC688" s="149"/>
      <c r="AD688" s="149"/>
      <c r="AE688" s="149"/>
      <c r="AF688" s="149"/>
      <c r="AG688" s="149" t="s">
        <v>161</v>
      </c>
      <c r="AH688" s="149"/>
      <c r="AI688" s="149"/>
      <c r="AJ688" s="149"/>
      <c r="AK688" s="149"/>
      <c r="AL688" s="149"/>
      <c r="AM688" s="149"/>
      <c r="AN688" s="149"/>
      <c r="AO688" s="149"/>
      <c r="AP688" s="149"/>
      <c r="AQ688" s="149"/>
      <c r="AR688" s="149"/>
      <c r="AS688" s="149"/>
      <c r="AT688" s="149"/>
      <c r="AU688" s="149"/>
      <c r="AV688" s="149"/>
      <c r="AW688" s="149"/>
      <c r="AX688" s="149"/>
      <c r="AY688" s="149"/>
      <c r="AZ688" s="149"/>
      <c r="BA688" s="149"/>
      <c r="BB688" s="149"/>
      <c r="BC688" s="149"/>
      <c r="BD688" s="149"/>
      <c r="BE688" s="149"/>
      <c r="BF688" s="149"/>
      <c r="BG688" s="149"/>
      <c r="BH688" s="149"/>
    </row>
    <row r="689" spans="1:60" outlineLevel="1" x14ac:dyDescent="0.2">
      <c r="A689" s="154"/>
      <c r="B689" s="155"/>
      <c r="C689" s="255" t="s">
        <v>1198</v>
      </c>
      <c r="D689" s="256"/>
      <c r="E689" s="256"/>
      <c r="F689" s="256"/>
      <c r="G689" s="256"/>
      <c r="H689" s="156"/>
      <c r="I689" s="156"/>
      <c r="J689" s="156"/>
      <c r="K689" s="156"/>
      <c r="L689" s="156"/>
      <c r="M689" s="156"/>
      <c r="N689" s="156"/>
      <c r="O689" s="156"/>
      <c r="P689" s="156"/>
      <c r="Q689" s="156"/>
      <c r="R689" s="156"/>
      <c r="S689" s="156"/>
      <c r="T689" s="156"/>
      <c r="U689" s="156"/>
      <c r="V689" s="156"/>
      <c r="W689" s="156"/>
      <c r="X689" s="156"/>
      <c r="Y689" s="149"/>
      <c r="Z689" s="149"/>
      <c r="AA689" s="149"/>
      <c r="AB689" s="149"/>
      <c r="AC689" s="149"/>
      <c r="AD689" s="149"/>
      <c r="AE689" s="149"/>
      <c r="AF689" s="149"/>
      <c r="AG689" s="149" t="s">
        <v>161</v>
      </c>
      <c r="AH689" s="149"/>
      <c r="AI689" s="149"/>
      <c r="AJ689" s="149"/>
      <c r="AK689" s="149"/>
      <c r="AL689" s="149"/>
      <c r="AM689" s="149"/>
      <c r="AN689" s="149"/>
      <c r="AO689" s="149"/>
      <c r="AP689" s="149"/>
      <c r="AQ689" s="149"/>
      <c r="AR689" s="149"/>
      <c r="AS689" s="149"/>
      <c r="AT689" s="149"/>
      <c r="AU689" s="149"/>
      <c r="AV689" s="149"/>
      <c r="AW689" s="149"/>
      <c r="AX689" s="149"/>
      <c r="AY689" s="149"/>
      <c r="AZ689" s="149"/>
      <c r="BA689" s="149"/>
      <c r="BB689" s="149"/>
      <c r="BC689" s="149"/>
      <c r="BD689" s="149"/>
      <c r="BE689" s="149"/>
      <c r="BF689" s="149"/>
      <c r="BG689" s="149"/>
      <c r="BH689" s="149"/>
    </row>
    <row r="690" spans="1:60" outlineLevel="1" x14ac:dyDescent="0.2">
      <c r="A690" s="154"/>
      <c r="B690" s="155"/>
      <c r="C690" s="255" t="s">
        <v>1199</v>
      </c>
      <c r="D690" s="256"/>
      <c r="E690" s="256"/>
      <c r="F690" s="256"/>
      <c r="G690" s="256"/>
      <c r="H690" s="156"/>
      <c r="I690" s="156"/>
      <c r="J690" s="156"/>
      <c r="K690" s="156"/>
      <c r="L690" s="156"/>
      <c r="M690" s="156"/>
      <c r="N690" s="156"/>
      <c r="O690" s="156"/>
      <c r="P690" s="156"/>
      <c r="Q690" s="156"/>
      <c r="R690" s="156"/>
      <c r="S690" s="156"/>
      <c r="T690" s="156"/>
      <c r="U690" s="156"/>
      <c r="V690" s="156"/>
      <c r="W690" s="156"/>
      <c r="X690" s="156"/>
      <c r="Y690" s="149"/>
      <c r="Z690" s="149"/>
      <c r="AA690" s="149"/>
      <c r="AB690" s="149"/>
      <c r="AC690" s="149"/>
      <c r="AD690" s="149"/>
      <c r="AE690" s="149"/>
      <c r="AF690" s="149"/>
      <c r="AG690" s="149" t="s">
        <v>161</v>
      </c>
      <c r="AH690" s="149"/>
      <c r="AI690" s="149"/>
      <c r="AJ690" s="149"/>
      <c r="AK690" s="149"/>
      <c r="AL690" s="149"/>
      <c r="AM690" s="149"/>
      <c r="AN690" s="149"/>
      <c r="AO690" s="149"/>
      <c r="AP690" s="149"/>
      <c r="AQ690" s="149"/>
      <c r="AR690" s="149"/>
      <c r="AS690" s="149"/>
      <c r="AT690" s="149"/>
      <c r="AU690" s="149"/>
      <c r="AV690" s="149"/>
      <c r="AW690" s="149"/>
      <c r="AX690" s="149"/>
      <c r="AY690" s="149"/>
      <c r="AZ690" s="149"/>
      <c r="BA690" s="149"/>
      <c r="BB690" s="149"/>
      <c r="BC690" s="149"/>
      <c r="BD690" s="149"/>
      <c r="BE690" s="149"/>
      <c r="BF690" s="149"/>
      <c r="BG690" s="149"/>
      <c r="BH690" s="149"/>
    </row>
    <row r="691" spans="1:60" outlineLevel="1" x14ac:dyDescent="0.2">
      <c r="A691" s="154"/>
      <c r="B691" s="155"/>
      <c r="C691" s="255" t="s">
        <v>1200</v>
      </c>
      <c r="D691" s="256"/>
      <c r="E691" s="256"/>
      <c r="F691" s="256"/>
      <c r="G691" s="256"/>
      <c r="H691" s="156"/>
      <c r="I691" s="156"/>
      <c r="J691" s="156"/>
      <c r="K691" s="156"/>
      <c r="L691" s="156"/>
      <c r="M691" s="156"/>
      <c r="N691" s="156"/>
      <c r="O691" s="156"/>
      <c r="P691" s="156"/>
      <c r="Q691" s="156"/>
      <c r="R691" s="156"/>
      <c r="S691" s="156"/>
      <c r="T691" s="156"/>
      <c r="U691" s="156"/>
      <c r="V691" s="156"/>
      <c r="W691" s="156"/>
      <c r="X691" s="156"/>
      <c r="Y691" s="149"/>
      <c r="Z691" s="149"/>
      <c r="AA691" s="149"/>
      <c r="AB691" s="149"/>
      <c r="AC691" s="149"/>
      <c r="AD691" s="149"/>
      <c r="AE691" s="149"/>
      <c r="AF691" s="149"/>
      <c r="AG691" s="149" t="s">
        <v>161</v>
      </c>
      <c r="AH691" s="149"/>
      <c r="AI691" s="149"/>
      <c r="AJ691" s="149"/>
      <c r="AK691" s="149"/>
      <c r="AL691" s="149"/>
      <c r="AM691" s="149"/>
      <c r="AN691" s="149"/>
      <c r="AO691" s="149"/>
      <c r="AP691" s="149"/>
      <c r="AQ691" s="149"/>
      <c r="AR691" s="149"/>
      <c r="AS691" s="149"/>
      <c r="AT691" s="149"/>
      <c r="AU691" s="149"/>
      <c r="AV691" s="149"/>
      <c r="AW691" s="149"/>
      <c r="AX691" s="149"/>
      <c r="AY691" s="149"/>
      <c r="AZ691" s="149"/>
      <c r="BA691" s="149"/>
      <c r="BB691" s="149"/>
      <c r="BC691" s="149"/>
      <c r="BD691" s="149"/>
      <c r="BE691" s="149"/>
      <c r="BF691" s="149"/>
      <c r="BG691" s="149"/>
      <c r="BH691" s="149"/>
    </row>
    <row r="692" spans="1:60" outlineLevel="1" x14ac:dyDescent="0.2">
      <c r="A692" s="154"/>
      <c r="B692" s="155"/>
      <c r="C692" s="255" t="s">
        <v>1201</v>
      </c>
      <c r="D692" s="256"/>
      <c r="E692" s="256"/>
      <c r="F692" s="256"/>
      <c r="G692" s="256"/>
      <c r="H692" s="156"/>
      <c r="I692" s="156"/>
      <c r="J692" s="156"/>
      <c r="K692" s="156"/>
      <c r="L692" s="156"/>
      <c r="M692" s="156"/>
      <c r="N692" s="156"/>
      <c r="O692" s="156"/>
      <c r="P692" s="156"/>
      <c r="Q692" s="156"/>
      <c r="R692" s="156"/>
      <c r="S692" s="156"/>
      <c r="T692" s="156"/>
      <c r="U692" s="156"/>
      <c r="V692" s="156"/>
      <c r="W692" s="156"/>
      <c r="X692" s="156"/>
      <c r="Y692" s="149"/>
      <c r="Z692" s="149"/>
      <c r="AA692" s="149"/>
      <c r="AB692" s="149"/>
      <c r="AC692" s="149"/>
      <c r="AD692" s="149"/>
      <c r="AE692" s="149"/>
      <c r="AF692" s="149"/>
      <c r="AG692" s="149" t="s">
        <v>161</v>
      </c>
      <c r="AH692" s="149"/>
      <c r="AI692" s="149"/>
      <c r="AJ692" s="149"/>
      <c r="AK692" s="149"/>
      <c r="AL692" s="149"/>
      <c r="AM692" s="149"/>
      <c r="AN692" s="149"/>
      <c r="AO692" s="149"/>
      <c r="AP692" s="149"/>
      <c r="AQ692" s="149"/>
      <c r="AR692" s="149"/>
      <c r="AS692" s="149"/>
      <c r="AT692" s="149"/>
      <c r="AU692" s="149"/>
      <c r="AV692" s="149"/>
      <c r="AW692" s="149"/>
      <c r="AX692" s="149"/>
      <c r="AY692" s="149"/>
      <c r="AZ692" s="149"/>
      <c r="BA692" s="149"/>
      <c r="BB692" s="149"/>
      <c r="BC692" s="149"/>
      <c r="BD692" s="149"/>
      <c r="BE692" s="149"/>
      <c r="BF692" s="149"/>
      <c r="BG692" s="149"/>
      <c r="BH692" s="149"/>
    </row>
    <row r="693" spans="1:60" outlineLevel="1" x14ac:dyDescent="0.2">
      <c r="A693" s="154"/>
      <c r="B693" s="155"/>
      <c r="C693" s="255" t="s">
        <v>793</v>
      </c>
      <c r="D693" s="256"/>
      <c r="E693" s="256"/>
      <c r="F693" s="256"/>
      <c r="G693" s="256"/>
      <c r="H693" s="156"/>
      <c r="I693" s="156"/>
      <c r="J693" s="156"/>
      <c r="K693" s="156"/>
      <c r="L693" s="156"/>
      <c r="M693" s="156"/>
      <c r="N693" s="156"/>
      <c r="O693" s="156"/>
      <c r="P693" s="156"/>
      <c r="Q693" s="156"/>
      <c r="R693" s="156"/>
      <c r="S693" s="156"/>
      <c r="T693" s="156"/>
      <c r="U693" s="156"/>
      <c r="V693" s="156"/>
      <c r="W693" s="156"/>
      <c r="X693" s="156"/>
      <c r="Y693" s="149"/>
      <c r="Z693" s="149"/>
      <c r="AA693" s="149"/>
      <c r="AB693" s="149"/>
      <c r="AC693" s="149"/>
      <c r="AD693" s="149"/>
      <c r="AE693" s="149"/>
      <c r="AF693" s="149"/>
      <c r="AG693" s="149" t="s">
        <v>161</v>
      </c>
      <c r="AH693" s="149"/>
      <c r="AI693" s="149"/>
      <c r="AJ693" s="149"/>
      <c r="AK693" s="149"/>
      <c r="AL693" s="149"/>
      <c r="AM693" s="149"/>
      <c r="AN693" s="149"/>
      <c r="AO693" s="149"/>
      <c r="AP693" s="149"/>
      <c r="AQ693" s="149"/>
      <c r="AR693" s="149"/>
      <c r="AS693" s="149"/>
      <c r="AT693" s="149"/>
      <c r="AU693" s="149"/>
      <c r="AV693" s="149"/>
      <c r="AW693" s="149"/>
      <c r="AX693" s="149"/>
      <c r="AY693" s="149"/>
      <c r="AZ693" s="149"/>
      <c r="BA693" s="149"/>
      <c r="BB693" s="149"/>
      <c r="BC693" s="149"/>
      <c r="BD693" s="149"/>
      <c r="BE693" s="149"/>
      <c r="BF693" s="149"/>
      <c r="BG693" s="149"/>
      <c r="BH693" s="149"/>
    </row>
    <row r="694" spans="1:60" outlineLevel="1" x14ac:dyDescent="0.2">
      <c r="A694" s="170">
        <v>182</v>
      </c>
      <c r="B694" s="171" t="s">
        <v>796</v>
      </c>
      <c r="C694" s="185" t="s">
        <v>797</v>
      </c>
      <c r="D694" s="186" t="s">
        <v>191</v>
      </c>
      <c r="E694" s="173">
        <v>1</v>
      </c>
      <c r="F694" s="172"/>
      <c r="G694" s="173">
        <f>ROUND(E694*F694,2)</f>
        <v>0</v>
      </c>
      <c r="H694" s="172"/>
      <c r="I694" s="173">
        <f>ROUND(E694*H694,2)</f>
        <v>0</v>
      </c>
      <c r="J694" s="172"/>
      <c r="K694" s="173">
        <f>ROUND(E694*J694,2)</f>
        <v>0</v>
      </c>
      <c r="L694" s="173">
        <v>21</v>
      </c>
      <c r="M694" s="173">
        <f>G694*(1+L694/100)</f>
        <v>0</v>
      </c>
      <c r="N694" s="173">
        <v>1.728E-2</v>
      </c>
      <c r="O694" s="173">
        <f>ROUND(E694*N694,2)</f>
        <v>0.02</v>
      </c>
      <c r="P694" s="173">
        <v>0</v>
      </c>
      <c r="Q694" s="173">
        <f>ROUND(E694*P694,2)</f>
        <v>0</v>
      </c>
      <c r="R694" s="173"/>
      <c r="S694" s="173" t="s">
        <v>157</v>
      </c>
      <c r="T694" s="174" t="s">
        <v>157</v>
      </c>
      <c r="U694" s="156">
        <v>0.86</v>
      </c>
      <c r="V694" s="156">
        <f>ROUND(E694*U694,2)</f>
        <v>0.86</v>
      </c>
      <c r="W694" s="156"/>
      <c r="X694" s="156" t="s">
        <v>158</v>
      </c>
      <c r="Y694" s="149"/>
      <c r="Z694" s="149"/>
      <c r="AA694" s="149"/>
      <c r="AB694" s="149"/>
      <c r="AC694" s="149"/>
      <c r="AD694" s="149"/>
      <c r="AE694" s="149"/>
      <c r="AF694" s="149"/>
      <c r="AG694" s="149" t="s">
        <v>192</v>
      </c>
      <c r="AH694" s="149"/>
      <c r="AI694" s="149"/>
      <c r="AJ694" s="149"/>
      <c r="AK694" s="149"/>
      <c r="AL694" s="149"/>
      <c r="AM694" s="149"/>
      <c r="AN694" s="149"/>
      <c r="AO694" s="149"/>
      <c r="AP694" s="149"/>
      <c r="AQ694" s="149"/>
      <c r="AR694" s="149"/>
      <c r="AS694" s="149"/>
      <c r="AT694" s="149"/>
      <c r="AU694" s="149"/>
      <c r="AV694" s="149"/>
      <c r="AW694" s="149"/>
      <c r="AX694" s="149"/>
      <c r="AY694" s="149"/>
      <c r="AZ694" s="149"/>
      <c r="BA694" s="149"/>
      <c r="BB694" s="149"/>
      <c r="BC694" s="149"/>
      <c r="BD694" s="149"/>
      <c r="BE694" s="149"/>
      <c r="BF694" s="149"/>
      <c r="BG694" s="149"/>
      <c r="BH694" s="149"/>
    </row>
    <row r="695" spans="1:60" outlineLevel="1" x14ac:dyDescent="0.2">
      <c r="A695" s="165">
        <v>183</v>
      </c>
      <c r="B695" s="166" t="s">
        <v>798</v>
      </c>
      <c r="C695" s="180" t="s">
        <v>799</v>
      </c>
      <c r="D695" s="181" t="s">
        <v>191</v>
      </c>
      <c r="E695" s="168">
        <v>1</v>
      </c>
      <c r="F695" s="167"/>
      <c r="G695" s="168">
        <f>ROUND(E695*F695,2)</f>
        <v>0</v>
      </c>
      <c r="H695" s="167"/>
      <c r="I695" s="168">
        <f>ROUND(E695*H695,2)</f>
        <v>0</v>
      </c>
      <c r="J695" s="167"/>
      <c r="K695" s="168">
        <f>ROUND(E695*J695,2)</f>
        <v>0</v>
      </c>
      <c r="L695" s="168">
        <v>21</v>
      </c>
      <c r="M695" s="168">
        <f>G695*(1+L695/100)</f>
        <v>0</v>
      </c>
      <c r="N695" s="168">
        <v>1.525E-2</v>
      </c>
      <c r="O695" s="168">
        <f>ROUND(E695*N695,2)</f>
        <v>0.02</v>
      </c>
      <c r="P695" s="168">
        <v>0</v>
      </c>
      <c r="Q695" s="168">
        <f>ROUND(E695*P695,2)</f>
        <v>0</v>
      </c>
      <c r="R695" s="168"/>
      <c r="S695" s="168" t="s">
        <v>157</v>
      </c>
      <c r="T695" s="169" t="s">
        <v>157</v>
      </c>
      <c r="U695" s="156">
        <v>0.91</v>
      </c>
      <c r="V695" s="156">
        <f>ROUND(E695*U695,2)</f>
        <v>0.91</v>
      </c>
      <c r="W695" s="156"/>
      <c r="X695" s="156" t="s">
        <v>158</v>
      </c>
      <c r="Y695" s="149"/>
      <c r="Z695" s="149"/>
      <c r="AA695" s="149"/>
      <c r="AB695" s="149"/>
      <c r="AC695" s="149"/>
      <c r="AD695" s="149"/>
      <c r="AE695" s="149"/>
      <c r="AF695" s="149"/>
      <c r="AG695" s="149" t="s">
        <v>532</v>
      </c>
      <c r="AH695" s="149"/>
      <c r="AI695" s="149"/>
      <c r="AJ695" s="149"/>
      <c r="AK695" s="149"/>
      <c r="AL695" s="149"/>
      <c r="AM695" s="149"/>
      <c r="AN695" s="149"/>
      <c r="AO695" s="149"/>
      <c r="AP695" s="149"/>
      <c r="AQ695" s="149"/>
      <c r="AR695" s="149"/>
      <c r="AS695" s="149"/>
      <c r="AT695" s="149"/>
      <c r="AU695" s="149"/>
      <c r="AV695" s="149"/>
      <c r="AW695" s="149"/>
      <c r="AX695" s="149"/>
      <c r="AY695" s="149"/>
      <c r="AZ695" s="149"/>
      <c r="BA695" s="149"/>
      <c r="BB695" s="149"/>
      <c r="BC695" s="149"/>
      <c r="BD695" s="149"/>
      <c r="BE695" s="149"/>
      <c r="BF695" s="149"/>
      <c r="BG695" s="149"/>
      <c r="BH695" s="149"/>
    </row>
    <row r="696" spans="1:60" outlineLevel="1" x14ac:dyDescent="0.2">
      <c r="A696" s="154"/>
      <c r="B696" s="155"/>
      <c r="C696" s="253" t="s">
        <v>1203</v>
      </c>
      <c r="D696" s="254"/>
      <c r="E696" s="254"/>
      <c r="F696" s="254"/>
      <c r="G696" s="254"/>
      <c r="H696" s="156"/>
      <c r="I696" s="156"/>
      <c r="J696" s="156"/>
      <c r="K696" s="156"/>
      <c r="L696" s="156"/>
      <c r="M696" s="156"/>
      <c r="N696" s="156"/>
      <c r="O696" s="156"/>
      <c r="P696" s="156"/>
      <c r="Q696" s="156"/>
      <c r="R696" s="156"/>
      <c r="S696" s="156"/>
      <c r="T696" s="156"/>
      <c r="U696" s="156"/>
      <c r="V696" s="156"/>
      <c r="W696" s="156"/>
      <c r="X696" s="156"/>
      <c r="Y696" s="149"/>
      <c r="Z696" s="149"/>
      <c r="AA696" s="149"/>
      <c r="AB696" s="149"/>
      <c r="AC696" s="149"/>
      <c r="AD696" s="149"/>
      <c r="AE696" s="149"/>
      <c r="AF696" s="149"/>
      <c r="AG696" s="149" t="s">
        <v>161</v>
      </c>
      <c r="AH696" s="149"/>
      <c r="AI696" s="149"/>
      <c r="AJ696" s="149"/>
      <c r="AK696" s="149"/>
      <c r="AL696" s="149"/>
      <c r="AM696" s="149"/>
      <c r="AN696" s="149"/>
      <c r="AO696" s="149"/>
      <c r="AP696" s="149"/>
      <c r="AQ696" s="149"/>
      <c r="AR696" s="149"/>
      <c r="AS696" s="149"/>
      <c r="AT696" s="149"/>
      <c r="AU696" s="149"/>
      <c r="AV696" s="149"/>
      <c r="AW696" s="149"/>
      <c r="AX696" s="149"/>
      <c r="AY696" s="149"/>
      <c r="AZ696" s="149"/>
      <c r="BA696" s="149"/>
      <c r="BB696" s="149"/>
      <c r="BC696" s="149"/>
      <c r="BD696" s="149"/>
      <c r="BE696" s="149"/>
      <c r="BF696" s="149"/>
      <c r="BG696" s="149"/>
      <c r="BH696" s="149"/>
    </row>
    <row r="697" spans="1:60" outlineLevel="1" x14ac:dyDescent="0.2">
      <c r="A697" s="154"/>
      <c r="B697" s="155"/>
      <c r="C697" s="255" t="s">
        <v>1197</v>
      </c>
      <c r="D697" s="256"/>
      <c r="E697" s="256"/>
      <c r="F697" s="256"/>
      <c r="G697" s="256"/>
      <c r="H697" s="156"/>
      <c r="I697" s="156"/>
      <c r="J697" s="156"/>
      <c r="K697" s="156"/>
      <c r="L697" s="156"/>
      <c r="M697" s="156"/>
      <c r="N697" s="156"/>
      <c r="O697" s="156"/>
      <c r="P697" s="156"/>
      <c r="Q697" s="156"/>
      <c r="R697" s="156"/>
      <c r="S697" s="156"/>
      <c r="T697" s="156"/>
      <c r="U697" s="156"/>
      <c r="V697" s="156"/>
      <c r="W697" s="156"/>
      <c r="X697" s="156"/>
      <c r="Y697" s="149"/>
      <c r="Z697" s="149"/>
      <c r="AA697" s="149"/>
      <c r="AB697" s="149"/>
      <c r="AC697" s="149"/>
      <c r="AD697" s="149"/>
      <c r="AE697" s="149"/>
      <c r="AF697" s="149"/>
      <c r="AG697" s="149" t="s">
        <v>161</v>
      </c>
      <c r="AH697" s="149"/>
      <c r="AI697" s="149"/>
      <c r="AJ697" s="149"/>
      <c r="AK697" s="149"/>
      <c r="AL697" s="149"/>
      <c r="AM697" s="149"/>
      <c r="AN697" s="149"/>
      <c r="AO697" s="149"/>
      <c r="AP697" s="149"/>
      <c r="AQ697" s="149"/>
      <c r="AR697" s="149"/>
      <c r="AS697" s="149"/>
      <c r="AT697" s="149"/>
      <c r="AU697" s="149"/>
      <c r="AV697" s="149"/>
      <c r="AW697" s="149"/>
      <c r="AX697" s="149"/>
      <c r="AY697" s="149"/>
      <c r="AZ697" s="149"/>
      <c r="BA697" s="149"/>
      <c r="BB697" s="149"/>
      <c r="BC697" s="149"/>
      <c r="BD697" s="149"/>
      <c r="BE697" s="149"/>
      <c r="BF697" s="149"/>
      <c r="BG697" s="149"/>
      <c r="BH697" s="149"/>
    </row>
    <row r="698" spans="1:60" outlineLevel="1" x14ac:dyDescent="0.2">
      <c r="A698" s="154"/>
      <c r="B698" s="155"/>
      <c r="C698" s="255" t="s">
        <v>1198</v>
      </c>
      <c r="D698" s="256"/>
      <c r="E698" s="256"/>
      <c r="F698" s="256"/>
      <c r="G698" s="256"/>
      <c r="H698" s="156"/>
      <c r="I698" s="156"/>
      <c r="J698" s="156"/>
      <c r="K698" s="156"/>
      <c r="L698" s="156"/>
      <c r="M698" s="156"/>
      <c r="N698" s="156"/>
      <c r="O698" s="156"/>
      <c r="P698" s="156"/>
      <c r="Q698" s="156"/>
      <c r="R698" s="156"/>
      <c r="S698" s="156"/>
      <c r="T698" s="156"/>
      <c r="U698" s="156"/>
      <c r="V698" s="156"/>
      <c r="W698" s="156"/>
      <c r="X698" s="156"/>
      <c r="Y698" s="149"/>
      <c r="Z698" s="149"/>
      <c r="AA698" s="149"/>
      <c r="AB698" s="149"/>
      <c r="AC698" s="149"/>
      <c r="AD698" s="149"/>
      <c r="AE698" s="149"/>
      <c r="AF698" s="149"/>
      <c r="AG698" s="149" t="s">
        <v>161</v>
      </c>
      <c r="AH698" s="149"/>
      <c r="AI698" s="149"/>
      <c r="AJ698" s="149"/>
      <c r="AK698" s="149"/>
      <c r="AL698" s="149"/>
      <c r="AM698" s="149"/>
      <c r="AN698" s="149"/>
      <c r="AO698" s="149"/>
      <c r="AP698" s="149"/>
      <c r="AQ698" s="149"/>
      <c r="AR698" s="149"/>
      <c r="AS698" s="149"/>
      <c r="AT698" s="149"/>
      <c r="AU698" s="149"/>
      <c r="AV698" s="149"/>
      <c r="AW698" s="149"/>
      <c r="AX698" s="149"/>
      <c r="AY698" s="149"/>
      <c r="AZ698" s="149"/>
      <c r="BA698" s="149"/>
      <c r="BB698" s="149"/>
      <c r="BC698" s="149"/>
      <c r="BD698" s="149"/>
      <c r="BE698" s="149"/>
      <c r="BF698" s="149"/>
      <c r="BG698" s="149"/>
      <c r="BH698" s="149"/>
    </row>
    <row r="699" spans="1:60" outlineLevel="1" x14ac:dyDescent="0.2">
      <c r="A699" s="154"/>
      <c r="B699" s="155"/>
      <c r="C699" s="255" t="s">
        <v>1199</v>
      </c>
      <c r="D699" s="256"/>
      <c r="E699" s="256"/>
      <c r="F699" s="256"/>
      <c r="G699" s="256"/>
      <c r="H699" s="156"/>
      <c r="I699" s="156"/>
      <c r="J699" s="156"/>
      <c r="K699" s="156"/>
      <c r="L699" s="156"/>
      <c r="M699" s="156"/>
      <c r="N699" s="156"/>
      <c r="O699" s="156"/>
      <c r="P699" s="156"/>
      <c r="Q699" s="156"/>
      <c r="R699" s="156"/>
      <c r="S699" s="156"/>
      <c r="T699" s="156"/>
      <c r="U699" s="156"/>
      <c r="V699" s="156"/>
      <c r="W699" s="156"/>
      <c r="X699" s="156"/>
      <c r="Y699" s="149"/>
      <c r="Z699" s="149"/>
      <c r="AA699" s="149"/>
      <c r="AB699" s="149"/>
      <c r="AC699" s="149"/>
      <c r="AD699" s="149"/>
      <c r="AE699" s="149"/>
      <c r="AF699" s="149"/>
      <c r="AG699" s="149" t="s">
        <v>161</v>
      </c>
      <c r="AH699" s="149"/>
      <c r="AI699" s="149"/>
      <c r="AJ699" s="149"/>
      <c r="AK699" s="149"/>
      <c r="AL699" s="149"/>
      <c r="AM699" s="149"/>
      <c r="AN699" s="149"/>
      <c r="AO699" s="149"/>
      <c r="AP699" s="149"/>
      <c r="AQ699" s="149"/>
      <c r="AR699" s="149"/>
      <c r="AS699" s="149"/>
      <c r="AT699" s="149"/>
      <c r="AU699" s="149"/>
      <c r="AV699" s="149"/>
      <c r="AW699" s="149"/>
      <c r="AX699" s="149"/>
      <c r="AY699" s="149"/>
      <c r="AZ699" s="149"/>
      <c r="BA699" s="149"/>
      <c r="BB699" s="149"/>
      <c r="BC699" s="149"/>
      <c r="BD699" s="149"/>
      <c r="BE699" s="149"/>
      <c r="BF699" s="149"/>
      <c r="BG699" s="149"/>
      <c r="BH699" s="149"/>
    </row>
    <row r="700" spans="1:60" outlineLevel="1" x14ac:dyDescent="0.2">
      <c r="A700" s="154"/>
      <c r="B700" s="155"/>
      <c r="C700" s="255" t="s">
        <v>1200</v>
      </c>
      <c r="D700" s="256"/>
      <c r="E700" s="256"/>
      <c r="F700" s="256"/>
      <c r="G700" s="256"/>
      <c r="H700" s="156"/>
      <c r="I700" s="156"/>
      <c r="J700" s="156"/>
      <c r="K700" s="156"/>
      <c r="L700" s="156"/>
      <c r="M700" s="156"/>
      <c r="N700" s="156"/>
      <c r="O700" s="156"/>
      <c r="P700" s="156"/>
      <c r="Q700" s="156"/>
      <c r="R700" s="156"/>
      <c r="S700" s="156"/>
      <c r="T700" s="156"/>
      <c r="U700" s="156"/>
      <c r="V700" s="156"/>
      <c r="W700" s="156"/>
      <c r="X700" s="156"/>
      <c r="Y700" s="149"/>
      <c r="Z700" s="149"/>
      <c r="AA700" s="149"/>
      <c r="AB700" s="149"/>
      <c r="AC700" s="149"/>
      <c r="AD700" s="149"/>
      <c r="AE700" s="149"/>
      <c r="AF700" s="149"/>
      <c r="AG700" s="149" t="s">
        <v>161</v>
      </c>
      <c r="AH700" s="149"/>
      <c r="AI700" s="149"/>
      <c r="AJ700" s="149"/>
      <c r="AK700" s="149"/>
      <c r="AL700" s="149"/>
      <c r="AM700" s="149"/>
      <c r="AN700" s="149"/>
      <c r="AO700" s="149"/>
      <c r="AP700" s="149"/>
      <c r="AQ700" s="149"/>
      <c r="AR700" s="149"/>
      <c r="AS700" s="149"/>
      <c r="AT700" s="149"/>
      <c r="AU700" s="149"/>
      <c r="AV700" s="149"/>
      <c r="AW700" s="149"/>
      <c r="AX700" s="149"/>
      <c r="AY700" s="149"/>
      <c r="AZ700" s="149"/>
      <c r="BA700" s="149"/>
      <c r="BB700" s="149"/>
      <c r="BC700" s="149"/>
      <c r="BD700" s="149"/>
      <c r="BE700" s="149"/>
      <c r="BF700" s="149"/>
      <c r="BG700" s="149"/>
      <c r="BH700" s="149"/>
    </row>
    <row r="701" spans="1:60" outlineLevel="1" x14ac:dyDescent="0.2">
      <c r="A701" s="154"/>
      <c r="B701" s="155"/>
      <c r="C701" s="255" t="s">
        <v>1201</v>
      </c>
      <c r="D701" s="256"/>
      <c r="E701" s="256"/>
      <c r="F701" s="256"/>
      <c r="G701" s="256"/>
      <c r="H701" s="156"/>
      <c r="I701" s="156"/>
      <c r="J701" s="156"/>
      <c r="K701" s="156"/>
      <c r="L701" s="156"/>
      <c r="M701" s="156"/>
      <c r="N701" s="156"/>
      <c r="O701" s="156"/>
      <c r="P701" s="156"/>
      <c r="Q701" s="156"/>
      <c r="R701" s="156"/>
      <c r="S701" s="156"/>
      <c r="T701" s="156"/>
      <c r="U701" s="156"/>
      <c r="V701" s="156"/>
      <c r="W701" s="156"/>
      <c r="X701" s="156"/>
      <c r="Y701" s="149"/>
      <c r="Z701" s="149"/>
      <c r="AA701" s="149"/>
      <c r="AB701" s="149"/>
      <c r="AC701" s="149"/>
      <c r="AD701" s="149"/>
      <c r="AE701" s="149"/>
      <c r="AF701" s="149"/>
      <c r="AG701" s="149" t="s">
        <v>161</v>
      </c>
      <c r="AH701" s="149"/>
      <c r="AI701" s="149"/>
      <c r="AJ701" s="149"/>
      <c r="AK701" s="149"/>
      <c r="AL701" s="149"/>
      <c r="AM701" s="149"/>
      <c r="AN701" s="149"/>
      <c r="AO701" s="149"/>
      <c r="AP701" s="149"/>
      <c r="AQ701" s="149"/>
      <c r="AR701" s="149"/>
      <c r="AS701" s="149"/>
      <c r="AT701" s="149"/>
      <c r="AU701" s="149"/>
      <c r="AV701" s="149"/>
      <c r="AW701" s="149"/>
      <c r="AX701" s="149"/>
      <c r="AY701" s="149"/>
      <c r="AZ701" s="149"/>
      <c r="BA701" s="149"/>
      <c r="BB701" s="149"/>
      <c r="BC701" s="149"/>
      <c r="BD701" s="149"/>
      <c r="BE701" s="149"/>
      <c r="BF701" s="149"/>
      <c r="BG701" s="149"/>
      <c r="BH701" s="149"/>
    </row>
    <row r="702" spans="1:60" outlineLevel="1" x14ac:dyDescent="0.2">
      <c r="A702" s="154"/>
      <c r="B702" s="155"/>
      <c r="C702" s="255" t="s">
        <v>793</v>
      </c>
      <c r="D702" s="256"/>
      <c r="E702" s="256"/>
      <c r="F702" s="256"/>
      <c r="G702" s="256"/>
      <c r="H702" s="156"/>
      <c r="I702" s="156"/>
      <c r="J702" s="156"/>
      <c r="K702" s="156"/>
      <c r="L702" s="156"/>
      <c r="M702" s="156"/>
      <c r="N702" s="156"/>
      <c r="O702" s="156"/>
      <c r="P702" s="156"/>
      <c r="Q702" s="156"/>
      <c r="R702" s="156"/>
      <c r="S702" s="156"/>
      <c r="T702" s="156"/>
      <c r="U702" s="156"/>
      <c r="V702" s="156"/>
      <c r="W702" s="156"/>
      <c r="X702" s="156"/>
      <c r="Y702" s="149"/>
      <c r="Z702" s="149"/>
      <c r="AA702" s="149"/>
      <c r="AB702" s="149"/>
      <c r="AC702" s="149"/>
      <c r="AD702" s="149"/>
      <c r="AE702" s="149"/>
      <c r="AF702" s="149"/>
      <c r="AG702" s="149" t="s">
        <v>161</v>
      </c>
      <c r="AH702" s="149"/>
      <c r="AI702" s="149"/>
      <c r="AJ702" s="149"/>
      <c r="AK702" s="149"/>
      <c r="AL702" s="149"/>
      <c r="AM702" s="149"/>
      <c r="AN702" s="149"/>
      <c r="AO702" s="149"/>
      <c r="AP702" s="149"/>
      <c r="AQ702" s="149"/>
      <c r="AR702" s="149"/>
      <c r="AS702" s="149"/>
      <c r="AT702" s="149"/>
      <c r="AU702" s="149"/>
      <c r="AV702" s="149"/>
      <c r="AW702" s="149"/>
      <c r="AX702" s="149"/>
      <c r="AY702" s="149"/>
      <c r="AZ702" s="149"/>
      <c r="BA702" s="149"/>
      <c r="BB702" s="149"/>
      <c r="BC702" s="149"/>
      <c r="BD702" s="149"/>
      <c r="BE702" s="149"/>
      <c r="BF702" s="149"/>
      <c r="BG702" s="149"/>
      <c r="BH702" s="149"/>
    </row>
    <row r="703" spans="1:60" outlineLevel="1" x14ac:dyDescent="0.2">
      <c r="A703" s="165">
        <v>184</v>
      </c>
      <c r="B703" s="166" t="s">
        <v>800</v>
      </c>
      <c r="C703" s="180" t="s">
        <v>801</v>
      </c>
      <c r="D703" s="181" t="s">
        <v>191</v>
      </c>
      <c r="E703" s="168">
        <v>1</v>
      </c>
      <c r="F703" s="167"/>
      <c r="G703" s="168">
        <f>ROUND(E703*F703,2)</f>
        <v>0</v>
      </c>
      <c r="H703" s="167"/>
      <c r="I703" s="168">
        <f>ROUND(E703*H703,2)</f>
        <v>0</v>
      </c>
      <c r="J703" s="167"/>
      <c r="K703" s="168">
        <f>ROUND(E703*J703,2)</f>
        <v>0</v>
      </c>
      <c r="L703" s="168">
        <v>21</v>
      </c>
      <c r="M703" s="168">
        <f>G703*(1+L703/100)</f>
        <v>0</v>
      </c>
      <c r="N703" s="168">
        <v>1.8149999999999999E-2</v>
      </c>
      <c r="O703" s="168">
        <f>ROUND(E703*N703,2)</f>
        <v>0.02</v>
      </c>
      <c r="P703" s="168">
        <v>0</v>
      </c>
      <c r="Q703" s="168">
        <f>ROUND(E703*P703,2)</f>
        <v>0</v>
      </c>
      <c r="R703" s="168"/>
      <c r="S703" s="168" t="s">
        <v>157</v>
      </c>
      <c r="T703" s="169" t="s">
        <v>157</v>
      </c>
      <c r="U703" s="156">
        <v>0.91</v>
      </c>
      <c r="V703" s="156">
        <f>ROUND(E703*U703,2)</f>
        <v>0.91</v>
      </c>
      <c r="W703" s="156"/>
      <c r="X703" s="156" t="s">
        <v>158</v>
      </c>
      <c r="Y703" s="149"/>
      <c r="Z703" s="149"/>
      <c r="AA703" s="149"/>
      <c r="AB703" s="149"/>
      <c r="AC703" s="149"/>
      <c r="AD703" s="149"/>
      <c r="AE703" s="149"/>
      <c r="AF703" s="149"/>
      <c r="AG703" s="149" t="s">
        <v>532</v>
      </c>
      <c r="AH703" s="149"/>
      <c r="AI703" s="149"/>
      <c r="AJ703" s="149"/>
      <c r="AK703" s="149"/>
      <c r="AL703" s="149"/>
      <c r="AM703" s="149"/>
      <c r="AN703" s="149"/>
      <c r="AO703" s="149"/>
      <c r="AP703" s="149"/>
      <c r="AQ703" s="149"/>
      <c r="AR703" s="149"/>
      <c r="AS703" s="149"/>
      <c r="AT703" s="149"/>
      <c r="AU703" s="149"/>
      <c r="AV703" s="149"/>
      <c r="AW703" s="149"/>
      <c r="AX703" s="149"/>
      <c r="AY703" s="149"/>
      <c r="AZ703" s="149"/>
      <c r="BA703" s="149"/>
      <c r="BB703" s="149"/>
      <c r="BC703" s="149"/>
      <c r="BD703" s="149"/>
      <c r="BE703" s="149"/>
      <c r="BF703" s="149"/>
      <c r="BG703" s="149"/>
      <c r="BH703" s="149"/>
    </row>
    <row r="704" spans="1:60" outlineLevel="1" x14ac:dyDescent="0.2">
      <c r="A704" s="154"/>
      <c r="B704" s="155"/>
      <c r="C704" s="253" t="s">
        <v>1204</v>
      </c>
      <c r="D704" s="254"/>
      <c r="E704" s="254"/>
      <c r="F704" s="254"/>
      <c r="G704" s="254"/>
      <c r="H704" s="156"/>
      <c r="I704" s="156"/>
      <c r="J704" s="156"/>
      <c r="K704" s="156"/>
      <c r="L704" s="156"/>
      <c r="M704" s="156"/>
      <c r="N704" s="156"/>
      <c r="O704" s="156"/>
      <c r="P704" s="156"/>
      <c r="Q704" s="156"/>
      <c r="R704" s="156"/>
      <c r="S704" s="156"/>
      <c r="T704" s="156"/>
      <c r="U704" s="156"/>
      <c r="V704" s="156"/>
      <c r="W704" s="156"/>
      <c r="X704" s="156"/>
      <c r="Y704" s="149"/>
      <c r="Z704" s="149"/>
      <c r="AA704" s="149"/>
      <c r="AB704" s="149"/>
      <c r="AC704" s="149"/>
      <c r="AD704" s="149"/>
      <c r="AE704" s="149"/>
      <c r="AF704" s="149"/>
      <c r="AG704" s="149" t="s">
        <v>161</v>
      </c>
      <c r="AH704" s="149"/>
      <c r="AI704" s="149"/>
      <c r="AJ704" s="149"/>
      <c r="AK704" s="149"/>
      <c r="AL704" s="149"/>
      <c r="AM704" s="149"/>
      <c r="AN704" s="149"/>
      <c r="AO704" s="149"/>
      <c r="AP704" s="149"/>
      <c r="AQ704" s="149"/>
      <c r="AR704" s="149"/>
      <c r="AS704" s="149"/>
      <c r="AT704" s="149"/>
      <c r="AU704" s="149"/>
      <c r="AV704" s="149"/>
      <c r="AW704" s="149"/>
      <c r="AX704" s="149"/>
      <c r="AY704" s="149"/>
      <c r="AZ704" s="149"/>
      <c r="BA704" s="149"/>
      <c r="BB704" s="149"/>
      <c r="BC704" s="149"/>
      <c r="BD704" s="149"/>
      <c r="BE704" s="149"/>
      <c r="BF704" s="149"/>
      <c r="BG704" s="149"/>
      <c r="BH704" s="149"/>
    </row>
    <row r="705" spans="1:60" outlineLevel="1" x14ac:dyDescent="0.2">
      <c r="A705" s="154"/>
      <c r="B705" s="155"/>
      <c r="C705" s="255" t="s">
        <v>1197</v>
      </c>
      <c r="D705" s="256"/>
      <c r="E705" s="256"/>
      <c r="F705" s="256"/>
      <c r="G705" s="256"/>
      <c r="H705" s="156"/>
      <c r="I705" s="156"/>
      <c r="J705" s="156"/>
      <c r="K705" s="156"/>
      <c r="L705" s="156"/>
      <c r="M705" s="156"/>
      <c r="N705" s="156"/>
      <c r="O705" s="156"/>
      <c r="P705" s="156"/>
      <c r="Q705" s="156"/>
      <c r="R705" s="156"/>
      <c r="S705" s="156"/>
      <c r="T705" s="156"/>
      <c r="U705" s="156"/>
      <c r="V705" s="156"/>
      <c r="W705" s="156"/>
      <c r="X705" s="156"/>
      <c r="Y705" s="149"/>
      <c r="Z705" s="149"/>
      <c r="AA705" s="149"/>
      <c r="AB705" s="149"/>
      <c r="AC705" s="149"/>
      <c r="AD705" s="149"/>
      <c r="AE705" s="149"/>
      <c r="AF705" s="149"/>
      <c r="AG705" s="149" t="s">
        <v>161</v>
      </c>
      <c r="AH705" s="149"/>
      <c r="AI705" s="149"/>
      <c r="AJ705" s="149"/>
      <c r="AK705" s="149"/>
      <c r="AL705" s="149"/>
      <c r="AM705" s="149"/>
      <c r="AN705" s="149"/>
      <c r="AO705" s="149"/>
      <c r="AP705" s="149"/>
      <c r="AQ705" s="149"/>
      <c r="AR705" s="149"/>
      <c r="AS705" s="149"/>
      <c r="AT705" s="149"/>
      <c r="AU705" s="149"/>
      <c r="AV705" s="149"/>
      <c r="AW705" s="149"/>
      <c r="AX705" s="149"/>
      <c r="AY705" s="149"/>
      <c r="AZ705" s="149"/>
      <c r="BA705" s="149"/>
      <c r="BB705" s="149"/>
      <c r="BC705" s="149"/>
      <c r="BD705" s="149"/>
      <c r="BE705" s="149"/>
      <c r="BF705" s="149"/>
      <c r="BG705" s="149"/>
      <c r="BH705" s="149"/>
    </row>
    <row r="706" spans="1:60" outlineLevel="1" x14ac:dyDescent="0.2">
      <c r="A706" s="154"/>
      <c r="B706" s="155"/>
      <c r="C706" s="255" t="s">
        <v>1198</v>
      </c>
      <c r="D706" s="256"/>
      <c r="E706" s="256"/>
      <c r="F706" s="256"/>
      <c r="G706" s="256"/>
      <c r="H706" s="156"/>
      <c r="I706" s="156"/>
      <c r="J706" s="156"/>
      <c r="K706" s="156"/>
      <c r="L706" s="156"/>
      <c r="M706" s="156"/>
      <c r="N706" s="156"/>
      <c r="O706" s="156"/>
      <c r="P706" s="156"/>
      <c r="Q706" s="156"/>
      <c r="R706" s="156"/>
      <c r="S706" s="156"/>
      <c r="T706" s="156"/>
      <c r="U706" s="156"/>
      <c r="V706" s="156"/>
      <c r="W706" s="156"/>
      <c r="X706" s="156"/>
      <c r="Y706" s="149"/>
      <c r="Z706" s="149"/>
      <c r="AA706" s="149"/>
      <c r="AB706" s="149"/>
      <c r="AC706" s="149"/>
      <c r="AD706" s="149"/>
      <c r="AE706" s="149"/>
      <c r="AF706" s="149"/>
      <c r="AG706" s="149" t="s">
        <v>161</v>
      </c>
      <c r="AH706" s="149"/>
      <c r="AI706" s="149"/>
      <c r="AJ706" s="149"/>
      <c r="AK706" s="149"/>
      <c r="AL706" s="149"/>
      <c r="AM706" s="149"/>
      <c r="AN706" s="149"/>
      <c r="AO706" s="149"/>
      <c r="AP706" s="149"/>
      <c r="AQ706" s="149"/>
      <c r="AR706" s="149"/>
      <c r="AS706" s="149"/>
      <c r="AT706" s="149"/>
      <c r="AU706" s="149"/>
      <c r="AV706" s="149"/>
      <c r="AW706" s="149"/>
      <c r="AX706" s="149"/>
      <c r="AY706" s="149"/>
      <c r="AZ706" s="149"/>
      <c r="BA706" s="149"/>
      <c r="BB706" s="149"/>
      <c r="BC706" s="149"/>
      <c r="BD706" s="149"/>
      <c r="BE706" s="149"/>
      <c r="BF706" s="149"/>
      <c r="BG706" s="149"/>
      <c r="BH706" s="149"/>
    </row>
    <row r="707" spans="1:60" outlineLevel="1" x14ac:dyDescent="0.2">
      <c r="A707" s="154"/>
      <c r="B707" s="155"/>
      <c r="C707" s="255" t="s">
        <v>1199</v>
      </c>
      <c r="D707" s="256"/>
      <c r="E707" s="256"/>
      <c r="F707" s="256"/>
      <c r="G707" s="256"/>
      <c r="H707" s="156"/>
      <c r="I707" s="156"/>
      <c r="J707" s="156"/>
      <c r="K707" s="156"/>
      <c r="L707" s="156"/>
      <c r="M707" s="156"/>
      <c r="N707" s="156"/>
      <c r="O707" s="156"/>
      <c r="P707" s="156"/>
      <c r="Q707" s="156"/>
      <c r="R707" s="156"/>
      <c r="S707" s="156"/>
      <c r="T707" s="156"/>
      <c r="U707" s="156"/>
      <c r="V707" s="156"/>
      <c r="W707" s="156"/>
      <c r="X707" s="156"/>
      <c r="Y707" s="149"/>
      <c r="Z707" s="149"/>
      <c r="AA707" s="149"/>
      <c r="AB707" s="149"/>
      <c r="AC707" s="149"/>
      <c r="AD707" s="149"/>
      <c r="AE707" s="149"/>
      <c r="AF707" s="149"/>
      <c r="AG707" s="149" t="s">
        <v>161</v>
      </c>
      <c r="AH707" s="149"/>
      <c r="AI707" s="149"/>
      <c r="AJ707" s="149"/>
      <c r="AK707" s="149"/>
      <c r="AL707" s="149"/>
      <c r="AM707" s="149"/>
      <c r="AN707" s="149"/>
      <c r="AO707" s="149"/>
      <c r="AP707" s="149"/>
      <c r="AQ707" s="149"/>
      <c r="AR707" s="149"/>
      <c r="AS707" s="149"/>
      <c r="AT707" s="149"/>
      <c r="AU707" s="149"/>
      <c r="AV707" s="149"/>
      <c r="AW707" s="149"/>
      <c r="AX707" s="149"/>
      <c r="AY707" s="149"/>
      <c r="AZ707" s="149"/>
      <c r="BA707" s="149"/>
      <c r="BB707" s="149"/>
      <c r="BC707" s="149"/>
      <c r="BD707" s="149"/>
      <c r="BE707" s="149"/>
      <c r="BF707" s="149"/>
      <c r="BG707" s="149"/>
      <c r="BH707" s="149"/>
    </row>
    <row r="708" spans="1:60" outlineLevel="1" x14ac:dyDescent="0.2">
      <c r="A708" s="154"/>
      <c r="B708" s="155"/>
      <c r="C708" s="255" t="s">
        <v>1200</v>
      </c>
      <c r="D708" s="256"/>
      <c r="E708" s="256"/>
      <c r="F708" s="256"/>
      <c r="G708" s="256"/>
      <c r="H708" s="156"/>
      <c r="I708" s="156"/>
      <c r="J708" s="156"/>
      <c r="K708" s="156"/>
      <c r="L708" s="156"/>
      <c r="M708" s="156"/>
      <c r="N708" s="156"/>
      <c r="O708" s="156"/>
      <c r="P708" s="156"/>
      <c r="Q708" s="156"/>
      <c r="R708" s="156"/>
      <c r="S708" s="156"/>
      <c r="T708" s="156"/>
      <c r="U708" s="156"/>
      <c r="V708" s="156"/>
      <c r="W708" s="156"/>
      <c r="X708" s="156"/>
      <c r="Y708" s="149"/>
      <c r="Z708" s="149"/>
      <c r="AA708" s="149"/>
      <c r="AB708" s="149"/>
      <c r="AC708" s="149"/>
      <c r="AD708" s="149"/>
      <c r="AE708" s="149"/>
      <c r="AF708" s="149"/>
      <c r="AG708" s="149" t="s">
        <v>161</v>
      </c>
      <c r="AH708" s="149"/>
      <c r="AI708" s="149"/>
      <c r="AJ708" s="149"/>
      <c r="AK708" s="149"/>
      <c r="AL708" s="149"/>
      <c r="AM708" s="149"/>
      <c r="AN708" s="149"/>
      <c r="AO708" s="149"/>
      <c r="AP708" s="149"/>
      <c r="AQ708" s="149"/>
      <c r="AR708" s="149"/>
      <c r="AS708" s="149"/>
      <c r="AT708" s="149"/>
      <c r="AU708" s="149"/>
      <c r="AV708" s="149"/>
      <c r="AW708" s="149"/>
      <c r="AX708" s="149"/>
      <c r="AY708" s="149"/>
      <c r="AZ708" s="149"/>
      <c r="BA708" s="149"/>
      <c r="BB708" s="149"/>
      <c r="BC708" s="149"/>
      <c r="BD708" s="149"/>
      <c r="BE708" s="149"/>
      <c r="BF708" s="149"/>
      <c r="BG708" s="149"/>
      <c r="BH708" s="149"/>
    </row>
    <row r="709" spans="1:60" outlineLevel="1" x14ac:dyDescent="0.2">
      <c r="A709" s="154"/>
      <c r="B709" s="155"/>
      <c r="C709" s="255" t="s">
        <v>1201</v>
      </c>
      <c r="D709" s="256"/>
      <c r="E709" s="256"/>
      <c r="F709" s="256"/>
      <c r="G709" s="256"/>
      <c r="H709" s="156"/>
      <c r="I709" s="156"/>
      <c r="J709" s="156"/>
      <c r="K709" s="156"/>
      <c r="L709" s="156"/>
      <c r="M709" s="156"/>
      <c r="N709" s="156"/>
      <c r="O709" s="156"/>
      <c r="P709" s="156"/>
      <c r="Q709" s="156"/>
      <c r="R709" s="156"/>
      <c r="S709" s="156"/>
      <c r="T709" s="156"/>
      <c r="U709" s="156"/>
      <c r="V709" s="156"/>
      <c r="W709" s="156"/>
      <c r="X709" s="156"/>
      <c r="Y709" s="149"/>
      <c r="Z709" s="149"/>
      <c r="AA709" s="149"/>
      <c r="AB709" s="149"/>
      <c r="AC709" s="149"/>
      <c r="AD709" s="149"/>
      <c r="AE709" s="149"/>
      <c r="AF709" s="149"/>
      <c r="AG709" s="149" t="s">
        <v>161</v>
      </c>
      <c r="AH709" s="149"/>
      <c r="AI709" s="149"/>
      <c r="AJ709" s="149"/>
      <c r="AK709" s="149"/>
      <c r="AL709" s="149"/>
      <c r="AM709" s="149"/>
      <c r="AN709" s="149"/>
      <c r="AO709" s="149"/>
      <c r="AP709" s="149"/>
      <c r="AQ709" s="149"/>
      <c r="AR709" s="149"/>
      <c r="AS709" s="149"/>
      <c r="AT709" s="149"/>
      <c r="AU709" s="149"/>
      <c r="AV709" s="149"/>
      <c r="AW709" s="149"/>
      <c r="AX709" s="149"/>
      <c r="AY709" s="149"/>
      <c r="AZ709" s="149"/>
      <c r="BA709" s="149"/>
      <c r="BB709" s="149"/>
      <c r="BC709" s="149"/>
      <c r="BD709" s="149"/>
      <c r="BE709" s="149"/>
      <c r="BF709" s="149"/>
      <c r="BG709" s="149"/>
      <c r="BH709" s="149"/>
    </row>
    <row r="710" spans="1:60" outlineLevel="1" x14ac:dyDescent="0.2">
      <c r="A710" s="154"/>
      <c r="B710" s="155"/>
      <c r="C710" s="255" t="s">
        <v>793</v>
      </c>
      <c r="D710" s="256"/>
      <c r="E710" s="256"/>
      <c r="F710" s="256"/>
      <c r="G710" s="256"/>
      <c r="H710" s="156"/>
      <c r="I710" s="156"/>
      <c r="J710" s="156"/>
      <c r="K710" s="156"/>
      <c r="L710" s="156"/>
      <c r="M710" s="156"/>
      <c r="N710" s="156"/>
      <c r="O710" s="156"/>
      <c r="P710" s="156"/>
      <c r="Q710" s="156"/>
      <c r="R710" s="156"/>
      <c r="S710" s="156"/>
      <c r="T710" s="156"/>
      <c r="U710" s="156"/>
      <c r="V710" s="156"/>
      <c r="W710" s="156"/>
      <c r="X710" s="156"/>
      <c r="Y710" s="149"/>
      <c r="Z710" s="149"/>
      <c r="AA710" s="149"/>
      <c r="AB710" s="149"/>
      <c r="AC710" s="149"/>
      <c r="AD710" s="149"/>
      <c r="AE710" s="149"/>
      <c r="AF710" s="149"/>
      <c r="AG710" s="149" t="s">
        <v>161</v>
      </c>
      <c r="AH710" s="149"/>
      <c r="AI710" s="149"/>
      <c r="AJ710" s="149"/>
      <c r="AK710" s="149"/>
      <c r="AL710" s="149"/>
      <c r="AM710" s="149"/>
      <c r="AN710" s="149"/>
      <c r="AO710" s="149"/>
      <c r="AP710" s="149"/>
      <c r="AQ710" s="149"/>
      <c r="AR710" s="149"/>
      <c r="AS710" s="149"/>
      <c r="AT710" s="149"/>
      <c r="AU710" s="149"/>
      <c r="AV710" s="149"/>
      <c r="AW710" s="149"/>
      <c r="AX710" s="149"/>
      <c r="AY710" s="149"/>
      <c r="AZ710" s="149"/>
      <c r="BA710" s="149"/>
      <c r="BB710" s="149"/>
      <c r="BC710" s="149"/>
      <c r="BD710" s="149"/>
      <c r="BE710" s="149"/>
      <c r="BF710" s="149"/>
      <c r="BG710" s="149"/>
      <c r="BH710" s="149"/>
    </row>
    <row r="711" spans="1:60" outlineLevel="1" x14ac:dyDescent="0.2">
      <c r="A711" s="165">
        <v>185</v>
      </c>
      <c r="B711" s="166" t="s">
        <v>802</v>
      </c>
      <c r="C711" s="180" t="s">
        <v>803</v>
      </c>
      <c r="D711" s="181" t="s">
        <v>191</v>
      </c>
      <c r="E711" s="168">
        <v>2</v>
      </c>
      <c r="F711" s="167"/>
      <c r="G711" s="168">
        <f>ROUND(E711*F711,2)</f>
        <v>0</v>
      </c>
      <c r="H711" s="167"/>
      <c r="I711" s="168">
        <f>ROUND(E711*H711,2)</f>
        <v>0</v>
      </c>
      <c r="J711" s="167"/>
      <c r="K711" s="168">
        <f>ROUND(E711*J711,2)</f>
        <v>0</v>
      </c>
      <c r="L711" s="168">
        <v>21</v>
      </c>
      <c r="M711" s="168">
        <f>G711*(1+L711/100)</f>
        <v>0</v>
      </c>
      <c r="N711" s="168">
        <v>2.904E-2</v>
      </c>
      <c r="O711" s="168">
        <f>ROUND(E711*N711,2)</f>
        <v>0.06</v>
      </c>
      <c r="P711" s="168">
        <v>0</v>
      </c>
      <c r="Q711" s="168">
        <f>ROUND(E711*P711,2)</f>
        <v>0</v>
      </c>
      <c r="R711" s="168"/>
      <c r="S711" s="168" t="s">
        <v>157</v>
      </c>
      <c r="T711" s="169" t="s">
        <v>157</v>
      </c>
      <c r="U711" s="156">
        <v>0.95</v>
      </c>
      <c r="V711" s="156">
        <f>ROUND(E711*U711,2)</f>
        <v>1.9</v>
      </c>
      <c r="W711" s="156"/>
      <c r="X711" s="156" t="s">
        <v>158</v>
      </c>
      <c r="Y711" s="149"/>
      <c r="Z711" s="149"/>
      <c r="AA711" s="149"/>
      <c r="AB711" s="149"/>
      <c r="AC711" s="149"/>
      <c r="AD711" s="149"/>
      <c r="AE711" s="149"/>
      <c r="AF711" s="149"/>
      <c r="AG711" s="149" t="s">
        <v>532</v>
      </c>
      <c r="AH711" s="149"/>
      <c r="AI711" s="149"/>
      <c r="AJ711" s="149"/>
      <c r="AK711" s="149"/>
      <c r="AL711" s="149"/>
      <c r="AM711" s="149"/>
      <c r="AN711" s="149"/>
      <c r="AO711" s="149"/>
      <c r="AP711" s="149"/>
      <c r="AQ711" s="149"/>
      <c r="AR711" s="149"/>
      <c r="AS711" s="149"/>
      <c r="AT711" s="149"/>
      <c r="AU711" s="149"/>
      <c r="AV711" s="149"/>
      <c r="AW711" s="149"/>
      <c r="AX711" s="149"/>
      <c r="AY711" s="149"/>
      <c r="AZ711" s="149"/>
      <c r="BA711" s="149"/>
      <c r="BB711" s="149"/>
      <c r="BC711" s="149"/>
      <c r="BD711" s="149"/>
      <c r="BE711" s="149"/>
      <c r="BF711" s="149"/>
      <c r="BG711" s="149"/>
      <c r="BH711" s="149"/>
    </row>
    <row r="712" spans="1:60" outlineLevel="1" x14ac:dyDescent="0.2">
      <c r="A712" s="154"/>
      <c r="B712" s="155"/>
      <c r="C712" s="253" t="s">
        <v>1204</v>
      </c>
      <c r="D712" s="254"/>
      <c r="E712" s="254"/>
      <c r="F712" s="254"/>
      <c r="G712" s="254"/>
      <c r="H712" s="156"/>
      <c r="I712" s="156"/>
      <c r="J712" s="156"/>
      <c r="K712" s="156"/>
      <c r="L712" s="156"/>
      <c r="M712" s="156"/>
      <c r="N712" s="156"/>
      <c r="O712" s="156"/>
      <c r="P712" s="156"/>
      <c r="Q712" s="156"/>
      <c r="R712" s="156"/>
      <c r="S712" s="156"/>
      <c r="T712" s="156"/>
      <c r="U712" s="156"/>
      <c r="V712" s="156"/>
      <c r="W712" s="156"/>
      <c r="X712" s="156"/>
      <c r="Y712" s="149"/>
      <c r="Z712" s="149"/>
      <c r="AA712" s="149"/>
      <c r="AB712" s="149"/>
      <c r="AC712" s="149"/>
      <c r="AD712" s="149"/>
      <c r="AE712" s="149"/>
      <c r="AF712" s="149"/>
      <c r="AG712" s="149" t="s">
        <v>161</v>
      </c>
      <c r="AH712" s="149"/>
      <c r="AI712" s="149"/>
      <c r="AJ712" s="149"/>
      <c r="AK712" s="149"/>
      <c r="AL712" s="149"/>
      <c r="AM712" s="149"/>
      <c r="AN712" s="149"/>
      <c r="AO712" s="149"/>
      <c r="AP712" s="149"/>
      <c r="AQ712" s="149"/>
      <c r="AR712" s="149"/>
      <c r="AS712" s="149"/>
      <c r="AT712" s="149"/>
      <c r="AU712" s="149"/>
      <c r="AV712" s="149"/>
      <c r="AW712" s="149"/>
      <c r="AX712" s="149"/>
      <c r="AY712" s="149"/>
      <c r="AZ712" s="149"/>
      <c r="BA712" s="149"/>
      <c r="BB712" s="149"/>
      <c r="BC712" s="149"/>
      <c r="BD712" s="149"/>
      <c r="BE712" s="149"/>
      <c r="BF712" s="149"/>
      <c r="BG712" s="149"/>
      <c r="BH712" s="149"/>
    </row>
    <row r="713" spans="1:60" outlineLevel="1" x14ac:dyDescent="0.2">
      <c r="A713" s="154"/>
      <c r="B713" s="155"/>
      <c r="C713" s="255" t="s">
        <v>1205</v>
      </c>
      <c r="D713" s="256"/>
      <c r="E713" s="256"/>
      <c r="F713" s="256"/>
      <c r="G713" s="256"/>
      <c r="H713" s="156"/>
      <c r="I713" s="156"/>
      <c r="J713" s="156"/>
      <c r="K713" s="156"/>
      <c r="L713" s="156"/>
      <c r="M713" s="156"/>
      <c r="N713" s="156"/>
      <c r="O713" s="156"/>
      <c r="P713" s="156"/>
      <c r="Q713" s="156"/>
      <c r="R713" s="156"/>
      <c r="S713" s="156"/>
      <c r="T713" s="156"/>
      <c r="U713" s="156"/>
      <c r="V713" s="156"/>
      <c r="W713" s="156"/>
      <c r="X713" s="156"/>
      <c r="Y713" s="149"/>
      <c r="Z713" s="149"/>
      <c r="AA713" s="149"/>
      <c r="AB713" s="149"/>
      <c r="AC713" s="149"/>
      <c r="AD713" s="149"/>
      <c r="AE713" s="149"/>
      <c r="AF713" s="149"/>
      <c r="AG713" s="149" t="s">
        <v>161</v>
      </c>
      <c r="AH713" s="149"/>
      <c r="AI713" s="149"/>
      <c r="AJ713" s="149"/>
      <c r="AK713" s="149"/>
      <c r="AL713" s="149"/>
      <c r="AM713" s="149"/>
      <c r="AN713" s="149"/>
      <c r="AO713" s="149"/>
      <c r="AP713" s="149"/>
      <c r="AQ713" s="149"/>
      <c r="AR713" s="149"/>
      <c r="AS713" s="149"/>
      <c r="AT713" s="149"/>
      <c r="AU713" s="149"/>
      <c r="AV713" s="149"/>
      <c r="AW713" s="149"/>
      <c r="AX713" s="149"/>
      <c r="AY713" s="149"/>
      <c r="AZ713" s="149"/>
      <c r="BA713" s="149"/>
      <c r="BB713" s="149"/>
      <c r="BC713" s="149"/>
      <c r="BD713" s="149"/>
      <c r="BE713" s="149"/>
      <c r="BF713" s="149"/>
      <c r="BG713" s="149"/>
      <c r="BH713" s="149"/>
    </row>
    <row r="714" spans="1:60" outlineLevel="1" x14ac:dyDescent="0.2">
      <c r="A714" s="154"/>
      <c r="B714" s="155"/>
      <c r="C714" s="255" t="s">
        <v>1198</v>
      </c>
      <c r="D714" s="256"/>
      <c r="E714" s="256"/>
      <c r="F714" s="256"/>
      <c r="G714" s="256"/>
      <c r="H714" s="156"/>
      <c r="I714" s="156"/>
      <c r="J714" s="156"/>
      <c r="K714" s="156"/>
      <c r="L714" s="156"/>
      <c r="M714" s="156"/>
      <c r="N714" s="156"/>
      <c r="O714" s="156"/>
      <c r="P714" s="156"/>
      <c r="Q714" s="156"/>
      <c r="R714" s="156"/>
      <c r="S714" s="156"/>
      <c r="T714" s="156"/>
      <c r="U714" s="156"/>
      <c r="V714" s="156"/>
      <c r="W714" s="156"/>
      <c r="X714" s="156"/>
      <c r="Y714" s="149"/>
      <c r="Z714" s="149"/>
      <c r="AA714" s="149"/>
      <c r="AB714" s="149"/>
      <c r="AC714" s="149"/>
      <c r="AD714" s="149"/>
      <c r="AE714" s="149"/>
      <c r="AF714" s="149"/>
      <c r="AG714" s="149" t="s">
        <v>161</v>
      </c>
      <c r="AH714" s="149"/>
      <c r="AI714" s="149"/>
      <c r="AJ714" s="149"/>
      <c r="AK714" s="149"/>
      <c r="AL714" s="149"/>
      <c r="AM714" s="149"/>
      <c r="AN714" s="149"/>
      <c r="AO714" s="149"/>
      <c r="AP714" s="149"/>
      <c r="AQ714" s="149"/>
      <c r="AR714" s="149"/>
      <c r="AS714" s="149"/>
      <c r="AT714" s="149"/>
      <c r="AU714" s="149"/>
      <c r="AV714" s="149"/>
      <c r="AW714" s="149"/>
      <c r="AX714" s="149"/>
      <c r="AY714" s="149"/>
      <c r="AZ714" s="149"/>
      <c r="BA714" s="149"/>
      <c r="BB714" s="149"/>
      <c r="BC714" s="149"/>
      <c r="BD714" s="149"/>
      <c r="BE714" s="149"/>
      <c r="BF714" s="149"/>
      <c r="BG714" s="149"/>
      <c r="BH714" s="149"/>
    </row>
    <row r="715" spans="1:60" outlineLevel="1" x14ac:dyDescent="0.2">
      <c r="A715" s="154"/>
      <c r="B715" s="155"/>
      <c r="C715" s="255" t="s">
        <v>1199</v>
      </c>
      <c r="D715" s="256"/>
      <c r="E715" s="256"/>
      <c r="F715" s="256"/>
      <c r="G715" s="256"/>
      <c r="H715" s="156"/>
      <c r="I715" s="156"/>
      <c r="J715" s="156"/>
      <c r="K715" s="156"/>
      <c r="L715" s="156"/>
      <c r="M715" s="156"/>
      <c r="N715" s="156"/>
      <c r="O715" s="156"/>
      <c r="P715" s="156"/>
      <c r="Q715" s="156"/>
      <c r="R715" s="156"/>
      <c r="S715" s="156"/>
      <c r="T715" s="156"/>
      <c r="U715" s="156"/>
      <c r="V715" s="156"/>
      <c r="W715" s="156"/>
      <c r="X715" s="156"/>
      <c r="Y715" s="149"/>
      <c r="Z715" s="149"/>
      <c r="AA715" s="149"/>
      <c r="AB715" s="149"/>
      <c r="AC715" s="149"/>
      <c r="AD715" s="149"/>
      <c r="AE715" s="149"/>
      <c r="AF715" s="149"/>
      <c r="AG715" s="149" t="s">
        <v>161</v>
      </c>
      <c r="AH715" s="149"/>
      <c r="AI715" s="149"/>
      <c r="AJ715" s="149"/>
      <c r="AK715" s="149"/>
      <c r="AL715" s="149"/>
      <c r="AM715" s="149"/>
      <c r="AN715" s="149"/>
      <c r="AO715" s="149"/>
      <c r="AP715" s="149"/>
      <c r="AQ715" s="149"/>
      <c r="AR715" s="149"/>
      <c r="AS715" s="149"/>
      <c r="AT715" s="149"/>
      <c r="AU715" s="149"/>
      <c r="AV715" s="149"/>
      <c r="AW715" s="149"/>
      <c r="AX715" s="149"/>
      <c r="AY715" s="149"/>
      <c r="AZ715" s="149"/>
      <c r="BA715" s="149"/>
      <c r="BB715" s="149"/>
      <c r="BC715" s="149"/>
      <c r="BD715" s="149"/>
      <c r="BE715" s="149"/>
      <c r="BF715" s="149"/>
      <c r="BG715" s="149"/>
      <c r="BH715" s="149"/>
    </row>
    <row r="716" spans="1:60" outlineLevel="1" x14ac:dyDescent="0.2">
      <c r="A716" s="154"/>
      <c r="B716" s="155"/>
      <c r="C716" s="255" t="s">
        <v>1200</v>
      </c>
      <c r="D716" s="256"/>
      <c r="E716" s="256"/>
      <c r="F716" s="256"/>
      <c r="G716" s="256"/>
      <c r="H716" s="156"/>
      <c r="I716" s="156"/>
      <c r="J716" s="156"/>
      <c r="K716" s="156"/>
      <c r="L716" s="156"/>
      <c r="M716" s="156"/>
      <c r="N716" s="156"/>
      <c r="O716" s="156"/>
      <c r="P716" s="156"/>
      <c r="Q716" s="156"/>
      <c r="R716" s="156"/>
      <c r="S716" s="156"/>
      <c r="T716" s="156"/>
      <c r="U716" s="156"/>
      <c r="V716" s="156"/>
      <c r="W716" s="156"/>
      <c r="X716" s="156"/>
      <c r="Y716" s="149"/>
      <c r="Z716" s="149"/>
      <c r="AA716" s="149"/>
      <c r="AB716" s="149"/>
      <c r="AC716" s="149"/>
      <c r="AD716" s="149"/>
      <c r="AE716" s="149"/>
      <c r="AF716" s="149"/>
      <c r="AG716" s="149" t="s">
        <v>161</v>
      </c>
      <c r="AH716" s="149"/>
      <c r="AI716" s="149"/>
      <c r="AJ716" s="149"/>
      <c r="AK716" s="149"/>
      <c r="AL716" s="149"/>
      <c r="AM716" s="149"/>
      <c r="AN716" s="149"/>
      <c r="AO716" s="149"/>
      <c r="AP716" s="149"/>
      <c r="AQ716" s="149"/>
      <c r="AR716" s="149"/>
      <c r="AS716" s="149"/>
      <c r="AT716" s="149"/>
      <c r="AU716" s="149"/>
      <c r="AV716" s="149"/>
      <c r="AW716" s="149"/>
      <c r="AX716" s="149"/>
      <c r="AY716" s="149"/>
      <c r="AZ716" s="149"/>
      <c r="BA716" s="149"/>
      <c r="BB716" s="149"/>
      <c r="BC716" s="149"/>
      <c r="BD716" s="149"/>
      <c r="BE716" s="149"/>
      <c r="BF716" s="149"/>
      <c r="BG716" s="149"/>
      <c r="BH716" s="149"/>
    </row>
    <row r="717" spans="1:60" outlineLevel="1" x14ac:dyDescent="0.2">
      <c r="A717" s="154"/>
      <c r="B717" s="155"/>
      <c r="C717" s="255" t="s">
        <v>1201</v>
      </c>
      <c r="D717" s="256"/>
      <c r="E717" s="256"/>
      <c r="F717" s="256"/>
      <c r="G717" s="256"/>
      <c r="H717" s="156"/>
      <c r="I717" s="156"/>
      <c r="J717" s="156"/>
      <c r="K717" s="156"/>
      <c r="L717" s="156"/>
      <c r="M717" s="156"/>
      <c r="N717" s="156"/>
      <c r="O717" s="156"/>
      <c r="P717" s="156"/>
      <c r="Q717" s="156"/>
      <c r="R717" s="156"/>
      <c r="S717" s="156"/>
      <c r="T717" s="156"/>
      <c r="U717" s="156"/>
      <c r="V717" s="156"/>
      <c r="W717" s="156"/>
      <c r="X717" s="156"/>
      <c r="Y717" s="149"/>
      <c r="Z717" s="149"/>
      <c r="AA717" s="149"/>
      <c r="AB717" s="149"/>
      <c r="AC717" s="149"/>
      <c r="AD717" s="149"/>
      <c r="AE717" s="149"/>
      <c r="AF717" s="149"/>
      <c r="AG717" s="149" t="s">
        <v>161</v>
      </c>
      <c r="AH717" s="149"/>
      <c r="AI717" s="149"/>
      <c r="AJ717" s="149"/>
      <c r="AK717" s="149"/>
      <c r="AL717" s="149"/>
      <c r="AM717" s="149"/>
      <c r="AN717" s="149"/>
      <c r="AO717" s="149"/>
      <c r="AP717" s="149"/>
      <c r="AQ717" s="149"/>
      <c r="AR717" s="149"/>
      <c r="AS717" s="149"/>
      <c r="AT717" s="149"/>
      <c r="AU717" s="149"/>
      <c r="AV717" s="149"/>
      <c r="AW717" s="149"/>
      <c r="AX717" s="149"/>
      <c r="AY717" s="149"/>
      <c r="AZ717" s="149"/>
      <c r="BA717" s="149"/>
      <c r="BB717" s="149"/>
      <c r="BC717" s="149"/>
      <c r="BD717" s="149"/>
      <c r="BE717" s="149"/>
      <c r="BF717" s="149"/>
      <c r="BG717" s="149"/>
      <c r="BH717" s="149"/>
    </row>
    <row r="718" spans="1:60" outlineLevel="1" x14ac:dyDescent="0.2">
      <c r="A718" s="154"/>
      <c r="B718" s="155"/>
      <c r="C718" s="255" t="s">
        <v>793</v>
      </c>
      <c r="D718" s="256"/>
      <c r="E718" s="256"/>
      <c r="F718" s="256"/>
      <c r="G718" s="256"/>
      <c r="H718" s="156"/>
      <c r="I718" s="156"/>
      <c r="J718" s="156"/>
      <c r="K718" s="156"/>
      <c r="L718" s="156"/>
      <c r="M718" s="156"/>
      <c r="N718" s="156"/>
      <c r="O718" s="156"/>
      <c r="P718" s="156"/>
      <c r="Q718" s="156"/>
      <c r="R718" s="156"/>
      <c r="S718" s="156"/>
      <c r="T718" s="156"/>
      <c r="U718" s="156"/>
      <c r="V718" s="156"/>
      <c r="W718" s="156"/>
      <c r="X718" s="156"/>
      <c r="Y718" s="149"/>
      <c r="Z718" s="149"/>
      <c r="AA718" s="149"/>
      <c r="AB718" s="149"/>
      <c r="AC718" s="149"/>
      <c r="AD718" s="149"/>
      <c r="AE718" s="149"/>
      <c r="AF718" s="149"/>
      <c r="AG718" s="149" t="s">
        <v>161</v>
      </c>
      <c r="AH718" s="149"/>
      <c r="AI718" s="149"/>
      <c r="AJ718" s="149"/>
      <c r="AK718" s="149"/>
      <c r="AL718" s="149"/>
      <c r="AM718" s="149"/>
      <c r="AN718" s="149"/>
      <c r="AO718" s="149"/>
      <c r="AP718" s="149"/>
      <c r="AQ718" s="149"/>
      <c r="AR718" s="149"/>
      <c r="AS718" s="149"/>
      <c r="AT718" s="149"/>
      <c r="AU718" s="149"/>
      <c r="AV718" s="149"/>
      <c r="AW718" s="149"/>
      <c r="AX718" s="149"/>
      <c r="AY718" s="149"/>
      <c r="AZ718" s="149"/>
      <c r="BA718" s="149"/>
      <c r="BB718" s="149"/>
      <c r="BC718" s="149"/>
      <c r="BD718" s="149"/>
      <c r="BE718" s="149"/>
      <c r="BF718" s="149"/>
      <c r="BG718" s="149"/>
      <c r="BH718" s="149"/>
    </row>
    <row r="719" spans="1:60" outlineLevel="1" x14ac:dyDescent="0.2">
      <c r="A719" s="165">
        <v>186</v>
      </c>
      <c r="B719" s="166" t="s">
        <v>804</v>
      </c>
      <c r="C719" s="180" t="s">
        <v>805</v>
      </c>
      <c r="D719" s="181" t="s">
        <v>191</v>
      </c>
      <c r="E719" s="168">
        <v>4</v>
      </c>
      <c r="F719" s="167"/>
      <c r="G719" s="168">
        <f>ROUND(E719*F719,2)</f>
        <v>0</v>
      </c>
      <c r="H719" s="167"/>
      <c r="I719" s="168">
        <f>ROUND(E719*H719,2)</f>
        <v>0</v>
      </c>
      <c r="J719" s="167"/>
      <c r="K719" s="168">
        <f>ROUND(E719*J719,2)</f>
        <v>0</v>
      </c>
      <c r="L719" s="168">
        <v>21</v>
      </c>
      <c r="M719" s="168">
        <f>G719*(1+L719/100)</f>
        <v>0</v>
      </c>
      <c r="N719" s="168">
        <v>8.3489999999999995E-2</v>
      </c>
      <c r="O719" s="168">
        <f>ROUND(E719*N719,2)</f>
        <v>0.33</v>
      </c>
      <c r="P719" s="168">
        <v>0</v>
      </c>
      <c r="Q719" s="168">
        <f>ROUND(E719*P719,2)</f>
        <v>0</v>
      </c>
      <c r="R719" s="168"/>
      <c r="S719" s="168" t="s">
        <v>157</v>
      </c>
      <c r="T719" s="169" t="s">
        <v>157</v>
      </c>
      <c r="U719" s="156">
        <v>1.31</v>
      </c>
      <c r="V719" s="156">
        <f>ROUND(E719*U719,2)</f>
        <v>5.24</v>
      </c>
      <c r="W719" s="156"/>
      <c r="X719" s="156" t="s">
        <v>158</v>
      </c>
      <c r="Y719" s="149"/>
      <c r="Z719" s="149"/>
      <c r="AA719" s="149"/>
      <c r="AB719" s="149"/>
      <c r="AC719" s="149"/>
      <c r="AD719" s="149"/>
      <c r="AE719" s="149"/>
      <c r="AF719" s="149"/>
      <c r="AG719" s="149" t="s">
        <v>532</v>
      </c>
      <c r="AH719" s="149"/>
      <c r="AI719" s="149"/>
      <c r="AJ719" s="149"/>
      <c r="AK719" s="149"/>
      <c r="AL719" s="149"/>
      <c r="AM719" s="149"/>
      <c r="AN719" s="149"/>
      <c r="AO719" s="149"/>
      <c r="AP719" s="149"/>
      <c r="AQ719" s="149"/>
      <c r="AR719" s="149"/>
      <c r="AS719" s="149"/>
      <c r="AT719" s="149"/>
      <c r="AU719" s="149"/>
      <c r="AV719" s="149"/>
      <c r="AW719" s="149"/>
      <c r="AX719" s="149"/>
      <c r="AY719" s="149"/>
      <c r="AZ719" s="149"/>
      <c r="BA719" s="149"/>
      <c r="BB719" s="149"/>
      <c r="BC719" s="149"/>
      <c r="BD719" s="149"/>
      <c r="BE719" s="149"/>
      <c r="BF719" s="149"/>
      <c r="BG719" s="149"/>
      <c r="BH719" s="149"/>
    </row>
    <row r="720" spans="1:60" outlineLevel="1" x14ac:dyDescent="0.2">
      <c r="A720" s="154"/>
      <c r="B720" s="155"/>
      <c r="C720" s="253" t="s">
        <v>1204</v>
      </c>
      <c r="D720" s="254"/>
      <c r="E720" s="254"/>
      <c r="F720" s="254"/>
      <c r="G720" s="254"/>
      <c r="H720" s="156"/>
      <c r="I720" s="156"/>
      <c r="J720" s="156"/>
      <c r="K720" s="156"/>
      <c r="L720" s="156"/>
      <c r="M720" s="156"/>
      <c r="N720" s="156"/>
      <c r="O720" s="156"/>
      <c r="P720" s="156"/>
      <c r="Q720" s="156"/>
      <c r="R720" s="156"/>
      <c r="S720" s="156"/>
      <c r="T720" s="156"/>
      <c r="U720" s="156"/>
      <c r="V720" s="156"/>
      <c r="W720" s="156"/>
      <c r="X720" s="156"/>
      <c r="Y720" s="149"/>
      <c r="Z720" s="149"/>
      <c r="AA720" s="149"/>
      <c r="AB720" s="149"/>
      <c r="AC720" s="149"/>
      <c r="AD720" s="149"/>
      <c r="AE720" s="149"/>
      <c r="AF720" s="149"/>
      <c r="AG720" s="149" t="s">
        <v>161</v>
      </c>
      <c r="AH720" s="149"/>
      <c r="AI720" s="149"/>
      <c r="AJ720" s="149"/>
      <c r="AK720" s="149"/>
      <c r="AL720" s="149"/>
      <c r="AM720" s="149"/>
      <c r="AN720" s="149"/>
      <c r="AO720" s="149"/>
      <c r="AP720" s="149"/>
      <c r="AQ720" s="149"/>
      <c r="AR720" s="149"/>
      <c r="AS720" s="149"/>
      <c r="AT720" s="149"/>
      <c r="AU720" s="149"/>
      <c r="AV720" s="149"/>
      <c r="AW720" s="149"/>
      <c r="AX720" s="149"/>
      <c r="AY720" s="149"/>
      <c r="AZ720" s="149"/>
      <c r="BA720" s="149"/>
      <c r="BB720" s="149"/>
      <c r="BC720" s="149"/>
      <c r="BD720" s="149"/>
      <c r="BE720" s="149"/>
      <c r="BF720" s="149"/>
      <c r="BG720" s="149"/>
      <c r="BH720" s="149"/>
    </row>
    <row r="721" spans="1:60" outlineLevel="1" x14ac:dyDescent="0.2">
      <c r="A721" s="154"/>
      <c r="B721" s="155"/>
      <c r="C721" s="255" t="s">
        <v>1206</v>
      </c>
      <c r="D721" s="256"/>
      <c r="E721" s="256"/>
      <c r="F721" s="256"/>
      <c r="G721" s="256"/>
      <c r="H721" s="156"/>
      <c r="I721" s="156"/>
      <c r="J721" s="156"/>
      <c r="K721" s="156"/>
      <c r="L721" s="156"/>
      <c r="M721" s="156"/>
      <c r="N721" s="156"/>
      <c r="O721" s="156"/>
      <c r="P721" s="156"/>
      <c r="Q721" s="156"/>
      <c r="R721" s="156"/>
      <c r="S721" s="156"/>
      <c r="T721" s="156"/>
      <c r="U721" s="156"/>
      <c r="V721" s="156"/>
      <c r="W721" s="156"/>
      <c r="X721" s="156"/>
      <c r="Y721" s="149"/>
      <c r="Z721" s="149"/>
      <c r="AA721" s="149"/>
      <c r="AB721" s="149"/>
      <c r="AC721" s="149"/>
      <c r="AD721" s="149"/>
      <c r="AE721" s="149"/>
      <c r="AF721" s="149"/>
      <c r="AG721" s="149" t="s">
        <v>161</v>
      </c>
      <c r="AH721" s="149"/>
      <c r="AI721" s="149"/>
      <c r="AJ721" s="149"/>
      <c r="AK721" s="149"/>
      <c r="AL721" s="149"/>
      <c r="AM721" s="149"/>
      <c r="AN721" s="149"/>
      <c r="AO721" s="149"/>
      <c r="AP721" s="149"/>
      <c r="AQ721" s="149"/>
      <c r="AR721" s="149"/>
      <c r="AS721" s="149"/>
      <c r="AT721" s="149"/>
      <c r="AU721" s="149"/>
      <c r="AV721" s="149"/>
      <c r="AW721" s="149"/>
      <c r="AX721" s="149"/>
      <c r="AY721" s="149"/>
      <c r="AZ721" s="149"/>
      <c r="BA721" s="149"/>
      <c r="BB721" s="149"/>
      <c r="BC721" s="149"/>
      <c r="BD721" s="149"/>
      <c r="BE721" s="149"/>
      <c r="BF721" s="149"/>
      <c r="BG721" s="149"/>
      <c r="BH721" s="149"/>
    </row>
    <row r="722" spans="1:60" outlineLevel="1" x14ac:dyDescent="0.2">
      <c r="A722" s="154"/>
      <c r="B722" s="155"/>
      <c r="C722" s="255" t="s">
        <v>1198</v>
      </c>
      <c r="D722" s="256"/>
      <c r="E722" s="256"/>
      <c r="F722" s="256"/>
      <c r="G722" s="256"/>
      <c r="H722" s="156"/>
      <c r="I722" s="156"/>
      <c r="J722" s="156"/>
      <c r="K722" s="156"/>
      <c r="L722" s="156"/>
      <c r="M722" s="156"/>
      <c r="N722" s="156"/>
      <c r="O722" s="156"/>
      <c r="P722" s="156"/>
      <c r="Q722" s="156"/>
      <c r="R722" s="156"/>
      <c r="S722" s="156"/>
      <c r="T722" s="156"/>
      <c r="U722" s="156"/>
      <c r="V722" s="156"/>
      <c r="W722" s="156"/>
      <c r="X722" s="156"/>
      <c r="Y722" s="149"/>
      <c r="Z722" s="149"/>
      <c r="AA722" s="149"/>
      <c r="AB722" s="149"/>
      <c r="AC722" s="149"/>
      <c r="AD722" s="149"/>
      <c r="AE722" s="149"/>
      <c r="AF722" s="149"/>
      <c r="AG722" s="149" t="s">
        <v>161</v>
      </c>
      <c r="AH722" s="149"/>
      <c r="AI722" s="149"/>
      <c r="AJ722" s="149"/>
      <c r="AK722" s="149"/>
      <c r="AL722" s="149"/>
      <c r="AM722" s="149"/>
      <c r="AN722" s="149"/>
      <c r="AO722" s="149"/>
      <c r="AP722" s="149"/>
      <c r="AQ722" s="149"/>
      <c r="AR722" s="149"/>
      <c r="AS722" s="149"/>
      <c r="AT722" s="149"/>
      <c r="AU722" s="149"/>
      <c r="AV722" s="149"/>
      <c r="AW722" s="149"/>
      <c r="AX722" s="149"/>
      <c r="AY722" s="149"/>
      <c r="AZ722" s="149"/>
      <c r="BA722" s="149"/>
      <c r="BB722" s="149"/>
      <c r="BC722" s="149"/>
      <c r="BD722" s="149"/>
      <c r="BE722" s="149"/>
      <c r="BF722" s="149"/>
      <c r="BG722" s="149"/>
      <c r="BH722" s="149"/>
    </row>
    <row r="723" spans="1:60" outlineLevel="1" x14ac:dyDescent="0.2">
      <c r="A723" s="154"/>
      <c r="B723" s="155"/>
      <c r="C723" s="255" t="s">
        <v>1199</v>
      </c>
      <c r="D723" s="256"/>
      <c r="E723" s="256"/>
      <c r="F723" s="256"/>
      <c r="G723" s="256"/>
      <c r="H723" s="156"/>
      <c r="I723" s="156"/>
      <c r="J723" s="156"/>
      <c r="K723" s="156"/>
      <c r="L723" s="156"/>
      <c r="M723" s="156"/>
      <c r="N723" s="156"/>
      <c r="O723" s="156"/>
      <c r="P723" s="156"/>
      <c r="Q723" s="156"/>
      <c r="R723" s="156"/>
      <c r="S723" s="156"/>
      <c r="T723" s="156"/>
      <c r="U723" s="156"/>
      <c r="V723" s="156"/>
      <c r="W723" s="156"/>
      <c r="X723" s="156"/>
      <c r="Y723" s="149"/>
      <c r="Z723" s="149"/>
      <c r="AA723" s="149"/>
      <c r="AB723" s="149"/>
      <c r="AC723" s="149"/>
      <c r="AD723" s="149"/>
      <c r="AE723" s="149"/>
      <c r="AF723" s="149"/>
      <c r="AG723" s="149" t="s">
        <v>161</v>
      </c>
      <c r="AH723" s="149"/>
      <c r="AI723" s="149"/>
      <c r="AJ723" s="149"/>
      <c r="AK723" s="149"/>
      <c r="AL723" s="149"/>
      <c r="AM723" s="149"/>
      <c r="AN723" s="149"/>
      <c r="AO723" s="149"/>
      <c r="AP723" s="149"/>
      <c r="AQ723" s="149"/>
      <c r="AR723" s="149"/>
      <c r="AS723" s="149"/>
      <c r="AT723" s="149"/>
      <c r="AU723" s="149"/>
      <c r="AV723" s="149"/>
      <c r="AW723" s="149"/>
      <c r="AX723" s="149"/>
      <c r="AY723" s="149"/>
      <c r="AZ723" s="149"/>
      <c r="BA723" s="149"/>
      <c r="BB723" s="149"/>
      <c r="BC723" s="149"/>
      <c r="BD723" s="149"/>
      <c r="BE723" s="149"/>
      <c r="BF723" s="149"/>
      <c r="BG723" s="149"/>
      <c r="BH723" s="149"/>
    </row>
    <row r="724" spans="1:60" outlineLevel="1" x14ac:dyDescent="0.2">
      <c r="A724" s="154"/>
      <c r="B724" s="155"/>
      <c r="C724" s="255" t="s">
        <v>1200</v>
      </c>
      <c r="D724" s="256"/>
      <c r="E724" s="256"/>
      <c r="F724" s="256"/>
      <c r="G724" s="256"/>
      <c r="H724" s="156"/>
      <c r="I724" s="156"/>
      <c r="J724" s="156"/>
      <c r="K724" s="156"/>
      <c r="L724" s="156"/>
      <c r="M724" s="156"/>
      <c r="N724" s="156"/>
      <c r="O724" s="156"/>
      <c r="P724" s="156"/>
      <c r="Q724" s="156"/>
      <c r="R724" s="156"/>
      <c r="S724" s="156"/>
      <c r="T724" s="156"/>
      <c r="U724" s="156"/>
      <c r="V724" s="156"/>
      <c r="W724" s="156"/>
      <c r="X724" s="156"/>
      <c r="Y724" s="149"/>
      <c r="Z724" s="149"/>
      <c r="AA724" s="149"/>
      <c r="AB724" s="149"/>
      <c r="AC724" s="149"/>
      <c r="AD724" s="149"/>
      <c r="AE724" s="149"/>
      <c r="AF724" s="149"/>
      <c r="AG724" s="149" t="s">
        <v>161</v>
      </c>
      <c r="AH724" s="149"/>
      <c r="AI724" s="149"/>
      <c r="AJ724" s="149"/>
      <c r="AK724" s="149"/>
      <c r="AL724" s="149"/>
      <c r="AM724" s="149"/>
      <c r="AN724" s="149"/>
      <c r="AO724" s="149"/>
      <c r="AP724" s="149"/>
      <c r="AQ724" s="149"/>
      <c r="AR724" s="149"/>
      <c r="AS724" s="149"/>
      <c r="AT724" s="149"/>
      <c r="AU724" s="149"/>
      <c r="AV724" s="149"/>
      <c r="AW724" s="149"/>
      <c r="AX724" s="149"/>
      <c r="AY724" s="149"/>
      <c r="AZ724" s="149"/>
      <c r="BA724" s="149"/>
      <c r="BB724" s="149"/>
      <c r="BC724" s="149"/>
      <c r="BD724" s="149"/>
      <c r="BE724" s="149"/>
      <c r="BF724" s="149"/>
      <c r="BG724" s="149"/>
      <c r="BH724" s="149"/>
    </row>
    <row r="725" spans="1:60" outlineLevel="1" x14ac:dyDescent="0.2">
      <c r="A725" s="154"/>
      <c r="B725" s="155"/>
      <c r="C725" s="255" t="s">
        <v>1201</v>
      </c>
      <c r="D725" s="256"/>
      <c r="E725" s="256"/>
      <c r="F725" s="256"/>
      <c r="G725" s="256"/>
      <c r="H725" s="156"/>
      <c r="I725" s="156"/>
      <c r="J725" s="156"/>
      <c r="K725" s="156"/>
      <c r="L725" s="156"/>
      <c r="M725" s="156"/>
      <c r="N725" s="156"/>
      <c r="O725" s="156"/>
      <c r="P725" s="156"/>
      <c r="Q725" s="156"/>
      <c r="R725" s="156"/>
      <c r="S725" s="156"/>
      <c r="T725" s="156"/>
      <c r="U725" s="156"/>
      <c r="V725" s="156"/>
      <c r="W725" s="156"/>
      <c r="X725" s="156"/>
      <c r="Y725" s="149"/>
      <c r="Z725" s="149"/>
      <c r="AA725" s="149"/>
      <c r="AB725" s="149"/>
      <c r="AC725" s="149"/>
      <c r="AD725" s="149"/>
      <c r="AE725" s="149"/>
      <c r="AF725" s="149"/>
      <c r="AG725" s="149" t="s">
        <v>161</v>
      </c>
      <c r="AH725" s="149"/>
      <c r="AI725" s="149"/>
      <c r="AJ725" s="149"/>
      <c r="AK725" s="149"/>
      <c r="AL725" s="149"/>
      <c r="AM725" s="149"/>
      <c r="AN725" s="149"/>
      <c r="AO725" s="149"/>
      <c r="AP725" s="149"/>
      <c r="AQ725" s="149"/>
      <c r="AR725" s="149"/>
      <c r="AS725" s="149"/>
      <c r="AT725" s="149"/>
      <c r="AU725" s="149"/>
      <c r="AV725" s="149"/>
      <c r="AW725" s="149"/>
      <c r="AX725" s="149"/>
      <c r="AY725" s="149"/>
      <c r="AZ725" s="149"/>
      <c r="BA725" s="149"/>
      <c r="BB725" s="149"/>
      <c r="BC725" s="149"/>
      <c r="BD725" s="149"/>
      <c r="BE725" s="149"/>
      <c r="BF725" s="149"/>
      <c r="BG725" s="149"/>
      <c r="BH725" s="149"/>
    </row>
    <row r="726" spans="1:60" outlineLevel="1" x14ac:dyDescent="0.2">
      <c r="A726" s="154"/>
      <c r="B726" s="155"/>
      <c r="C726" s="255" t="s">
        <v>793</v>
      </c>
      <c r="D726" s="256"/>
      <c r="E726" s="256"/>
      <c r="F726" s="256"/>
      <c r="G726" s="256"/>
      <c r="H726" s="156"/>
      <c r="I726" s="156"/>
      <c r="J726" s="156"/>
      <c r="K726" s="156"/>
      <c r="L726" s="156"/>
      <c r="M726" s="156"/>
      <c r="N726" s="156"/>
      <c r="O726" s="156"/>
      <c r="P726" s="156"/>
      <c r="Q726" s="156"/>
      <c r="R726" s="156"/>
      <c r="S726" s="156"/>
      <c r="T726" s="156"/>
      <c r="U726" s="156"/>
      <c r="V726" s="156"/>
      <c r="W726" s="156"/>
      <c r="X726" s="156"/>
      <c r="Y726" s="149"/>
      <c r="Z726" s="149"/>
      <c r="AA726" s="149"/>
      <c r="AB726" s="149"/>
      <c r="AC726" s="149"/>
      <c r="AD726" s="149"/>
      <c r="AE726" s="149"/>
      <c r="AF726" s="149"/>
      <c r="AG726" s="149" t="s">
        <v>161</v>
      </c>
      <c r="AH726" s="149"/>
      <c r="AI726" s="149"/>
      <c r="AJ726" s="149"/>
      <c r="AK726" s="149"/>
      <c r="AL726" s="149"/>
      <c r="AM726" s="149"/>
      <c r="AN726" s="149"/>
      <c r="AO726" s="149"/>
      <c r="AP726" s="149"/>
      <c r="AQ726" s="149"/>
      <c r="AR726" s="149"/>
      <c r="AS726" s="149"/>
      <c r="AT726" s="149"/>
      <c r="AU726" s="149"/>
      <c r="AV726" s="149"/>
      <c r="AW726" s="149"/>
      <c r="AX726" s="149"/>
      <c r="AY726" s="149"/>
      <c r="AZ726" s="149"/>
      <c r="BA726" s="149"/>
      <c r="BB726" s="149"/>
      <c r="BC726" s="149"/>
      <c r="BD726" s="149"/>
      <c r="BE726" s="149"/>
      <c r="BF726" s="149"/>
      <c r="BG726" s="149"/>
      <c r="BH726" s="149"/>
    </row>
    <row r="727" spans="1:60" outlineLevel="1" x14ac:dyDescent="0.2">
      <c r="A727" s="165">
        <v>187</v>
      </c>
      <c r="B727" s="166" t="s">
        <v>806</v>
      </c>
      <c r="C727" s="180" t="s">
        <v>807</v>
      </c>
      <c r="D727" s="181" t="s">
        <v>191</v>
      </c>
      <c r="E727" s="168">
        <v>1</v>
      </c>
      <c r="F727" s="167"/>
      <c r="G727" s="168">
        <f>ROUND(E727*F727,2)</f>
        <v>0</v>
      </c>
      <c r="H727" s="167"/>
      <c r="I727" s="168">
        <f>ROUND(E727*H727,2)</f>
        <v>0</v>
      </c>
      <c r="J727" s="167"/>
      <c r="K727" s="168">
        <f>ROUND(E727*J727,2)</f>
        <v>0</v>
      </c>
      <c r="L727" s="168">
        <v>21</v>
      </c>
      <c r="M727" s="168">
        <f>G727*(1+L727/100)</f>
        <v>0</v>
      </c>
      <c r="N727" s="168">
        <v>2.5409999999999999E-2</v>
      </c>
      <c r="O727" s="168">
        <f>ROUND(E727*N727,2)</f>
        <v>0.03</v>
      </c>
      <c r="P727" s="168">
        <v>0</v>
      </c>
      <c r="Q727" s="168">
        <f>ROUND(E727*P727,2)</f>
        <v>0</v>
      </c>
      <c r="R727" s="168"/>
      <c r="S727" s="168" t="s">
        <v>157</v>
      </c>
      <c r="T727" s="169" t="s">
        <v>157</v>
      </c>
      <c r="U727" s="156">
        <v>0.93</v>
      </c>
      <c r="V727" s="156">
        <f>ROUND(E727*U727,2)</f>
        <v>0.93</v>
      </c>
      <c r="W727" s="156"/>
      <c r="X727" s="156" t="s">
        <v>158</v>
      </c>
      <c r="Y727" s="149"/>
      <c r="Z727" s="149"/>
      <c r="AA727" s="149"/>
      <c r="AB727" s="149"/>
      <c r="AC727" s="149"/>
      <c r="AD727" s="149"/>
      <c r="AE727" s="149"/>
      <c r="AF727" s="149"/>
      <c r="AG727" s="149" t="s">
        <v>192</v>
      </c>
      <c r="AH727" s="149"/>
      <c r="AI727" s="149"/>
      <c r="AJ727" s="149"/>
      <c r="AK727" s="149"/>
      <c r="AL727" s="149"/>
      <c r="AM727" s="149"/>
      <c r="AN727" s="149"/>
      <c r="AO727" s="149"/>
      <c r="AP727" s="149"/>
      <c r="AQ727" s="149"/>
      <c r="AR727" s="149"/>
      <c r="AS727" s="149"/>
      <c r="AT727" s="149"/>
      <c r="AU727" s="149"/>
      <c r="AV727" s="149"/>
      <c r="AW727" s="149"/>
      <c r="AX727" s="149"/>
      <c r="AY727" s="149"/>
      <c r="AZ727" s="149"/>
      <c r="BA727" s="149"/>
      <c r="BB727" s="149"/>
      <c r="BC727" s="149"/>
      <c r="BD727" s="149"/>
      <c r="BE727" s="149"/>
      <c r="BF727" s="149"/>
      <c r="BG727" s="149"/>
      <c r="BH727" s="149"/>
    </row>
    <row r="728" spans="1:60" outlineLevel="1" x14ac:dyDescent="0.2">
      <c r="A728" s="154"/>
      <c r="B728" s="155"/>
      <c r="C728" s="253" t="s">
        <v>1204</v>
      </c>
      <c r="D728" s="254"/>
      <c r="E728" s="254"/>
      <c r="F728" s="254"/>
      <c r="G728" s="254"/>
      <c r="H728" s="156"/>
      <c r="I728" s="156"/>
      <c r="J728" s="156"/>
      <c r="K728" s="156"/>
      <c r="L728" s="156"/>
      <c r="M728" s="156"/>
      <c r="N728" s="156"/>
      <c r="O728" s="156"/>
      <c r="P728" s="156"/>
      <c r="Q728" s="156"/>
      <c r="R728" s="156"/>
      <c r="S728" s="156"/>
      <c r="T728" s="156"/>
      <c r="U728" s="156"/>
      <c r="V728" s="156"/>
      <c r="W728" s="156"/>
      <c r="X728" s="156"/>
      <c r="Y728" s="149"/>
      <c r="Z728" s="149"/>
      <c r="AA728" s="149"/>
      <c r="AB728" s="149"/>
      <c r="AC728" s="149"/>
      <c r="AD728" s="149"/>
      <c r="AE728" s="149"/>
      <c r="AF728" s="149"/>
      <c r="AG728" s="149" t="s">
        <v>161</v>
      </c>
      <c r="AH728" s="149"/>
      <c r="AI728" s="149"/>
      <c r="AJ728" s="149"/>
      <c r="AK728" s="149"/>
      <c r="AL728" s="149"/>
      <c r="AM728" s="149"/>
      <c r="AN728" s="149"/>
      <c r="AO728" s="149"/>
      <c r="AP728" s="149"/>
      <c r="AQ728" s="149"/>
      <c r="AR728" s="149"/>
      <c r="AS728" s="149"/>
      <c r="AT728" s="149"/>
      <c r="AU728" s="149"/>
      <c r="AV728" s="149"/>
      <c r="AW728" s="149"/>
      <c r="AX728" s="149"/>
      <c r="AY728" s="149"/>
      <c r="AZ728" s="149"/>
      <c r="BA728" s="149"/>
      <c r="BB728" s="149"/>
      <c r="BC728" s="149"/>
      <c r="BD728" s="149"/>
      <c r="BE728" s="149"/>
      <c r="BF728" s="149"/>
      <c r="BG728" s="149"/>
      <c r="BH728" s="149"/>
    </row>
    <row r="729" spans="1:60" outlineLevel="1" x14ac:dyDescent="0.2">
      <c r="A729" s="154"/>
      <c r="B729" s="155"/>
      <c r="C729" s="255" t="s">
        <v>1207</v>
      </c>
      <c r="D729" s="256"/>
      <c r="E729" s="256"/>
      <c r="F729" s="256"/>
      <c r="G729" s="256"/>
      <c r="H729" s="156"/>
      <c r="I729" s="156"/>
      <c r="J729" s="156"/>
      <c r="K729" s="156"/>
      <c r="L729" s="156"/>
      <c r="M729" s="156"/>
      <c r="N729" s="156"/>
      <c r="O729" s="156"/>
      <c r="P729" s="156"/>
      <c r="Q729" s="156"/>
      <c r="R729" s="156"/>
      <c r="S729" s="156"/>
      <c r="T729" s="156"/>
      <c r="U729" s="156"/>
      <c r="V729" s="156"/>
      <c r="W729" s="156"/>
      <c r="X729" s="156"/>
      <c r="Y729" s="149"/>
      <c r="Z729" s="149"/>
      <c r="AA729" s="149"/>
      <c r="AB729" s="149"/>
      <c r="AC729" s="149"/>
      <c r="AD729" s="149"/>
      <c r="AE729" s="149"/>
      <c r="AF729" s="149"/>
      <c r="AG729" s="149" t="s">
        <v>161</v>
      </c>
      <c r="AH729" s="149"/>
      <c r="AI729" s="149"/>
      <c r="AJ729" s="149"/>
      <c r="AK729" s="149"/>
      <c r="AL729" s="149"/>
      <c r="AM729" s="149"/>
      <c r="AN729" s="149"/>
      <c r="AO729" s="149"/>
      <c r="AP729" s="149"/>
      <c r="AQ729" s="149"/>
      <c r="AR729" s="149"/>
      <c r="AS729" s="149"/>
      <c r="AT729" s="149"/>
      <c r="AU729" s="149"/>
      <c r="AV729" s="149"/>
      <c r="AW729" s="149"/>
      <c r="AX729" s="149"/>
      <c r="AY729" s="149"/>
      <c r="AZ729" s="149"/>
      <c r="BA729" s="149"/>
      <c r="BB729" s="149"/>
      <c r="BC729" s="149"/>
      <c r="BD729" s="149"/>
      <c r="BE729" s="149"/>
      <c r="BF729" s="149"/>
      <c r="BG729" s="149"/>
      <c r="BH729" s="149"/>
    </row>
    <row r="730" spans="1:60" outlineLevel="1" x14ac:dyDescent="0.2">
      <c r="A730" s="154"/>
      <c r="B730" s="155"/>
      <c r="C730" s="255" t="s">
        <v>1198</v>
      </c>
      <c r="D730" s="256"/>
      <c r="E730" s="256"/>
      <c r="F730" s="256"/>
      <c r="G730" s="256"/>
      <c r="H730" s="156"/>
      <c r="I730" s="156"/>
      <c r="J730" s="156"/>
      <c r="K730" s="156"/>
      <c r="L730" s="156"/>
      <c r="M730" s="156"/>
      <c r="N730" s="156"/>
      <c r="O730" s="156"/>
      <c r="P730" s="156"/>
      <c r="Q730" s="156"/>
      <c r="R730" s="156"/>
      <c r="S730" s="156"/>
      <c r="T730" s="156"/>
      <c r="U730" s="156"/>
      <c r="V730" s="156"/>
      <c r="W730" s="156"/>
      <c r="X730" s="156"/>
      <c r="Y730" s="149"/>
      <c r="Z730" s="149"/>
      <c r="AA730" s="149"/>
      <c r="AB730" s="149"/>
      <c r="AC730" s="149"/>
      <c r="AD730" s="149"/>
      <c r="AE730" s="149"/>
      <c r="AF730" s="149"/>
      <c r="AG730" s="149" t="s">
        <v>161</v>
      </c>
      <c r="AH730" s="149"/>
      <c r="AI730" s="149"/>
      <c r="AJ730" s="149"/>
      <c r="AK730" s="149"/>
      <c r="AL730" s="149"/>
      <c r="AM730" s="149"/>
      <c r="AN730" s="149"/>
      <c r="AO730" s="149"/>
      <c r="AP730" s="149"/>
      <c r="AQ730" s="149"/>
      <c r="AR730" s="149"/>
      <c r="AS730" s="149"/>
      <c r="AT730" s="149"/>
      <c r="AU730" s="149"/>
      <c r="AV730" s="149"/>
      <c r="AW730" s="149"/>
      <c r="AX730" s="149"/>
      <c r="AY730" s="149"/>
      <c r="AZ730" s="149"/>
      <c r="BA730" s="149"/>
      <c r="BB730" s="149"/>
      <c r="BC730" s="149"/>
      <c r="BD730" s="149"/>
      <c r="BE730" s="149"/>
      <c r="BF730" s="149"/>
      <c r="BG730" s="149"/>
      <c r="BH730" s="149"/>
    </row>
    <row r="731" spans="1:60" outlineLevel="1" x14ac:dyDescent="0.2">
      <c r="A731" s="154"/>
      <c r="B731" s="155"/>
      <c r="C731" s="255" t="s">
        <v>1199</v>
      </c>
      <c r="D731" s="256"/>
      <c r="E731" s="256"/>
      <c r="F731" s="256"/>
      <c r="G731" s="256"/>
      <c r="H731" s="156"/>
      <c r="I731" s="156"/>
      <c r="J731" s="156"/>
      <c r="K731" s="156"/>
      <c r="L731" s="156"/>
      <c r="M731" s="156"/>
      <c r="N731" s="156"/>
      <c r="O731" s="156"/>
      <c r="P731" s="156"/>
      <c r="Q731" s="156"/>
      <c r="R731" s="156"/>
      <c r="S731" s="156"/>
      <c r="T731" s="156"/>
      <c r="U731" s="156"/>
      <c r="V731" s="156"/>
      <c r="W731" s="156"/>
      <c r="X731" s="156"/>
      <c r="Y731" s="149"/>
      <c r="Z731" s="149"/>
      <c r="AA731" s="149"/>
      <c r="AB731" s="149"/>
      <c r="AC731" s="149"/>
      <c r="AD731" s="149"/>
      <c r="AE731" s="149"/>
      <c r="AF731" s="149"/>
      <c r="AG731" s="149" t="s">
        <v>161</v>
      </c>
      <c r="AH731" s="149"/>
      <c r="AI731" s="149"/>
      <c r="AJ731" s="149"/>
      <c r="AK731" s="149"/>
      <c r="AL731" s="149"/>
      <c r="AM731" s="149"/>
      <c r="AN731" s="149"/>
      <c r="AO731" s="149"/>
      <c r="AP731" s="149"/>
      <c r="AQ731" s="149"/>
      <c r="AR731" s="149"/>
      <c r="AS731" s="149"/>
      <c r="AT731" s="149"/>
      <c r="AU731" s="149"/>
      <c r="AV731" s="149"/>
      <c r="AW731" s="149"/>
      <c r="AX731" s="149"/>
      <c r="AY731" s="149"/>
      <c r="AZ731" s="149"/>
      <c r="BA731" s="149"/>
      <c r="BB731" s="149"/>
      <c r="BC731" s="149"/>
      <c r="BD731" s="149"/>
      <c r="BE731" s="149"/>
      <c r="BF731" s="149"/>
      <c r="BG731" s="149"/>
      <c r="BH731" s="149"/>
    </row>
    <row r="732" spans="1:60" outlineLevel="1" x14ac:dyDescent="0.2">
      <c r="A732" s="154"/>
      <c r="B732" s="155"/>
      <c r="C732" s="255" t="s">
        <v>1200</v>
      </c>
      <c r="D732" s="256"/>
      <c r="E732" s="256"/>
      <c r="F732" s="256"/>
      <c r="G732" s="256"/>
      <c r="H732" s="156"/>
      <c r="I732" s="156"/>
      <c r="J732" s="156"/>
      <c r="K732" s="156"/>
      <c r="L732" s="156"/>
      <c r="M732" s="156"/>
      <c r="N732" s="156"/>
      <c r="O732" s="156"/>
      <c r="P732" s="156"/>
      <c r="Q732" s="156"/>
      <c r="R732" s="156"/>
      <c r="S732" s="156"/>
      <c r="T732" s="156"/>
      <c r="U732" s="156"/>
      <c r="V732" s="156"/>
      <c r="W732" s="156"/>
      <c r="X732" s="156"/>
      <c r="Y732" s="149"/>
      <c r="Z732" s="149"/>
      <c r="AA732" s="149"/>
      <c r="AB732" s="149"/>
      <c r="AC732" s="149"/>
      <c r="AD732" s="149"/>
      <c r="AE732" s="149"/>
      <c r="AF732" s="149"/>
      <c r="AG732" s="149" t="s">
        <v>161</v>
      </c>
      <c r="AH732" s="149"/>
      <c r="AI732" s="149"/>
      <c r="AJ732" s="149"/>
      <c r="AK732" s="149"/>
      <c r="AL732" s="149"/>
      <c r="AM732" s="149"/>
      <c r="AN732" s="149"/>
      <c r="AO732" s="149"/>
      <c r="AP732" s="149"/>
      <c r="AQ732" s="149"/>
      <c r="AR732" s="149"/>
      <c r="AS732" s="149"/>
      <c r="AT732" s="149"/>
      <c r="AU732" s="149"/>
      <c r="AV732" s="149"/>
      <c r="AW732" s="149"/>
      <c r="AX732" s="149"/>
      <c r="AY732" s="149"/>
      <c r="AZ732" s="149"/>
      <c r="BA732" s="149"/>
      <c r="BB732" s="149"/>
      <c r="BC732" s="149"/>
      <c r="BD732" s="149"/>
      <c r="BE732" s="149"/>
      <c r="BF732" s="149"/>
      <c r="BG732" s="149"/>
      <c r="BH732" s="149"/>
    </row>
    <row r="733" spans="1:60" outlineLevel="1" x14ac:dyDescent="0.2">
      <c r="A733" s="154"/>
      <c r="B733" s="155"/>
      <c r="C733" s="255" t="s">
        <v>1201</v>
      </c>
      <c r="D733" s="256"/>
      <c r="E733" s="256"/>
      <c r="F733" s="256"/>
      <c r="G733" s="256"/>
      <c r="H733" s="156"/>
      <c r="I733" s="156"/>
      <c r="J733" s="156"/>
      <c r="K733" s="156"/>
      <c r="L733" s="156"/>
      <c r="M733" s="156"/>
      <c r="N733" s="156"/>
      <c r="O733" s="156"/>
      <c r="P733" s="156"/>
      <c r="Q733" s="156"/>
      <c r="R733" s="156"/>
      <c r="S733" s="156"/>
      <c r="T733" s="156"/>
      <c r="U733" s="156"/>
      <c r="V733" s="156"/>
      <c r="W733" s="156"/>
      <c r="X733" s="156"/>
      <c r="Y733" s="149"/>
      <c r="Z733" s="149"/>
      <c r="AA733" s="149"/>
      <c r="AB733" s="149"/>
      <c r="AC733" s="149"/>
      <c r="AD733" s="149"/>
      <c r="AE733" s="149"/>
      <c r="AF733" s="149"/>
      <c r="AG733" s="149" t="s">
        <v>161</v>
      </c>
      <c r="AH733" s="149"/>
      <c r="AI733" s="149"/>
      <c r="AJ733" s="149"/>
      <c r="AK733" s="149"/>
      <c r="AL733" s="149"/>
      <c r="AM733" s="149"/>
      <c r="AN733" s="149"/>
      <c r="AO733" s="149"/>
      <c r="AP733" s="149"/>
      <c r="AQ733" s="149"/>
      <c r="AR733" s="149"/>
      <c r="AS733" s="149"/>
      <c r="AT733" s="149"/>
      <c r="AU733" s="149"/>
      <c r="AV733" s="149"/>
      <c r="AW733" s="149"/>
      <c r="AX733" s="149"/>
      <c r="AY733" s="149"/>
      <c r="AZ733" s="149"/>
      <c r="BA733" s="149"/>
      <c r="BB733" s="149"/>
      <c r="BC733" s="149"/>
      <c r="BD733" s="149"/>
      <c r="BE733" s="149"/>
      <c r="BF733" s="149"/>
      <c r="BG733" s="149"/>
      <c r="BH733" s="149"/>
    </row>
    <row r="734" spans="1:60" outlineLevel="1" x14ac:dyDescent="0.2">
      <c r="A734" s="154"/>
      <c r="B734" s="155"/>
      <c r="C734" s="255" t="s">
        <v>793</v>
      </c>
      <c r="D734" s="256"/>
      <c r="E734" s="256"/>
      <c r="F734" s="256"/>
      <c r="G734" s="256"/>
      <c r="H734" s="156"/>
      <c r="I734" s="156"/>
      <c r="J734" s="156"/>
      <c r="K734" s="156"/>
      <c r="L734" s="156"/>
      <c r="M734" s="156"/>
      <c r="N734" s="156"/>
      <c r="O734" s="156"/>
      <c r="P734" s="156"/>
      <c r="Q734" s="156"/>
      <c r="R734" s="156"/>
      <c r="S734" s="156"/>
      <c r="T734" s="156"/>
      <c r="U734" s="156"/>
      <c r="V734" s="156"/>
      <c r="W734" s="156"/>
      <c r="X734" s="156"/>
      <c r="Y734" s="149"/>
      <c r="Z734" s="149"/>
      <c r="AA734" s="149"/>
      <c r="AB734" s="149"/>
      <c r="AC734" s="149"/>
      <c r="AD734" s="149"/>
      <c r="AE734" s="149"/>
      <c r="AF734" s="149"/>
      <c r="AG734" s="149" t="s">
        <v>161</v>
      </c>
      <c r="AH734" s="149"/>
      <c r="AI734" s="149"/>
      <c r="AJ734" s="149"/>
      <c r="AK734" s="149"/>
      <c r="AL734" s="149"/>
      <c r="AM734" s="149"/>
      <c r="AN734" s="149"/>
      <c r="AO734" s="149"/>
      <c r="AP734" s="149"/>
      <c r="AQ734" s="149"/>
      <c r="AR734" s="149"/>
      <c r="AS734" s="149"/>
      <c r="AT734" s="149"/>
      <c r="AU734" s="149"/>
      <c r="AV734" s="149"/>
      <c r="AW734" s="149"/>
      <c r="AX734" s="149"/>
      <c r="AY734" s="149"/>
      <c r="AZ734" s="149"/>
      <c r="BA734" s="149"/>
      <c r="BB734" s="149"/>
      <c r="BC734" s="149"/>
      <c r="BD734" s="149"/>
      <c r="BE734" s="149"/>
      <c r="BF734" s="149"/>
      <c r="BG734" s="149"/>
      <c r="BH734" s="149"/>
    </row>
    <row r="735" spans="1:60" outlineLevel="1" x14ac:dyDescent="0.2">
      <c r="A735" s="170">
        <v>188</v>
      </c>
      <c r="B735" s="171" t="s">
        <v>808</v>
      </c>
      <c r="C735" s="185" t="s">
        <v>809</v>
      </c>
      <c r="D735" s="186" t="s">
        <v>195</v>
      </c>
      <c r="E735" s="173">
        <v>0.47943999999999998</v>
      </c>
      <c r="F735" s="172"/>
      <c r="G735" s="173">
        <f>ROUND(E735*F735,2)</f>
        <v>0</v>
      </c>
      <c r="H735" s="172"/>
      <c r="I735" s="173">
        <f>ROUND(E735*H735,2)</f>
        <v>0</v>
      </c>
      <c r="J735" s="172"/>
      <c r="K735" s="173">
        <f>ROUND(E735*J735,2)</f>
        <v>0</v>
      </c>
      <c r="L735" s="173">
        <v>21</v>
      </c>
      <c r="M735" s="173">
        <f>G735*(1+L735/100)</f>
        <v>0</v>
      </c>
      <c r="N735" s="173">
        <v>0</v>
      </c>
      <c r="O735" s="173">
        <f>ROUND(E735*N735,2)</f>
        <v>0</v>
      </c>
      <c r="P735" s="173">
        <v>0</v>
      </c>
      <c r="Q735" s="173">
        <f>ROUND(E735*P735,2)</f>
        <v>0</v>
      </c>
      <c r="R735" s="173"/>
      <c r="S735" s="173" t="s">
        <v>157</v>
      </c>
      <c r="T735" s="174" t="s">
        <v>157</v>
      </c>
      <c r="U735" s="156">
        <v>3.0750000000000002</v>
      </c>
      <c r="V735" s="156">
        <f>ROUND(E735*U735,2)</f>
        <v>1.47</v>
      </c>
      <c r="W735" s="156"/>
      <c r="X735" s="156" t="s">
        <v>158</v>
      </c>
      <c r="Y735" s="149"/>
      <c r="Z735" s="149"/>
      <c r="AA735" s="149"/>
      <c r="AB735" s="149"/>
      <c r="AC735" s="149"/>
      <c r="AD735" s="149"/>
      <c r="AE735" s="149"/>
      <c r="AF735" s="149"/>
      <c r="AG735" s="149" t="s">
        <v>532</v>
      </c>
      <c r="AH735" s="149"/>
      <c r="AI735" s="149"/>
      <c r="AJ735" s="149"/>
      <c r="AK735" s="149"/>
      <c r="AL735" s="149"/>
      <c r="AM735" s="149"/>
      <c r="AN735" s="149"/>
      <c r="AO735" s="149"/>
      <c r="AP735" s="149"/>
      <c r="AQ735" s="149"/>
      <c r="AR735" s="149"/>
      <c r="AS735" s="149"/>
      <c r="AT735" s="149"/>
      <c r="AU735" s="149"/>
      <c r="AV735" s="149"/>
      <c r="AW735" s="149"/>
      <c r="AX735" s="149"/>
      <c r="AY735" s="149"/>
      <c r="AZ735" s="149"/>
      <c r="BA735" s="149"/>
      <c r="BB735" s="149"/>
      <c r="BC735" s="149"/>
      <c r="BD735" s="149"/>
      <c r="BE735" s="149"/>
      <c r="BF735" s="149"/>
      <c r="BG735" s="149"/>
      <c r="BH735" s="149"/>
    </row>
    <row r="736" spans="1:60" x14ac:dyDescent="0.2">
      <c r="A736" s="159" t="s">
        <v>152</v>
      </c>
      <c r="B736" s="160" t="s">
        <v>96</v>
      </c>
      <c r="C736" s="187" t="s">
        <v>97</v>
      </c>
      <c r="D736" s="188"/>
      <c r="E736" s="163"/>
      <c r="F736" s="163"/>
      <c r="G736" s="163">
        <f>SUMIF(AG737:AG740,"&lt;&gt;NOR",G737:G740)</f>
        <v>0</v>
      </c>
      <c r="H736" s="163"/>
      <c r="I736" s="163">
        <f>SUM(I737:I740)</f>
        <v>0</v>
      </c>
      <c r="J736" s="163"/>
      <c r="K736" s="163">
        <f>SUM(K737:K740)</f>
        <v>0</v>
      </c>
      <c r="L736" s="163"/>
      <c r="M736" s="163">
        <f>SUM(M737:M740)</f>
        <v>0</v>
      </c>
      <c r="N736" s="163"/>
      <c r="O736" s="163">
        <f>SUM(O737:O740)</f>
        <v>0.01</v>
      </c>
      <c r="P736" s="163"/>
      <c r="Q736" s="163">
        <f>SUM(Q737:Q740)</f>
        <v>0</v>
      </c>
      <c r="R736" s="163"/>
      <c r="S736" s="163"/>
      <c r="T736" s="164"/>
      <c r="U736" s="158"/>
      <c r="V736" s="158">
        <f>SUM(V737:V740)</f>
        <v>2.2600000000000002</v>
      </c>
      <c r="W736" s="158"/>
      <c r="X736" s="158"/>
      <c r="AG736" t="s">
        <v>153</v>
      </c>
    </row>
    <row r="737" spans="1:60" ht="22.5" outlineLevel="1" x14ac:dyDescent="0.2">
      <c r="A737" s="165">
        <v>189</v>
      </c>
      <c r="B737" s="166" t="s">
        <v>810</v>
      </c>
      <c r="C737" s="180" t="s">
        <v>811</v>
      </c>
      <c r="D737" s="181" t="s">
        <v>238</v>
      </c>
      <c r="E737" s="168">
        <v>6.05</v>
      </c>
      <c r="F737" s="167"/>
      <c r="G737" s="168">
        <f>ROUND(E737*F737,2)</f>
        <v>0</v>
      </c>
      <c r="H737" s="167"/>
      <c r="I737" s="168">
        <f>ROUND(E737*H737,2)</f>
        <v>0</v>
      </c>
      <c r="J737" s="167"/>
      <c r="K737" s="168">
        <f>ROUND(E737*J737,2)</f>
        <v>0</v>
      </c>
      <c r="L737" s="168">
        <v>21</v>
      </c>
      <c r="M737" s="168">
        <f>G737*(1+L737/100)</f>
        <v>0</v>
      </c>
      <c r="N737" s="168">
        <v>1.3500000000000001E-3</v>
      </c>
      <c r="O737" s="168">
        <f>ROUND(E737*N737,2)</f>
        <v>0.01</v>
      </c>
      <c r="P737" s="168">
        <v>0</v>
      </c>
      <c r="Q737" s="168">
        <f>ROUND(E737*P737,2)</f>
        <v>0</v>
      </c>
      <c r="R737" s="168"/>
      <c r="S737" s="168" t="s">
        <v>157</v>
      </c>
      <c r="T737" s="169" t="s">
        <v>157</v>
      </c>
      <c r="U737" s="156">
        <v>0.35</v>
      </c>
      <c r="V737" s="156">
        <f>ROUND(E737*U737,2)</f>
        <v>2.12</v>
      </c>
      <c r="W737" s="156"/>
      <c r="X737" s="156" t="s">
        <v>158</v>
      </c>
      <c r="Y737" s="149"/>
      <c r="Z737" s="149"/>
      <c r="AA737" s="149"/>
      <c r="AB737" s="149"/>
      <c r="AC737" s="149"/>
      <c r="AD737" s="149"/>
      <c r="AE737" s="149"/>
      <c r="AF737" s="149"/>
      <c r="AG737" s="149" t="s">
        <v>532</v>
      </c>
      <c r="AH737" s="149"/>
      <c r="AI737" s="149"/>
      <c r="AJ737" s="149"/>
      <c r="AK737" s="149"/>
      <c r="AL737" s="149"/>
      <c r="AM737" s="149"/>
      <c r="AN737" s="149"/>
      <c r="AO737" s="149"/>
      <c r="AP737" s="149"/>
      <c r="AQ737" s="149"/>
      <c r="AR737" s="149"/>
      <c r="AS737" s="149"/>
      <c r="AT737" s="149"/>
      <c r="AU737" s="149"/>
      <c r="AV737" s="149"/>
      <c r="AW737" s="149"/>
      <c r="AX737" s="149"/>
      <c r="AY737" s="149"/>
      <c r="AZ737" s="149"/>
      <c r="BA737" s="149"/>
      <c r="BB737" s="149"/>
      <c r="BC737" s="149"/>
      <c r="BD737" s="149"/>
      <c r="BE737" s="149"/>
      <c r="BF737" s="149"/>
      <c r="BG737" s="149"/>
      <c r="BH737" s="149"/>
    </row>
    <row r="738" spans="1:60" outlineLevel="1" x14ac:dyDescent="0.2">
      <c r="A738" s="154"/>
      <c r="B738" s="155"/>
      <c r="C738" s="253" t="s">
        <v>211</v>
      </c>
      <c r="D738" s="254"/>
      <c r="E738" s="254"/>
      <c r="F738" s="254"/>
      <c r="G738" s="254"/>
      <c r="H738" s="156"/>
      <c r="I738" s="156"/>
      <c r="J738" s="156"/>
      <c r="K738" s="156"/>
      <c r="L738" s="156"/>
      <c r="M738" s="156"/>
      <c r="N738" s="156"/>
      <c r="O738" s="156"/>
      <c r="P738" s="156"/>
      <c r="Q738" s="156"/>
      <c r="R738" s="156"/>
      <c r="S738" s="156"/>
      <c r="T738" s="156"/>
      <c r="U738" s="156"/>
      <c r="V738" s="156"/>
      <c r="W738" s="156"/>
      <c r="X738" s="156"/>
      <c r="Y738" s="149"/>
      <c r="Z738" s="149"/>
      <c r="AA738" s="149"/>
      <c r="AB738" s="149"/>
      <c r="AC738" s="149"/>
      <c r="AD738" s="149"/>
      <c r="AE738" s="149"/>
      <c r="AF738" s="149"/>
      <c r="AG738" s="149" t="s">
        <v>161</v>
      </c>
      <c r="AH738" s="149"/>
      <c r="AI738" s="149"/>
      <c r="AJ738" s="149"/>
      <c r="AK738" s="149"/>
      <c r="AL738" s="149"/>
      <c r="AM738" s="149"/>
      <c r="AN738" s="149"/>
      <c r="AO738" s="149"/>
      <c r="AP738" s="149"/>
      <c r="AQ738" s="149"/>
      <c r="AR738" s="149"/>
      <c r="AS738" s="149"/>
      <c r="AT738" s="149"/>
      <c r="AU738" s="149"/>
      <c r="AV738" s="149"/>
      <c r="AW738" s="149"/>
      <c r="AX738" s="149"/>
      <c r="AY738" s="149"/>
      <c r="AZ738" s="149"/>
      <c r="BA738" s="149"/>
      <c r="BB738" s="149"/>
      <c r="BC738" s="149"/>
      <c r="BD738" s="149"/>
      <c r="BE738" s="149"/>
      <c r="BF738" s="149"/>
      <c r="BG738" s="149"/>
      <c r="BH738" s="149"/>
    </row>
    <row r="739" spans="1:60" outlineLevel="1" x14ac:dyDescent="0.2">
      <c r="A739" s="154"/>
      <c r="B739" s="155"/>
      <c r="C739" s="182" t="s">
        <v>812</v>
      </c>
      <c r="D739" s="183"/>
      <c r="E739" s="184">
        <v>6.05</v>
      </c>
      <c r="F739" s="156"/>
      <c r="G739" s="156"/>
      <c r="H739" s="156"/>
      <c r="I739" s="156"/>
      <c r="J739" s="156"/>
      <c r="K739" s="156"/>
      <c r="L739" s="156"/>
      <c r="M739" s="156"/>
      <c r="N739" s="156"/>
      <c r="O739" s="156"/>
      <c r="P739" s="156"/>
      <c r="Q739" s="156"/>
      <c r="R739" s="156"/>
      <c r="S739" s="156"/>
      <c r="T739" s="156"/>
      <c r="U739" s="156"/>
      <c r="V739" s="156"/>
      <c r="W739" s="156"/>
      <c r="X739" s="156"/>
      <c r="Y739" s="149"/>
      <c r="Z739" s="149"/>
      <c r="AA739" s="149"/>
      <c r="AB739" s="149"/>
      <c r="AC739" s="149"/>
      <c r="AD739" s="149"/>
      <c r="AE739" s="149"/>
      <c r="AF739" s="149"/>
      <c r="AG739" s="149" t="s">
        <v>163</v>
      </c>
      <c r="AH739" s="149">
        <v>0</v>
      </c>
      <c r="AI739" s="149"/>
      <c r="AJ739" s="149"/>
      <c r="AK739" s="149"/>
      <c r="AL739" s="149"/>
      <c r="AM739" s="149"/>
      <c r="AN739" s="149"/>
      <c r="AO739" s="149"/>
      <c r="AP739" s="149"/>
      <c r="AQ739" s="149"/>
      <c r="AR739" s="149"/>
      <c r="AS739" s="149"/>
      <c r="AT739" s="149"/>
      <c r="AU739" s="149"/>
      <c r="AV739" s="149"/>
      <c r="AW739" s="149"/>
      <c r="AX739" s="149"/>
      <c r="AY739" s="149"/>
      <c r="AZ739" s="149"/>
      <c r="BA739" s="149"/>
      <c r="BB739" s="149"/>
      <c r="BC739" s="149"/>
      <c r="BD739" s="149"/>
      <c r="BE739" s="149"/>
      <c r="BF739" s="149"/>
      <c r="BG739" s="149"/>
      <c r="BH739" s="149"/>
    </row>
    <row r="740" spans="1:60" ht="22.5" outlineLevel="1" x14ac:dyDescent="0.2">
      <c r="A740" s="170">
        <v>190</v>
      </c>
      <c r="B740" s="171" t="s">
        <v>813</v>
      </c>
      <c r="C740" s="185" t="s">
        <v>814</v>
      </c>
      <c r="D740" s="186" t="s">
        <v>238</v>
      </c>
      <c r="E740" s="173">
        <v>1.57</v>
      </c>
      <c r="F740" s="172"/>
      <c r="G740" s="173">
        <f>ROUND(E740*F740,2)</f>
        <v>0</v>
      </c>
      <c r="H740" s="172"/>
      <c r="I740" s="173">
        <f>ROUND(E740*H740,2)</f>
        <v>0</v>
      </c>
      <c r="J740" s="172"/>
      <c r="K740" s="173">
        <f>ROUND(E740*J740,2)</f>
        <v>0</v>
      </c>
      <c r="L740" s="173">
        <v>21</v>
      </c>
      <c r="M740" s="173">
        <f>G740*(1+L740/100)</f>
        <v>0</v>
      </c>
      <c r="N740" s="173">
        <v>0</v>
      </c>
      <c r="O740" s="173">
        <f>ROUND(E740*N740,2)</f>
        <v>0</v>
      </c>
      <c r="P740" s="173">
        <v>1.3500000000000001E-3</v>
      </c>
      <c r="Q740" s="173">
        <f>ROUND(E740*P740,2)</f>
        <v>0</v>
      </c>
      <c r="R740" s="173"/>
      <c r="S740" s="173" t="s">
        <v>157</v>
      </c>
      <c r="T740" s="174" t="s">
        <v>157</v>
      </c>
      <c r="U740" s="156">
        <v>0.09</v>
      </c>
      <c r="V740" s="156">
        <f>ROUND(E740*U740,2)</f>
        <v>0.14000000000000001</v>
      </c>
      <c r="W740" s="156"/>
      <c r="X740" s="156" t="s">
        <v>158</v>
      </c>
      <c r="Y740" s="149"/>
      <c r="Z740" s="149"/>
      <c r="AA740" s="149"/>
      <c r="AB740" s="149"/>
      <c r="AC740" s="149"/>
      <c r="AD740" s="149"/>
      <c r="AE740" s="149"/>
      <c r="AF740" s="149"/>
      <c r="AG740" s="149" t="s">
        <v>532</v>
      </c>
      <c r="AH740" s="149"/>
      <c r="AI740" s="149"/>
      <c r="AJ740" s="149"/>
      <c r="AK740" s="149"/>
      <c r="AL740" s="149"/>
      <c r="AM740" s="149"/>
      <c r="AN740" s="149"/>
      <c r="AO740" s="149"/>
      <c r="AP740" s="149"/>
      <c r="AQ740" s="149"/>
      <c r="AR740" s="149"/>
      <c r="AS740" s="149"/>
      <c r="AT740" s="149"/>
      <c r="AU740" s="149"/>
      <c r="AV740" s="149"/>
      <c r="AW740" s="149"/>
      <c r="AX740" s="149"/>
      <c r="AY740" s="149"/>
      <c r="AZ740" s="149"/>
      <c r="BA740" s="149"/>
      <c r="BB740" s="149"/>
      <c r="BC740" s="149"/>
      <c r="BD740" s="149"/>
      <c r="BE740" s="149"/>
      <c r="BF740" s="149"/>
      <c r="BG740" s="149"/>
      <c r="BH740" s="149"/>
    </row>
    <row r="741" spans="1:60" x14ac:dyDescent="0.2">
      <c r="A741" s="159" t="s">
        <v>152</v>
      </c>
      <c r="B741" s="160" t="s">
        <v>72</v>
      </c>
      <c r="C741" s="187" t="s">
        <v>73</v>
      </c>
      <c r="D741" s="188"/>
      <c r="E741" s="163"/>
      <c r="F741" s="163"/>
      <c r="G741" s="163">
        <f>SUMIF(AG742:AG743,"&lt;&gt;NOR",G742:G743)</f>
        <v>0</v>
      </c>
      <c r="H741" s="163"/>
      <c r="I741" s="163">
        <f>SUM(I742:I743)</f>
        <v>0</v>
      </c>
      <c r="J741" s="163"/>
      <c r="K741" s="163">
        <f>SUM(K742:K743)</f>
        <v>0</v>
      </c>
      <c r="L741" s="163"/>
      <c r="M741" s="163">
        <f>SUM(M742:M743)</f>
        <v>0</v>
      </c>
      <c r="N741" s="163"/>
      <c r="O741" s="163">
        <f>SUM(O742:O743)</f>
        <v>0</v>
      </c>
      <c r="P741" s="163"/>
      <c r="Q741" s="163">
        <f>SUM(Q742:Q743)</f>
        <v>13.2</v>
      </c>
      <c r="R741" s="163"/>
      <c r="S741" s="163"/>
      <c r="T741" s="164"/>
      <c r="U741" s="158"/>
      <c r="V741" s="158">
        <f>SUM(V742:V743)</f>
        <v>0</v>
      </c>
      <c r="W741" s="158"/>
      <c r="X741" s="158"/>
      <c r="AG741" t="s">
        <v>153</v>
      </c>
    </row>
    <row r="742" spans="1:60" ht="22.5" outlineLevel="1" x14ac:dyDescent="0.2">
      <c r="A742" s="165">
        <v>191</v>
      </c>
      <c r="B742" s="166" t="s">
        <v>815</v>
      </c>
      <c r="C742" s="180" t="s">
        <v>816</v>
      </c>
      <c r="D742" s="181" t="s">
        <v>156</v>
      </c>
      <c r="E742" s="168">
        <v>6</v>
      </c>
      <c r="F742" s="167"/>
      <c r="G742" s="168">
        <f>ROUND(E742*F742,2)</f>
        <v>0</v>
      </c>
      <c r="H742" s="167"/>
      <c r="I742" s="168">
        <f>ROUND(E742*H742,2)</f>
        <v>0</v>
      </c>
      <c r="J742" s="167"/>
      <c r="K742" s="168">
        <f>ROUND(E742*J742,2)</f>
        <v>0</v>
      </c>
      <c r="L742" s="168">
        <v>21</v>
      </c>
      <c r="M742" s="168">
        <f>G742*(1+L742/100)</f>
        <v>0</v>
      </c>
      <c r="N742" s="168">
        <v>0</v>
      </c>
      <c r="O742" s="168">
        <f>ROUND(E742*N742,2)</f>
        <v>0</v>
      </c>
      <c r="P742" s="168">
        <v>2.2000000000000002</v>
      </c>
      <c r="Q742" s="168">
        <f>ROUND(E742*P742,2)</f>
        <v>13.2</v>
      </c>
      <c r="R742" s="168"/>
      <c r="S742" s="168" t="s">
        <v>157</v>
      </c>
      <c r="T742" s="169" t="s">
        <v>157</v>
      </c>
      <c r="U742" s="156">
        <v>0</v>
      </c>
      <c r="V742" s="156">
        <f>ROUND(E742*U742,2)</f>
        <v>0</v>
      </c>
      <c r="W742" s="156"/>
      <c r="X742" s="156" t="s">
        <v>209</v>
      </c>
      <c r="Y742" s="149"/>
      <c r="Z742" s="149"/>
      <c r="AA742" s="149"/>
      <c r="AB742" s="149"/>
      <c r="AC742" s="149"/>
      <c r="AD742" s="149"/>
      <c r="AE742" s="149"/>
      <c r="AF742" s="149"/>
      <c r="AG742" s="149" t="s">
        <v>210</v>
      </c>
      <c r="AH742" s="149"/>
      <c r="AI742" s="149"/>
      <c r="AJ742" s="149"/>
      <c r="AK742" s="149"/>
      <c r="AL742" s="149"/>
      <c r="AM742" s="149"/>
      <c r="AN742" s="149"/>
      <c r="AO742" s="149"/>
      <c r="AP742" s="149"/>
      <c r="AQ742" s="149"/>
      <c r="AR742" s="149"/>
      <c r="AS742" s="149"/>
      <c r="AT742" s="149"/>
      <c r="AU742" s="149"/>
      <c r="AV742" s="149"/>
      <c r="AW742" s="149"/>
      <c r="AX742" s="149"/>
      <c r="AY742" s="149"/>
      <c r="AZ742" s="149"/>
      <c r="BA742" s="149"/>
      <c r="BB742" s="149"/>
      <c r="BC742" s="149"/>
      <c r="BD742" s="149"/>
      <c r="BE742" s="149"/>
      <c r="BF742" s="149"/>
      <c r="BG742" s="149"/>
      <c r="BH742" s="149"/>
    </row>
    <row r="743" spans="1:60" ht="22.5" outlineLevel="1" x14ac:dyDescent="0.2">
      <c r="A743" s="154"/>
      <c r="B743" s="155"/>
      <c r="C743" s="182" t="s">
        <v>817</v>
      </c>
      <c r="D743" s="183"/>
      <c r="E743" s="184">
        <v>6</v>
      </c>
      <c r="F743" s="156"/>
      <c r="G743" s="156"/>
      <c r="H743" s="156"/>
      <c r="I743" s="156"/>
      <c r="J743" s="156"/>
      <c r="K743" s="156"/>
      <c r="L743" s="156"/>
      <c r="M743" s="156"/>
      <c r="N743" s="156"/>
      <c r="O743" s="156"/>
      <c r="P743" s="156"/>
      <c r="Q743" s="156"/>
      <c r="R743" s="156"/>
      <c r="S743" s="156"/>
      <c r="T743" s="156"/>
      <c r="U743" s="156"/>
      <c r="V743" s="156"/>
      <c r="W743" s="156"/>
      <c r="X743" s="156"/>
      <c r="Y743" s="149"/>
      <c r="Z743" s="149"/>
      <c r="AA743" s="149"/>
      <c r="AB743" s="149"/>
      <c r="AC743" s="149"/>
      <c r="AD743" s="149"/>
      <c r="AE743" s="149"/>
      <c r="AF743" s="149"/>
      <c r="AG743" s="149" t="s">
        <v>163</v>
      </c>
      <c r="AH743" s="149">
        <v>0</v>
      </c>
      <c r="AI743" s="149"/>
      <c r="AJ743" s="149"/>
      <c r="AK743" s="149"/>
      <c r="AL743" s="149"/>
      <c r="AM743" s="149"/>
      <c r="AN743" s="149"/>
      <c r="AO743" s="149"/>
      <c r="AP743" s="149"/>
      <c r="AQ743" s="149"/>
      <c r="AR743" s="149"/>
      <c r="AS743" s="149"/>
      <c r="AT743" s="149"/>
      <c r="AU743" s="149"/>
      <c r="AV743" s="149"/>
      <c r="AW743" s="149"/>
      <c r="AX743" s="149"/>
      <c r="AY743" s="149"/>
      <c r="AZ743" s="149"/>
      <c r="BA743" s="149"/>
      <c r="BB743" s="149"/>
      <c r="BC743" s="149"/>
      <c r="BD743" s="149"/>
      <c r="BE743" s="149"/>
      <c r="BF743" s="149"/>
      <c r="BG743" s="149"/>
      <c r="BH743" s="149"/>
    </row>
    <row r="744" spans="1:60" x14ac:dyDescent="0.2">
      <c r="A744" s="159" t="s">
        <v>152</v>
      </c>
      <c r="B744" s="160" t="s">
        <v>96</v>
      </c>
      <c r="C744" s="187" t="s">
        <v>97</v>
      </c>
      <c r="D744" s="188"/>
      <c r="E744" s="163"/>
      <c r="F744" s="163"/>
      <c r="G744" s="163">
        <f>SUMIF(AG745:AG745,"&lt;&gt;NOR",G745:G745)</f>
        <v>0</v>
      </c>
      <c r="H744" s="163"/>
      <c r="I744" s="163">
        <f>SUM(I745:I745)</f>
        <v>0</v>
      </c>
      <c r="J744" s="163"/>
      <c r="K744" s="163">
        <f>SUM(K745:K745)</f>
        <v>0</v>
      </c>
      <c r="L744" s="163"/>
      <c r="M744" s="163">
        <f>SUM(M745:M745)</f>
        <v>0</v>
      </c>
      <c r="N744" s="163"/>
      <c r="O744" s="163">
        <f>SUM(O745:O745)</f>
        <v>0</v>
      </c>
      <c r="P744" s="163"/>
      <c r="Q744" s="163">
        <f>SUM(Q745:Q745)</f>
        <v>0</v>
      </c>
      <c r="R744" s="163"/>
      <c r="S744" s="163"/>
      <c r="T744" s="164"/>
      <c r="U744" s="158"/>
      <c r="V744" s="158">
        <f>SUM(V745:V745)</f>
        <v>0.02</v>
      </c>
      <c r="W744" s="158"/>
      <c r="X744" s="158"/>
      <c r="AG744" t="s">
        <v>153</v>
      </c>
    </row>
    <row r="745" spans="1:60" outlineLevel="1" x14ac:dyDescent="0.2">
      <c r="A745" s="170">
        <v>192</v>
      </c>
      <c r="B745" s="171" t="s">
        <v>818</v>
      </c>
      <c r="C745" s="185" t="s">
        <v>819</v>
      </c>
      <c r="D745" s="186" t="s">
        <v>195</v>
      </c>
      <c r="E745" s="173">
        <v>3.5799999999999998E-3</v>
      </c>
      <c r="F745" s="172"/>
      <c r="G745" s="173">
        <f>ROUND(E745*F745,2)</f>
        <v>0</v>
      </c>
      <c r="H745" s="172"/>
      <c r="I745" s="173">
        <f>ROUND(E745*H745,2)</f>
        <v>0</v>
      </c>
      <c r="J745" s="172"/>
      <c r="K745" s="173">
        <f>ROUND(E745*J745,2)</f>
        <v>0</v>
      </c>
      <c r="L745" s="173">
        <v>21</v>
      </c>
      <c r="M745" s="173">
        <f>G745*(1+L745/100)</f>
        <v>0</v>
      </c>
      <c r="N745" s="173">
        <v>0</v>
      </c>
      <c r="O745" s="173">
        <f>ROUND(E745*N745,2)</f>
        <v>0</v>
      </c>
      <c r="P745" s="173">
        <v>0</v>
      </c>
      <c r="Q745" s="173">
        <f>ROUND(E745*P745,2)</f>
        <v>0</v>
      </c>
      <c r="R745" s="173"/>
      <c r="S745" s="173" t="s">
        <v>157</v>
      </c>
      <c r="T745" s="174" t="s">
        <v>157</v>
      </c>
      <c r="U745" s="156">
        <v>4.74</v>
      </c>
      <c r="V745" s="156">
        <f>ROUND(E745*U745,2)</f>
        <v>0.02</v>
      </c>
      <c r="W745" s="156"/>
      <c r="X745" s="156" t="s">
        <v>158</v>
      </c>
      <c r="Y745" s="149"/>
      <c r="Z745" s="149"/>
      <c r="AA745" s="149"/>
      <c r="AB745" s="149"/>
      <c r="AC745" s="149"/>
      <c r="AD745" s="149"/>
      <c r="AE745" s="149"/>
      <c r="AF745" s="149"/>
      <c r="AG745" s="149" t="s">
        <v>532</v>
      </c>
      <c r="AH745" s="149"/>
      <c r="AI745" s="149"/>
      <c r="AJ745" s="149"/>
      <c r="AK745" s="149"/>
      <c r="AL745" s="149"/>
      <c r="AM745" s="149"/>
      <c r="AN745" s="149"/>
      <c r="AO745" s="149"/>
      <c r="AP745" s="149"/>
      <c r="AQ745" s="149"/>
      <c r="AR745" s="149"/>
      <c r="AS745" s="149"/>
      <c r="AT745" s="149"/>
      <c r="AU745" s="149"/>
      <c r="AV745" s="149"/>
      <c r="AW745" s="149"/>
      <c r="AX745" s="149"/>
      <c r="AY745" s="149"/>
      <c r="AZ745" s="149"/>
      <c r="BA745" s="149"/>
      <c r="BB745" s="149"/>
      <c r="BC745" s="149"/>
      <c r="BD745" s="149"/>
      <c r="BE745" s="149"/>
      <c r="BF745" s="149"/>
      <c r="BG745" s="149"/>
      <c r="BH745" s="149"/>
    </row>
    <row r="746" spans="1:60" x14ac:dyDescent="0.2">
      <c r="A746" s="159" t="s">
        <v>152</v>
      </c>
      <c r="B746" s="160" t="s">
        <v>98</v>
      </c>
      <c r="C746" s="187" t="s">
        <v>99</v>
      </c>
      <c r="D746" s="188"/>
      <c r="E746" s="163"/>
      <c r="F746" s="163"/>
      <c r="G746" s="163">
        <f>SUMIF(AG747:AG802,"&lt;&gt;NOR",G747:G802)</f>
        <v>0</v>
      </c>
      <c r="H746" s="163"/>
      <c r="I746" s="163">
        <f>SUM(I747:I802)</f>
        <v>0</v>
      </c>
      <c r="J746" s="163"/>
      <c r="K746" s="163">
        <f>SUM(K747:K802)</f>
        <v>0</v>
      </c>
      <c r="L746" s="163"/>
      <c r="M746" s="163">
        <f>SUM(M747:M802)</f>
        <v>0</v>
      </c>
      <c r="N746" s="163"/>
      <c r="O746" s="163">
        <f>SUM(O747:O802)</f>
        <v>0.51</v>
      </c>
      <c r="P746" s="163"/>
      <c r="Q746" s="163">
        <f>SUM(Q747:Q802)</f>
        <v>0.49</v>
      </c>
      <c r="R746" s="163"/>
      <c r="S746" s="163"/>
      <c r="T746" s="164"/>
      <c r="U746" s="158"/>
      <c r="V746" s="158">
        <f>SUM(V747:V802)</f>
        <v>71.599999999999994</v>
      </c>
      <c r="W746" s="158"/>
      <c r="X746" s="158"/>
      <c r="AG746" t="s">
        <v>153</v>
      </c>
    </row>
    <row r="747" spans="1:60" outlineLevel="1" x14ac:dyDescent="0.2">
      <c r="A747" s="165">
        <v>193</v>
      </c>
      <c r="B747" s="166" t="s">
        <v>820</v>
      </c>
      <c r="C747" s="180" t="s">
        <v>821</v>
      </c>
      <c r="D747" s="181" t="s">
        <v>220</v>
      </c>
      <c r="E747" s="168">
        <v>7.2632000000000003</v>
      </c>
      <c r="F747" s="167"/>
      <c r="G747" s="168">
        <f>ROUND(E747*F747,2)</f>
        <v>0</v>
      </c>
      <c r="H747" s="167"/>
      <c r="I747" s="168">
        <f>ROUND(E747*H747,2)</f>
        <v>0</v>
      </c>
      <c r="J747" s="167"/>
      <c r="K747" s="168">
        <f>ROUND(E747*J747,2)</f>
        <v>0</v>
      </c>
      <c r="L747" s="168">
        <v>21</v>
      </c>
      <c r="M747" s="168">
        <f>G747*(1+L747/100)</f>
        <v>0</v>
      </c>
      <c r="N747" s="168">
        <v>0</v>
      </c>
      <c r="O747" s="168">
        <f>ROUND(E747*N747,2)</f>
        <v>0</v>
      </c>
      <c r="P747" s="168">
        <v>1.098E-2</v>
      </c>
      <c r="Q747" s="168">
        <f>ROUND(E747*P747,2)</f>
        <v>0.08</v>
      </c>
      <c r="R747" s="168"/>
      <c r="S747" s="168" t="s">
        <v>157</v>
      </c>
      <c r="T747" s="169" t="s">
        <v>157</v>
      </c>
      <c r="U747" s="156">
        <v>0.37</v>
      </c>
      <c r="V747" s="156">
        <f>ROUND(E747*U747,2)</f>
        <v>2.69</v>
      </c>
      <c r="W747" s="156"/>
      <c r="X747" s="156" t="s">
        <v>158</v>
      </c>
      <c r="Y747" s="149"/>
      <c r="Z747" s="149"/>
      <c r="AA747" s="149"/>
      <c r="AB747" s="149"/>
      <c r="AC747" s="149"/>
      <c r="AD747" s="149"/>
      <c r="AE747" s="149"/>
      <c r="AF747" s="149"/>
      <c r="AG747" s="149" t="s">
        <v>532</v>
      </c>
      <c r="AH747" s="149"/>
      <c r="AI747" s="149"/>
      <c r="AJ747" s="149"/>
      <c r="AK747" s="149"/>
      <c r="AL747" s="149"/>
      <c r="AM747" s="149"/>
      <c r="AN747" s="149"/>
      <c r="AO747" s="149"/>
      <c r="AP747" s="149"/>
      <c r="AQ747" s="149"/>
      <c r="AR747" s="149"/>
      <c r="AS747" s="149"/>
      <c r="AT747" s="149"/>
      <c r="AU747" s="149"/>
      <c r="AV747" s="149"/>
      <c r="AW747" s="149"/>
      <c r="AX747" s="149"/>
      <c r="AY747" s="149"/>
      <c r="AZ747" s="149"/>
      <c r="BA747" s="149"/>
      <c r="BB747" s="149"/>
      <c r="BC747" s="149"/>
      <c r="BD747" s="149"/>
      <c r="BE747" s="149"/>
      <c r="BF747" s="149"/>
      <c r="BG747" s="149"/>
      <c r="BH747" s="149"/>
    </row>
    <row r="748" spans="1:60" outlineLevel="1" x14ac:dyDescent="0.2">
      <c r="A748" s="154"/>
      <c r="B748" s="155"/>
      <c r="C748" s="182" t="s">
        <v>822</v>
      </c>
      <c r="D748" s="183"/>
      <c r="E748" s="184"/>
      <c r="F748" s="156"/>
      <c r="G748" s="156"/>
      <c r="H748" s="156"/>
      <c r="I748" s="156"/>
      <c r="J748" s="156"/>
      <c r="K748" s="156"/>
      <c r="L748" s="156"/>
      <c r="M748" s="156"/>
      <c r="N748" s="156"/>
      <c r="O748" s="156"/>
      <c r="P748" s="156"/>
      <c r="Q748" s="156"/>
      <c r="R748" s="156"/>
      <c r="S748" s="156"/>
      <c r="T748" s="156"/>
      <c r="U748" s="156"/>
      <c r="V748" s="156"/>
      <c r="W748" s="156"/>
      <c r="X748" s="156"/>
      <c r="Y748" s="149"/>
      <c r="Z748" s="149"/>
      <c r="AA748" s="149"/>
      <c r="AB748" s="149"/>
      <c r="AC748" s="149"/>
      <c r="AD748" s="149"/>
      <c r="AE748" s="149"/>
      <c r="AF748" s="149"/>
      <c r="AG748" s="149" t="s">
        <v>163</v>
      </c>
      <c r="AH748" s="149">
        <v>0</v>
      </c>
      <c r="AI748" s="149"/>
      <c r="AJ748" s="149"/>
      <c r="AK748" s="149"/>
      <c r="AL748" s="149"/>
      <c r="AM748" s="149"/>
      <c r="AN748" s="149"/>
      <c r="AO748" s="149"/>
      <c r="AP748" s="149"/>
      <c r="AQ748" s="149"/>
      <c r="AR748" s="149"/>
      <c r="AS748" s="149"/>
      <c r="AT748" s="149"/>
      <c r="AU748" s="149"/>
      <c r="AV748" s="149"/>
      <c r="AW748" s="149"/>
      <c r="AX748" s="149"/>
      <c r="AY748" s="149"/>
      <c r="AZ748" s="149"/>
      <c r="BA748" s="149"/>
      <c r="BB748" s="149"/>
      <c r="BC748" s="149"/>
      <c r="BD748" s="149"/>
      <c r="BE748" s="149"/>
      <c r="BF748" s="149"/>
      <c r="BG748" s="149"/>
      <c r="BH748" s="149"/>
    </row>
    <row r="749" spans="1:60" outlineLevel="1" x14ac:dyDescent="0.2">
      <c r="A749" s="154"/>
      <c r="B749" s="155"/>
      <c r="C749" s="182" t="s">
        <v>823</v>
      </c>
      <c r="D749" s="183"/>
      <c r="E749" s="184"/>
      <c r="F749" s="156"/>
      <c r="G749" s="156"/>
      <c r="H749" s="156"/>
      <c r="I749" s="156"/>
      <c r="J749" s="156"/>
      <c r="K749" s="156"/>
      <c r="L749" s="156"/>
      <c r="M749" s="156"/>
      <c r="N749" s="156"/>
      <c r="O749" s="156"/>
      <c r="P749" s="156"/>
      <c r="Q749" s="156"/>
      <c r="R749" s="156"/>
      <c r="S749" s="156"/>
      <c r="T749" s="156"/>
      <c r="U749" s="156"/>
      <c r="V749" s="156"/>
      <c r="W749" s="156"/>
      <c r="X749" s="156"/>
      <c r="Y749" s="149"/>
      <c r="Z749" s="149"/>
      <c r="AA749" s="149"/>
      <c r="AB749" s="149"/>
      <c r="AC749" s="149"/>
      <c r="AD749" s="149"/>
      <c r="AE749" s="149"/>
      <c r="AF749" s="149"/>
      <c r="AG749" s="149" t="s">
        <v>163</v>
      </c>
      <c r="AH749" s="149">
        <v>0</v>
      </c>
      <c r="AI749" s="149"/>
      <c r="AJ749" s="149"/>
      <c r="AK749" s="149"/>
      <c r="AL749" s="149"/>
      <c r="AM749" s="149"/>
      <c r="AN749" s="149"/>
      <c r="AO749" s="149"/>
      <c r="AP749" s="149"/>
      <c r="AQ749" s="149"/>
      <c r="AR749" s="149"/>
      <c r="AS749" s="149"/>
      <c r="AT749" s="149"/>
      <c r="AU749" s="149"/>
      <c r="AV749" s="149"/>
      <c r="AW749" s="149"/>
      <c r="AX749" s="149"/>
      <c r="AY749" s="149"/>
      <c r="AZ749" s="149"/>
      <c r="BA749" s="149"/>
      <c r="BB749" s="149"/>
      <c r="BC749" s="149"/>
      <c r="BD749" s="149"/>
      <c r="BE749" s="149"/>
      <c r="BF749" s="149"/>
      <c r="BG749" s="149"/>
      <c r="BH749" s="149"/>
    </row>
    <row r="750" spans="1:60" outlineLevel="1" x14ac:dyDescent="0.2">
      <c r="A750" s="154"/>
      <c r="B750" s="155"/>
      <c r="C750" s="182" t="s">
        <v>824</v>
      </c>
      <c r="D750" s="183"/>
      <c r="E750" s="184">
        <v>7.2632000000000003</v>
      </c>
      <c r="F750" s="156"/>
      <c r="G750" s="156"/>
      <c r="H750" s="156"/>
      <c r="I750" s="156"/>
      <c r="J750" s="156"/>
      <c r="K750" s="156"/>
      <c r="L750" s="156"/>
      <c r="M750" s="156"/>
      <c r="N750" s="156"/>
      <c r="O750" s="156"/>
      <c r="P750" s="156"/>
      <c r="Q750" s="156"/>
      <c r="R750" s="156"/>
      <c r="S750" s="156"/>
      <c r="T750" s="156"/>
      <c r="U750" s="156"/>
      <c r="V750" s="156"/>
      <c r="W750" s="156"/>
      <c r="X750" s="156"/>
      <c r="Y750" s="149"/>
      <c r="Z750" s="149"/>
      <c r="AA750" s="149"/>
      <c r="AB750" s="149"/>
      <c r="AC750" s="149"/>
      <c r="AD750" s="149"/>
      <c r="AE750" s="149"/>
      <c r="AF750" s="149"/>
      <c r="AG750" s="149" t="s">
        <v>163</v>
      </c>
      <c r="AH750" s="149">
        <v>0</v>
      </c>
      <c r="AI750" s="149"/>
      <c r="AJ750" s="149"/>
      <c r="AK750" s="149"/>
      <c r="AL750" s="149"/>
      <c r="AM750" s="149"/>
      <c r="AN750" s="149"/>
      <c r="AO750" s="149"/>
      <c r="AP750" s="149"/>
      <c r="AQ750" s="149"/>
      <c r="AR750" s="149"/>
      <c r="AS750" s="149"/>
      <c r="AT750" s="149"/>
      <c r="AU750" s="149"/>
      <c r="AV750" s="149"/>
      <c r="AW750" s="149"/>
      <c r="AX750" s="149"/>
      <c r="AY750" s="149"/>
      <c r="AZ750" s="149"/>
      <c r="BA750" s="149"/>
      <c r="BB750" s="149"/>
      <c r="BC750" s="149"/>
      <c r="BD750" s="149"/>
      <c r="BE750" s="149"/>
      <c r="BF750" s="149"/>
      <c r="BG750" s="149"/>
      <c r="BH750" s="149"/>
    </row>
    <row r="751" spans="1:60" outlineLevel="1" x14ac:dyDescent="0.2">
      <c r="A751" s="165">
        <v>194</v>
      </c>
      <c r="B751" s="166" t="s">
        <v>825</v>
      </c>
      <c r="C751" s="180" t="s">
        <v>826</v>
      </c>
      <c r="D751" s="181" t="s">
        <v>220</v>
      </c>
      <c r="E751" s="168">
        <v>7.2632000000000003</v>
      </c>
      <c r="F751" s="167"/>
      <c r="G751" s="168">
        <f>ROUND(E751*F751,2)</f>
        <v>0</v>
      </c>
      <c r="H751" s="167"/>
      <c r="I751" s="168">
        <f>ROUND(E751*H751,2)</f>
        <v>0</v>
      </c>
      <c r="J751" s="167"/>
      <c r="K751" s="168">
        <f>ROUND(E751*J751,2)</f>
        <v>0</v>
      </c>
      <c r="L751" s="168">
        <v>21</v>
      </c>
      <c r="M751" s="168">
        <f>G751*(1+L751/100)</f>
        <v>0</v>
      </c>
      <c r="N751" s="168">
        <v>0</v>
      </c>
      <c r="O751" s="168">
        <f>ROUND(E751*N751,2)</f>
        <v>0</v>
      </c>
      <c r="P751" s="168">
        <v>8.0000000000000002E-3</v>
      </c>
      <c r="Q751" s="168">
        <f>ROUND(E751*P751,2)</f>
        <v>0.06</v>
      </c>
      <c r="R751" s="168"/>
      <c r="S751" s="168" t="s">
        <v>157</v>
      </c>
      <c r="T751" s="169" t="s">
        <v>157</v>
      </c>
      <c r="U751" s="156">
        <v>7.0000000000000007E-2</v>
      </c>
      <c r="V751" s="156">
        <f>ROUND(E751*U751,2)</f>
        <v>0.51</v>
      </c>
      <c r="W751" s="156"/>
      <c r="X751" s="156" t="s">
        <v>158</v>
      </c>
      <c r="Y751" s="149"/>
      <c r="Z751" s="149"/>
      <c r="AA751" s="149"/>
      <c r="AB751" s="149"/>
      <c r="AC751" s="149"/>
      <c r="AD751" s="149"/>
      <c r="AE751" s="149"/>
      <c r="AF751" s="149"/>
      <c r="AG751" s="149" t="s">
        <v>532</v>
      </c>
      <c r="AH751" s="149"/>
      <c r="AI751" s="149"/>
      <c r="AJ751" s="149"/>
      <c r="AK751" s="149"/>
      <c r="AL751" s="149"/>
      <c r="AM751" s="149"/>
      <c r="AN751" s="149"/>
      <c r="AO751" s="149"/>
      <c r="AP751" s="149"/>
      <c r="AQ751" s="149"/>
      <c r="AR751" s="149"/>
      <c r="AS751" s="149"/>
      <c r="AT751" s="149"/>
      <c r="AU751" s="149"/>
      <c r="AV751" s="149"/>
      <c r="AW751" s="149"/>
      <c r="AX751" s="149"/>
      <c r="AY751" s="149"/>
      <c r="AZ751" s="149"/>
      <c r="BA751" s="149"/>
      <c r="BB751" s="149"/>
      <c r="BC751" s="149"/>
      <c r="BD751" s="149"/>
      <c r="BE751" s="149"/>
      <c r="BF751" s="149"/>
      <c r="BG751" s="149"/>
      <c r="BH751" s="149"/>
    </row>
    <row r="752" spans="1:60" outlineLevel="1" x14ac:dyDescent="0.2">
      <c r="A752" s="154"/>
      <c r="B752" s="155"/>
      <c r="C752" s="182" t="s">
        <v>822</v>
      </c>
      <c r="D752" s="183"/>
      <c r="E752" s="184"/>
      <c r="F752" s="156"/>
      <c r="G752" s="156"/>
      <c r="H752" s="156"/>
      <c r="I752" s="156"/>
      <c r="J752" s="156"/>
      <c r="K752" s="156"/>
      <c r="L752" s="156"/>
      <c r="M752" s="156"/>
      <c r="N752" s="156"/>
      <c r="O752" s="156"/>
      <c r="P752" s="156"/>
      <c r="Q752" s="156"/>
      <c r="R752" s="156"/>
      <c r="S752" s="156"/>
      <c r="T752" s="156"/>
      <c r="U752" s="156"/>
      <c r="V752" s="156"/>
      <c r="W752" s="156"/>
      <c r="X752" s="156"/>
      <c r="Y752" s="149"/>
      <c r="Z752" s="149"/>
      <c r="AA752" s="149"/>
      <c r="AB752" s="149"/>
      <c r="AC752" s="149"/>
      <c r="AD752" s="149"/>
      <c r="AE752" s="149"/>
      <c r="AF752" s="149"/>
      <c r="AG752" s="149" t="s">
        <v>163</v>
      </c>
      <c r="AH752" s="149">
        <v>0</v>
      </c>
      <c r="AI752" s="149"/>
      <c r="AJ752" s="149"/>
      <c r="AK752" s="149"/>
      <c r="AL752" s="149"/>
      <c r="AM752" s="149"/>
      <c r="AN752" s="149"/>
      <c r="AO752" s="149"/>
      <c r="AP752" s="149"/>
      <c r="AQ752" s="149"/>
      <c r="AR752" s="149"/>
      <c r="AS752" s="149"/>
      <c r="AT752" s="149"/>
      <c r="AU752" s="149"/>
      <c r="AV752" s="149"/>
      <c r="AW752" s="149"/>
      <c r="AX752" s="149"/>
      <c r="AY752" s="149"/>
      <c r="AZ752" s="149"/>
      <c r="BA752" s="149"/>
      <c r="BB752" s="149"/>
      <c r="BC752" s="149"/>
      <c r="BD752" s="149"/>
      <c r="BE752" s="149"/>
      <c r="BF752" s="149"/>
      <c r="BG752" s="149"/>
      <c r="BH752" s="149"/>
    </row>
    <row r="753" spans="1:60" outlineLevel="1" x14ac:dyDescent="0.2">
      <c r="A753" s="154"/>
      <c r="B753" s="155"/>
      <c r="C753" s="182" t="s">
        <v>823</v>
      </c>
      <c r="D753" s="183"/>
      <c r="E753" s="184"/>
      <c r="F753" s="156"/>
      <c r="G753" s="156"/>
      <c r="H753" s="156"/>
      <c r="I753" s="156"/>
      <c r="J753" s="156"/>
      <c r="K753" s="156"/>
      <c r="L753" s="156"/>
      <c r="M753" s="156"/>
      <c r="N753" s="156"/>
      <c r="O753" s="156"/>
      <c r="P753" s="156"/>
      <c r="Q753" s="156"/>
      <c r="R753" s="156"/>
      <c r="S753" s="156"/>
      <c r="T753" s="156"/>
      <c r="U753" s="156"/>
      <c r="V753" s="156"/>
      <c r="W753" s="156"/>
      <c r="X753" s="156"/>
      <c r="Y753" s="149"/>
      <c r="Z753" s="149"/>
      <c r="AA753" s="149"/>
      <c r="AB753" s="149"/>
      <c r="AC753" s="149"/>
      <c r="AD753" s="149"/>
      <c r="AE753" s="149"/>
      <c r="AF753" s="149"/>
      <c r="AG753" s="149" t="s">
        <v>163</v>
      </c>
      <c r="AH753" s="149">
        <v>0</v>
      </c>
      <c r="AI753" s="149"/>
      <c r="AJ753" s="149"/>
      <c r="AK753" s="149"/>
      <c r="AL753" s="149"/>
      <c r="AM753" s="149"/>
      <c r="AN753" s="149"/>
      <c r="AO753" s="149"/>
      <c r="AP753" s="149"/>
      <c r="AQ753" s="149"/>
      <c r="AR753" s="149"/>
      <c r="AS753" s="149"/>
      <c r="AT753" s="149"/>
      <c r="AU753" s="149"/>
      <c r="AV753" s="149"/>
      <c r="AW753" s="149"/>
      <c r="AX753" s="149"/>
      <c r="AY753" s="149"/>
      <c r="AZ753" s="149"/>
      <c r="BA753" s="149"/>
      <c r="BB753" s="149"/>
      <c r="BC753" s="149"/>
      <c r="BD753" s="149"/>
      <c r="BE753" s="149"/>
      <c r="BF753" s="149"/>
      <c r="BG753" s="149"/>
      <c r="BH753" s="149"/>
    </row>
    <row r="754" spans="1:60" outlineLevel="1" x14ac:dyDescent="0.2">
      <c r="A754" s="154"/>
      <c r="B754" s="155"/>
      <c r="C754" s="182" t="s">
        <v>824</v>
      </c>
      <c r="D754" s="183"/>
      <c r="E754" s="184">
        <v>7.2632000000000003</v>
      </c>
      <c r="F754" s="156"/>
      <c r="G754" s="156"/>
      <c r="H754" s="156"/>
      <c r="I754" s="156"/>
      <c r="J754" s="156"/>
      <c r="K754" s="156"/>
      <c r="L754" s="156"/>
      <c r="M754" s="156"/>
      <c r="N754" s="156"/>
      <c r="O754" s="156"/>
      <c r="P754" s="156"/>
      <c r="Q754" s="156"/>
      <c r="R754" s="156"/>
      <c r="S754" s="156"/>
      <c r="T754" s="156"/>
      <c r="U754" s="156"/>
      <c r="V754" s="156"/>
      <c r="W754" s="156"/>
      <c r="X754" s="156"/>
      <c r="Y754" s="149"/>
      <c r="Z754" s="149"/>
      <c r="AA754" s="149"/>
      <c r="AB754" s="149"/>
      <c r="AC754" s="149"/>
      <c r="AD754" s="149"/>
      <c r="AE754" s="149"/>
      <c r="AF754" s="149"/>
      <c r="AG754" s="149" t="s">
        <v>163</v>
      </c>
      <c r="AH754" s="149">
        <v>0</v>
      </c>
      <c r="AI754" s="149"/>
      <c r="AJ754" s="149"/>
      <c r="AK754" s="149"/>
      <c r="AL754" s="149"/>
      <c r="AM754" s="149"/>
      <c r="AN754" s="149"/>
      <c r="AO754" s="149"/>
      <c r="AP754" s="149"/>
      <c r="AQ754" s="149"/>
      <c r="AR754" s="149"/>
      <c r="AS754" s="149"/>
      <c r="AT754" s="149"/>
      <c r="AU754" s="149"/>
      <c r="AV754" s="149"/>
      <c r="AW754" s="149"/>
      <c r="AX754" s="149"/>
      <c r="AY754" s="149"/>
      <c r="AZ754" s="149"/>
      <c r="BA754" s="149"/>
      <c r="BB754" s="149"/>
      <c r="BC754" s="149"/>
      <c r="BD754" s="149"/>
      <c r="BE754" s="149"/>
      <c r="BF754" s="149"/>
      <c r="BG754" s="149"/>
      <c r="BH754" s="149"/>
    </row>
    <row r="755" spans="1:60" outlineLevel="1" x14ac:dyDescent="0.2">
      <c r="A755" s="165">
        <v>195</v>
      </c>
      <c r="B755" s="166" t="s">
        <v>827</v>
      </c>
      <c r="C755" s="180" t="s">
        <v>828</v>
      </c>
      <c r="D755" s="181" t="s">
        <v>191</v>
      </c>
      <c r="E755" s="168">
        <v>1</v>
      </c>
      <c r="F755" s="167"/>
      <c r="G755" s="168">
        <f>ROUND(E755*F755,2)</f>
        <v>0</v>
      </c>
      <c r="H755" s="167"/>
      <c r="I755" s="168">
        <f>ROUND(E755*H755,2)</f>
        <v>0</v>
      </c>
      <c r="J755" s="167"/>
      <c r="K755" s="168">
        <f>ROUND(E755*J755,2)</f>
        <v>0</v>
      </c>
      <c r="L755" s="168">
        <v>21</v>
      </c>
      <c r="M755" s="168">
        <f>G755*(1+L755/100)</f>
        <v>0</v>
      </c>
      <c r="N755" s="168">
        <v>0</v>
      </c>
      <c r="O755" s="168">
        <f>ROUND(E755*N755,2)</f>
        <v>0</v>
      </c>
      <c r="P755" s="168">
        <v>0</v>
      </c>
      <c r="Q755" s="168">
        <f>ROUND(E755*P755,2)</f>
        <v>0</v>
      </c>
      <c r="R755" s="168"/>
      <c r="S755" s="168" t="s">
        <v>157</v>
      </c>
      <c r="T755" s="169" t="s">
        <v>157</v>
      </c>
      <c r="U755" s="156">
        <v>1.63</v>
      </c>
      <c r="V755" s="156">
        <f>ROUND(E755*U755,2)</f>
        <v>1.63</v>
      </c>
      <c r="W755" s="156"/>
      <c r="X755" s="156" t="s">
        <v>158</v>
      </c>
      <c r="Y755" s="149"/>
      <c r="Z755" s="149"/>
      <c r="AA755" s="149"/>
      <c r="AB755" s="149"/>
      <c r="AC755" s="149"/>
      <c r="AD755" s="149"/>
      <c r="AE755" s="149"/>
      <c r="AF755" s="149"/>
      <c r="AG755" s="149" t="s">
        <v>532</v>
      </c>
      <c r="AH755" s="149"/>
      <c r="AI755" s="149"/>
      <c r="AJ755" s="149"/>
      <c r="AK755" s="149"/>
      <c r="AL755" s="149"/>
      <c r="AM755" s="149"/>
      <c r="AN755" s="149"/>
      <c r="AO755" s="149"/>
      <c r="AP755" s="149"/>
      <c r="AQ755" s="149"/>
      <c r="AR755" s="149"/>
      <c r="AS755" s="149"/>
      <c r="AT755" s="149"/>
      <c r="AU755" s="149"/>
      <c r="AV755" s="149"/>
      <c r="AW755" s="149"/>
      <c r="AX755" s="149"/>
      <c r="AY755" s="149"/>
      <c r="AZ755" s="149"/>
      <c r="BA755" s="149"/>
      <c r="BB755" s="149"/>
      <c r="BC755" s="149"/>
      <c r="BD755" s="149"/>
      <c r="BE755" s="149"/>
      <c r="BF755" s="149"/>
      <c r="BG755" s="149"/>
      <c r="BH755" s="149"/>
    </row>
    <row r="756" spans="1:60" outlineLevel="1" x14ac:dyDescent="0.2">
      <c r="A756" s="154"/>
      <c r="B756" s="155"/>
      <c r="C756" s="182" t="s">
        <v>829</v>
      </c>
      <c r="D756" s="183"/>
      <c r="E756" s="184"/>
      <c r="F756" s="156"/>
      <c r="G756" s="156"/>
      <c r="H756" s="156"/>
      <c r="I756" s="156"/>
      <c r="J756" s="156"/>
      <c r="K756" s="156"/>
      <c r="L756" s="156"/>
      <c r="M756" s="156"/>
      <c r="N756" s="156"/>
      <c r="O756" s="156"/>
      <c r="P756" s="156"/>
      <c r="Q756" s="156"/>
      <c r="R756" s="156"/>
      <c r="S756" s="156"/>
      <c r="T756" s="156"/>
      <c r="U756" s="156"/>
      <c r="V756" s="156"/>
      <c r="W756" s="156"/>
      <c r="X756" s="156"/>
      <c r="Y756" s="149"/>
      <c r="Z756" s="149"/>
      <c r="AA756" s="149"/>
      <c r="AB756" s="149"/>
      <c r="AC756" s="149"/>
      <c r="AD756" s="149"/>
      <c r="AE756" s="149"/>
      <c r="AF756" s="149"/>
      <c r="AG756" s="149" t="s">
        <v>163</v>
      </c>
      <c r="AH756" s="149">
        <v>0</v>
      </c>
      <c r="AI756" s="149"/>
      <c r="AJ756" s="149"/>
      <c r="AK756" s="149"/>
      <c r="AL756" s="149"/>
      <c r="AM756" s="149"/>
      <c r="AN756" s="149"/>
      <c r="AO756" s="149"/>
      <c r="AP756" s="149"/>
      <c r="AQ756" s="149"/>
      <c r="AR756" s="149"/>
      <c r="AS756" s="149"/>
      <c r="AT756" s="149"/>
      <c r="AU756" s="149"/>
      <c r="AV756" s="149"/>
      <c r="AW756" s="149"/>
      <c r="AX756" s="149"/>
      <c r="AY756" s="149"/>
      <c r="AZ756" s="149"/>
      <c r="BA756" s="149"/>
      <c r="BB756" s="149"/>
      <c r="BC756" s="149"/>
      <c r="BD756" s="149"/>
      <c r="BE756" s="149"/>
      <c r="BF756" s="149"/>
      <c r="BG756" s="149"/>
      <c r="BH756" s="149"/>
    </row>
    <row r="757" spans="1:60" outlineLevel="1" x14ac:dyDescent="0.2">
      <c r="A757" s="154"/>
      <c r="B757" s="155"/>
      <c r="C757" s="182" t="s">
        <v>43</v>
      </c>
      <c r="D757" s="183"/>
      <c r="E757" s="184">
        <v>1</v>
      </c>
      <c r="F757" s="156"/>
      <c r="G757" s="156"/>
      <c r="H757" s="156"/>
      <c r="I757" s="156"/>
      <c r="J757" s="156"/>
      <c r="K757" s="156"/>
      <c r="L757" s="156"/>
      <c r="M757" s="156"/>
      <c r="N757" s="156"/>
      <c r="O757" s="156"/>
      <c r="P757" s="156"/>
      <c r="Q757" s="156"/>
      <c r="R757" s="156"/>
      <c r="S757" s="156"/>
      <c r="T757" s="156"/>
      <c r="U757" s="156"/>
      <c r="V757" s="156"/>
      <c r="W757" s="156"/>
      <c r="X757" s="156"/>
      <c r="Y757" s="149"/>
      <c r="Z757" s="149"/>
      <c r="AA757" s="149"/>
      <c r="AB757" s="149"/>
      <c r="AC757" s="149"/>
      <c r="AD757" s="149"/>
      <c r="AE757" s="149"/>
      <c r="AF757" s="149"/>
      <c r="AG757" s="149" t="s">
        <v>163</v>
      </c>
      <c r="AH757" s="149">
        <v>0</v>
      </c>
      <c r="AI757" s="149"/>
      <c r="AJ757" s="149"/>
      <c r="AK757" s="149"/>
      <c r="AL757" s="149"/>
      <c r="AM757" s="149"/>
      <c r="AN757" s="149"/>
      <c r="AO757" s="149"/>
      <c r="AP757" s="149"/>
      <c r="AQ757" s="149"/>
      <c r="AR757" s="149"/>
      <c r="AS757" s="149"/>
      <c r="AT757" s="149"/>
      <c r="AU757" s="149"/>
      <c r="AV757" s="149"/>
      <c r="AW757" s="149"/>
      <c r="AX757" s="149"/>
      <c r="AY757" s="149"/>
      <c r="AZ757" s="149"/>
      <c r="BA757" s="149"/>
      <c r="BB757" s="149"/>
      <c r="BC757" s="149"/>
      <c r="BD757" s="149"/>
      <c r="BE757" s="149"/>
      <c r="BF757" s="149"/>
      <c r="BG757" s="149"/>
      <c r="BH757" s="149"/>
    </row>
    <row r="758" spans="1:60" outlineLevel="1" x14ac:dyDescent="0.2">
      <c r="A758" s="165">
        <v>196</v>
      </c>
      <c r="B758" s="166" t="s">
        <v>830</v>
      </c>
      <c r="C758" s="180" t="s">
        <v>831</v>
      </c>
      <c r="D758" s="181" t="s">
        <v>191</v>
      </c>
      <c r="E758" s="168">
        <v>13</v>
      </c>
      <c r="F758" s="167"/>
      <c r="G758" s="168">
        <f>ROUND(E758*F758,2)</f>
        <v>0</v>
      </c>
      <c r="H758" s="167"/>
      <c r="I758" s="168">
        <f>ROUND(E758*H758,2)</f>
        <v>0</v>
      </c>
      <c r="J758" s="167"/>
      <c r="K758" s="168">
        <f>ROUND(E758*J758,2)</f>
        <v>0</v>
      </c>
      <c r="L758" s="168">
        <v>21</v>
      </c>
      <c r="M758" s="168">
        <f>G758*(1+L758/100)</f>
        <v>0</v>
      </c>
      <c r="N758" s="168">
        <v>2.0000000000000002E-5</v>
      </c>
      <c r="O758" s="168">
        <f>ROUND(E758*N758,2)</f>
        <v>0</v>
      </c>
      <c r="P758" s="168">
        <v>0</v>
      </c>
      <c r="Q758" s="168">
        <f>ROUND(E758*P758,2)</f>
        <v>0</v>
      </c>
      <c r="R758" s="168"/>
      <c r="S758" s="168" t="s">
        <v>157</v>
      </c>
      <c r="T758" s="169" t="s">
        <v>157</v>
      </c>
      <c r="U758" s="156">
        <v>4.0199999999999996</v>
      </c>
      <c r="V758" s="156">
        <f>ROUND(E758*U758,2)</f>
        <v>52.26</v>
      </c>
      <c r="W758" s="156"/>
      <c r="X758" s="156" t="s">
        <v>158</v>
      </c>
      <c r="Y758" s="149"/>
      <c r="Z758" s="149"/>
      <c r="AA758" s="149"/>
      <c r="AB758" s="149"/>
      <c r="AC758" s="149"/>
      <c r="AD758" s="149"/>
      <c r="AE758" s="149"/>
      <c r="AF758" s="149"/>
      <c r="AG758" s="149" t="s">
        <v>532</v>
      </c>
      <c r="AH758" s="149"/>
      <c r="AI758" s="149"/>
      <c r="AJ758" s="149"/>
      <c r="AK758" s="149"/>
      <c r="AL758" s="149"/>
      <c r="AM758" s="149"/>
      <c r="AN758" s="149"/>
      <c r="AO758" s="149"/>
      <c r="AP758" s="149"/>
      <c r="AQ758" s="149"/>
      <c r="AR758" s="149"/>
      <c r="AS758" s="149"/>
      <c r="AT758" s="149"/>
      <c r="AU758" s="149"/>
      <c r="AV758" s="149"/>
      <c r="AW758" s="149"/>
      <c r="AX758" s="149"/>
      <c r="AY758" s="149"/>
      <c r="AZ758" s="149"/>
      <c r="BA758" s="149"/>
      <c r="BB758" s="149"/>
      <c r="BC758" s="149"/>
      <c r="BD758" s="149"/>
      <c r="BE758" s="149"/>
      <c r="BF758" s="149"/>
      <c r="BG758" s="149"/>
      <c r="BH758" s="149"/>
    </row>
    <row r="759" spans="1:60" outlineLevel="1" x14ac:dyDescent="0.2">
      <c r="A759" s="154"/>
      <c r="B759" s="155"/>
      <c r="C759" s="182" t="s">
        <v>832</v>
      </c>
      <c r="D759" s="183"/>
      <c r="E759" s="184">
        <v>7</v>
      </c>
      <c r="F759" s="156"/>
      <c r="G759" s="156"/>
      <c r="H759" s="156"/>
      <c r="I759" s="156"/>
      <c r="J759" s="156"/>
      <c r="K759" s="156"/>
      <c r="L759" s="156"/>
      <c r="M759" s="156"/>
      <c r="N759" s="156"/>
      <c r="O759" s="156"/>
      <c r="P759" s="156"/>
      <c r="Q759" s="156"/>
      <c r="R759" s="156"/>
      <c r="S759" s="156"/>
      <c r="T759" s="156"/>
      <c r="U759" s="156"/>
      <c r="V759" s="156"/>
      <c r="W759" s="156"/>
      <c r="X759" s="156"/>
      <c r="Y759" s="149"/>
      <c r="Z759" s="149"/>
      <c r="AA759" s="149"/>
      <c r="AB759" s="149"/>
      <c r="AC759" s="149"/>
      <c r="AD759" s="149"/>
      <c r="AE759" s="149"/>
      <c r="AF759" s="149"/>
      <c r="AG759" s="149" t="s">
        <v>163</v>
      </c>
      <c r="AH759" s="149">
        <v>0</v>
      </c>
      <c r="AI759" s="149"/>
      <c r="AJ759" s="149"/>
      <c r="AK759" s="149"/>
      <c r="AL759" s="149"/>
      <c r="AM759" s="149"/>
      <c r="AN759" s="149"/>
      <c r="AO759" s="149"/>
      <c r="AP759" s="149"/>
      <c r="AQ759" s="149"/>
      <c r="AR759" s="149"/>
      <c r="AS759" s="149"/>
      <c r="AT759" s="149"/>
      <c r="AU759" s="149"/>
      <c r="AV759" s="149"/>
      <c r="AW759" s="149"/>
      <c r="AX759" s="149"/>
      <c r="AY759" s="149"/>
      <c r="AZ759" s="149"/>
      <c r="BA759" s="149"/>
      <c r="BB759" s="149"/>
      <c r="BC759" s="149"/>
      <c r="BD759" s="149"/>
      <c r="BE759" s="149"/>
      <c r="BF759" s="149"/>
      <c r="BG759" s="149"/>
      <c r="BH759" s="149"/>
    </row>
    <row r="760" spans="1:60" outlineLevel="1" x14ac:dyDescent="0.2">
      <c r="A760" s="154"/>
      <c r="B760" s="155"/>
      <c r="C760" s="182" t="s">
        <v>833</v>
      </c>
      <c r="D760" s="183"/>
      <c r="E760" s="184">
        <v>5</v>
      </c>
      <c r="F760" s="156"/>
      <c r="G760" s="156"/>
      <c r="H760" s="156"/>
      <c r="I760" s="156"/>
      <c r="J760" s="156"/>
      <c r="K760" s="156"/>
      <c r="L760" s="156"/>
      <c r="M760" s="156"/>
      <c r="N760" s="156"/>
      <c r="O760" s="156"/>
      <c r="P760" s="156"/>
      <c r="Q760" s="156"/>
      <c r="R760" s="156"/>
      <c r="S760" s="156"/>
      <c r="T760" s="156"/>
      <c r="U760" s="156"/>
      <c r="V760" s="156"/>
      <c r="W760" s="156"/>
      <c r="X760" s="156"/>
      <c r="Y760" s="149"/>
      <c r="Z760" s="149"/>
      <c r="AA760" s="149"/>
      <c r="AB760" s="149"/>
      <c r="AC760" s="149"/>
      <c r="AD760" s="149"/>
      <c r="AE760" s="149"/>
      <c r="AF760" s="149"/>
      <c r="AG760" s="149" t="s">
        <v>163</v>
      </c>
      <c r="AH760" s="149">
        <v>0</v>
      </c>
      <c r="AI760" s="149"/>
      <c r="AJ760" s="149"/>
      <c r="AK760" s="149"/>
      <c r="AL760" s="149"/>
      <c r="AM760" s="149"/>
      <c r="AN760" s="149"/>
      <c r="AO760" s="149"/>
      <c r="AP760" s="149"/>
      <c r="AQ760" s="149"/>
      <c r="AR760" s="149"/>
      <c r="AS760" s="149"/>
      <c r="AT760" s="149"/>
      <c r="AU760" s="149"/>
      <c r="AV760" s="149"/>
      <c r="AW760" s="149"/>
      <c r="AX760" s="149"/>
      <c r="AY760" s="149"/>
      <c r="AZ760" s="149"/>
      <c r="BA760" s="149"/>
      <c r="BB760" s="149"/>
      <c r="BC760" s="149"/>
      <c r="BD760" s="149"/>
      <c r="BE760" s="149"/>
      <c r="BF760" s="149"/>
      <c r="BG760" s="149"/>
      <c r="BH760" s="149"/>
    </row>
    <row r="761" spans="1:60" outlineLevel="1" x14ac:dyDescent="0.2">
      <c r="A761" s="154"/>
      <c r="B761" s="155"/>
      <c r="C761" s="182" t="s">
        <v>834</v>
      </c>
      <c r="D761" s="183"/>
      <c r="E761" s="184">
        <v>1</v>
      </c>
      <c r="F761" s="156"/>
      <c r="G761" s="156"/>
      <c r="H761" s="156"/>
      <c r="I761" s="156"/>
      <c r="J761" s="156"/>
      <c r="K761" s="156"/>
      <c r="L761" s="156"/>
      <c r="M761" s="156"/>
      <c r="N761" s="156"/>
      <c r="O761" s="156"/>
      <c r="P761" s="156"/>
      <c r="Q761" s="156"/>
      <c r="R761" s="156"/>
      <c r="S761" s="156"/>
      <c r="T761" s="156"/>
      <c r="U761" s="156"/>
      <c r="V761" s="156"/>
      <c r="W761" s="156"/>
      <c r="X761" s="156"/>
      <c r="Y761" s="149"/>
      <c r="Z761" s="149"/>
      <c r="AA761" s="149"/>
      <c r="AB761" s="149"/>
      <c r="AC761" s="149"/>
      <c r="AD761" s="149"/>
      <c r="AE761" s="149"/>
      <c r="AF761" s="149"/>
      <c r="AG761" s="149" t="s">
        <v>163</v>
      </c>
      <c r="AH761" s="149">
        <v>0</v>
      </c>
      <c r="AI761" s="149"/>
      <c r="AJ761" s="149"/>
      <c r="AK761" s="149"/>
      <c r="AL761" s="149"/>
      <c r="AM761" s="149"/>
      <c r="AN761" s="149"/>
      <c r="AO761" s="149"/>
      <c r="AP761" s="149"/>
      <c r="AQ761" s="149"/>
      <c r="AR761" s="149"/>
      <c r="AS761" s="149"/>
      <c r="AT761" s="149"/>
      <c r="AU761" s="149"/>
      <c r="AV761" s="149"/>
      <c r="AW761" s="149"/>
      <c r="AX761" s="149"/>
      <c r="AY761" s="149"/>
      <c r="AZ761" s="149"/>
      <c r="BA761" s="149"/>
      <c r="BB761" s="149"/>
      <c r="BC761" s="149"/>
      <c r="BD761" s="149"/>
      <c r="BE761" s="149"/>
      <c r="BF761" s="149"/>
      <c r="BG761" s="149"/>
      <c r="BH761" s="149"/>
    </row>
    <row r="762" spans="1:60" outlineLevel="1" x14ac:dyDescent="0.2">
      <c r="A762" s="165">
        <v>197</v>
      </c>
      <c r="B762" s="166" t="s">
        <v>835</v>
      </c>
      <c r="C762" s="180" t="s">
        <v>836</v>
      </c>
      <c r="D762" s="181" t="s">
        <v>191</v>
      </c>
      <c r="E762" s="168">
        <v>15</v>
      </c>
      <c r="F762" s="167"/>
      <c r="G762" s="168">
        <f>ROUND(E762*F762,2)</f>
        <v>0</v>
      </c>
      <c r="H762" s="167"/>
      <c r="I762" s="168">
        <f>ROUND(E762*H762,2)</f>
        <v>0</v>
      </c>
      <c r="J762" s="167"/>
      <c r="K762" s="168">
        <f>ROUND(E762*J762,2)</f>
        <v>0</v>
      </c>
      <c r="L762" s="168">
        <v>21</v>
      </c>
      <c r="M762" s="168">
        <f>G762*(1+L762/100)</f>
        <v>0</v>
      </c>
      <c r="N762" s="168">
        <v>0</v>
      </c>
      <c r="O762" s="168">
        <f>ROUND(E762*N762,2)</f>
        <v>0</v>
      </c>
      <c r="P762" s="168">
        <v>0</v>
      </c>
      <c r="Q762" s="168">
        <f>ROUND(E762*P762,2)</f>
        <v>0</v>
      </c>
      <c r="R762" s="168"/>
      <c r="S762" s="168" t="s">
        <v>157</v>
      </c>
      <c r="T762" s="169" t="s">
        <v>157</v>
      </c>
      <c r="U762" s="156">
        <v>0.78</v>
      </c>
      <c r="V762" s="156">
        <f>ROUND(E762*U762,2)</f>
        <v>11.7</v>
      </c>
      <c r="W762" s="156"/>
      <c r="X762" s="156" t="s">
        <v>158</v>
      </c>
      <c r="Y762" s="149"/>
      <c r="Z762" s="149"/>
      <c r="AA762" s="149"/>
      <c r="AB762" s="149"/>
      <c r="AC762" s="149"/>
      <c r="AD762" s="149"/>
      <c r="AE762" s="149"/>
      <c r="AF762" s="149"/>
      <c r="AG762" s="149" t="s">
        <v>532</v>
      </c>
      <c r="AH762" s="149"/>
      <c r="AI762" s="149"/>
      <c r="AJ762" s="149"/>
      <c r="AK762" s="149"/>
      <c r="AL762" s="149"/>
      <c r="AM762" s="149"/>
      <c r="AN762" s="149"/>
      <c r="AO762" s="149"/>
      <c r="AP762" s="149"/>
      <c r="AQ762" s="149"/>
      <c r="AR762" s="149"/>
      <c r="AS762" s="149"/>
      <c r="AT762" s="149"/>
      <c r="AU762" s="149"/>
      <c r="AV762" s="149"/>
      <c r="AW762" s="149"/>
      <c r="AX762" s="149"/>
      <c r="AY762" s="149"/>
      <c r="AZ762" s="149"/>
      <c r="BA762" s="149"/>
      <c r="BB762" s="149"/>
      <c r="BC762" s="149"/>
      <c r="BD762" s="149"/>
      <c r="BE762" s="149"/>
      <c r="BF762" s="149"/>
      <c r="BG762" s="149"/>
      <c r="BH762" s="149"/>
    </row>
    <row r="763" spans="1:60" outlineLevel="1" x14ac:dyDescent="0.2">
      <c r="A763" s="154"/>
      <c r="B763" s="155"/>
      <c r="C763" s="182" t="s">
        <v>837</v>
      </c>
      <c r="D763" s="183"/>
      <c r="E763" s="184">
        <v>1</v>
      </c>
      <c r="F763" s="156"/>
      <c r="G763" s="156"/>
      <c r="H763" s="156"/>
      <c r="I763" s="156"/>
      <c r="J763" s="156"/>
      <c r="K763" s="156"/>
      <c r="L763" s="156"/>
      <c r="M763" s="156"/>
      <c r="N763" s="156"/>
      <c r="O763" s="156"/>
      <c r="P763" s="156"/>
      <c r="Q763" s="156"/>
      <c r="R763" s="156"/>
      <c r="S763" s="156"/>
      <c r="T763" s="156"/>
      <c r="U763" s="156"/>
      <c r="V763" s="156"/>
      <c r="W763" s="156"/>
      <c r="X763" s="156"/>
      <c r="Y763" s="149"/>
      <c r="Z763" s="149"/>
      <c r="AA763" s="149"/>
      <c r="AB763" s="149"/>
      <c r="AC763" s="149"/>
      <c r="AD763" s="149"/>
      <c r="AE763" s="149"/>
      <c r="AF763" s="149"/>
      <c r="AG763" s="149" t="s">
        <v>163</v>
      </c>
      <c r="AH763" s="149">
        <v>0</v>
      </c>
      <c r="AI763" s="149"/>
      <c r="AJ763" s="149"/>
      <c r="AK763" s="149"/>
      <c r="AL763" s="149"/>
      <c r="AM763" s="149"/>
      <c r="AN763" s="149"/>
      <c r="AO763" s="149"/>
      <c r="AP763" s="149"/>
      <c r="AQ763" s="149"/>
      <c r="AR763" s="149"/>
      <c r="AS763" s="149"/>
      <c r="AT763" s="149"/>
      <c r="AU763" s="149"/>
      <c r="AV763" s="149"/>
      <c r="AW763" s="149"/>
      <c r="AX763" s="149"/>
      <c r="AY763" s="149"/>
      <c r="AZ763" s="149"/>
      <c r="BA763" s="149"/>
      <c r="BB763" s="149"/>
      <c r="BC763" s="149"/>
      <c r="BD763" s="149"/>
      <c r="BE763" s="149"/>
      <c r="BF763" s="149"/>
      <c r="BG763" s="149"/>
      <c r="BH763" s="149"/>
    </row>
    <row r="764" spans="1:60" outlineLevel="1" x14ac:dyDescent="0.2">
      <c r="A764" s="154"/>
      <c r="B764" s="155"/>
      <c r="C764" s="182" t="s">
        <v>838</v>
      </c>
      <c r="D764" s="183"/>
      <c r="E764" s="184">
        <v>1</v>
      </c>
      <c r="F764" s="156"/>
      <c r="G764" s="156"/>
      <c r="H764" s="156"/>
      <c r="I764" s="156"/>
      <c r="J764" s="156"/>
      <c r="K764" s="156"/>
      <c r="L764" s="156"/>
      <c r="M764" s="156"/>
      <c r="N764" s="156"/>
      <c r="O764" s="156"/>
      <c r="P764" s="156"/>
      <c r="Q764" s="156"/>
      <c r="R764" s="156"/>
      <c r="S764" s="156"/>
      <c r="T764" s="156"/>
      <c r="U764" s="156"/>
      <c r="V764" s="156"/>
      <c r="W764" s="156"/>
      <c r="X764" s="156"/>
      <c r="Y764" s="149"/>
      <c r="Z764" s="149"/>
      <c r="AA764" s="149"/>
      <c r="AB764" s="149"/>
      <c r="AC764" s="149"/>
      <c r="AD764" s="149"/>
      <c r="AE764" s="149"/>
      <c r="AF764" s="149"/>
      <c r="AG764" s="149" t="s">
        <v>163</v>
      </c>
      <c r="AH764" s="149">
        <v>0</v>
      </c>
      <c r="AI764" s="149"/>
      <c r="AJ764" s="149"/>
      <c r="AK764" s="149"/>
      <c r="AL764" s="149"/>
      <c r="AM764" s="149"/>
      <c r="AN764" s="149"/>
      <c r="AO764" s="149"/>
      <c r="AP764" s="149"/>
      <c r="AQ764" s="149"/>
      <c r="AR764" s="149"/>
      <c r="AS764" s="149"/>
      <c r="AT764" s="149"/>
      <c r="AU764" s="149"/>
      <c r="AV764" s="149"/>
      <c r="AW764" s="149"/>
      <c r="AX764" s="149"/>
      <c r="AY764" s="149"/>
      <c r="AZ764" s="149"/>
      <c r="BA764" s="149"/>
      <c r="BB764" s="149"/>
      <c r="BC764" s="149"/>
      <c r="BD764" s="149"/>
      <c r="BE764" s="149"/>
      <c r="BF764" s="149"/>
      <c r="BG764" s="149"/>
      <c r="BH764" s="149"/>
    </row>
    <row r="765" spans="1:60" outlineLevel="1" x14ac:dyDescent="0.2">
      <c r="A765" s="154"/>
      <c r="B765" s="155"/>
      <c r="C765" s="182" t="s">
        <v>832</v>
      </c>
      <c r="D765" s="183"/>
      <c r="E765" s="184">
        <v>7</v>
      </c>
      <c r="F765" s="156"/>
      <c r="G765" s="156"/>
      <c r="H765" s="156"/>
      <c r="I765" s="156"/>
      <c r="J765" s="156"/>
      <c r="K765" s="156"/>
      <c r="L765" s="156"/>
      <c r="M765" s="156"/>
      <c r="N765" s="156"/>
      <c r="O765" s="156"/>
      <c r="P765" s="156"/>
      <c r="Q765" s="156"/>
      <c r="R765" s="156"/>
      <c r="S765" s="156"/>
      <c r="T765" s="156"/>
      <c r="U765" s="156"/>
      <c r="V765" s="156"/>
      <c r="W765" s="156"/>
      <c r="X765" s="156"/>
      <c r="Y765" s="149"/>
      <c r="Z765" s="149"/>
      <c r="AA765" s="149"/>
      <c r="AB765" s="149"/>
      <c r="AC765" s="149"/>
      <c r="AD765" s="149"/>
      <c r="AE765" s="149"/>
      <c r="AF765" s="149"/>
      <c r="AG765" s="149" t="s">
        <v>163</v>
      </c>
      <c r="AH765" s="149">
        <v>0</v>
      </c>
      <c r="AI765" s="149"/>
      <c r="AJ765" s="149"/>
      <c r="AK765" s="149"/>
      <c r="AL765" s="149"/>
      <c r="AM765" s="149"/>
      <c r="AN765" s="149"/>
      <c r="AO765" s="149"/>
      <c r="AP765" s="149"/>
      <c r="AQ765" s="149"/>
      <c r="AR765" s="149"/>
      <c r="AS765" s="149"/>
      <c r="AT765" s="149"/>
      <c r="AU765" s="149"/>
      <c r="AV765" s="149"/>
      <c r="AW765" s="149"/>
      <c r="AX765" s="149"/>
      <c r="AY765" s="149"/>
      <c r="AZ765" s="149"/>
      <c r="BA765" s="149"/>
      <c r="BB765" s="149"/>
      <c r="BC765" s="149"/>
      <c r="BD765" s="149"/>
      <c r="BE765" s="149"/>
      <c r="BF765" s="149"/>
      <c r="BG765" s="149"/>
      <c r="BH765" s="149"/>
    </row>
    <row r="766" spans="1:60" outlineLevel="1" x14ac:dyDescent="0.2">
      <c r="A766" s="154"/>
      <c r="B766" s="155"/>
      <c r="C766" s="182" t="s">
        <v>833</v>
      </c>
      <c r="D766" s="183"/>
      <c r="E766" s="184">
        <v>5</v>
      </c>
      <c r="F766" s="156"/>
      <c r="G766" s="156"/>
      <c r="H766" s="156"/>
      <c r="I766" s="156"/>
      <c r="J766" s="156"/>
      <c r="K766" s="156"/>
      <c r="L766" s="156"/>
      <c r="M766" s="156"/>
      <c r="N766" s="156"/>
      <c r="O766" s="156"/>
      <c r="P766" s="156"/>
      <c r="Q766" s="156"/>
      <c r="R766" s="156"/>
      <c r="S766" s="156"/>
      <c r="T766" s="156"/>
      <c r="U766" s="156"/>
      <c r="V766" s="156"/>
      <c r="W766" s="156"/>
      <c r="X766" s="156"/>
      <c r="Y766" s="149"/>
      <c r="Z766" s="149"/>
      <c r="AA766" s="149"/>
      <c r="AB766" s="149"/>
      <c r="AC766" s="149"/>
      <c r="AD766" s="149"/>
      <c r="AE766" s="149"/>
      <c r="AF766" s="149"/>
      <c r="AG766" s="149" t="s">
        <v>163</v>
      </c>
      <c r="AH766" s="149">
        <v>0</v>
      </c>
      <c r="AI766" s="149"/>
      <c r="AJ766" s="149"/>
      <c r="AK766" s="149"/>
      <c r="AL766" s="149"/>
      <c r="AM766" s="149"/>
      <c r="AN766" s="149"/>
      <c r="AO766" s="149"/>
      <c r="AP766" s="149"/>
      <c r="AQ766" s="149"/>
      <c r="AR766" s="149"/>
      <c r="AS766" s="149"/>
      <c r="AT766" s="149"/>
      <c r="AU766" s="149"/>
      <c r="AV766" s="149"/>
      <c r="AW766" s="149"/>
      <c r="AX766" s="149"/>
      <c r="AY766" s="149"/>
      <c r="AZ766" s="149"/>
      <c r="BA766" s="149"/>
      <c r="BB766" s="149"/>
      <c r="BC766" s="149"/>
      <c r="BD766" s="149"/>
      <c r="BE766" s="149"/>
      <c r="BF766" s="149"/>
      <c r="BG766" s="149"/>
      <c r="BH766" s="149"/>
    </row>
    <row r="767" spans="1:60" outlineLevel="1" x14ac:dyDescent="0.2">
      <c r="A767" s="154"/>
      <c r="B767" s="155"/>
      <c r="C767" s="182" t="s">
        <v>834</v>
      </c>
      <c r="D767" s="183"/>
      <c r="E767" s="184">
        <v>1</v>
      </c>
      <c r="F767" s="156"/>
      <c r="G767" s="156"/>
      <c r="H767" s="156"/>
      <c r="I767" s="156"/>
      <c r="J767" s="156"/>
      <c r="K767" s="156"/>
      <c r="L767" s="156"/>
      <c r="M767" s="156"/>
      <c r="N767" s="156"/>
      <c r="O767" s="156"/>
      <c r="P767" s="156"/>
      <c r="Q767" s="156"/>
      <c r="R767" s="156"/>
      <c r="S767" s="156"/>
      <c r="T767" s="156"/>
      <c r="U767" s="156"/>
      <c r="V767" s="156"/>
      <c r="W767" s="156"/>
      <c r="X767" s="156"/>
      <c r="Y767" s="149"/>
      <c r="Z767" s="149"/>
      <c r="AA767" s="149"/>
      <c r="AB767" s="149"/>
      <c r="AC767" s="149"/>
      <c r="AD767" s="149"/>
      <c r="AE767" s="149"/>
      <c r="AF767" s="149"/>
      <c r="AG767" s="149" t="s">
        <v>163</v>
      </c>
      <c r="AH767" s="149">
        <v>0</v>
      </c>
      <c r="AI767" s="149"/>
      <c r="AJ767" s="149"/>
      <c r="AK767" s="149"/>
      <c r="AL767" s="149"/>
      <c r="AM767" s="149"/>
      <c r="AN767" s="149"/>
      <c r="AO767" s="149"/>
      <c r="AP767" s="149"/>
      <c r="AQ767" s="149"/>
      <c r="AR767" s="149"/>
      <c r="AS767" s="149"/>
      <c r="AT767" s="149"/>
      <c r="AU767" s="149"/>
      <c r="AV767" s="149"/>
      <c r="AW767" s="149"/>
      <c r="AX767" s="149"/>
      <c r="AY767" s="149"/>
      <c r="AZ767" s="149"/>
      <c r="BA767" s="149"/>
      <c r="BB767" s="149"/>
      <c r="BC767" s="149"/>
      <c r="BD767" s="149"/>
      <c r="BE767" s="149"/>
      <c r="BF767" s="149"/>
      <c r="BG767" s="149"/>
      <c r="BH767" s="149"/>
    </row>
    <row r="768" spans="1:60" outlineLevel="1" x14ac:dyDescent="0.2">
      <c r="A768" s="170">
        <v>198</v>
      </c>
      <c r="B768" s="171" t="s">
        <v>839</v>
      </c>
      <c r="C768" s="185" t="s">
        <v>840</v>
      </c>
      <c r="D768" s="186" t="s">
        <v>191</v>
      </c>
      <c r="E768" s="173">
        <v>2</v>
      </c>
      <c r="F768" s="172"/>
      <c r="G768" s="173">
        <f>ROUND(E768*F768,2)</f>
        <v>0</v>
      </c>
      <c r="H768" s="172"/>
      <c r="I768" s="173">
        <f>ROUND(E768*H768,2)</f>
        <v>0</v>
      </c>
      <c r="J768" s="172"/>
      <c r="K768" s="173">
        <f>ROUND(E768*J768,2)</f>
        <v>0</v>
      </c>
      <c r="L768" s="173">
        <v>21</v>
      </c>
      <c r="M768" s="173">
        <f>G768*(1+L768/100)</f>
        <v>0</v>
      </c>
      <c r="N768" s="173">
        <v>0</v>
      </c>
      <c r="O768" s="173">
        <f>ROUND(E768*N768,2)</f>
        <v>0</v>
      </c>
      <c r="P768" s="173">
        <v>0.17399999999999999</v>
      </c>
      <c r="Q768" s="173">
        <f>ROUND(E768*P768,2)</f>
        <v>0.35</v>
      </c>
      <c r="R768" s="173"/>
      <c r="S768" s="173" t="s">
        <v>157</v>
      </c>
      <c r="T768" s="174" t="s">
        <v>157</v>
      </c>
      <c r="U768" s="156">
        <v>0.95</v>
      </c>
      <c r="V768" s="156">
        <f>ROUND(E768*U768,2)</f>
        <v>1.9</v>
      </c>
      <c r="W768" s="156"/>
      <c r="X768" s="156" t="s">
        <v>158</v>
      </c>
      <c r="Y768" s="149"/>
      <c r="Z768" s="149"/>
      <c r="AA768" s="149"/>
      <c r="AB768" s="149"/>
      <c r="AC768" s="149"/>
      <c r="AD768" s="149"/>
      <c r="AE768" s="149"/>
      <c r="AF768" s="149"/>
      <c r="AG768" s="149" t="s">
        <v>532</v>
      </c>
      <c r="AH768" s="149"/>
      <c r="AI768" s="149"/>
      <c r="AJ768" s="149"/>
      <c r="AK768" s="149"/>
      <c r="AL768" s="149"/>
      <c r="AM768" s="149"/>
      <c r="AN768" s="149"/>
      <c r="AO768" s="149"/>
      <c r="AP768" s="149"/>
      <c r="AQ768" s="149"/>
      <c r="AR768" s="149"/>
      <c r="AS768" s="149"/>
      <c r="AT768" s="149"/>
      <c r="AU768" s="149"/>
      <c r="AV768" s="149"/>
      <c r="AW768" s="149"/>
      <c r="AX768" s="149"/>
      <c r="AY768" s="149"/>
      <c r="AZ768" s="149"/>
      <c r="BA768" s="149"/>
      <c r="BB768" s="149"/>
      <c r="BC768" s="149"/>
      <c r="BD768" s="149"/>
      <c r="BE768" s="149"/>
      <c r="BF768" s="149"/>
      <c r="BG768" s="149"/>
      <c r="BH768" s="149"/>
    </row>
    <row r="769" spans="1:60" outlineLevel="1" x14ac:dyDescent="0.2">
      <c r="A769" s="165">
        <v>199</v>
      </c>
      <c r="B769" s="166" t="s">
        <v>841</v>
      </c>
      <c r="C769" s="180" t="s">
        <v>842</v>
      </c>
      <c r="D769" s="181" t="s">
        <v>220</v>
      </c>
      <c r="E769" s="168">
        <v>18.03</v>
      </c>
      <c r="F769" s="167"/>
      <c r="G769" s="168">
        <f>ROUND(E769*F769,2)</f>
        <v>0</v>
      </c>
      <c r="H769" s="167"/>
      <c r="I769" s="168">
        <f>ROUND(E769*H769,2)</f>
        <v>0</v>
      </c>
      <c r="J769" s="167"/>
      <c r="K769" s="168">
        <f>ROUND(E769*J769,2)</f>
        <v>0</v>
      </c>
      <c r="L769" s="168">
        <v>21</v>
      </c>
      <c r="M769" s="168">
        <f>G769*(1+L769/100)</f>
        <v>0</v>
      </c>
      <c r="N769" s="168">
        <v>0</v>
      </c>
      <c r="O769" s="168">
        <f>ROUND(E769*N769,2)</f>
        <v>0</v>
      </c>
      <c r="P769" s="168">
        <v>0</v>
      </c>
      <c r="Q769" s="168">
        <f>ROUND(E769*P769,2)</f>
        <v>0</v>
      </c>
      <c r="R769" s="168"/>
      <c r="S769" s="168" t="s">
        <v>208</v>
      </c>
      <c r="T769" s="169" t="s">
        <v>234</v>
      </c>
      <c r="U769" s="156">
        <v>0</v>
      </c>
      <c r="V769" s="156">
        <f>ROUND(E769*U769,2)</f>
        <v>0</v>
      </c>
      <c r="W769" s="156"/>
      <c r="X769" s="156" t="s">
        <v>158</v>
      </c>
      <c r="Y769" s="149"/>
      <c r="Z769" s="149"/>
      <c r="AA769" s="149"/>
      <c r="AB769" s="149"/>
      <c r="AC769" s="149"/>
      <c r="AD769" s="149"/>
      <c r="AE769" s="149"/>
      <c r="AF769" s="149"/>
      <c r="AG769" s="149" t="s">
        <v>532</v>
      </c>
      <c r="AH769" s="149"/>
      <c r="AI769" s="149"/>
      <c r="AJ769" s="149"/>
      <c r="AK769" s="149"/>
      <c r="AL769" s="149"/>
      <c r="AM769" s="149"/>
      <c r="AN769" s="149"/>
      <c r="AO769" s="149"/>
      <c r="AP769" s="149"/>
      <c r="AQ769" s="149"/>
      <c r="AR769" s="149"/>
      <c r="AS769" s="149"/>
      <c r="AT769" s="149"/>
      <c r="AU769" s="149"/>
      <c r="AV769" s="149"/>
      <c r="AW769" s="149"/>
      <c r="AX769" s="149"/>
      <c r="AY769" s="149"/>
      <c r="AZ769" s="149"/>
      <c r="BA769" s="149"/>
      <c r="BB769" s="149"/>
      <c r="BC769" s="149"/>
      <c r="BD769" s="149"/>
      <c r="BE769" s="149"/>
      <c r="BF769" s="149"/>
      <c r="BG769" s="149"/>
      <c r="BH769" s="149"/>
    </row>
    <row r="770" spans="1:60" outlineLevel="1" x14ac:dyDescent="0.2">
      <c r="A770" s="154"/>
      <c r="B770" s="155"/>
      <c r="C770" s="253" t="s">
        <v>414</v>
      </c>
      <c r="D770" s="254"/>
      <c r="E770" s="254"/>
      <c r="F770" s="254"/>
      <c r="G770" s="254"/>
      <c r="H770" s="156"/>
      <c r="I770" s="156"/>
      <c r="J770" s="156"/>
      <c r="K770" s="156"/>
      <c r="L770" s="156"/>
      <c r="M770" s="156"/>
      <c r="N770" s="156"/>
      <c r="O770" s="156"/>
      <c r="P770" s="156"/>
      <c r="Q770" s="156"/>
      <c r="R770" s="156"/>
      <c r="S770" s="156"/>
      <c r="T770" s="156"/>
      <c r="U770" s="156"/>
      <c r="V770" s="156"/>
      <c r="W770" s="156"/>
      <c r="X770" s="156"/>
      <c r="Y770" s="149"/>
      <c r="Z770" s="149"/>
      <c r="AA770" s="149"/>
      <c r="AB770" s="149"/>
      <c r="AC770" s="149"/>
      <c r="AD770" s="149"/>
      <c r="AE770" s="149"/>
      <c r="AF770" s="149"/>
      <c r="AG770" s="149" t="s">
        <v>161</v>
      </c>
      <c r="AH770" s="149"/>
      <c r="AI770" s="149"/>
      <c r="AJ770" s="149"/>
      <c r="AK770" s="149"/>
      <c r="AL770" s="149"/>
      <c r="AM770" s="149"/>
      <c r="AN770" s="149"/>
      <c r="AO770" s="149"/>
      <c r="AP770" s="149"/>
      <c r="AQ770" s="149"/>
      <c r="AR770" s="149"/>
      <c r="AS770" s="149"/>
      <c r="AT770" s="149"/>
      <c r="AU770" s="149"/>
      <c r="AV770" s="149"/>
      <c r="AW770" s="149"/>
      <c r="AX770" s="149"/>
      <c r="AY770" s="149"/>
      <c r="AZ770" s="149"/>
      <c r="BA770" s="149"/>
      <c r="BB770" s="149"/>
      <c r="BC770" s="149"/>
      <c r="BD770" s="149"/>
      <c r="BE770" s="149"/>
      <c r="BF770" s="149"/>
      <c r="BG770" s="149"/>
      <c r="BH770" s="149"/>
    </row>
    <row r="771" spans="1:60" outlineLevel="1" x14ac:dyDescent="0.2">
      <c r="A771" s="154"/>
      <c r="B771" s="155"/>
      <c r="C771" s="182" t="s">
        <v>843</v>
      </c>
      <c r="D771" s="183"/>
      <c r="E771" s="184"/>
      <c r="F771" s="156"/>
      <c r="G771" s="156"/>
      <c r="H771" s="156"/>
      <c r="I771" s="156"/>
      <c r="J771" s="156"/>
      <c r="K771" s="156"/>
      <c r="L771" s="156"/>
      <c r="M771" s="156"/>
      <c r="N771" s="156"/>
      <c r="O771" s="156"/>
      <c r="P771" s="156"/>
      <c r="Q771" s="156"/>
      <c r="R771" s="156"/>
      <c r="S771" s="156"/>
      <c r="T771" s="156"/>
      <c r="U771" s="156"/>
      <c r="V771" s="156"/>
      <c r="W771" s="156"/>
      <c r="X771" s="156"/>
      <c r="Y771" s="149"/>
      <c r="Z771" s="149"/>
      <c r="AA771" s="149"/>
      <c r="AB771" s="149"/>
      <c r="AC771" s="149"/>
      <c r="AD771" s="149"/>
      <c r="AE771" s="149"/>
      <c r="AF771" s="149"/>
      <c r="AG771" s="149" t="s">
        <v>163</v>
      </c>
      <c r="AH771" s="149">
        <v>0</v>
      </c>
      <c r="AI771" s="149"/>
      <c r="AJ771" s="149"/>
      <c r="AK771" s="149"/>
      <c r="AL771" s="149"/>
      <c r="AM771" s="149"/>
      <c r="AN771" s="149"/>
      <c r="AO771" s="149"/>
      <c r="AP771" s="149"/>
      <c r="AQ771" s="149"/>
      <c r="AR771" s="149"/>
      <c r="AS771" s="149"/>
      <c r="AT771" s="149"/>
      <c r="AU771" s="149"/>
      <c r="AV771" s="149"/>
      <c r="AW771" s="149"/>
      <c r="AX771" s="149"/>
      <c r="AY771" s="149"/>
      <c r="AZ771" s="149"/>
      <c r="BA771" s="149"/>
      <c r="BB771" s="149"/>
      <c r="BC771" s="149"/>
      <c r="BD771" s="149"/>
      <c r="BE771" s="149"/>
      <c r="BF771" s="149"/>
      <c r="BG771" s="149"/>
      <c r="BH771" s="149"/>
    </row>
    <row r="772" spans="1:60" outlineLevel="1" x14ac:dyDescent="0.2">
      <c r="A772" s="154"/>
      <c r="B772" s="155"/>
      <c r="C772" s="182" t="s">
        <v>844</v>
      </c>
      <c r="D772" s="183"/>
      <c r="E772" s="184"/>
      <c r="F772" s="156"/>
      <c r="G772" s="156"/>
      <c r="H772" s="156"/>
      <c r="I772" s="156"/>
      <c r="J772" s="156"/>
      <c r="K772" s="156"/>
      <c r="L772" s="156"/>
      <c r="M772" s="156"/>
      <c r="N772" s="156"/>
      <c r="O772" s="156"/>
      <c r="P772" s="156"/>
      <c r="Q772" s="156"/>
      <c r="R772" s="156"/>
      <c r="S772" s="156"/>
      <c r="T772" s="156"/>
      <c r="U772" s="156"/>
      <c r="V772" s="156"/>
      <c r="W772" s="156"/>
      <c r="X772" s="156"/>
      <c r="Y772" s="149"/>
      <c r="Z772" s="149"/>
      <c r="AA772" s="149"/>
      <c r="AB772" s="149"/>
      <c r="AC772" s="149"/>
      <c r="AD772" s="149"/>
      <c r="AE772" s="149"/>
      <c r="AF772" s="149"/>
      <c r="AG772" s="149" t="s">
        <v>163</v>
      </c>
      <c r="AH772" s="149">
        <v>0</v>
      </c>
      <c r="AI772" s="149"/>
      <c r="AJ772" s="149"/>
      <c r="AK772" s="149"/>
      <c r="AL772" s="149"/>
      <c r="AM772" s="149"/>
      <c r="AN772" s="149"/>
      <c r="AO772" s="149"/>
      <c r="AP772" s="149"/>
      <c r="AQ772" s="149"/>
      <c r="AR772" s="149"/>
      <c r="AS772" s="149"/>
      <c r="AT772" s="149"/>
      <c r="AU772" s="149"/>
      <c r="AV772" s="149"/>
      <c r="AW772" s="149"/>
      <c r="AX772" s="149"/>
      <c r="AY772" s="149"/>
      <c r="AZ772" s="149"/>
      <c r="BA772" s="149"/>
      <c r="BB772" s="149"/>
      <c r="BC772" s="149"/>
      <c r="BD772" s="149"/>
      <c r="BE772" s="149"/>
      <c r="BF772" s="149"/>
      <c r="BG772" s="149"/>
      <c r="BH772" s="149"/>
    </row>
    <row r="773" spans="1:60" outlineLevel="1" x14ac:dyDescent="0.2">
      <c r="A773" s="154"/>
      <c r="B773" s="155"/>
      <c r="C773" s="182" t="s">
        <v>845</v>
      </c>
      <c r="D773" s="183"/>
      <c r="E773" s="184"/>
      <c r="F773" s="156"/>
      <c r="G773" s="156"/>
      <c r="H773" s="156"/>
      <c r="I773" s="156"/>
      <c r="J773" s="156"/>
      <c r="K773" s="156"/>
      <c r="L773" s="156"/>
      <c r="M773" s="156"/>
      <c r="N773" s="156"/>
      <c r="O773" s="156"/>
      <c r="P773" s="156"/>
      <c r="Q773" s="156"/>
      <c r="R773" s="156"/>
      <c r="S773" s="156"/>
      <c r="T773" s="156"/>
      <c r="U773" s="156"/>
      <c r="V773" s="156"/>
      <c r="W773" s="156"/>
      <c r="X773" s="156"/>
      <c r="Y773" s="149"/>
      <c r="Z773" s="149"/>
      <c r="AA773" s="149"/>
      <c r="AB773" s="149"/>
      <c r="AC773" s="149"/>
      <c r="AD773" s="149"/>
      <c r="AE773" s="149"/>
      <c r="AF773" s="149"/>
      <c r="AG773" s="149" t="s">
        <v>163</v>
      </c>
      <c r="AH773" s="149">
        <v>0</v>
      </c>
      <c r="AI773" s="149"/>
      <c r="AJ773" s="149"/>
      <c r="AK773" s="149"/>
      <c r="AL773" s="149"/>
      <c r="AM773" s="149"/>
      <c r="AN773" s="149"/>
      <c r="AO773" s="149"/>
      <c r="AP773" s="149"/>
      <c r="AQ773" s="149"/>
      <c r="AR773" s="149"/>
      <c r="AS773" s="149"/>
      <c r="AT773" s="149"/>
      <c r="AU773" s="149"/>
      <c r="AV773" s="149"/>
      <c r="AW773" s="149"/>
      <c r="AX773" s="149"/>
      <c r="AY773" s="149"/>
      <c r="AZ773" s="149"/>
      <c r="BA773" s="149"/>
      <c r="BB773" s="149"/>
      <c r="BC773" s="149"/>
      <c r="BD773" s="149"/>
      <c r="BE773" s="149"/>
      <c r="BF773" s="149"/>
      <c r="BG773" s="149"/>
      <c r="BH773" s="149"/>
    </row>
    <row r="774" spans="1:60" outlineLevel="1" x14ac:dyDescent="0.2">
      <c r="A774" s="154"/>
      <c r="B774" s="155"/>
      <c r="C774" s="182" t="s">
        <v>846</v>
      </c>
      <c r="D774" s="183"/>
      <c r="E774" s="184"/>
      <c r="F774" s="156"/>
      <c r="G774" s="156"/>
      <c r="H774" s="156"/>
      <c r="I774" s="156"/>
      <c r="J774" s="156"/>
      <c r="K774" s="156"/>
      <c r="L774" s="156"/>
      <c r="M774" s="156"/>
      <c r="N774" s="156"/>
      <c r="O774" s="156"/>
      <c r="P774" s="156"/>
      <c r="Q774" s="156"/>
      <c r="R774" s="156"/>
      <c r="S774" s="156"/>
      <c r="T774" s="156"/>
      <c r="U774" s="156"/>
      <c r="V774" s="156"/>
      <c r="W774" s="156"/>
      <c r="X774" s="156"/>
      <c r="Y774" s="149"/>
      <c r="Z774" s="149"/>
      <c r="AA774" s="149"/>
      <c r="AB774" s="149"/>
      <c r="AC774" s="149"/>
      <c r="AD774" s="149"/>
      <c r="AE774" s="149"/>
      <c r="AF774" s="149"/>
      <c r="AG774" s="149" t="s">
        <v>163</v>
      </c>
      <c r="AH774" s="149">
        <v>0</v>
      </c>
      <c r="AI774" s="149"/>
      <c r="AJ774" s="149"/>
      <c r="AK774" s="149"/>
      <c r="AL774" s="149"/>
      <c r="AM774" s="149"/>
      <c r="AN774" s="149"/>
      <c r="AO774" s="149"/>
      <c r="AP774" s="149"/>
      <c r="AQ774" s="149"/>
      <c r="AR774" s="149"/>
      <c r="AS774" s="149"/>
      <c r="AT774" s="149"/>
      <c r="AU774" s="149"/>
      <c r="AV774" s="149"/>
      <c r="AW774" s="149"/>
      <c r="AX774" s="149"/>
      <c r="AY774" s="149"/>
      <c r="AZ774" s="149"/>
      <c r="BA774" s="149"/>
      <c r="BB774" s="149"/>
      <c r="BC774" s="149"/>
      <c r="BD774" s="149"/>
      <c r="BE774" s="149"/>
      <c r="BF774" s="149"/>
      <c r="BG774" s="149"/>
      <c r="BH774" s="149"/>
    </row>
    <row r="775" spans="1:60" outlineLevel="1" x14ac:dyDescent="0.2">
      <c r="A775" s="154"/>
      <c r="B775" s="155"/>
      <c r="C775" s="182" t="s">
        <v>847</v>
      </c>
      <c r="D775" s="183"/>
      <c r="E775" s="184">
        <v>18.03</v>
      </c>
      <c r="F775" s="156"/>
      <c r="G775" s="156"/>
      <c r="H775" s="156"/>
      <c r="I775" s="156"/>
      <c r="J775" s="156"/>
      <c r="K775" s="156"/>
      <c r="L775" s="156"/>
      <c r="M775" s="156"/>
      <c r="N775" s="156"/>
      <c r="O775" s="156"/>
      <c r="P775" s="156"/>
      <c r="Q775" s="156"/>
      <c r="R775" s="156"/>
      <c r="S775" s="156"/>
      <c r="T775" s="156"/>
      <c r="U775" s="156"/>
      <c r="V775" s="156"/>
      <c r="W775" s="156"/>
      <c r="X775" s="156"/>
      <c r="Y775" s="149"/>
      <c r="Z775" s="149"/>
      <c r="AA775" s="149"/>
      <c r="AB775" s="149"/>
      <c r="AC775" s="149"/>
      <c r="AD775" s="149"/>
      <c r="AE775" s="149"/>
      <c r="AF775" s="149"/>
      <c r="AG775" s="149" t="s">
        <v>163</v>
      </c>
      <c r="AH775" s="149">
        <v>0</v>
      </c>
      <c r="AI775" s="149"/>
      <c r="AJ775" s="149"/>
      <c r="AK775" s="149"/>
      <c r="AL775" s="149"/>
      <c r="AM775" s="149"/>
      <c r="AN775" s="149"/>
      <c r="AO775" s="149"/>
      <c r="AP775" s="149"/>
      <c r="AQ775" s="149"/>
      <c r="AR775" s="149"/>
      <c r="AS775" s="149"/>
      <c r="AT775" s="149"/>
      <c r="AU775" s="149"/>
      <c r="AV775" s="149"/>
      <c r="AW775" s="149"/>
      <c r="AX775" s="149"/>
      <c r="AY775" s="149"/>
      <c r="AZ775" s="149"/>
      <c r="BA775" s="149"/>
      <c r="BB775" s="149"/>
      <c r="BC775" s="149"/>
      <c r="BD775" s="149"/>
      <c r="BE775" s="149"/>
      <c r="BF775" s="149"/>
      <c r="BG775" s="149"/>
      <c r="BH775" s="149"/>
    </row>
    <row r="776" spans="1:60" outlineLevel="1" x14ac:dyDescent="0.2">
      <c r="A776" s="165">
        <v>200</v>
      </c>
      <c r="B776" s="166" t="s">
        <v>848</v>
      </c>
      <c r="C776" s="180" t="s">
        <v>849</v>
      </c>
      <c r="D776" s="181" t="s">
        <v>220</v>
      </c>
      <c r="E776" s="168">
        <v>9.81</v>
      </c>
      <c r="F776" s="167"/>
      <c r="G776" s="168">
        <f>ROUND(E776*F776,2)</f>
        <v>0</v>
      </c>
      <c r="H776" s="167"/>
      <c r="I776" s="168">
        <f>ROUND(E776*H776,2)</f>
        <v>0</v>
      </c>
      <c r="J776" s="167"/>
      <c r="K776" s="168">
        <f>ROUND(E776*J776,2)</f>
        <v>0</v>
      </c>
      <c r="L776" s="168">
        <v>21</v>
      </c>
      <c r="M776" s="168">
        <f>G776*(1+L776/100)</f>
        <v>0</v>
      </c>
      <c r="N776" s="168">
        <v>0</v>
      </c>
      <c r="O776" s="168">
        <f>ROUND(E776*N776,2)</f>
        <v>0</v>
      </c>
      <c r="P776" s="168">
        <v>0</v>
      </c>
      <c r="Q776" s="168">
        <f>ROUND(E776*P776,2)</f>
        <v>0</v>
      </c>
      <c r="R776" s="168"/>
      <c r="S776" s="168" t="s">
        <v>208</v>
      </c>
      <c r="T776" s="169" t="s">
        <v>234</v>
      </c>
      <c r="U776" s="156">
        <v>0</v>
      </c>
      <c r="V776" s="156">
        <f>ROUND(E776*U776,2)</f>
        <v>0</v>
      </c>
      <c r="W776" s="156"/>
      <c r="X776" s="156" t="s">
        <v>158</v>
      </c>
      <c r="Y776" s="149"/>
      <c r="Z776" s="149"/>
      <c r="AA776" s="149"/>
      <c r="AB776" s="149"/>
      <c r="AC776" s="149"/>
      <c r="AD776" s="149"/>
      <c r="AE776" s="149"/>
      <c r="AF776" s="149"/>
      <c r="AG776" s="149" t="s">
        <v>532</v>
      </c>
      <c r="AH776" s="149"/>
      <c r="AI776" s="149"/>
      <c r="AJ776" s="149"/>
      <c r="AK776" s="149"/>
      <c r="AL776" s="149"/>
      <c r="AM776" s="149"/>
      <c r="AN776" s="149"/>
      <c r="AO776" s="149"/>
      <c r="AP776" s="149"/>
      <c r="AQ776" s="149"/>
      <c r="AR776" s="149"/>
      <c r="AS776" s="149"/>
      <c r="AT776" s="149"/>
      <c r="AU776" s="149"/>
      <c r="AV776" s="149"/>
      <c r="AW776" s="149"/>
      <c r="AX776" s="149"/>
      <c r="AY776" s="149"/>
      <c r="AZ776" s="149"/>
      <c r="BA776" s="149"/>
      <c r="BB776" s="149"/>
      <c r="BC776" s="149"/>
      <c r="BD776" s="149"/>
      <c r="BE776" s="149"/>
      <c r="BF776" s="149"/>
      <c r="BG776" s="149"/>
      <c r="BH776" s="149"/>
    </row>
    <row r="777" spans="1:60" outlineLevel="1" x14ac:dyDescent="0.2">
      <c r="A777" s="154"/>
      <c r="B777" s="155"/>
      <c r="C777" s="182" t="s">
        <v>850</v>
      </c>
      <c r="D777" s="183"/>
      <c r="E777" s="184">
        <v>6.37</v>
      </c>
      <c r="F777" s="156"/>
      <c r="G777" s="156"/>
      <c r="H777" s="156"/>
      <c r="I777" s="156"/>
      <c r="J777" s="156"/>
      <c r="K777" s="156"/>
      <c r="L777" s="156"/>
      <c r="M777" s="156"/>
      <c r="N777" s="156"/>
      <c r="O777" s="156"/>
      <c r="P777" s="156"/>
      <c r="Q777" s="156"/>
      <c r="R777" s="156"/>
      <c r="S777" s="156"/>
      <c r="T777" s="156"/>
      <c r="U777" s="156"/>
      <c r="V777" s="156"/>
      <c r="W777" s="156"/>
      <c r="X777" s="156"/>
      <c r="Y777" s="149"/>
      <c r="Z777" s="149"/>
      <c r="AA777" s="149"/>
      <c r="AB777" s="149"/>
      <c r="AC777" s="149"/>
      <c r="AD777" s="149"/>
      <c r="AE777" s="149"/>
      <c r="AF777" s="149"/>
      <c r="AG777" s="149" t="s">
        <v>163</v>
      </c>
      <c r="AH777" s="149">
        <v>0</v>
      </c>
      <c r="AI777" s="149"/>
      <c r="AJ777" s="149"/>
      <c r="AK777" s="149"/>
      <c r="AL777" s="149"/>
      <c r="AM777" s="149"/>
      <c r="AN777" s="149"/>
      <c r="AO777" s="149"/>
      <c r="AP777" s="149"/>
      <c r="AQ777" s="149"/>
      <c r="AR777" s="149"/>
      <c r="AS777" s="149"/>
      <c r="AT777" s="149"/>
      <c r="AU777" s="149"/>
      <c r="AV777" s="149"/>
      <c r="AW777" s="149"/>
      <c r="AX777" s="149"/>
      <c r="AY777" s="149"/>
      <c r="AZ777" s="149"/>
      <c r="BA777" s="149"/>
      <c r="BB777" s="149"/>
      <c r="BC777" s="149"/>
      <c r="BD777" s="149"/>
      <c r="BE777" s="149"/>
      <c r="BF777" s="149"/>
      <c r="BG777" s="149"/>
      <c r="BH777" s="149"/>
    </row>
    <row r="778" spans="1:60" outlineLevel="1" x14ac:dyDescent="0.2">
      <c r="A778" s="154"/>
      <c r="B778" s="155"/>
      <c r="C778" s="182" t="s">
        <v>851</v>
      </c>
      <c r="D778" s="183"/>
      <c r="E778" s="184">
        <v>1.3975</v>
      </c>
      <c r="F778" s="156"/>
      <c r="G778" s="156"/>
      <c r="H778" s="156"/>
      <c r="I778" s="156"/>
      <c r="J778" s="156"/>
      <c r="K778" s="156"/>
      <c r="L778" s="156"/>
      <c r="M778" s="156"/>
      <c r="N778" s="156"/>
      <c r="O778" s="156"/>
      <c r="P778" s="156"/>
      <c r="Q778" s="156"/>
      <c r="R778" s="156"/>
      <c r="S778" s="156"/>
      <c r="T778" s="156"/>
      <c r="U778" s="156"/>
      <c r="V778" s="156"/>
      <c r="W778" s="156"/>
      <c r="X778" s="156"/>
      <c r="Y778" s="149"/>
      <c r="Z778" s="149"/>
      <c r="AA778" s="149"/>
      <c r="AB778" s="149"/>
      <c r="AC778" s="149"/>
      <c r="AD778" s="149"/>
      <c r="AE778" s="149"/>
      <c r="AF778" s="149"/>
      <c r="AG778" s="149" t="s">
        <v>163</v>
      </c>
      <c r="AH778" s="149">
        <v>0</v>
      </c>
      <c r="AI778" s="149"/>
      <c r="AJ778" s="149"/>
      <c r="AK778" s="149"/>
      <c r="AL778" s="149"/>
      <c r="AM778" s="149"/>
      <c r="AN778" s="149"/>
      <c r="AO778" s="149"/>
      <c r="AP778" s="149"/>
      <c r="AQ778" s="149"/>
      <c r="AR778" s="149"/>
      <c r="AS778" s="149"/>
      <c r="AT778" s="149"/>
      <c r="AU778" s="149"/>
      <c r="AV778" s="149"/>
      <c r="AW778" s="149"/>
      <c r="AX778" s="149"/>
      <c r="AY778" s="149"/>
      <c r="AZ778" s="149"/>
      <c r="BA778" s="149"/>
      <c r="BB778" s="149"/>
      <c r="BC778" s="149"/>
      <c r="BD778" s="149"/>
      <c r="BE778" s="149"/>
      <c r="BF778" s="149"/>
      <c r="BG778" s="149"/>
      <c r="BH778" s="149"/>
    </row>
    <row r="779" spans="1:60" outlineLevel="1" x14ac:dyDescent="0.2">
      <c r="A779" s="154"/>
      <c r="B779" s="155"/>
      <c r="C779" s="182" t="s">
        <v>852</v>
      </c>
      <c r="D779" s="183"/>
      <c r="E779" s="184">
        <v>1.2350000000000001</v>
      </c>
      <c r="F779" s="156"/>
      <c r="G779" s="156"/>
      <c r="H779" s="156"/>
      <c r="I779" s="156"/>
      <c r="J779" s="156"/>
      <c r="K779" s="156"/>
      <c r="L779" s="156"/>
      <c r="M779" s="156"/>
      <c r="N779" s="156"/>
      <c r="O779" s="156"/>
      <c r="P779" s="156"/>
      <c r="Q779" s="156"/>
      <c r="R779" s="156"/>
      <c r="S779" s="156"/>
      <c r="T779" s="156"/>
      <c r="U779" s="156"/>
      <c r="V779" s="156"/>
      <c r="W779" s="156"/>
      <c r="X779" s="156"/>
      <c r="Y779" s="149"/>
      <c r="Z779" s="149"/>
      <c r="AA779" s="149"/>
      <c r="AB779" s="149"/>
      <c r="AC779" s="149"/>
      <c r="AD779" s="149"/>
      <c r="AE779" s="149"/>
      <c r="AF779" s="149"/>
      <c r="AG779" s="149" t="s">
        <v>163</v>
      </c>
      <c r="AH779" s="149">
        <v>0</v>
      </c>
      <c r="AI779" s="149"/>
      <c r="AJ779" s="149"/>
      <c r="AK779" s="149"/>
      <c r="AL779" s="149"/>
      <c r="AM779" s="149"/>
      <c r="AN779" s="149"/>
      <c r="AO779" s="149"/>
      <c r="AP779" s="149"/>
      <c r="AQ779" s="149"/>
      <c r="AR779" s="149"/>
      <c r="AS779" s="149"/>
      <c r="AT779" s="149"/>
      <c r="AU779" s="149"/>
      <c r="AV779" s="149"/>
      <c r="AW779" s="149"/>
      <c r="AX779" s="149"/>
      <c r="AY779" s="149"/>
      <c r="AZ779" s="149"/>
      <c r="BA779" s="149"/>
      <c r="BB779" s="149"/>
      <c r="BC779" s="149"/>
      <c r="BD779" s="149"/>
      <c r="BE779" s="149"/>
      <c r="BF779" s="149"/>
      <c r="BG779" s="149"/>
      <c r="BH779" s="149"/>
    </row>
    <row r="780" spans="1:60" outlineLevel="1" x14ac:dyDescent="0.2">
      <c r="A780" s="154"/>
      <c r="B780" s="155"/>
      <c r="C780" s="182" t="s">
        <v>853</v>
      </c>
      <c r="D780" s="183"/>
      <c r="E780" s="184">
        <v>0.8075</v>
      </c>
      <c r="F780" s="156"/>
      <c r="G780" s="156"/>
      <c r="H780" s="156"/>
      <c r="I780" s="156"/>
      <c r="J780" s="156"/>
      <c r="K780" s="156"/>
      <c r="L780" s="156"/>
      <c r="M780" s="156"/>
      <c r="N780" s="156"/>
      <c r="O780" s="156"/>
      <c r="P780" s="156"/>
      <c r="Q780" s="156"/>
      <c r="R780" s="156"/>
      <c r="S780" s="156"/>
      <c r="T780" s="156"/>
      <c r="U780" s="156"/>
      <c r="V780" s="156"/>
      <c r="W780" s="156"/>
      <c r="X780" s="156"/>
      <c r="Y780" s="149"/>
      <c r="Z780" s="149"/>
      <c r="AA780" s="149"/>
      <c r="AB780" s="149"/>
      <c r="AC780" s="149"/>
      <c r="AD780" s="149"/>
      <c r="AE780" s="149"/>
      <c r="AF780" s="149"/>
      <c r="AG780" s="149" t="s">
        <v>163</v>
      </c>
      <c r="AH780" s="149">
        <v>0</v>
      </c>
      <c r="AI780" s="149"/>
      <c r="AJ780" s="149"/>
      <c r="AK780" s="149"/>
      <c r="AL780" s="149"/>
      <c r="AM780" s="149"/>
      <c r="AN780" s="149"/>
      <c r="AO780" s="149"/>
      <c r="AP780" s="149"/>
      <c r="AQ780" s="149"/>
      <c r="AR780" s="149"/>
      <c r="AS780" s="149"/>
      <c r="AT780" s="149"/>
      <c r="AU780" s="149"/>
      <c r="AV780" s="149"/>
      <c r="AW780" s="149"/>
      <c r="AX780" s="149"/>
      <c r="AY780" s="149"/>
      <c r="AZ780" s="149"/>
      <c r="BA780" s="149"/>
      <c r="BB780" s="149"/>
      <c r="BC780" s="149"/>
      <c r="BD780" s="149"/>
      <c r="BE780" s="149"/>
      <c r="BF780" s="149"/>
      <c r="BG780" s="149"/>
      <c r="BH780" s="149"/>
    </row>
    <row r="781" spans="1:60" outlineLevel="1" x14ac:dyDescent="0.2">
      <c r="A781" s="170">
        <v>201</v>
      </c>
      <c r="B781" s="171" t="s">
        <v>854</v>
      </c>
      <c r="C781" s="185" t="s">
        <v>855</v>
      </c>
      <c r="D781" s="186" t="s">
        <v>191</v>
      </c>
      <c r="E781" s="173">
        <v>1</v>
      </c>
      <c r="F781" s="172"/>
      <c r="G781" s="173">
        <f>ROUND(E781*F781,2)</f>
        <v>0</v>
      </c>
      <c r="H781" s="172"/>
      <c r="I781" s="173">
        <f>ROUND(E781*H781,2)</f>
        <v>0</v>
      </c>
      <c r="J781" s="172"/>
      <c r="K781" s="173">
        <f>ROUND(E781*J781,2)</f>
        <v>0</v>
      </c>
      <c r="L781" s="173">
        <v>21</v>
      </c>
      <c r="M781" s="173">
        <f>G781*(1+L781/100)</f>
        <v>0</v>
      </c>
      <c r="N781" s="173">
        <v>0</v>
      </c>
      <c r="O781" s="173">
        <f>ROUND(E781*N781,2)</f>
        <v>0</v>
      </c>
      <c r="P781" s="173">
        <v>0</v>
      </c>
      <c r="Q781" s="173">
        <f>ROUND(E781*P781,2)</f>
        <v>0</v>
      </c>
      <c r="R781" s="173"/>
      <c r="S781" s="173" t="s">
        <v>208</v>
      </c>
      <c r="T781" s="174" t="s">
        <v>234</v>
      </c>
      <c r="U781" s="156">
        <v>0</v>
      </c>
      <c r="V781" s="156">
        <f>ROUND(E781*U781,2)</f>
        <v>0</v>
      </c>
      <c r="W781" s="156"/>
      <c r="X781" s="156" t="s">
        <v>158</v>
      </c>
      <c r="Y781" s="149"/>
      <c r="Z781" s="149"/>
      <c r="AA781" s="149"/>
      <c r="AB781" s="149"/>
      <c r="AC781" s="149"/>
      <c r="AD781" s="149"/>
      <c r="AE781" s="149"/>
      <c r="AF781" s="149"/>
      <c r="AG781" s="149" t="s">
        <v>532</v>
      </c>
      <c r="AH781" s="149"/>
      <c r="AI781" s="149"/>
      <c r="AJ781" s="149"/>
      <c r="AK781" s="149"/>
      <c r="AL781" s="149"/>
      <c r="AM781" s="149"/>
      <c r="AN781" s="149"/>
      <c r="AO781" s="149"/>
      <c r="AP781" s="149"/>
      <c r="AQ781" s="149"/>
      <c r="AR781" s="149"/>
      <c r="AS781" s="149"/>
      <c r="AT781" s="149"/>
      <c r="AU781" s="149"/>
      <c r="AV781" s="149"/>
      <c r="AW781" s="149"/>
      <c r="AX781" s="149"/>
      <c r="AY781" s="149"/>
      <c r="AZ781" s="149"/>
      <c r="BA781" s="149"/>
      <c r="BB781" s="149"/>
      <c r="BC781" s="149"/>
      <c r="BD781" s="149"/>
      <c r="BE781" s="149"/>
      <c r="BF781" s="149"/>
      <c r="BG781" s="149"/>
      <c r="BH781" s="149"/>
    </row>
    <row r="782" spans="1:60" ht="22.5" outlineLevel="1" x14ac:dyDescent="0.2">
      <c r="A782" s="170">
        <v>202</v>
      </c>
      <c r="B782" s="171" t="s">
        <v>856</v>
      </c>
      <c r="C782" s="185" t="s">
        <v>857</v>
      </c>
      <c r="D782" s="186" t="s">
        <v>191</v>
      </c>
      <c r="E782" s="173">
        <v>8</v>
      </c>
      <c r="F782" s="172"/>
      <c r="G782" s="173">
        <f>ROUND(E782*F782,2)</f>
        <v>0</v>
      </c>
      <c r="H782" s="172"/>
      <c r="I782" s="173">
        <f>ROUND(E782*H782,2)</f>
        <v>0</v>
      </c>
      <c r="J782" s="172"/>
      <c r="K782" s="173">
        <f>ROUND(E782*J782,2)</f>
        <v>0</v>
      </c>
      <c r="L782" s="173">
        <v>21</v>
      </c>
      <c r="M782" s="173">
        <f>G782*(1+L782/100)</f>
        <v>0</v>
      </c>
      <c r="N782" s="173">
        <v>7.5000000000000002E-4</v>
      </c>
      <c r="O782" s="173">
        <f>ROUND(E782*N782,2)</f>
        <v>0.01</v>
      </c>
      <c r="P782" s="173">
        <v>0</v>
      </c>
      <c r="Q782" s="173">
        <f>ROUND(E782*P782,2)</f>
        <v>0</v>
      </c>
      <c r="R782" s="173" t="s">
        <v>373</v>
      </c>
      <c r="S782" s="173" t="s">
        <v>157</v>
      </c>
      <c r="T782" s="174" t="s">
        <v>157</v>
      </c>
      <c r="U782" s="156">
        <v>0</v>
      </c>
      <c r="V782" s="156">
        <f>ROUND(E782*U782,2)</f>
        <v>0</v>
      </c>
      <c r="W782" s="156"/>
      <c r="X782" s="156" t="s">
        <v>374</v>
      </c>
      <c r="Y782" s="149"/>
      <c r="Z782" s="149"/>
      <c r="AA782" s="149"/>
      <c r="AB782" s="149"/>
      <c r="AC782" s="149"/>
      <c r="AD782" s="149"/>
      <c r="AE782" s="149"/>
      <c r="AF782" s="149"/>
      <c r="AG782" s="149" t="s">
        <v>375</v>
      </c>
      <c r="AH782" s="149"/>
      <c r="AI782" s="149"/>
      <c r="AJ782" s="149"/>
      <c r="AK782" s="149"/>
      <c r="AL782" s="149"/>
      <c r="AM782" s="149"/>
      <c r="AN782" s="149"/>
      <c r="AO782" s="149"/>
      <c r="AP782" s="149"/>
      <c r="AQ782" s="149"/>
      <c r="AR782" s="149"/>
      <c r="AS782" s="149"/>
      <c r="AT782" s="149"/>
      <c r="AU782" s="149"/>
      <c r="AV782" s="149"/>
      <c r="AW782" s="149"/>
      <c r="AX782" s="149"/>
      <c r="AY782" s="149"/>
      <c r="AZ782" s="149"/>
      <c r="BA782" s="149"/>
      <c r="BB782" s="149"/>
      <c r="BC782" s="149"/>
      <c r="BD782" s="149"/>
      <c r="BE782" s="149"/>
      <c r="BF782" s="149"/>
      <c r="BG782" s="149"/>
      <c r="BH782" s="149"/>
    </row>
    <row r="783" spans="1:60" outlineLevel="1" x14ac:dyDescent="0.2">
      <c r="A783" s="170">
        <v>203</v>
      </c>
      <c r="B783" s="171" t="s">
        <v>858</v>
      </c>
      <c r="C783" s="185" t="s">
        <v>859</v>
      </c>
      <c r="D783" s="186" t="s">
        <v>191</v>
      </c>
      <c r="E783" s="173">
        <v>3</v>
      </c>
      <c r="F783" s="172"/>
      <c r="G783" s="173">
        <f>ROUND(E783*F783,2)</f>
        <v>0</v>
      </c>
      <c r="H783" s="172"/>
      <c r="I783" s="173">
        <f>ROUND(E783*H783,2)</f>
        <v>0</v>
      </c>
      <c r="J783" s="172"/>
      <c r="K783" s="173">
        <f>ROUND(E783*J783,2)</f>
        <v>0</v>
      </c>
      <c r="L783" s="173">
        <v>21</v>
      </c>
      <c r="M783" s="173">
        <f>G783*(1+L783/100)</f>
        <v>0</v>
      </c>
      <c r="N783" s="173">
        <v>0</v>
      </c>
      <c r="O783" s="173">
        <f>ROUND(E783*N783,2)</f>
        <v>0</v>
      </c>
      <c r="P783" s="173">
        <v>0</v>
      </c>
      <c r="Q783" s="173">
        <f>ROUND(E783*P783,2)</f>
        <v>0</v>
      </c>
      <c r="R783" s="173" t="s">
        <v>373</v>
      </c>
      <c r="S783" s="173" t="s">
        <v>157</v>
      </c>
      <c r="T783" s="174" t="s">
        <v>157</v>
      </c>
      <c r="U783" s="156">
        <v>0</v>
      </c>
      <c r="V783" s="156">
        <f>ROUND(E783*U783,2)</f>
        <v>0</v>
      </c>
      <c r="W783" s="156"/>
      <c r="X783" s="156" t="s">
        <v>374</v>
      </c>
      <c r="Y783" s="149"/>
      <c r="Z783" s="149"/>
      <c r="AA783" s="149"/>
      <c r="AB783" s="149"/>
      <c r="AC783" s="149"/>
      <c r="AD783" s="149"/>
      <c r="AE783" s="149"/>
      <c r="AF783" s="149"/>
      <c r="AG783" s="149" t="s">
        <v>375</v>
      </c>
      <c r="AH783" s="149"/>
      <c r="AI783" s="149"/>
      <c r="AJ783" s="149"/>
      <c r="AK783" s="149"/>
      <c r="AL783" s="149"/>
      <c r="AM783" s="149"/>
      <c r="AN783" s="149"/>
      <c r="AO783" s="149"/>
      <c r="AP783" s="149"/>
      <c r="AQ783" s="149"/>
      <c r="AR783" s="149"/>
      <c r="AS783" s="149"/>
      <c r="AT783" s="149"/>
      <c r="AU783" s="149"/>
      <c r="AV783" s="149"/>
      <c r="AW783" s="149"/>
      <c r="AX783" s="149"/>
      <c r="AY783" s="149"/>
      <c r="AZ783" s="149"/>
      <c r="BA783" s="149"/>
      <c r="BB783" s="149"/>
      <c r="BC783" s="149"/>
      <c r="BD783" s="149"/>
      <c r="BE783" s="149"/>
      <c r="BF783" s="149"/>
      <c r="BG783" s="149"/>
      <c r="BH783" s="149"/>
    </row>
    <row r="784" spans="1:60" outlineLevel="1" x14ac:dyDescent="0.2">
      <c r="A784" s="165">
        <v>204</v>
      </c>
      <c r="B784" s="166" t="s">
        <v>860</v>
      </c>
      <c r="C784" s="180" t="s">
        <v>861</v>
      </c>
      <c r="D784" s="181" t="s">
        <v>191</v>
      </c>
      <c r="E784" s="168">
        <v>5</v>
      </c>
      <c r="F784" s="167"/>
      <c r="G784" s="168">
        <f>ROUND(E784*F784,2)</f>
        <v>0</v>
      </c>
      <c r="H784" s="167"/>
      <c r="I784" s="168">
        <f>ROUND(E784*H784,2)</f>
        <v>0</v>
      </c>
      <c r="J784" s="167"/>
      <c r="K784" s="168">
        <f>ROUND(E784*J784,2)</f>
        <v>0</v>
      </c>
      <c r="L784" s="168">
        <v>21</v>
      </c>
      <c r="M784" s="168">
        <f>G784*(1+L784/100)</f>
        <v>0</v>
      </c>
      <c r="N784" s="168">
        <v>1.4999999999999999E-2</v>
      </c>
      <c r="O784" s="168">
        <f>ROUND(E784*N784,2)</f>
        <v>0.08</v>
      </c>
      <c r="P784" s="168">
        <v>0</v>
      </c>
      <c r="Q784" s="168">
        <f>ROUND(E784*P784,2)</f>
        <v>0</v>
      </c>
      <c r="R784" s="168" t="s">
        <v>373</v>
      </c>
      <c r="S784" s="168" t="s">
        <v>157</v>
      </c>
      <c r="T784" s="169" t="s">
        <v>157</v>
      </c>
      <c r="U784" s="156">
        <v>0</v>
      </c>
      <c r="V784" s="156">
        <f>ROUND(E784*U784,2)</f>
        <v>0</v>
      </c>
      <c r="W784" s="156"/>
      <c r="X784" s="156" t="s">
        <v>374</v>
      </c>
      <c r="Y784" s="149"/>
      <c r="Z784" s="149"/>
      <c r="AA784" s="149"/>
      <c r="AB784" s="149"/>
      <c r="AC784" s="149"/>
      <c r="AD784" s="149"/>
      <c r="AE784" s="149"/>
      <c r="AF784" s="149"/>
      <c r="AG784" s="149" t="s">
        <v>375</v>
      </c>
      <c r="AH784" s="149"/>
      <c r="AI784" s="149"/>
      <c r="AJ784" s="149"/>
      <c r="AK784" s="149"/>
      <c r="AL784" s="149"/>
      <c r="AM784" s="149"/>
      <c r="AN784" s="149"/>
      <c r="AO784" s="149"/>
      <c r="AP784" s="149"/>
      <c r="AQ784" s="149"/>
      <c r="AR784" s="149"/>
      <c r="AS784" s="149"/>
      <c r="AT784" s="149"/>
      <c r="AU784" s="149"/>
      <c r="AV784" s="149"/>
      <c r="AW784" s="149"/>
      <c r="AX784" s="149"/>
      <c r="AY784" s="149"/>
      <c r="AZ784" s="149"/>
      <c r="BA784" s="149"/>
      <c r="BB784" s="149"/>
      <c r="BC784" s="149"/>
      <c r="BD784" s="149"/>
      <c r="BE784" s="149"/>
      <c r="BF784" s="149"/>
      <c r="BG784" s="149"/>
      <c r="BH784" s="149"/>
    </row>
    <row r="785" spans="1:60" outlineLevel="1" x14ac:dyDescent="0.2">
      <c r="A785" s="154"/>
      <c r="B785" s="155"/>
      <c r="C785" s="182" t="s">
        <v>833</v>
      </c>
      <c r="D785" s="183"/>
      <c r="E785" s="184">
        <v>5</v>
      </c>
      <c r="F785" s="156"/>
      <c r="G785" s="156"/>
      <c r="H785" s="156"/>
      <c r="I785" s="156"/>
      <c r="J785" s="156"/>
      <c r="K785" s="156"/>
      <c r="L785" s="156"/>
      <c r="M785" s="156"/>
      <c r="N785" s="156"/>
      <c r="O785" s="156"/>
      <c r="P785" s="156"/>
      <c r="Q785" s="156"/>
      <c r="R785" s="156"/>
      <c r="S785" s="156"/>
      <c r="T785" s="156"/>
      <c r="U785" s="156"/>
      <c r="V785" s="156"/>
      <c r="W785" s="156"/>
      <c r="X785" s="156"/>
      <c r="Y785" s="149"/>
      <c r="Z785" s="149"/>
      <c r="AA785" s="149"/>
      <c r="AB785" s="149"/>
      <c r="AC785" s="149"/>
      <c r="AD785" s="149"/>
      <c r="AE785" s="149"/>
      <c r="AF785" s="149"/>
      <c r="AG785" s="149" t="s">
        <v>163</v>
      </c>
      <c r="AH785" s="149">
        <v>0</v>
      </c>
      <c r="AI785" s="149"/>
      <c r="AJ785" s="149"/>
      <c r="AK785" s="149"/>
      <c r="AL785" s="149"/>
      <c r="AM785" s="149"/>
      <c r="AN785" s="149"/>
      <c r="AO785" s="149"/>
      <c r="AP785" s="149"/>
      <c r="AQ785" s="149"/>
      <c r="AR785" s="149"/>
      <c r="AS785" s="149"/>
      <c r="AT785" s="149"/>
      <c r="AU785" s="149"/>
      <c r="AV785" s="149"/>
      <c r="AW785" s="149"/>
      <c r="AX785" s="149"/>
      <c r="AY785" s="149"/>
      <c r="AZ785" s="149"/>
      <c r="BA785" s="149"/>
      <c r="BB785" s="149"/>
      <c r="BC785" s="149"/>
      <c r="BD785" s="149"/>
      <c r="BE785" s="149"/>
      <c r="BF785" s="149"/>
      <c r="BG785" s="149"/>
      <c r="BH785" s="149"/>
    </row>
    <row r="786" spans="1:60" outlineLevel="1" x14ac:dyDescent="0.2">
      <c r="A786" s="165">
        <v>205</v>
      </c>
      <c r="B786" s="166" t="s">
        <v>862</v>
      </c>
      <c r="C786" s="180" t="s">
        <v>863</v>
      </c>
      <c r="D786" s="181" t="s">
        <v>191</v>
      </c>
      <c r="E786" s="168">
        <v>7</v>
      </c>
      <c r="F786" s="167"/>
      <c r="G786" s="168">
        <f>ROUND(E786*F786,2)</f>
        <v>0</v>
      </c>
      <c r="H786" s="167"/>
      <c r="I786" s="168">
        <f>ROUND(E786*H786,2)</f>
        <v>0</v>
      </c>
      <c r="J786" s="167"/>
      <c r="K786" s="168">
        <f>ROUND(E786*J786,2)</f>
        <v>0</v>
      </c>
      <c r="L786" s="168">
        <v>21</v>
      </c>
      <c r="M786" s="168">
        <f>G786*(1+L786/100)</f>
        <v>0</v>
      </c>
      <c r="N786" s="168">
        <v>1.9E-2</v>
      </c>
      <c r="O786" s="168">
        <f>ROUND(E786*N786,2)</f>
        <v>0.13</v>
      </c>
      <c r="P786" s="168">
        <v>0</v>
      </c>
      <c r="Q786" s="168">
        <f>ROUND(E786*P786,2)</f>
        <v>0</v>
      </c>
      <c r="R786" s="168" t="s">
        <v>373</v>
      </c>
      <c r="S786" s="168" t="s">
        <v>157</v>
      </c>
      <c r="T786" s="169" t="s">
        <v>157</v>
      </c>
      <c r="U786" s="156">
        <v>0</v>
      </c>
      <c r="V786" s="156">
        <f>ROUND(E786*U786,2)</f>
        <v>0</v>
      </c>
      <c r="W786" s="156"/>
      <c r="X786" s="156" t="s">
        <v>374</v>
      </c>
      <c r="Y786" s="149"/>
      <c r="Z786" s="149"/>
      <c r="AA786" s="149"/>
      <c r="AB786" s="149"/>
      <c r="AC786" s="149"/>
      <c r="AD786" s="149"/>
      <c r="AE786" s="149"/>
      <c r="AF786" s="149"/>
      <c r="AG786" s="149" t="s">
        <v>375</v>
      </c>
      <c r="AH786" s="149"/>
      <c r="AI786" s="149"/>
      <c r="AJ786" s="149"/>
      <c r="AK786" s="149"/>
      <c r="AL786" s="149"/>
      <c r="AM786" s="149"/>
      <c r="AN786" s="149"/>
      <c r="AO786" s="149"/>
      <c r="AP786" s="149"/>
      <c r="AQ786" s="149"/>
      <c r="AR786" s="149"/>
      <c r="AS786" s="149"/>
      <c r="AT786" s="149"/>
      <c r="AU786" s="149"/>
      <c r="AV786" s="149"/>
      <c r="AW786" s="149"/>
      <c r="AX786" s="149"/>
      <c r="AY786" s="149"/>
      <c r="AZ786" s="149"/>
      <c r="BA786" s="149"/>
      <c r="BB786" s="149"/>
      <c r="BC786" s="149"/>
      <c r="BD786" s="149"/>
      <c r="BE786" s="149"/>
      <c r="BF786" s="149"/>
      <c r="BG786" s="149"/>
      <c r="BH786" s="149"/>
    </row>
    <row r="787" spans="1:60" outlineLevel="1" x14ac:dyDescent="0.2">
      <c r="A787" s="154"/>
      <c r="B787" s="155"/>
      <c r="C787" s="182" t="s">
        <v>832</v>
      </c>
      <c r="D787" s="183"/>
      <c r="E787" s="184">
        <v>7</v>
      </c>
      <c r="F787" s="156"/>
      <c r="G787" s="156"/>
      <c r="H787" s="156"/>
      <c r="I787" s="156"/>
      <c r="J787" s="156"/>
      <c r="K787" s="156"/>
      <c r="L787" s="156"/>
      <c r="M787" s="156"/>
      <c r="N787" s="156"/>
      <c r="O787" s="156"/>
      <c r="P787" s="156"/>
      <c r="Q787" s="156"/>
      <c r="R787" s="156"/>
      <c r="S787" s="156"/>
      <c r="T787" s="156"/>
      <c r="U787" s="156"/>
      <c r="V787" s="156"/>
      <c r="W787" s="156"/>
      <c r="X787" s="156"/>
      <c r="Y787" s="149"/>
      <c r="Z787" s="149"/>
      <c r="AA787" s="149"/>
      <c r="AB787" s="149"/>
      <c r="AC787" s="149"/>
      <c r="AD787" s="149"/>
      <c r="AE787" s="149"/>
      <c r="AF787" s="149"/>
      <c r="AG787" s="149" t="s">
        <v>163</v>
      </c>
      <c r="AH787" s="149">
        <v>0</v>
      </c>
      <c r="AI787" s="149"/>
      <c r="AJ787" s="149"/>
      <c r="AK787" s="149"/>
      <c r="AL787" s="149"/>
      <c r="AM787" s="149"/>
      <c r="AN787" s="149"/>
      <c r="AO787" s="149"/>
      <c r="AP787" s="149"/>
      <c r="AQ787" s="149"/>
      <c r="AR787" s="149"/>
      <c r="AS787" s="149"/>
      <c r="AT787" s="149"/>
      <c r="AU787" s="149"/>
      <c r="AV787" s="149"/>
      <c r="AW787" s="149"/>
      <c r="AX787" s="149"/>
      <c r="AY787" s="149"/>
      <c r="AZ787" s="149"/>
      <c r="BA787" s="149"/>
      <c r="BB787" s="149"/>
      <c r="BC787" s="149"/>
      <c r="BD787" s="149"/>
      <c r="BE787" s="149"/>
      <c r="BF787" s="149"/>
      <c r="BG787" s="149"/>
      <c r="BH787" s="149"/>
    </row>
    <row r="788" spans="1:60" outlineLevel="1" x14ac:dyDescent="0.2">
      <c r="A788" s="165">
        <v>206</v>
      </c>
      <c r="B788" s="166" t="s">
        <v>864</v>
      </c>
      <c r="C788" s="180" t="s">
        <v>865</v>
      </c>
      <c r="D788" s="181" t="s">
        <v>191</v>
      </c>
      <c r="E788" s="168">
        <v>1</v>
      </c>
      <c r="F788" s="167"/>
      <c r="G788" s="168">
        <f>ROUND(E788*F788,2)</f>
        <v>0</v>
      </c>
      <c r="H788" s="167"/>
      <c r="I788" s="168">
        <f>ROUND(E788*H788,2)</f>
        <v>0</v>
      </c>
      <c r="J788" s="167"/>
      <c r="K788" s="168">
        <f>ROUND(E788*J788,2)</f>
        <v>0</v>
      </c>
      <c r="L788" s="168">
        <v>21</v>
      </c>
      <c r="M788" s="168">
        <f>G788*(1+L788/100)</f>
        <v>0</v>
      </c>
      <c r="N788" s="168">
        <v>2.1000000000000001E-2</v>
      </c>
      <c r="O788" s="168">
        <f>ROUND(E788*N788,2)</f>
        <v>0.02</v>
      </c>
      <c r="P788" s="168">
        <v>0</v>
      </c>
      <c r="Q788" s="168">
        <f>ROUND(E788*P788,2)</f>
        <v>0</v>
      </c>
      <c r="R788" s="168" t="s">
        <v>373</v>
      </c>
      <c r="S788" s="168" t="s">
        <v>157</v>
      </c>
      <c r="T788" s="169" t="s">
        <v>157</v>
      </c>
      <c r="U788" s="156">
        <v>0</v>
      </c>
      <c r="V788" s="156">
        <f>ROUND(E788*U788,2)</f>
        <v>0</v>
      </c>
      <c r="W788" s="156"/>
      <c r="X788" s="156" t="s">
        <v>374</v>
      </c>
      <c r="Y788" s="149"/>
      <c r="Z788" s="149"/>
      <c r="AA788" s="149"/>
      <c r="AB788" s="149"/>
      <c r="AC788" s="149"/>
      <c r="AD788" s="149"/>
      <c r="AE788" s="149"/>
      <c r="AF788" s="149"/>
      <c r="AG788" s="149" t="s">
        <v>375</v>
      </c>
      <c r="AH788" s="149"/>
      <c r="AI788" s="149"/>
      <c r="AJ788" s="149"/>
      <c r="AK788" s="149"/>
      <c r="AL788" s="149"/>
      <c r="AM788" s="149"/>
      <c r="AN788" s="149"/>
      <c r="AO788" s="149"/>
      <c r="AP788" s="149"/>
      <c r="AQ788" s="149"/>
      <c r="AR788" s="149"/>
      <c r="AS788" s="149"/>
      <c r="AT788" s="149"/>
      <c r="AU788" s="149"/>
      <c r="AV788" s="149"/>
      <c r="AW788" s="149"/>
      <c r="AX788" s="149"/>
      <c r="AY788" s="149"/>
      <c r="AZ788" s="149"/>
      <c r="BA788" s="149"/>
      <c r="BB788" s="149"/>
      <c r="BC788" s="149"/>
      <c r="BD788" s="149"/>
      <c r="BE788" s="149"/>
      <c r="BF788" s="149"/>
      <c r="BG788" s="149"/>
      <c r="BH788" s="149"/>
    </row>
    <row r="789" spans="1:60" outlineLevel="1" x14ac:dyDescent="0.2">
      <c r="A789" s="154"/>
      <c r="B789" s="155"/>
      <c r="C789" s="182" t="s">
        <v>376</v>
      </c>
      <c r="D789" s="183"/>
      <c r="E789" s="184"/>
      <c r="F789" s="156"/>
      <c r="G789" s="156"/>
      <c r="H789" s="156"/>
      <c r="I789" s="156"/>
      <c r="J789" s="156"/>
      <c r="K789" s="156"/>
      <c r="L789" s="156"/>
      <c r="M789" s="156"/>
      <c r="N789" s="156"/>
      <c r="O789" s="156"/>
      <c r="P789" s="156"/>
      <c r="Q789" s="156"/>
      <c r="R789" s="156"/>
      <c r="S789" s="156"/>
      <c r="T789" s="156"/>
      <c r="U789" s="156"/>
      <c r="V789" s="156"/>
      <c r="W789" s="156"/>
      <c r="X789" s="156"/>
      <c r="Y789" s="149"/>
      <c r="Z789" s="149"/>
      <c r="AA789" s="149"/>
      <c r="AB789" s="149"/>
      <c r="AC789" s="149"/>
      <c r="AD789" s="149"/>
      <c r="AE789" s="149"/>
      <c r="AF789" s="149"/>
      <c r="AG789" s="149" t="s">
        <v>163</v>
      </c>
      <c r="AH789" s="149">
        <v>0</v>
      </c>
      <c r="AI789" s="149"/>
      <c r="AJ789" s="149"/>
      <c r="AK789" s="149"/>
      <c r="AL789" s="149"/>
      <c r="AM789" s="149"/>
      <c r="AN789" s="149"/>
      <c r="AO789" s="149"/>
      <c r="AP789" s="149"/>
      <c r="AQ789" s="149"/>
      <c r="AR789" s="149"/>
      <c r="AS789" s="149"/>
      <c r="AT789" s="149"/>
      <c r="AU789" s="149"/>
      <c r="AV789" s="149"/>
      <c r="AW789" s="149"/>
      <c r="AX789" s="149"/>
      <c r="AY789" s="149"/>
      <c r="AZ789" s="149"/>
      <c r="BA789" s="149"/>
      <c r="BB789" s="149"/>
      <c r="BC789" s="149"/>
      <c r="BD789" s="149"/>
      <c r="BE789" s="149"/>
      <c r="BF789" s="149"/>
      <c r="BG789" s="149"/>
      <c r="BH789" s="149"/>
    </row>
    <row r="790" spans="1:60" outlineLevel="1" x14ac:dyDescent="0.2">
      <c r="A790" s="154"/>
      <c r="B790" s="155"/>
      <c r="C790" s="182" t="s">
        <v>43</v>
      </c>
      <c r="D790" s="183"/>
      <c r="E790" s="184">
        <v>1</v>
      </c>
      <c r="F790" s="156"/>
      <c r="G790" s="156"/>
      <c r="H790" s="156"/>
      <c r="I790" s="156"/>
      <c r="J790" s="156"/>
      <c r="K790" s="156"/>
      <c r="L790" s="156"/>
      <c r="M790" s="156"/>
      <c r="N790" s="156"/>
      <c r="O790" s="156"/>
      <c r="P790" s="156"/>
      <c r="Q790" s="156"/>
      <c r="R790" s="156"/>
      <c r="S790" s="156"/>
      <c r="T790" s="156"/>
      <c r="U790" s="156"/>
      <c r="V790" s="156"/>
      <c r="W790" s="156"/>
      <c r="X790" s="156"/>
      <c r="Y790" s="149"/>
      <c r="Z790" s="149"/>
      <c r="AA790" s="149"/>
      <c r="AB790" s="149"/>
      <c r="AC790" s="149"/>
      <c r="AD790" s="149"/>
      <c r="AE790" s="149"/>
      <c r="AF790" s="149"/>
      <c r="AG790" s="149" t="s">
        <v>163</v>
      </c>
      <c r="AH790" s="149">
        <v>0</v>
      </c>
      <c r="AI790" s="149"/>
      <c r="AJ790" s="149"/>
      <c r="AK790" s="149"/>
      <c r="AL790" s="149"/>
      <c r="AM790" s="149"/>
      <c r="AN790" s="149"/>
      <c r="AO790" s="149"/>
      <c r="AP790" s="149"/>
      <c r="AQ790" s="149"/>
      <c r="AR790" s="149"/>
      <c r="AS790" s="149"/>
      <c r="AT790" s="149"/>
      <c r="AU790" s="149"/>
      <c r="AV790" s="149"/>
      <c r="AW790" s="149"/>
      <c r="AX790" s="149"/>
      <c r="AY790" s="149"/>
      <c r="AZ790" s="149"/>
      <c r="BA790" s="149"/>
      <c r="BB790" s="149"/>
      <c r="BC790" s="149"/>
      <c r="BD790" s="149"/>
      <c r="BE790" s="149"/>
      <c r="BF790" s="149"/>
      <c r="BG790" s="149"/>
      <c r="BH790" s="149"/>
    </row>
    <row r="791" spans="1:60" ht="22.5" outlineLevel="1" x14ac:dyDescent="0.2">
      <c r="A791" s="165">
        <v>207</v>
      </c>
      <c r="B791" s="166" t="s">
        <v>866</v>
      </c>
      <c r="C791" s="180" t="s">
        <v>867</v>
      </c>
      <c r="D791" s="181" t="s">
        <v>191</v>
      </c>
      <c r="E791" s="168">
        <v>1</v>
      </c>
      <c r="F791" s="167"/>
      <c r="G791" s="168">
        <f>ROUND(E791*F791,2)</f>
        <v>0</v>
      </c>
      <c r="H791" s="167"/>
      <c r="I791" s="168">
        <f>ROUND(E791*H791,2)</f>
        <v>0</v>
      </c>
      <c r="J791" s="167"/>
      <c r="K791" s="168">
        <f>ROUND(E791*J791,2)</f>
        <v>0</v>
      </c>
      <c r="L791" s="168">
        <v>21</v>
      </c>
      <c r="M791" s="168">
        <f>G791*(1+L791/100)</f>
        <v>0</v>
      </c>
      <c r="N791" s="168">
        <v>2.7E-2</v>
      </c>
      <c r="O791" s="168">
        <f>ROUND(E791*N791,2)</f>
        <v>0.03</v>
      </c>
      <c r="P791" s="168">
        <v>0</v>
      </c>
      <c r="Q791" s="168">
        <f>ROUND(E791*P791,2)</f>
        <v>0</v>
      </c>
      <c r="R791" s="168" t="s">
        <v>373</v>
      </c>
      <c r="S791" s="168" t="s">
        <v>157</v>
      </c>
      <c r="T791" s="169" t="s">
        <v>157</v>
      </c>
      <c r="U791" s="156">
        <v>0</v>
      </c>
      <c r="V791" s="156">
        <f>ROUND(E791*U791,2)</f>
        <v>0</v>
      </c>
      <c r="W791" s="156"/>
      <c r="X791" s="156" t="s">
        <v>374</v>
      </c>
      <c r="Y791" s="149"/>
      <c r="Z791" s="149"/>
      <c r="AA791" s="149"/>
      <c r="AB791" s="149"/>
      <c r="AC791" s="149"/>
      <c r="AD791" s="149"/>
      <c r="AE791" s="149"/>
      <c r="AF791" s="149"/>
      <c r="AG791" s="149" t="s">
        <v>375</v>
      </c>
      <c r="AH791" s="149"/>
      <c r="AI791" s="149"/>
      <c r="AJ791" s="149"/>
      <c r="AK791" s="149"/>
      <c r="AL791" s="149"/>
      <c r="AM791" s="149"/>
      <c r="AN791" s="149"/>
      <c r="AO791" s="149"/>
      <c r="AP791" s="149"/>
      <c r="AQ791" s="149"/>
      <c r="AR791" s="149"/>
      <c r="AS791" s="149"/>
      <c r="AT791" s="149"/>
      <c r="AU791" s="149"/>
      <c r="AV791" s="149"/>
      <c r="AW791" s="149"/>
      <c r="AX791" s="149"/>
      <c r="AY791" s="149"/>
      <c r="AZ791" s="149"/>
      <c r="BA791" s="149"/>
      <c r="BB791" s="149"/>
      <c r="BC791" s="149"/>
      <c r="BD791" s="149"/>
      <c r="BE791" s="149"/>
      <c r="BF791" s="149"/>
      <c r="BG791" s="149"/>
      <c r="BH791" s="149"/>
    </row>
    <row r="792" spans="1:60" outlineLevel="1" x14ac:dyDescent="0.2">
      <c r="A792" s="154"/>
      <c r="B792" s="155"/>
      <c r="C792" s="182" t="s">
        <v>829</v>
      </c>
      <c r="D792" s="183"/>
      <c r="E792" s="184"/>
      <c r="F792" s="156"/>
      <c r="G792" s="156"/>
      <c r="H792" s="156"/>
      <c r="I792" s="156"/>
      <c r="J792" s="156"/>
      <c r="K792" s="156"/>
      <c r="L792" s="156"/>
      <c r="M792" s="156"/>
      <c r="N792" s="156"/>
      <c r="O792" s="156"/>
      <c r="P792" s="156"/>
      <c r="Q792" s="156"/>
      <c r="R792" s="156"/>
      <c r="S792" s="156"/>
      <c r="T792" s="156"/>
      <c r="U792" s="156"/>
      <c r="V792" s="156"/>
      <c r="W792" s="156"/>
      <c r="X792" s="156"/>
      <c r="Y792" s="149"/>
      <c r="Z792" s="149"/>
      <c r="AA792" s="149"/>
      <c r="AB792" s="149"/>
      <c r="AC792" s="149"/>
      <c r="AD792" s="149"/>
      <c r="AE792" s="149"/>
      <c r="AF792" s="149"/>
      <c r="AG792" s="149" t="s">
        <v>163</v>
      </c>
      <c r="AH792" s="149">
        <v>0</v>
      </c>
      <c r="AI792" s="149"/>
      <c r="AJ792" s="149"/>
      <c r="AK792" s="149"/>
      <c r="AL792" s="149"/>
      <c r="AM792" s="149"/>
      <c r="AN792" s="149"/>
      <c r="AO792" s="149"/>
      <c r="AP792" s="149"/>
      <c r="AQ792" s="149"/>
      <c r="AR792" s="149"/>
      <c r="AS792" s="149"/>
      <c r="AT792" s="149"/>
      <c r="AU792" s="149"/>
      <c r="AV792" s="149"/>
      <c r="AW792" s="149"/>
      <c r="AX792" s="149"/>
      <c r="AY792" s="149"/>
      <c r="AZ792" s="149"/>
      <c r="BA792" s="149"/>
      <c r="BB792" s="149"/>
      <c r="BC792" s="149"/>
      <c r="BD792" s="149"/>
      <c r="BE792" s="149"/>
      <c r="BF792" s="149"/>
      <c r="BG792" s="149"/>
      <c r="BH792" s="149"/>
    </row>
    <row r="793" spans="1:60" outlineLevel="1" x14ac:dyDescent="0.2">
      <c r="A793" s="154"/>
      <c r="B793" s="155"/>
      <c r="C793" s="182" t="s">
        <v>43</v>
      </c>
      <c r="D793" s="183"/>
      <c r="E793" s="184">
        <v>1</v>
      </c>
      <c r="F793" s="156"/>
      <c r="G793" s="156"/>
      <c r="H793" s="156"/>
      <c r="I793" s="156"/>
      <c r="J793" s="156"/>
      <c r="K793" s="156"/>
      <c r="L793" s="156"/>
      <c r="M793" s="156"/>
      <c r="N793" s="156"/>
      <c r="O793" s="156"/>
      <c r="P793" s="156"/>
      <c r="Q793" s="156"/>
      <c r="R793" s="156"/>
      <c r="S793" s="156"/>
      <c r="T793" s="156"/>
      <c r="U793" s="156"/>
      <c r="V793" s="156"/>
      <c r="W793" s="156"/>
      <c r="X793" s="156"/>
      <c r="Y793" s="149"/>
      <c r="Z793" s="149"/>
      <c r="AA793" s="149"/>
      <c r="AB793" s="149"/>
      <c r="AC793" s="149"/>
      <c r="AD793" s="149"/>
      <c r="AE793" s="149"/>
      <c r="AF793" s="149"/>
      <c r="AG793" s="149" t="s">
        <v>163</v>
      </c>
      <c r="AH793" s="149">
        <v>0</v>
      </c>
      <c r="AI793" s="149"/>
      <c r="AJ793" s="149"/>
      <c r="AK793" s="149"/>
      <c r="AL793" s="149"/>
      <c r="AM793" s="149"/>
      <c r="AN793" s="149"/>
      <c r="AO793" s="149"/>
      <c r="AP793" s="149"/>
      <c r="AQ793" s="149"/>
      <c r="AR793" s="149"/>
      <c r="AS793" s="149"/>
      <c r="AT793" s="149"/>
      <c r="AU793" s="149"/>
      <c r="AV793" s="149"/>
      <c r="AW793" s="149"/>
      <c r="AX793" s="149"/>
      <c r="AY793" s="149"/>
      <c r="AZ793" s="149"/>
      <c r="BA793" s="149"/>
      <c r="BB793" s="149"/>
      <c r="BC793" s="149"/>
      <c r="BD793" s="149"/>
      <c r="BE793" s="149"/>
      <c r="BF793" s="149"/>
      <c r="BG793" s="149"/>
      <c r="BH793" s="149"/>
    </row>
    <row r="794" spans="1:60" ht="22.5" outlineLevel="1" x14ac:dyDescent="0.2">
      <c r="A794" s="165">
        <v>208</v>
      </c>
      <c r="B794" s="166" t="s">
        <v>868</v>
      </c>
      <c r="C794" s="180" t="s">
        <v>869</v>
      </c>
      <c r="D794" s="181" t="s">
        <v>191</v>
      </c>
      <c r="E794" s="168">
        <v>1</v>
      </c>
      <c r="F794" s="167"/>
      <c r="G794" s="168">
        <f>ROUND(E794*F794,2)</f>
        <v>0</v>
      </c>
      <c r="H794" s="167"/>
      <c r="I794" s="168">
        <f>ROUND(E794*H794,2)</f>
        <v>0</v>
      </c>
      <c r="J794" s="167"/>
      <c r="K794" s="168">
        <f>ROUND(E794*J794,2)</f>
        <v>0</v>
      </c>
      <c r="L794" s="168">
        <v>21</v>
      </c>
      <c r="M794" s="168">
        <f>G794*(1+L794/100)</f>
        <v>0</v>
      </c>
      <c r="N794" s="168">
        <v>2.5000000000000001E-2</v>
      </c>
      <c r="O794" s="168">
        <f>ROUND(E794*N794,2)</f>
        <v>0.03</v>
      </c>
      <c r="P794" s="168">
        <v>0</v>
      </c>
      <c r="Q794" s="168">
        <f>ROUND(E794*P794,2)</f>
        <v>0</v>
      </c>
      <c r="R794" s="168" t="s">
        <v>373</v>
      </c>
      <c r="S794" s="168" t="s">
        <v>157</v>
      </c>
      <c r="T794" s="169" t="s">
        <v>157</v>
      </c>
      <c r="U794" s="156">
        <v>0</v>
      </c>
      <c r="V794" s="156">
        <f>ROUND(E794*U794,2)</f>
        <v>0</v>
      </c>
      <c r="W794" s="156"/>
      <c r="X794" s="156" t="s">
        <v>374</v>
      </c>
      <c r="Y794" s="149"/>
      <c r="Z794" s="149"/>
      <c r="AA794" s="149"/>
      <c r="AB794" s="149"/>
      <c r="AC794" s="149"/>
      <c r="AD794" s="149"/>
      <c r="AE794" s="149"/>
      <c r="AF794" s="149"/>
      <c r="AG794" s="149" t="s">
        <v>375</v>
      </c>
      <c r="AH794" s="149"/>
      <c r="AI794" s="149"/>
      <c r="AJ794" s="149"/>
      <c r="AK794" s="149"/>
      <c r="AL794" s="149"/>
      <c r="AM794" s="149"/>
      <c r="AN794" s="149"/>
      <c r="AO794" s="149"/>
      <c r="AP794" s="149"/>
      <c r="AQ794" s="149"/>
      <c r="AR794" s="149"/>
      <c r="AS794" s="149"/>
      <c r="AT794" s="149"/>
      <c r="AU794" s="149"/>
      <c r="AV794" s="149"/>
      <c r="AW794" s="149"/>
      <c r="AX794" s="149"/>
      <c r="AY794" s="149"/>
      <c r="AZ794" s="149"/>
      <c r="BA794" s="149"/>
      <c r="BB794" s="149"/>
      <c r="BC794" s="149"/>
      <c r="BD794" s="149"/>
      <c r="BE794" s="149"/>
      <c r="BF794" s="149"/>
      <c r="BG794" s="149"/>
      <c r="BH794" s="149"/>
    </row>
    <row r="795" spans="1:60" outlineLevel="1" x14ac:dyDescent="0.2">
      <c r="A795" s="154"/>
      <c r="B795" s="155"/>
      <c r="C795" s="182" t="s">
        <v>829</v>
      </c>
      <c r="D795" s="183"/>
      <c r="E795" s="184"/>
      <c r="F795" s="156"/>
      <c r="G795" s="156"/>
      <c r="H795" s="156"/>
      <c r="I795" s="156"/>
      <c r="J795" s="156"/>
      <c r="K795" s="156"/>
      <c r="L795" s="156"/>
      <c r="M795" s="156"/>
      <c r="N795" s="156"/>
      <c r="O795" s="156"/>
      <c r="P795" s="156"/>
      <c r="Q795" s="156"/>
      <c r="R795" s="156"/>
      <c r="S795" s="156"/>
      <c r="T795" s="156"/>
      <c r="U795" s="156"/>
      <c r="V795" s="156"/>
      <c r="W795" s="156"/>
      <c r="X795" s="156"/>
      <c r="Y795" s="149"/>
      <c r="Z795" s="149"/>
      <c r="AA795" s="149"/>
      <c r="AB795" s="149"/>
      <c r="AC795" s="149"/>
      <c r="AD795" s="149"/>
      <c r="AE795" s="149"/>
      <c r="AF795" s="149"/>
      <c r="AG795" s="149" t="s">
        <v>163</v>
      </c>
      <c r="AH795" s="149">
        <v>0</v>
      </c>
      <c r="AI795" s="149"/>
      <c r="AJ795" s="149"/>
      <c r="AK795" s="149"/>
      <c r="AL795" s="149"/>
      <c r="AM795" s="149"/>
      <c r="AN795" s="149"/>
      <c r="AO795" s="149"/>
      <c r="AP795" s="149"/>
      <c r="AQ795" s="149"/>
      <c r="AR795" s="149"/>
      <c r="AS795" s="149"/>
      <c r="AT795" s="149"/>
      <c r="AU795" s="149"/>
      <c r="AV795" s="149"/>
      <c r="AW795" s="149"/>
      <c r="AX795" s="149"/>
      <c r="AY795" s="149"/>
      <c r="AZ795" s="149"/>
      <c r="BA795" s="149"/>
      <c r="BB795" s="149"/>
      <c r="BC795" s="149"/>
      <c r="BD795" s="149"/>
      <c r="BE795" s="149"/>
      <c r="BF795" s="149"/>
      <c r="BG795" s="149"/>
      <c r="BH795" s="149"/>
    </row>
    <row r="796" spans="1:60" outlineLevel="1" x14ac:dyDescent="0.2">
      <c r="A796" s="154"/>
      <c r="B796" s="155"/>
      <c r="C796" s="182" t="s">
        <v>43</v>
      </c>
      <c r="D796" s="183"/>
      <c r="E796" s="184">
        <v>1</v>
      </c>
      <c r="F796" s="156"/>
      <c r="G796" s="156"/>
      <c r="H796" s="156"/>
      <c r="I796" s="156"/>
      <c r="J796" s="156"/>
      <c r="K796" s="156"/>
      <c r="L796" s="156"/>
      <c r="M796" s="156"/>
      <c r="N796" s="156"/>
      <c r="O796" s="156"/>
      <c r="P796" s="156"/>
      <c r="Q796" s="156"/>
      <c r="R796" s="156"/>
      <c r="S796" s="156"/>
      <c r="T796" s="156"/>
      <c r="U796" s="156"/>
      <c r="V796" s="156"/>
      <c r="W796" s="156"/>
      <c r="X796" s="156"/>
      <c r="Y796" s="149"/>
      <c r="Z796" s="149"/>
      <c r="AA796" s="149"/>
      <c r="AB796" s="149"/>
      <c r="AC796" s="149"/>
      <c r="AD796" s="149"/>
      <c r="AE796" s="149"/>
      <c r="AF796" s="149"/>
      <c r="AG796" s="149" t="s">
        <v>163</v>
      </c>
      <c r="AH796" s="149">
        <v>0</v>
      </c>
      <c r="AI796" s="149"/>
      <c r="AJ796" s="149"/>
      <c r="AK796" s="149"/>
      <c r="AL796" s="149"/>
      <c r="AM796" s="149"/>
      <c r="AN796" s="149"/>
      <c r="AO796" s="149"/>
      <c r="AP796" s="149"/>
      <c r="AQ796" s="149"/>
      <c r="AR796" s="149"/>
      <c r="AS796" s="149"/>
      <c r="AT796" s="149"/>
      <c r="AU796" s="149"/>
      <c r="AV796" s="149"/>
      <c r="AW796" s="149"/>
      <c r="AX796" s="149"/>
      <c r="AY796" s="149"/>
      <c r="AZ796" s="149"/>
      <c r="BA796" s="149"/>
      <c r="BB796" s="149"/>
      <c r="BC796" s="149"/>
      <c r="BD796" s="149"/>
      <c r="BE796" s="149"/>
      <c r="BF796" s="149"/>
      <c r="BG796" s="149"/>
      <c r="BH796" s="149"/>
    </row>
    <row r="797" spans="1:60" ht="22.5" outlineLevel="1" x14ac:dyDescent="0.2">
      <c r="A797" s="165">
        <v>209</v>
      </c>
      <c r="B797" s="166" t="s">
        <v>870</v>
      </c>
      <c r="C797" s="180" t="s">
        <v>871</v>
      </c>
      <c r="D797" s="181" t="s">
        <v>191</v>
      </c>
      <c r="E797" s="168">
        <v>5</v>
      </c>
      <c r="F797" s="167"/>
      <c r="G797" s="168">
        <f>ROUND(E797*F797,2)</f>
        <v>0</v>
      </c>
      <c r="H797" s="167"/>
      <c r="I797" s="168">
        <f>ROUND(E797*H797,2)</f>
        <v>0</v>
      </c>
      <c r="J797" s="167"/>
      <c r="K797" s="168">
        <f>ROUND(E797*J797,2)</f>
        <v>0</v>
      </c>
      <c r="L797" s="168">
        <v>21</v>
      </c>
      <c r="M797" s="168">
        <f>G797*(1+L797/100)</f>
        <v>0</v>
      </c>
      <c r="N797" s="168">
        <v>1.6E-2</v>
      </c>
      <c r="O797" s="168">
        <f>ROUND(E797*N797,2)</f>
        <v>0.08</v>
      </c>
      <c r="P797" s="168">
        <v>0</v>
      </c>
      <c r="Q797" s="168">
        <f>ROUND(E797*P797,2)</f>
        <v>0</v>
      </c>
      <c r="R797" s="168" t="s">
        <v>373</v>
      </c>
      <c r="S797" s="168" t="s">
        <v>157</v>
      </c>
      <c r="T797" s="169" t="s">
        <v>157</v>
      </c>
      <c r="U797" s="156">
        <v>0</v>
      </c>
      <c r="V797" s="156">
        <f>ROUND(E797*U797,2)</f>
        <v>0</v>
      </c>
      <c r="W797" s="156"/>
      <c r="X797" s="156" t="s">
        <v>374</v>
      </c>
      <c r="Y797" s="149"/>
      <c r="Z797" s="149"/>
      <c r="AA797" s="149"/>
      <c r="AB797" s="149"/>
      <c r="AC797" s="149"/>
      <c r="AD797" s="149"/>
      <c r="AE797" s="149"/>
      <c r="AF797" s="149"/>
      <c r="AG797" s="149" t="s">
        <v>375</v>
      </c>
      <c r="AH797" s="149"/>
      <c r="AI797" s="149"/>
      <c r="AJ797" s="149"/>
      <c r="AK797" s="149"/>
      <c r="AL797" s="149"/>
      <c r="AM797" s="149"/>
      <c r="AN797" s="149"/>
      <c r="AO797" s="149"/>
      <c r="AP797" s="149"/>
      <c r="AQ797" s="149"/>
      <c r="AR797" s="149"/>
      <c r="AS797" s="149"/>
      <c r="AT797" s="149"/>
      <c r="AU797" s="149"/>
      <c r="AV797" s="149"/>
      <c r="AW797" s="149"/>
      <c r="AX797" s="149"/>
      <c r="AY797" s="149"/>
      <c r="AZ797" s="149"/>
      <c r="BA797" s="149"/>
      <c r="BB797" s="149"/>
      <c r="BC797" s="149"/>
      <c r="BD797" s="149"/>
      <c r="BE797" s="149"/>
      <c r="BF797" s="149"/>
      <c r="BG797" s="149"/>
      <c r="BH797" s="149"/>
    </row>
    <row r="798" spans="1:60" outlineLevel="1" x14ac:dyDescent="0.2">
      <c r="A798" s="154"/>
      <c r="B798" s="155"/>
      <c r="C798" s="182" t="s">
        <v>833</v>
      </c>
      <c r="D798" s="183"/>
      <c r="E798" s="184">
        <v>5</v>
      </c>
      <c r="F798" s="156"/>
      <c r="G798" s="156"/>
      <c r="H798" s="156"/>
      <c r="I798" s="156"/>
      <c r="J798" s="156"/>
      <c r="K798" s="156"/>
      <c r="L798" s="156"/>
      <c r="M798" s="156"/>
      <c r="N798" s="156"/>
      <c r="O798" s="156"/>
      <c r="P798" s="156"/>
      <c r="Q798" s="156"/>
      <c r="R798" s="156"/>
      <c r="S798" s="156"/>
      <c r="T798" s="156"/>
      <c r="U798" s="156"/>
      <c r="V798" s="156"/>
      <c r="W798" s="156"/>
      <c r="X798" s="156"/>
      <c r="Y798" s="149"/>
      <c r="Z798" s="149"/>
      <c r="AA798" s="149"/>
      <c r="AB798" s="149"/>
      <c r="AC798" s="149"/>
      <c r="AD798" s="149"/>
      <c r="AE798" s="149"/>
      <c r="AF798" s="149"/>
      <c r="AG798" s="149" t="s">
        <v>163</v>
      </c>
      <c r="AH798" s="149">
        <v>0</v>
      </c>
      <c r="AI798" s="149"/>
      <c r="AJ798" s="149"/>
      <c r="AK798" s="149"/>
      <c r="AL798" s="149"/>
      <c r="AM798" s="149"/>
      <c r="AN798" s="149"/>
      <c r="AO798" s="149"/>
      <c r="AP798" s="149"/>
      <c r="AQ798" s="149"/>
      <c r="AR798" s="149"/>
      <c r="AS798" s="149"/>
      <c r="AT798" s="149"/>
      <c r="AU798" s="149"/>
      <c r="AV798" s="149"/>
      <c r="AW798" s="149"/>
      <c r="AX798" s="149"/>
      <c r="AY798" s="149"/>
      <c r="AZ798" s="149"/>
      <c r="BA798" s="149"/>
      <c r="BB798" s="149"/>
      <c r="BC798" s="149"/>
      <c r="BD798" s="149"/>
      <c r="BE798" s="149"/>
      <c r="BF798" s="149"/>
      <c r="BG798" s="149"/>
      <c r="BH798" s="149"/>
    </row>
    <row r="799" spans="1:60" ht="22.5" outlineLevel="1" x14ac:dyDescent="0.2">
      <c r="A799" s="165">
        <v>210</v>
      </c>
      <c r="B799" s="166" t="s">
        <v>872</v>
      </c>
      <c r="C799" s="180" t="s">
        <v>873</v>
      </c>
      <c r="D799" s="181" t="s">
        <v>191</v>
      </c>
      <c r="E799" s="168">
        <v>7</v>
      </c>
      <c r="F799" s="167"/>
      <c r="G799" s="168">
        <f>ROUND(E799*F799,2)</f>
        <v>0</v>
      </c>
      <c r="H799" s="167"/>
      <c r="I799" s="168">
        <f>ROUND(E799*H799,2)</f>
        <v>0</v>
      </c>
      <c r="J799" s="167"/>
      <c r="K799" s="168">
        <f>ROUND(E799*J799,2)</f>
        <v>0</v>
      </c>
      <c r="L799" s="168">
        <v>21</v>
      </c>
      <c r="M799" s="168">
        <f>G799*(1+L799/100)</f>
        <v>0</v>
      </c>
      <c r="N799" s="168">
        <v>1.6E-2</v>
      </c>
      <c r="O799" s="168">
        <f>ROUND(E799*N799,2)</f>
        <v>0.11</v>
      </c>
      <c r="P799" s="168">
        <v>0</v>
      </c>
      <c r="Q799" s="168">
        <f>ROUND(E799*P799,2)</f>
        <v>0</v>
      </c>
      <c r="R799" s="168" t="s">
        <v>373</v>
      </c>
      <c r="S799" s="168" t="s">
        <v>157</v>
      </c>
      <c r="T799" s="169" t="s">
        <v>157</v>
      </c>
      <c r="U799" s="156">
        <v>0</v>
      </c>
      <c r="V799" s="156">
        <f>ROUND(E799*U799,2)</f>
        <v>0</v>
      </c>
      <c r="W799" s="156"/>
      <c r="X799" s="156" t="s">
        <v>374</v>
      </c>
      <c r="Y799" s="149"/>
      <c r="Z799" s="149"/>
      <c r="AA799" s="149"/>
      <c r="AB799" s="149"/>
      <c r="AC799" s="149"/>
      <c r="AD799" s="149"/>
      <c r="AE799" s="149"/>
      <c r="AF799" s="149"/>
      <c r="AG799" s="149" t="s">
        <v>375</v>
      </c>
      <c r="AH799" s="149"/>
      <c r="AI799" s="149"/>
      <c r="AJ799" s="149"/>
      <c r="AK799" s="149"/>
      <c r="AL799" s="149"/>
      <c r="AM799" s="149"/>
      <c r="AN799" s="149"/>
      <c r="AO799" s="149"/>
      <c r="AP799" s="149"/>
      <c r="AQ799" s="149"/>
      <c r="AR799" s="149"/>
      <c r="AS799" s="149"/>
      <c r="AT799" s="149"/>
      <c r="AU799" s="149"/>
      <c r="AV799" s="149"/>
      <c r="AW799" s="149"/>
      <c r="AX799" s="149"/>
      <c r="AY799" s="149"/>
      <c r="AZ799" s="149"/>
      <c r="BA799" s="149"/>
      <c r="BB799" s="149"/>
      <c r="BC799" s="149"/>
      <c r="BD799" s="149"/>
      <c r="BE799" s="149"/>
      <c r="BF799" s="149"/>
      <c r="BG799" s="149"/>
      <c r="BH799" s="149"/>
    </row>
    <row r="800" spans="1:60" outlineLevel="1" x14ac:dyDescent="0.2">
      <c r="A800" s="154"/>
      <c r="B800" s="155"/>
      <c r="C800" s="182" t="s">
        <v>832</v>
      </c>
      <c r="D800" s="183"/>
      <c r="E800" s="184">
        <v>7</v>
      </c>
      <c r="F800" s="156"/>
      <c r="G800" s="156"/>
      <c r="H800" s="156"/>
      <c r="I800" s="156"/>
      <c r="J800" s="156"/>
      <c r="K800" s="156"/>
      <c r="L800" s="156"/>
      <c r="M800" s="156"/>
      <c r="N800" s="156"/>
      <c r="O800" s="156"/>
      <c r="P800" s="156"/>
      <c r="Q800" s="156"/>
      <c r="R800" s="156"/>
      <c r="S800" s="156"/>
      <c r="T800" s="156"/>
      <c r="U800" s="156"/>
      <c r="V800" s="156"/>
      <c r="W800" s="156"/>
      <c r="X800" s="156"/>
      <c r="Y800" s="149"/>
      <c r="Z800" s="149"/>
      <c r="AA800" s="149"/>
      <c r="AB800" s="149"/>
      <c r="AC800" s="149"/>
      <c r="AD800" s="149"/>
      <c r="AE800" s="149"/>
      <c r="AF800" s="149"/>
      <c r="AG800" s="149" t="s">
        <v>163</v>
      </c>
      <c r="AH800" s="149">
        <v>0</v>
      </c>
      <c r="AI800" s="149"/>
      <c r="AJ800" s="149"/>
      <c r="AK800" s="149"/>
      <c r="AL800" s="149"/>
      <c r="AM800" s="149"/>
      <c r="AN800" s="149"/>
      <c r="AO800" s="149"/>
      <c r="AP800" s="149"/>
      <c r="AQ800" s="149"/>
      <c r="AR800" s="149"/>
      <c r="AS800" s="149"/>
      <c r="AT800" s="149"/>
      <c r="AU800" s="149"/>
      <c r="AV800" s="149"/>
      <c r="AW800" s="149"/>
      <c r="AX800" s="149"/>
      <c r="AY800" s="149"/>
      <c r="AZ800" s="149"/>
      <c r="BA800" s="149"/>
      <c r="BB800" s="149"/>
      <c r="BC800" s="149"/>
      <c r="BD800" s="149"/>
      <c r="BE800" s="149"/>
      <c r="BF800" s="149"/>
      <c r="BG800" s="149"/>
      <c r="BH800" s="149"/>
    </row>
    <row r="801" spans="1:60" ht="22.5" outlineLevel="1" x14ac:dyDescent="0.2">
      <c r="A801" s="170">
        <v>211</v>
      </c>
      <c r="B801" s="171" t="s">
        <v>874</v>
      </c>
      <c r="C801" s="185" t="s">
        <v>875</v>
      </c>
      <c r="D801" s="186" t="s">
        <v>191</v>
      </c>
      <c r="E801" s="173">
        <v>1</v>
      </c>
      <c r="F801" s="172"/>
      <c r="G801" s="173">
        <f>ROUND(E801*F801,2)</f>
        <v>0</v>
      </c>
      <c r="H801" s="172"/>
      <c r="I801" s="173">
        <f>ROUND(E801*H801,2)</f>
        <v>0</v>
      </c>
      <c r="J801" s="172"/>
      <c r="K801" s="173">
        <f>ROUND(E801*J801,2)</f>
        <v>0</v>
      </c>
      <c r="L801" s="173">
        <v>21</v>
      </c>
      <c r="M801" s="173">
        <f>G801*(1+L801/100)</f>
        <v>0</v>
      </c>
      <c r="N801" s="173">
        <v>1.6E-2</v>
      </c>
      <c r="O801" s="173">
        <f>ROUND(E801*N801,2)</f>
        <v>0.02</v>
      </c>
      <c r="P801" s="173">
        <v>0</v>
      </c>
      <c r="Q801" s="173">
        <f>ROUND(E801*P801,2)</f>
        <v>0</v>
      </c>
      <c r="R801" s="173" t="s">
        <v>373</v>
      </c>
      <c r="S801" s="173" t="s">
        <v>157</v>
      </c>
      <c r="T801" s="174" t="s">
        <v>157</v>
      </c>
      <c r="U801" s="156">
        <v>0</v>
      </c>
      <c r="V801" s="156">
        <f>ROUND(E801*U801,2)</f>
        <v>0</v>
      </c>
      <c r="W801" s="156"/>
      <c r="X801" s="156" t="s">
        <v>374</v>
      </c>
      <c r="Y801" s="149"/>
      <c r="Z801" s="149"/>
      <c r="AA801" s="149"/>
      <c r="AB801" s="149"/>
      <c r="AC801" s="149"/>
      <c r="AD801" s="149"/>
      <c r="AE801" s="149"/>
      <c r="AF801" s="149"/>
      <c r="AG801" s="149" t="s">
        <v>716</v>
      </c>
      <c r="AH801" s="149"/>
      <c r="AI801" s="149"/>
      <c r="AJ801" s="149"/>
      <c r="AK801" s="149"/>
      <c r="AL801" s="149"/>
      <c r="AM801" s="149"/>
      <c r="AN801" s="149"/>
      <c r="AO801" s="149"/>
      <c r="AP801" s="149"/>
      <c r="AQ801" s="149"/>
      <c r="AR801" s="149"/>
      <c r="AS801" s="149"/>
      <c r="AT801" s="149"/>
      <c r="AU801" s="149"/>
      <c r="AV801" s="149"/>
      <c r="AW801" s="149"/>
      <c r="AX801" s="149"/>
      <c r="AY801" s="149"/>
      <c r="AZ801" s="149"/>
      <c r="BA801" s="149"/>
      <c r="BB801" s="149"/>
      <c r="BC801" s="149"/>
      <c r="BD801" s="149"/>
      <c r="BE801" s="149"/>
      <c r="BF801" s="149"/>
      <c r="BG801" s="149"/>
      <c r="BH801" s="149"/>
    </row>
    <row r="802" spans="1:60" outlineLevel="1" x14ac:dyDescent="0.2">
      <c r="A802" s="170">
        <v>212</v>
      </c>
      <c r="B802" s="171" t="s">
        <v>876</v>
      </c>
      <c r="C802" s="185" t="s">
        <v>877</v>
      </c>
      <c r="D802" s="186" t="s">
        <v>195</v>
      </c>
      <c r="E802" s="173">
        <v>0.4022</v>
      </c>
      <c r="F802" s="172"/>
      <c r="G802" s="173">
        <f>ROUND(E802*F802,2)</f>
        <v>0</v>
      </c>
      <c r="H802" s="172"/>
      <c r="I802" s="173">
        <f>ROUND(E802*H802,2)</f>
        <v>0</v>
      </c>
      <c r="J802" s="172"/>
      <c r="K802" s="173">
        <f>ROUND(E802*J802,2)</f>
        <v>0</v>
      </c>
      <c r="L802" s="173">
        <v>21</v>
      </c>
      <c r="M802" s="173">
        <f>G802*(1+L802/100)</f>
        <v>0</v>
      </c>
      <c r="N802" s="173">
        <v>0</v>
      </c>
      <c r="O802" s="173">
        <f>ROUND(E802*N802,2)</f>
        <v>0</v>
      </c>
      <c r="P802" s="173">
        <v>0</v>
      </c>
      <c r="Q802" s="173">
        <f>ROUND(E802*P802,2)</f>
        <v>0</v>
      </c>
      <c r="R802" s="173"/>
      <c r="S802" s="173" t="s">
        <v>157</v>
      </c>
      <c r="T802" s="174" t="s">
        <v>157</v>
      </c>
      <c r="U802" s="156">
        <v>2.2599999999999998</v>
      </c>
      <c r="V802" s="156">
        <f>ROUND(E802*U802,2)</f>
        <v>0.91</v>
      </c>
      <c r="W802" s="156"/>
      <c r="X802" s="156" t="s">
        <v>158</v>
      </c>
      <c r="Y802" s="149"/>
      <c r="Z802" s="149"/>
      <c r="AA802" s="149"/>
      <c r="AB802" s="149"/>
      <c r="AC802" s="149"/>
      <c r="AD802" s="149"/>
      <c r="AE802" s="149"/>
      <c r="AF802" s="149"/>
      <c r="AG802" s="149" t="s">
        <v>532</v>
      </c>
      <c r="AH802" s="149"/>
      <c r="AI802" s="149"/>
      <c r="AJ802" s="149"/>
      <c r="AK802" s="149"/>
      <c r="AL802" s="149"/>
      <c r="AM802" s="149"/>
      <c r="AN802" s="149"/>
      <c r="AO802" s="149"/>
      <c r="AP802" s="149"/>
      <c r="AQ802" s="149"/>
      <c r="AR802" s="149"/>
      <c r="AS802" s="149"/>
      <c r="AT802" s="149"/>
      <c r="AU802" s="149"/>
      <c r="AV802" s="149"/>
      <c r="AW802" s="149"/>
      <c r="AX802" s="149"/>
      <c r="AY802" s="149"/>
      <c r="AZ802" s="149"/>
      <c r="BA802" s="149"/>
      <c r="BB802" s="149"/>
      <c r="BC802" s="149"/>
      <c r="BD802" s="149"/>
      <c r="BE802" s="149"/>
      <c r="BF802" s="149"/>
      <c r="BG802" s="149"/>
      <c r="BH802" s="149"/>
    </row>
    <row r="803" spans="1:60" x14ac:dyDescent="0.2">
      <c r="A803" s="159" t="s">
        <v>152</v>
      </c>
      <c r="B803" s="160" t="s">
        <v>100</v>
      </c>
      <c r="C803" s="187" t="s">
        <v>101</v>
      </c>
      <c r="D803" s="188"/>
      <c r="E803" s="163"/>
      <c r="F803" s="163"/>
      <c r="G803" s="163">
        <f>SUMIF(AG804:AG806,"&lt;&gt;NOR",G804:G806)</f>
        <v>0</v>
      </c>
      <c r="H803" s="163"/>
      <c r="I803" s="163">
        <f>SUM(I804:I806)</f>
        <v>0</v>
      </c>
      <c r="J803" s="163"/>
      <c r="K803" s="163">
        <f>SUM(K804:K806)</f>
        <v>0</v>
      </c>
      <c r="L803" s="163"/>
      <c r="M803" s="163">
        <f>SUM(M804:M806)</f>
        <v>0</v>
      </c>
      <c r="N803" s="163"/>
      <c r="O803" s="163">
        <f>SUM(O804:O806)</f>
        <v>0</v>
      </c>
      <c r="P803" s="163"/>
      <c r="Q803" s="163">
        <f>SUM(Q804:Q806)</f>
        <v>0.37</v>
      </c>
      <c r="R803" s="163"/>
      <c r="S803" s="163"/>
      <c r="T803" s="164"/>
      <c r="U803" s="158"/>
      <c r="V803" s="158">
        <f>SUM(V804:V806)</f>
        <v>37.44</v>
      </c>
      <c r="W803" s="158"/>
      <c r="X803" s="158"/>
      <c r="AG803" t="s">
        <v>153</v>
      </c>
    </row>
    <row r="804" spans="1:60" outlineLevel="1" x14ac:dyDescent="0.2">
      <c r="A804" s="165">
        <v>213</v>
      </c>
      <c r="B804" s="166" t="s">
        <v>878</v>
      </c>
      <c r="C804" s="180" t="s">
        <v>879</v>
      </c>
      <c r="D804" s="181" t="s">
        <v>220</v>
      </c>
      <c r="E804" s="168">
        <v>73.42</v>
      </c>
      <c r="F804" s="167"/>
      <c r="G804" s="168">
        <f>ROUND(E804*F804,2)</f>
        <v>0</v>
      </c>
      <c r="H804" s="167"/>
      <c r="I804" s="168">
        <f>ROUND(E804*H804,2)</f>
        <v>0</v>
      </c>
      <c r="J804" s="167"/>
      <c r="K804" s="168">
        <f>ROUND(E804*J804,2)</f>
        <v>0</v>
      </c>
      <c r="L804" s="168">
        <v>21</v>
      </c>
      <c r="M804" s="168">
        <f>G804*(1+L804/100)</f>
        <v>0</v>
      </c>
      <c r="N804" s="168">
        <v>0</v>
      </c>
      <c r="O804" s="168">
        <f>ROUND(E804*N804,2)</f>
        <v>0</v>
      </c>
      <c r="P804" s="168">
        <v>5.0000000000000001E-3</v>
      </c>
      <c r="Q804" s="168">
        <f>ROUND(E804*P804,2)</f>
        <v>0.37</v>
      </c>
      <c r="R804" s="168"/>
      <c r="S804" s="168" t="s">
        <v>157</v>
      </c>
      <c r="T804" s="169" t="s">
        <v>157</v>
      </c>
      <c r="U804" s="156">
        <v>0.51</v>
      </c>
      <c r="V804" s="156">
        <f>ROUND(E804*U804,2)</f>
        <v>37.44</v>
      </c>
      <c r="W804" s="156"/>
      <c r="X804" s="156" t="s">
        <v>158</v>
      </c>
      <c r="Y804" s="149"/>
      <c r="Z804" s="149"/>
      <c r="AA804" s="149"/>
      <c r="AB804" s="149"/>
      <c r="AC804" s="149"/>
      <c r="AD804" s="149"/>
      <c r="AE804" s="149"/>
      <c r="AF804" s="149"/>
      <c r="AG804" s="149" t="s">
        <v>532</v>
      </c>
      <c r="AH804" s="149"/>
      <c r="AI804" s="149"/>
      <c r="AJ804" s="149"/>
      <c r="AK804" s="149"/>
      <c r="AL804" s="149"/>
      <c r="AM804" s="149"/>
      <c r="AN804" s="149"/>
      <c r="AO804" s="149"/>
      <c r="AP804" s="149"/>
      <c r="AQ804" s="149"/>
      <c r="AR804" s="149"/>
      <c r="AS804" s="149"/>
      <c r="AT804" s="149"/>
      <c r="AU804" s="149"/>
      <c r="AV804" s="149"/>
      <c r="AW804" s="149"/>
      <c r="AX804" s="149"/>
      <c r="AY804" s="149"/>
      <c r="AZ804" s="149"/>
      <c r="BA804" s="149"/>
      <c r="BB804" s="149"/>
      <c r="BC804" s="149"/>
      <c r="BD804" s="149"/>
      <c r="BE804" s="149"/>
      <c r="BF804" s="149"/>
      <c r="BG804" s="149"/>
      <c r="BH804" s="149"/>
    </row>
    <row r="805" spans="1:60" ht="22.5" outlineLevel="1" x14ac:dyDescent="0.2">
      <c r="A805" s="154"/>
      <c r="B805" s="155"/>
      <c r="C805" s="182" t="s">
        <v>880</v>
      </c>
      <c r="D805" s="183"/>
      <c r="E805" s="184"/>
      <c r="F805" s="156"/>
      <c r="G805" s="156"/>
      <c r="H805" s="156"/>
      <c r="I805" s="156"/>
      <c r="J805" s="156"/>
      <c r="K805" s="156"/>
      <c r="L805" s="156"/>
      <c r="M805" s="156"/>
      <c r="N805" s="156"/>
      <c r="O805" s="156"/>
      <c r="P805" s="156"/>
      <c r="Q805" s="156"/>
      <c r="R805" s="156"/>
      <c r="S805" s="156"/>
      <c r="T805" s="156"/>
      <c r="U805" s="156"/>
      <c r="V805" s="156"/>
      <c r="W805" s="156"/>
      <c r="X805" s="156"/>
      <c r="Y805" s="149"/>
      <c r="Z805" s="149"/>
      <c r="AA805" s="149"/>
      <c r="AB805" s="149"/>
      <c r="AC805" s="149"/>
      <c r="AD805" s="149"/>
      <c r="AE805" s="149"/>
      <c r="AF805" s="149"/>
      <c r="AG805" s="149" t="s">
        <v>163</v>
      </c>
      <c r="AH805" s="149">
        <v>0</v>
      </c>
      <c r="AI805" s="149"/>
      <c r="AJ805" s="149"/>
      <c r="AK805" s="149"/>
      <c r="AL805" s="149"/>
      <c r="AM805" s="149"/>
      <c r="AN805" s="149"/>
      <c r="AO805" s="149"/>
      <c r="AP805" s="149"/>
      <c r="AQ805" s="149"/>
      <c r="AR805" s="149"/>
      <c r="AS805" s="149"/>
      <c r="AT805" s="149"/>
      <c r="AU805" s="149"/>
      <c r="AV805" s="149"/>
      <c r="AW805" s="149"/>
      <c r="AX805" s="149"/>
      <c r="AY805" s="149"/>
      <c r="AZ805" s="149"/>
      <c r="BA805" s="149"/>
      <c r="BB805" s="149"/>
      <c r="BC805" s="149"/>
      <c r="BD805" s="149"/>
      <c r="BE805" s="149"/>
      <c r="BF805" s="149"/>
      <c r="BG805" s="149"/>
      <c r="BH805" s="149"/>
    </row>
    <row r="806" spans="1:60" outlineLevel="1" x14ac:dyDescent="0.2">
      <c r="A806" s="154"/>
      <c r="B806" s="155"/>
      <c r="C806" s="182" t="s">
        <v>881</v>
      </c>
      <c r="D806" s="183"/>
      <c r="E806" s="184">
        <v>73.42</v>
      </c>
      <c r="F806" s="156"/>
      <c r="G806" s="156"/>
      <c r="H806" s="156"/>
      <c r="I806" s="156"/>
      <c r="J806" s="156"/>
      <c r="K806" s="156"/>
      <c r="L806" s="156"/>
      <c r="M806" s="156"/>
      <c r="N806" s="156"/>
      <c r="O806" s="156"/>
      <c r="P806" s="156"/>
      <c r="Q806" s="156"/>
      <c r="R806" s="156"/>
      <c r="S806" s="156"/>
      <c r="T806" s="156"/>
      <c r="U806" s="156"/>
      <c r="V806" s="156"/>
      <c r="W806" s="156"/>
      <c r="X806" s="156"/>
      <c r="Y806" s="149"/>
      <c r="Z806" s="149"/>
      <c r="AA806" s="149"/>
      <c r="AB806" s="149"/>
      <c r="AC806" s="149"/>
      <c r="AD806" s="149"/>
      <c r="AE806" s="149"/>
      <c r="AF806" s="149"/>
      <c r="AG806" s="149" t="s">
        <v>163</v>
      </c>
      <c r="AH806" s="149">
        <v>0</v>
      </c>
      <c r="AI806" s="149"/>
      <c r="AJ806" s="149"/>
      <c r="AK806" s="149"/>
      <c r="AL806" s="149"/>
      <c r="AM806" s="149"/>
      <c r="AN806" s="149"/>
      <c r="AO806" s="149"/>
      <c r="AP806" s="149"/>
      <c r="AQ806" s="149"/>
      <c r="AR806" s="149"/>
      <c r="AS806" s="149"/>
      <c r="AT806" s="149"/>
      <c r="AU806" s="149"/>
      <c r="AV806" s="149"/>
      <c r="AW806" s="149"/>
      <c r="AX806" s="149"/>
      <c r="AY806" s="149"/>
      <c r="AZ806" s="149"/>
      <c r="BA806" s="149"/>
      <c r="BB806" s="149"/>
      <c r="BC806" s="149"/>
      <c r="BD806" s="149"/>
      <c r="BE806" s="149"/>
      <c r="BF806" s="149"/>
      <c r="BG806" s="149"/>
      <c r="BH806" s="149"/>
    </row>
    <row r="807" spans="1:60" x14ac:dyDescent="0.2">
      <c r="A807" s="159" t="s">
        <v>152</v>
      </c>
      <c r="B807" s="160" t="s">
        <v>102</v>
      </c>
      <c r="C807" s="187" t="s">
        <v>103</v>
      </c>
      <c r="D807" s="188"/>
      <c r="E807" s="163"/>
      <c r="F807" s="163"/>
      <c r="G807" s="163">
        <f>SUMIF(AG808:AG817,"&lt;&gt;NOR",G808:G817)</f>
        <v>0</v>
      </c>
      <c r="H807" s="163"/>
      <c r="I807" s="163">
        <f>SUM(I808:I817)</f>
        <v>0</v>
      </c>
      <c r="J807" s="163"/>
      <c r="K807" s="163">
        <f>SUM(K808:K817)</f>
        <v>0</v>
      </c>
      <c r="L807" s="163"/>
      <c r="M807" s="163">
        <f>SUM(M808:M817)</f>
        <v>0</v>
      </c>
      <c r="N807" s="163"/>
      <c r="O807" s="163">
        <f>SUM(O808:O817)</f>
        <v>0</v>
      </c>
      <c r="P807" s="163"/>
      <c r="Q807" s="163">
        <f>SUM(Q808:Q817)</f>
        <v>0</v>
      </c>
      <c r="R807" s="163"/>
      <c r="S807" s="163"/>
      <c r="T807" s="164"/>
      <c r="U807" s="158"/>
      <c r="V807" s="158">
        <f>SUM(V808:V817)</f>
        <v>15.9</v>
      </c>
      <c r="W807" s="158"/>
      <c r="X807" s="158"/>
      <c r="AG807" t="s">
        <v>153</v>
      </c>
    </row>
    <row r="808" spans="1:60" outlineLevel="1" x14ac:dyDescent="0.2">
      <c r="A808" s="165">
        <v>214</v>
      </c>
      <c r="B808" s="166" t="s">
        <v>882</v>
      </c>
      <c r="C808" s="180" t="s">
        <v>883</v>
      </c>
      <c r="D808" s="181" t="s">
        <v>238</v>
      </c>
      <c r="E808" s="168">
        <v>25.76</v>
      </c>
      <c r="F808" s="167"/>
      <c r="G808" s="168">
        <f>ROUND(E808*F808,2)</f>
        <v>0</v>
      </c>
      <c r="H808" s="167"/>
      <c r="I808" s="168">
        <f>ROUND(E808*H808,2)</f>
        <v>0</v>
      </c>
      <c r="J808" s="167"/>
      <c r="K808" s="168">
        <f>ROUND(E808*J808,2)</f>
        <v>0</v>
      </c>
      <c r="L808" s="168">
        <v>21</v>
      </c>
      <c r="M808" s="168">
        <f>G808*(1+L808/100)</f>
        <v>0</v>
      </c>
      <c r="N808" s="168">
        <v>0</v>
      </c>
      <c r="O808" s="168">
        <f>ROUND(E808*N808,2)</f>
        <v>0</v>
      </c>
      <c r="P808" s="168">
        <v>0</v>
      </c>
      <c r="Q808" s="168">
        <f>ROUND(E808*P808,2)</f>
        <v>0</v>
      </c>
      <c r="R808" s="168"/>
      <c r="S808" s="168" t="s">
        <v>157</v>
      </c>
      <c r="T808" s="169" t="s">
        <v>157</v>
      </c>
      <c r="U808" s="156">
        <v>0.18</v>
      </c>
      <c r="V808" s="156">
        <f>ROUND(E808*U808,2)</f>
        <v>4.6399999999999997</v>
      </c>
      <c r="W808" s="156"/>
      <c r="X808" s="156" t="s">
        <v>158</v>
      </c>
      <c r="Y808" s="149"/>
      <c r="Z808" s="149"/>
      <c r="AA808" s="149"/>
      <c r="AB808" s="149"/>
      <c r="AC808" s="149"/>
      <c r="AD808" s="149"/>
      <c r="AE808" s="149"/>
      <c r="AF808" s="149"/>
      <c r="AG808" s="149" t="s">
        <v>532</v>
      </c>
      <c r="AH808" s="149"/>
      <c r="AI808" s="149"/>
      <c r="AJ808" s="149"/>
      <c r="AK808" s="149"/>
      <c r="AL808" s="149"/>
      <c r="AM808" s="149"/>
      <c r="AN808" s="149"/>
      <c r="AO808" s="149"/>
      <c r="AP808" s="149"/>
      <c r="AQ808" s="149"/>
      <c r="AR808" s="149"/>
      <c r="AS808" s="149"/>
      <c r="AT808" s="149"/>
      <c r="AU808" s="149"/>
      <c r="AV808" s="149"/>
      <c r="AW808" s="149"/>
      <c r="AX808" s="149"/>
      <c r="AY808" s="149"/>
      <c r="AZ808" s="149"/>
      <c r="BA808" s="149"/>
      <c r="BB808" s="149"/>
      <c r="BC808" s="149"/>
      <c r="BD808" s="149"/>
      <c r="BE808" s="149"/>
      <c r="BF808" s="149"/>
      <c r="BG808" s="149"/>
      <c r="BH808" s="149"/>
    </row>
    <row r="809" spans="1:60" outlineLevel="1" x14ac:dyDescent="0.2">
      <c r="A809" s="154"/>
      <c r="B809" s="155"/>
      <c r="C809" s="182" t="s">
        <v>884</v>
      </c>
      <c r="D809" s="183"/>
      <c r="E809" s="184">
        <v>8.44</v>
      </c>
      <c r="F809" s="156"/>
      <c r="G809" s="156"/>
      <c r="H809" s="156"/>
      <c r="I809" s="156"/>
      <c r="J809" s="156"/>
      <c r="K809" s="156"/>
      <c r="L809" s="156"/>
      <c r="M809" s="156"/>
      <c r="N809" s="156"/>
      <c r="O809" s="156"/>
      <c r="P809" s="156"/>
      <c r="Q809" s="156"/>
      <c r="R809" s="156"/>
      <c r="S809" s="156"/>
      <c r="T809" s="156"/>
      <c r="U809" s="156"/>
      <c r="V809" s="156"/>
      <c r="W809" s="156"/>
      <c r="X809" s="156"/>
      <c r="Y809" s="149"/>
      <c r="Z809" s="149"/>
      <c r="AA809" s="149"/>
      <c r="AB809" s="149"/>
      <c r="AC809" s="149"/>
      <c r="AD809" s="149"/>
      <c r="AE809" s="149"/>
      <c r="AF809" s="149"/>
      <c r="AG809" s="149" t="s">
        <v>163</v>
      </c>
      <c r="AH809" s="149">
        <v>0</v>
      </c>
      <c r="AI809" s="149"/>
      <c r="AJ809" s="149"/>
      <c r="AK809" s="149"/>
      <c r="AL809" s="149"/>
      <c r="AM809" s="149"/>
      <c r="AN809" s="149"/>
      <c r="AO809" s="149"/>
      <c r="AP809" s="149"/>
      <c r="AQ809" s="149"/>
      <c r="AR809" s="149"/>
      <c r="AS809" s="149"/>
      <c r="AT809" s="149"/>
      <c r="AU809" s="149"/>
      <c r="AV809" s="149"/>
      <c r="AW809" s="149"/>
      <c r="AX809" s="149"/>
      <c r="AY809" s="149"/>
      <c r="AZ809" s="149"/>
      <c r="BA809" s="149"/>
      <c r="BB809" s="149"/>
      <c r="BC809" s="149"/>
      <c r="BD809" s="149"/>
      <c r="BE809" s="149"/>
      <c r="BF809" s="149"/>
      <c r="BG809" s="149"/>
      <c r="BH809" s="149"/>
    </row>
    <row r="810" spans="1:60" outlineLevel="1" x14ac:dyDescent="0.2">
      <c r="A810" s="154"/>
      <c r="B810" s="155"/>
      <c r="C810" s="182" t="s">
        <v>885</v>
      </c>
      <c r="D810" s="183"/>
      <c r="E810" s="184">
        <v>8.66</v>
      </c>
      <c r="F810" s="156"/>
      <c r="G810" s="156"/>
      <c r="H810" s="156"/>
      <c r="I810" s="156"/>
      <c r="J810" s="156"/>
      <c r="K810" s="156"/>
      <c r="L810" s="156"/>
      <c r="M810" s="156"/>
      <c r="N810" s="156"/>
      <c r="O810" s="156"/>
      <c r="P810" s="156"/>
      <c r="Q810" s="156"/>
      <c r="R810" s="156"/>
      <c r="S810" s="156"/>
      <c r="T810" s="156"/>
      <c r="U810" s="156"/>
      <c r="V810" s="156"/>
      <c r="W810" s="156"/>
      <c r="X810" s="156"/>
      <c r="Y810" s="149"/>
      <c r="Z810" s="149"/>
      <c r="AA810" s="149"/>
      <c r="AB810" s="149"/>
      <c r="AC810" s="149"/>
      <c r="AD810" s="149"/>
      <c r="AE810" s="149"/>
      <c r="AF810" s="149"/>
      <c r="AG810" s="149" t="s">
        <v>163</v>
      </c>
      <c r="AH810" s="149">
        <v>0</v>
      </c>
      <c r="AI810" s="149"/>
      <c r="AJ810" s="149"/>
      <c r="AK810" s="149"/>
      <c r="AL810" s="149"/>
      <c r="AM810" s="149"/>
      <c r="AN810" s="149"/>
      <c r="AO810" s="149"/>
      <c r="AP810" s="149"/>
      <c r="AQ810" s="149"/>
      <c r="AR810" s="149"/>
      <c r="AS810" s="149"/>
      <c r="AT810" s="149"/>
      <c r="AU810" s="149"/>
      <c r="AV810" s="149"/>
      <c r="AW810" s="149"/>
      <c r="AX810" s="149"/>
      <c r="AY810" s="149"/>
      <c r="AZ810" s="149"/>
      <c r="BA810" s="149"/>
      <c r="BB810" s="149"/>
      <c r="BC810" s="149"/>
      <c r="BD810" s="149"/>
      <c r="BE810" s="149"/>
      <c r="BF810" s="149"/>
      <c r="BG810" s="149"/>
      <c r="BH810" s="149"/>
    </row>
    <row r="811" spans="1:60" outlineLevel="1" x14ac:dyDescent="0.2">
      <c r="A811" s="154"/>
      <c r="B811" s="155"/>
      <c r="C811" s="182" t="s">
        <v>886</v>
      </c>
      <c r="D811" s="183"/>
      <c r="E811" s="184">
        <v>8.66</v>
      </c>
      <c r="F811" s="156"/>
      <c r="G811" s="156"/>
      <c r="H811" s="156"/>
      <c r="I811" s="156"/>
      <c r="J811" s="156"/>
      <c r="K811" s="156"/>
      <c r="L811" s="156"/>
      <c r="M811" s="156"/>
      <c r="N811" s="156"/>
      <c r="O811" s="156"/>
      <c r="P811" s="156"/>
      <c r="Q811" s="156"/>
      <c r="R811" s="156"/>
      <c r="S811" s="156"/>
      <c r="T811" s="156"/>
      <c r="U811" s="156"/>
      <c r="V811" s="156"/>
      <c r="W811" s="156"/>
      <c r="X811" s="156"/>
      <c r="Y811" s="149"/>
      <c r="Z811" s="149"/>
      <c r="AA811" s="149"/>
      <c r="AB811" s="149"/>
      <c r="AC811" s="149"/>
      <c r="AD811" s="149"/>
      <c r="AE811" s="149"/>
      <c r="AF811" s="149"/>
      <c r="AG811" s="149" t="s">
        <v>163</v>
      </c>
      <c r="AH811" s="149">
        <v>0</v>
      </c>
      <c r="AI811" s="149"/>
      <c r="AJ811" s="149"/>
      <c r="AK811" s="149"/>
      <c r="AL811" s="149"/>
      <c r="AM811" s="149"/>
      <c r="AN811" s="149"/>
      <c r="AO811" s="149"/>
      <c r="AP811" s="149"/>
      <c r="AQ811" s="149"/>
      <c r="AR811" s="149"/>
      <c r="AS811" s="149"/>
      <c r="AT811" s="149"/>
      <c r="AU811" s="149"/>
      <c r="AV811" s="149"/>
      <c r="AW811" s="149"/>
      <c r="AX811" s="149"/>
      <c r="AY811" s="149"/>
      <c r="AZ811" s="149"/>
      <c r="BA811" s="149"/>
      <c r="BB811" s="149"/>
      <c r="BC811" s="149"/>
      <c r="BD811" s="149"/>
      <c r="BE811" s="149"/>
      <c r="BF811" s="149"/>
      <c r="BG811" s="149"/>
      <c r="BH811" s="149"/>
    </row>
    <row r="812" spans="1:60" outlineLevel="1" x14ac:dyDescent="0.2">
      <c r="A812" s="170">
        <v>215</v>
      </c>
      <c r="B812" s="171" t="s">
        <v>887</v>
      </c>
      <c r="C812" s="185" t="s">
        <v>888</v>
      </c>
      <c r="D812" s="186" t="s">
        <v>191</v>
      </c>
      <c r="E812" s="173">
        <v>3</v>
      </c>
      <c r="F812" s="172"/>
      <c r="G812" s="173">
        <f t="shared" ref="G812:G817" si="7">ROUND(E812*F812,2)</f>
        <v>0</v>
      </c>
      <c r="H812" s="172"/>
      <c r="I812" s="173">
        <f t="shared" ref="I812:I817" si="8">ROUND(E812*H812,2)</f>
        <v>0</v>
      </c>
      <c r="J812" s="172"/>
      <c r="K812" s="173">
        <f t="shared" ref="K812:K817" si="9">ROUND(E812*J812,2)</f>
        <v>0</v>
      </c>
      <c r="L812" s="173">
        <v>21</v>
      </c>
      <c r="M812" s="173">
        <f t="shared" ref="M812:M817" si="10">G812*(1+L812/100)</f>
        <v>0</v>
      </c>
      <c r="N812" s="173">
        <v>1.1999999999999999E-3</v>
      </c>
      <c r="O812" s="173">
        <f t="shared" ref="O812:O817" si="11">ROUND(E812*N812,2)</f>
        <v>0</v>
      </c>
      <c r="P812" s="173">
        <v>0</v>
      </c>
      <c r="Q812" s="173">
        <f t="shared" ref="Q812:Q817" si="12">ROUND(E812*P812,2)</f>
        <v>0</v>
      </c>
      <c r="R812" s="173"/>
      <c r="S812" s="173" t="s">
        <v>157</v>
      </c>
      <c r="T812" s="174" t="s">
        <v>157</v>
      </c>
      <c r="U812" s="156">
        <v>2.72</v>
      </c>
      <c r="V812" s="156">
        <f t="shared" ref="V812:V817" si="13">ROUND(E812*U812,2)</f>
        <v>8.16</v>
      </c>
      <c r="W812" s="156"/>
      <c r="X812" s="156" t="s">
        <v>158</v>
      </c>
      <c r="Y812" s="149"/>
      <c r="Z812" s="149"/>
      <c r="AA812" s="149"/>
      <c r="AB812" s="149"/>
      <c r="AC812" s="149"/>
      <c r="AD812" s="149"/>
      <c r="AE812" s="149"/>
      <c r="AF812" s="149"/>
      <c r="AG812" s="149" t="s">
        <v>532</v>
      </c>
      <c r="AH812" s="149"/>
      <c r="AI812" s="149"/>
      <c r="AJ812" s="149"/>
      <c r="AK812" s="149"/>
      <c r="AL812" s="149"/>
      <c r="AM812" s="149"/>
      <c r="AN812" s="149"/>
      <c r="AO812" s="149"/>
      <c r="AP812" s="149"/>
      <c r="AQ812" s="149"/>
      <c r="AR812" s="149"/>
      <c r="AS812" s="149"/>
      <c r="AT812" s="149"/>
      <c r="AU812" s="149"/>
      <c r="AV812" s="149"/>
      <c r="AW812" s="149"/>
      <c r="AX812" s="149"/>
      <c r="AY812" s="149"/>
      <c r="AZ812" s="149"/>
      <c r="BA812" s="149"/>
      <c r="BB812" s="149"/>
      <c r="BC812" s="149"/>
      <c r="BD812" s="149"/>
      <c r="BE812" s="149"/>
      <c r="BF812" s="149"/>
      <c r="BG812" s="149"/>
      <c r="BH812" s="149"/>
    </row>
    <row r="813" spans="1:60" outlineLevel="1" x14ac:dyDescent="0.2">
      <c r="A813" s="170">
        <v>216</v>
      </c>
      <c r="B813" s="171" t="s">
        <v>889</v>
      </c>
      <c r="C813" s="185" t="s">
        <v>890</v>
      </c>
      <c r="D813" s="186" t="s">
        <v>191</v>
      </c>
      <c r="E813" s="173">
        <v>1</v>
      </c>
      <c r="F813" s="172"/>
      <c r="G813" s="173">
        <f t="shared" si="7"/>
        <v>0</v>
      </c>
      <c r="H813" s="172"/>
      <c r="I813" s="173">
        <f t="shared" si="8"/>
        <v>0</v>
      </c>
      <c r="J813" s="172"/>
      <c r="K813" s="173">
        <f t="shared" si="9"/>
        <v>0</v>
      </c>
      <c r="L813" s="173">
        <v>21</v>
      </c>
      <c r="M813" s="173">
        <f t="shared" si="10"/>
        <v>0</v>
      </c>
      <c r="N813" s="173">
        <v>1.6800000000000001E-3</v>
      </c>
      <c r="O813" s="173">
        <f t="shared" si="11"/>
        <v>0</v>
      </c>
      <c r="P813" s="173">
        <v>0</v>
      </c>
      <c r="Q813" s="173">
        <f t="shared" si="12"/>
        <v>0</v>
      </c>
      <c r="R813" s="173"/>
      <c r="S813" s="173" t="s">
        <v>157</v>
      </c>
      <c r="T813" s="174" t="s">
        <v>157</v>
      </c>
      <c r="U813" s="156">
        <v>3.1</v>
      </c>
      <c r="V813" s="156">
        <f t="shared" si="13"/>
        <v>3.1</v>
      </c>
      <c r="W813" s="156"/>
      <c r="X813" s="156" t="s">
        <v>158</v>
      </c>
      <c r="Y813" s="149"/>
      <c r="Z813" s="149"/>
      <c r="AA813" s="149"/>
      <c r="AB813" s="149"/>
      <c r="AC813" s="149"/>
      <c r="AD813" s="149"/>
      <c r="AE813" s="149"/>
      <c r="AF813" s="149"/>
      <c r="AG813" s="149" t="s">
        <v>532</v>
      </c>
      <c r="AH813" s="149"/>
      <c r="AI813" s="149"/>
      <c r="AJ813" s="149"/>
      <c r="AK813" s="149"/>
      <c r="AL813" s="149"/>
      <c r="AM813" s="149"/>
      <c r="AN813" s="149"/>
      <c r="AO813" s="149"/>
      <c r="AP813" s="149"/>
      <c r="AQ813" s="149"/>
      <c r="AR813" s="149"/>
      <c r="AS813" s="149"/>
      <c r="AT813" s="149"/>
      <c r="AU813" s="149"/>
      <c r="AV813" s="149"/>
      <c r="AW813" s="149"/>
      <c r="AX813" s="149"/>
      <c r="AY813" s="149"/>
      <c r="AZ813" s="149"/>
      <c r="BA813" s="149"/>
      <c r="BB813" s="149"/>
      <c r="BC813" s="149"/>
      <c r="BD813" s="149"/>
      <c r="BE813" s="149"/>
      <c r="BF813" s="149"/>
      <c r="BG813" s="149"/>
      <c r="BH813" s="149"/>
    </row>
    <row r="814" spans="1:60" ht="22.5" outlineLevel="1" x14ac:dyDescent="0.2">
      <c r="A814" s="170">
        <v>217</v>
      </c>
      <c r="B814" s="171" t="s">
        <v>891</v>
      </c>
      <c r="C814" s="185" t="s">
        <v>892</v>
      </c>
      <c r="D814" s="186" t="s">
        <v>191</v>
      </c>
      <c r="E814" s="173">
        <v>1</v>
      </c>
      <c r="F814" s="172"/>
      <c r="G814" s="173">
        <f t="shared" si="7"/>
        <v>0</v>
      </c>
      <c r="H814" s="172"/>
      <c r="I814" s="173">
        <f t="shared" si="8"/>
        <v>0</v>
      </c>
      <c r="J814" s="172"/>
      <c r="K814" s="173">
        <f t="shared" si="9"/>
        <v>0</v>
      </c>
      <c r="L814" s="173">
        <v>21</v>
      </c>
      <c r="M814" s="173">
        <f t="shared" si="10"/>
        <v>0</v>
      </c>
      <c r="N814" s="173">
        <v>0</v>
      </c>
      <c r="O814" s="173">
        <f t="shared" si="11"/>
        <v>0</v>
      </c>
      <c r="P814" s="173">
        <v>0</v>
      </c>
      <c r="Q814" s="173">
        <f t="shared" si="12"/>
        <v>0</v>
      </c>
      <c r="R814" s="173"/>
      <c r="S814" s="173" t="s">
        <v>208</v>
      </c>
      <c r="T814" s="174" t="s">
        <v>234</v>
      </c>
      <c r="U814" s="156">
        <v>0</v>
      </c>
      <c r="V814" s="156">
        <f t="shared" si="13"/>
        <v>0</v>
      </c>
      <c r="W814" s="156"/>
      <c r="X814" s="156" t="s">
        <v>374</v>
      </c>
      <c r="Y814" s="149"/>
      <c r="Z814" s="149"/>
      <c r="AA814" s="149"/>
      <c r="AB814" s="149"/>
      <c r="AC814" s="149"/>
      <c r="AD814" s="149"/>
      <c r="AE814" s="149"/>
      <c r="AF814" s="149"/>
      <c r="AG814" s="149" t="s">
        <v>375</v>
      </c>
      <c r="AH814" s="149"/>
      <c r="AI814" s="149"/>
      <c r="AJ814" s="149"/>
      <c r="AK814" s="149"/>
      <c r="AL814" s="149"/>
      <c r="AM814" s="149"/>
      <c r="AN814" s="149"/>
      <c r="AO814" s="149"/>
      <c r="AP814" s="149"/>
      <c r="AQ814" s="149"/>
      <c r="AR814" s="149"/>
      <c r="AS814" s="149"/>
      <c r="AT814" s="149"/>
      <c r="AU814" s="149"/>
      <c r="AV814" s="149"/>
      <c r="AW814" s="149"/>
      <c r="AX814" s="149"/>
      <c r="AY814" s="149"/>
      <c r="AZ814" s="149"/>
      <c r="BA814" s="149"/>
      <c r="BB814" s="149"/>
      <c r="BC814" s="149"/>
      <c r="BD814" s="149"/>
      <c r="BE814" s="149"/>
      <c r="BF814" s="149"/>
      <c r="BG814" s="149"/>
      <c r="BH814" s="149"/>
    </row>
    <row r="815" spans="1:60" outlineLevel="1" x14ac:dyDescent="0.2">
      <c r="A815" s="170">
        <v>218</v>
      </c>
      <c r="B815" s="171" t="s">
        <v>893</v>
      </c>
      <c r="C815" s="185" t="s">
        <v>894</v>
      </c>
      <c r="D815" s="186" t="s">
        <v>191</v>
      </c>
      <c r="E815" s="173">
        <v>1</v>
      </c>
      <c r="F815" s="172"/>
      <c r="G815" s="173">
        <f t="shared" si="7"/>
        <v>0</v>
      </c>
      <c r="H815" s="172"/>
      <c r="I815" s="173">
        <f t="shared" si="8"/>
        <v>0</v>
      </c>
      <c r="J815" s="172"/>
      <c r="K815" s="173">
        <f t="shared" si="9"/>
        <v>0</v>
      </c>
      <c r="L815" s="173">
        <v>21</v>
      </c>
      <c r="M815" s="173">
        <f t="shared" si="10"/>
        <v>0</v>
      </c>
      <c r="N815" s="173">
        <v>0</v>
      </c>
      <c r="O815" s="173">
        <f t="shared" si="11"/>
        <v>0</v>
      </c>
      <c r="P815" s="173">
        <v>0</v>
      </c>
      <c r="Q815" s="173">
        <f t="shared" si="12"/>
        <v>0</v>
      </c>
      <c r="R815" s="173"/>
      <c r="S815" s="173" t="s">
        <v>208</v>
      </c>
      <c r="T815" s="174" t="s">
        <v>234</v>
      </c>
      <c r="U815" s="156">
        <v>0</v>
      </c>
      <c r="V815" s="156">
        <f t="shared" si="13"/>
        <v>0</v>
      </c>
      <c r="W815" s="156"/>
      <c r="X815" s="156" t="s">
        <v>209</v>
      </c>
      <c r="Y815" s="149"/>
      <c r="Z815" s="149"/>
      <c r="AA815" s="149"/>
      <c r="AB815" s="149"/>
      <c r="AC815" s="149"/>
      <c r="AD815" s="149"/>
      <c r="AE815" s="149"/>
      <c r="AF815" s="149"/>
      <c r="AG815" s="149" t="s">
        <v>210</v>
      </c>
      <c r="AH815" s="149"/>
      <c r="AI815" s="149"/>
      <c r="AJ815" s="149"/>
      <c r="AK815" s="149"/>
      <c r="AL815" s="149"/>
      <c r="AM815" s="149"/>
      <c r="AN815" s="149"/>
      <c r="AO815" s="149"/>
      <c r="AP815" s="149"/>
      <c r="AQ815" s="149"/>
      <c r="AR815" s="149"/>
      <c r="AS815" s="149"/>
      <c r="AT815" s="149"/>
      <c r="AU815" s="149"/>
      <c r="AV815" s="149"/>
      <c r="AW815" s="149"/>
      <c r="AX815" s="149"/>
      <c r="AY815" s="149"/>
      <c r="AZ815" s="149"/>
      <c r="BA815" s="149"/>
      <c r="BB815" s="149"/>
      <c r="BC815" s="149"/>
      <c r="BD815" s="149"/>
      <c r="BE815" s="149"/>
      <c r="BF815" s="149"/>
      <c r="BG815" s="149"/>
      <c r="BH815" s="149"/>
    </row>
    <row r="816" spans="1:60" outlineLevel="1" x14ac:dyDescent="0.2">
      <c r="A816" s="170">
        <v>219</v>
      </c>
      <c r="B816" s="171" t="s">
        <v>895</v>
      </c>
      <c r="C816" s="185" t="s">
        <v>896</v>
      </c>
      <c r="D816" s="186" t="s">
        <v>191</v>
      </c>
      <c r="E816" s="173">
        <v>1</v>
      </c>
      <c r="F816" s="172"/>
      <c r="G816" s="173">
        <f t="shared" si="7"/>
        <v>0</v>
      </c>
      <c r="H816" s="172"/>
      <c r="I816" s="173">
        <f t="shared" si="8"/>
        <v>0</v>
      </c>
      <c r="J816" s="172"/>
      <c r="K816" s="173">
        <f t="shared" si="9"/>
        <v>0</v>
      </c>
      <c r="L816" s="173">
        <v>21</v>
      </c>
      <c r="M816" s="173">
        <f t="shared" si="10"/>
        <v>0</v>
      </c>
      <c r="N816" s="173">
        <v>0</v>
      </c>
      <c r="O816" s="173">
        <f t="shared" si="11"/>
        <v>0</v>
      </c>
      <c r="P816" s="173">
        <v>0</v>
      </c>
      <c r="Q816" s="173">
        <f t="shared" si="12"/>
        <v>0</v>
      </c>
      <c r="R816" s="173"/>
      <c r="S816" s="173" t="s">
        <v>208</v>
      </c>
      <c r="T816" s="174" t="s">
        <v>234</v>
      </c>
      <c r="U816" s="156">
        <v>0</v>
      </c>
      <c r="V816" s="156">
        <f t="shared" si="13"/>
        <v>0</v>
      </c>
      <c r="W816" s="156"/>
      <c r="X816" s="156" t="s">
        <v>209</v>
      </c>
      <c r="Y816" s="149"/>
      <c r="Z816" s="149"/>
      <c r="AA816" s="149"/>
      <c r="AB816" s="149"/>
      <c r="AC816" s="149"/>
      <c r="AD816" s="149"/>
      <c r="AE816" s="149"/>
      <c r="AF816" s="149"/>
      <c r="AG816" s="149" t="s">
        <v>210</v>
      </c>
      <c r="AH816" s="149"/>
      <c r="AI816" s="149"/>
      <c r="AJ816" s="149"/>
      <c r="AK816" s="149"/>
      <c r="AL816" s="149"/>
      <c r="AM816" s="149"/>
      <c r="AN816" s="149"/>
      <c r="AO816" s="149"/>
      <c r="AP816" s="149"/>
      <c r="AQ816" s="149"/>
      <c r="AR816" s="149"/>
      <c r="AS816" s="149"/>
      <c r="AT816" s="149"/>
      <c r="AU816" s="149"/>
      <c r="AV816" s="149"/>
      <c r="AW816" s="149"/>
      <c r="AX816" s="149"/>
      <c r="AY816" s="149"/>
      <c r="AZ816" s="149"/>
      <c r="BA816" s="149"/>
      <c r="BB816" s="149"/>
      <c r="BC816" s="149"/>
      <c r="BD816" s="149"/>
      <c r="BE816" s="149"/>
      <c r="BF816" s="149"/>
      <c r="BG816" s="149"/>
      <c r="BH816" s="149"/>
    </row>
    <row r="817" spans="1:60" ht="22.5" outlineLevel="1" x14ac:dyDescent="0.2">
      <c r="A817" s="170">
        <v>220</v>
      </c>
      <c r="B817" s="171" t="s">
        <v>897</v>
      </c>
      <c r="C817" s="185" t="s">
        <v>898</v>
      </c>
      <c r="D817" s="186" t="s">
        <v>191</v>
      </c>
      <c r="E817" s="173">
        <v>1</v>
      </c>
      <c r="F817" s="172"/>
      <c r="G817" s="173">
        <f t="shared" si="7"/>
        <v>0</v>
      </c>
      <c r="H817" s="172"/>
      <c r="I817" s="173">
        <f t="shared" si="8"/>
        <v>0</v>
      </c>
      <c r="J817" s="172"/>
      <c r="K817" s="173">
        <f t="shared" si="9"/>
        <v>0</v>
      </c>
      <c r="L817" s="173">
        <v>21</v>
      </c>
      <c r="M817" s="173">
        <f t="shared" si="10"/>
        <v>0</v>
      </c>
      <c r="N817" s="173">
        <v>0</v>
      </c>
      <c r="O817" s="173">
        <f t="shared" si="11"/>
        <v>0</v>
      </c>
      <c r="P817" s="173">
        <v>0</v>
      </c>
      <c r="Q817" s="173">
        <f t="shared" si="12"/>
        <v>0</v>
      </c>
      <c r="R817" s="173"/>
      <c r="S817" s="173" t="s">
        <v>208</v>
      </c>
      <c r="T817" s="174" t="s">
        <v>234</v>
      </c>
      <c r="U817" s="156">
        <v>0</v>
      </c>
      <c r="V817" s="156">
        <f t="shared" si="13"/>
        <v>0</v>
      </c>
      <c r="W817" s="156"/>
      <c r="X817" s="156" t="s">
        <v>374</v>
      </c>
      <c r="Y817" s="149"/>
      <c r="Z817" s="149"/>
      <c r="AA817" s="149"/>
      <c r="AB817" s="149"/>
      <c r="AC817" s="149"/>
      <c r="AD817" s="149"/>
      <c r="AE817" s="149"/>
      <c r="AF817" s="149"/>
      <c r="AG817" s="149" t="s">
        <v>375</v>
      </c>
      <c r="AH817" s="149"/>
      <c r="AI817" s="149"/>
      <c r="AJ817" s="149"/>
      <c r="AK817" s="149"/>
      <c r="AL817" s="149"/>
      <c r="AM817" s="149"/>
      <c r="AN817" s="149"/>
      <c r="AO817" s="149"/>
      <c r="AP817" s="149"/>
      <c r="AQ817" s="149"/>
      <c r="AR817" s="149"/>
      <c r="AS817" s="149"/>
      <c r="AT817" s="149"/>
      <c r="AU817" s="149"/>
      <c r="AV817" s="149"/>
      <c r="AW817" s="149"/>
      <c r="AX817" s="149"/>
      <c r="AY817" s="149"/>
      <c r="AZ817" s="149"/>
      <c r="BA817" s="149"/>
      <c r="BB817" s="149"/>
      <c r="BC817" s="149"/>
      <c r="BD817" s="149"/>
      <c r="BE817" s="149"/>
      <c r="BF817" s="149"/>
      <c r="BG817" s="149"/>
      <c r="BH817" s="149"/>
    </row>
    <row r="818" spans="1:60" x14ac:dyDescent="0.2">
      <c r="A818" s="159" t="s">
        <v>152</v>
      </c>
      <c r="B818" s="160" t="s">
        <v>104</v>
      </c>
      <c r="C818" s="187" t="s">
        <v>105</v>
      </c>
      <c r="D818" s="188"/>
      <c r="E818" s="163"/>
      <c r="F818" s="163"/>
      <c r="G818" s="163">
        <f>SUMIF(AG819:AG852,"&lt;&gt;NOR",G819:G852)</f>
        <v>0</v>
      </c>
      <c r="H818" s="163"/>
      <c r="I818" s="163">
        <f>SUM(I819:I852)</f>
        <v>0</v>
      </c>
      <c r="J818" s="163"/>
      <c r="K818" s="163">
        <f>SUM(K819:K852)</f>
        <v>0</v>
      </c>
      <c r="L818" s="163"/>
      <c r="M818" s="163">
        <f>SUM(M819:M852)</f>
        <v>0</v>
      </c>
      <c r="N818" s="163"/>
      <c r="O818" s="163">
        <f>SUM(O819:O852)</f>
        <v>1.81</v>
      </c>
      <c r="P818" s="163"/>
      <c r="Q818" s="163">
        <f>SUM(Q819:Q852)</f>
        <v>0</v>
      </c>
      <c r="R818" s="163"/>
      <c r="S818" s="163"/>
      <c r="T818" s="164"/>
      <c r="U818" s="158"/>
      <c r="V818" s="158">
        <f>SUM(V819:V852)</f>
        <v>82.25</v>
      </c>
      <c r="W818" s="158"/>
      <c r="X818" s="158"/>
      <c r="AG818" t="s">
        <v>153</v>
      </c>
    </row>
    <row r="819" spans="1:60" outlineLevel="1" x14ac:dyDescent="0.2">
      <c r="A819" s="165">
        <v>221</v>
      </c>
      <c r="B819" s="166" t="s">
        <v>899</v>
      </c>
      <c r="C819" s="180" t="s">
        <v>900</v>
      </c>
      <c r="D819" s="181" t="s">
        <v>220</v>
      </c>
      <c r="E819" s="168">
        <v>63.496200000000002</v>
      </c>
      <c r="F819" s="167"/>
      <c r="G819" s="168">
        <f>ROUND(E819*F819,2)</f>
        <v>0</v>
      </c>
      <c r="H819" s="167"/>
      <c r="I819" s="168">
        <f>ROUND(E819*H819,2)</f>
        <v>0</v>
      </c>
      <c r="J819" s="167"/>
      <c r="K819" s="168">
        <f>ROUND(E819*J819,2)</f>
        <v>0</v>
      </c>
      <c r="L819" s="168">
        <v>21</v>
      </c>
      <c r="M819" s="168">
        <f>G819*(1+L819/100)</f>
        <v>0</v>
      </c>
      <c r="N819" s="168">
        <v>2.1000000000000001E-4</v>
      </c>
      <c r="O819" s="168">
        <f>ROUND(E819*N819,2)</f>
        <v>0.01</v>
      </c>
      <c r="P819" s="168">
        <v>0</v>
      </c>
      <c r="Q819" s="168">
        <f>ROUND(E819*P819,2)</f>
        <v>0</v>
      </c>
      <c r="R819" s="168"/>
      <c r="S819" s="168" t="s">
        <v>157</v>
      </c>
      <c r="T819" s="169" t="s">
        <v>157</v>
      </c>
      <c r="U819" s="156">
        <v>0.05</v>
      </c>
      <c r="V819" s="156">
        <f>ROUND(E819*U819,2)</f>
        <v>3.17</v>
      </c>
      <c r="W819" s="156"/>
      <c r="X819" s="156" t="s">
        <v>158</v>
      </c>
      <c r="Y819" s="149"/>
      <c r="Z819" s="149"/>
      <c r="AA819" s="149"/>
      <c r="AB819" s="149"/>
      <c r="AC819" s="149"/>
      <c r="AD819" s="149"/>
      <c r="AE819" s="149"/>
      <c r="AF819" s="149"/>
      <c r="AG819" s="149" t="s">
        <v>532</v>
      </c>
      <c r="AH819" s="149"/>
      <c r="AI819" s="149"/>
      <c r="AJ819" s="149"/>
      <c r="AK819" s="149"/>
      <c r="AL819" s="149"/>
      <c r="AM819" s="149"/>
      <c r="AN819" s="149"/>
      <c r="AO819" s="149"/>
      <c r="AP819" s="149"/>
      <c r="AQ819" s="149"/>
      <c r="AR819" s="149"/>
      <c r="AS819" s="149"/>
      <c r="AT819" s="149"/>
      <c r="AU819" s="149"/>
      <c r="AV819" s="149"/>
      <c r="AW819" s="149"/>
      <c r="AX819" s="149"/>
      <c r="AY819" s="149"/>
      <c r="AZ819" s="149"/>
      <c r="BA819" s="149"/>
      <c r="BB819" s="149"/>
      <c r="BC819" s="149"/>
      <c r="BD819" s="149"/>
      <c r="BE819" s="149"/>
      <c r="BF819" s="149"/>
      <c r="BG819" s="149"/>
      <c r="BH819" s="149"/>
    </row>
    <row r="820" spans="1:60" ht="33.75" outlineLevel="1" x14ac:dyDescent="0.2">
      <c r="A820" s="154"/>
      <c r="B820" s="155"/>
      <c r="C820" s="182" t="s">
        <v>901</v>
      </c>
      <c r="D820" s="183"/>
      <c r="E820" s="184">
        <v>59.09</v>
      </c>
      <c r="F820" s="156"/>
      <c r="G820" s="156"/>
      <c r="H820" s="156"/>
      <c r="I820" s="156"/>
      <c r="J820" s="156"/>
      <c r="K820" s="156"/>
      <c r="L820" s="156"/>
      <c r="M820" s="156"/>
      <c r="N820" s="156"/>
      <c r="O820" s="156"/>
      <c r="P820" s="156"/>
      <c r="Q820" s="156"/>
      <c r="R820" s="156"/>
      <c r="S820" s="156"/>
      <c r="T820" s="156"/>
      <c r="U820" s="156"/>
      <c r="V820" s="156"/>
      <c r="W820" s="156"/>
      <c r="X820" s="156"/>
      <c r="Y820" s="149"/>
      <c r="Z820" s="149"/>
      <c r="AA820" s="149"/>
      <c r="AB820" s="149"/>
      <c r="AC820" s="149"/>
      <c r="AD820" s="149"/>
      <c r="AE820" s="149"/>
      <c r="AF820" s="149"/>
      <c r="AG820" s="149" t="s">
        <v>163</v>
      </c>
      <c r="AH820" s="149">
        <v>0</v>
      </c>
      <c r="AI820" s="149"/>
      <c r="AJ820" s="149"/>
      <c r="AK820" s="149"/>
      <c r="AL820" s="149"/>
      <c r="AM820" s="149"/>
      <c r="AN820" s="149"/>
      <c r="AO820" s="149"/>
      <c r="AP820" s="149"/>
      <c r="AQ820" s="149"/>
      <c r="AR820" s="149"/>
      <c r="AS820" s="149"/>
      <c r="AT820" s="149"/>
      <c r="AU820" s="149"/>
      <c r="AV820" s="149"/>
      <c r="AW820" s="149"/>
      <c r="AX820" s="149"/>
      <c r="AY820" s="149"/>
      <c r="AZ820" s="149"/>
      <c r="BA820" s="149"/>
      <c r="BB820" s="149"/>
      <c r="BC820" s="149"/>
      <c r="BD820" s="149"/>
      <c r="BE820" s="149"/>
      <c r="BF820" s="149"/>
      <c r="BG820" s="149"/>
      <c r="BH820" s="149"/>
    </row>
    <row r="821" spans="1:60" outlineLevel="1" x14ac:dyDescent="0.2">
      <c r="A821" s="154"/>
      <c r="B821" s="155"/>
      <c r="C821" s="182" t="s">
        <v>902</v>
      </c>
      <c r="D821" s="183"/>
      <c r="E821" s="184">
        <v>2.8361999999999998</v>
      </c>
      <c r="F821" s="156"/>
      <c r="G821" s="156"/>
      <c r="H821" s="156"/>
      <c r="I821" s="156"/>
      <c r="J821" s="156"/>
      <c r="K821" s="156"/>
      <c r="L821" s="156"/>
      <c r="M821" s="156"/>
      <c r="N821" s="156"/>
      <c r="O821" s="156"/>
      <c r="P821" s="156"/>
      <c r="Q821" s="156"/>
      <c r="R821" s="156"/>
      <c r="S821" s="156"/>
      <c r="T821" s="156"/>
      <c r="U821" s="156"/>
      <c r="V821" s="156"/>
      <c r="W821" s="156"/>
      <c r="X821" s="156"/>
      <c r="Y821" s="149"/>
      <c r="Z821" s="149"/>
      <c r="AA821" s="149"/>
      <c r="AB821" s="149"/>
      <c r="AC821" s="149"/>
      <c r="AD821" s="149"/>
      <c r="AE821" s="149"/>
      <c r="AF821" s="149"/>
      <c r="AG821" s="149" t="s">
        <v>163</v>
      </c>
      <c r="AH821" s="149">
        <v>0</v>
      </c>
      <c r="AI821" s="149"/>
      <c r="AJ821" s="149"/>
      <c r="AK821" s="149"/>
      <c r="AL821" s="149"/>
      <c r="AM821" s="149"/>
      <c r="AN821" s="149"/>
      <c r="AO821" s="149"/>
      <c r="AP821" s="149"/>
      <c r="AQ821" s="149"/>
      <c r="AR821" s="149"/>
      <c r="AS821" s="149"/>
      <c r="AT821" s="149"/>
      <c r="AU821" s="149"/>
      <c r="AV821" s="149"/>
      <c r="AW821" s="149"/>
      <c r="AX821" s="149"/>
      <c r="AY821" s="149"/>
      <c r="AZ821" s="149"/>
      <c r="BA821" s="149"/>
      <c r="BB821" s="149"/>
      <c r="BC821" s="149"/>
      <c r="BD821" s="149"/>
      <c r="BE821" s="149"/>
      <c r="BF821" s="149"/>
      <c r="BG821" s="149"/>
      <c r="BH821" s="149"/>
    </row>
    <row r="822" spans="1:60" outlineLevel="1" x14ac:dyDescent="0.2">
      <c r="A822" s="154"/>
      <c r="B822" s="155"/>
      <c r="C822" s="182" t="s">
        <v>903</v>
      </c>
      <c r="D822" s="183"/>
      <c r="E822" s="184">
        <v>1.57</v>
      </c>
      <c r="F822" s="156"/>
      <c r="G822" s="156"/>
      <c r="H822" s="156"/>
      <c r="I822" s="156"/>
      <c r="J822" s="156"/>
      <c r="K822" s="156"/>
      <c r="L822" s="156"/>
      <c r="M822" s="156"/>
      <c r="N822" s="156"/>
      <c r="O822" s="156"/>
      <c r="P822" s="156"/>
      <c r="Q822" s="156"/>
      <c r="R822" s="156"/>
      <c r="S822" s="156"/>
      <c r="T822" s="156"/>
      <c r="U822" s="156"/>
      <c r="V822" s="156"/>
      <c r="W822" s="156"/>
      <c r="X822" s="156"/>
      <c r="Y822" s="149"/>
      <c r="Z822" s="149"/>
      <c r="AA822" s="149"/>
      <c r="AB822" s="149"/>
      <c r="AC822" s="149"/>
      <c r="AD822" s="149"/>
      <c r="AE822" s="149"/>
      <c r="AF822" s="149"/>
      <c r="AG822" s="149" t="s">
        <v>163</v>
      </c>
      <c r="AH822" s="149">
        <v>0</v>
      </c>
      <c r="AI822" s="149"/>
      <c r="AJ822" s="149"/>
      <c r="AK822" s="149"/>
      <c r="AL822" s="149"/>
      <c r="AM822" s="149"/>
      <c r="AN822" s="149"/>
      <c r="AO822" s="149"/>
      <c r="AP822" s="149"/>
      <c r="AQ822" s="149"/>
      <c r="AR822" s="149"/>
      <c r="AS822" s="149"/>
      <c r="AT822" s="149"/>
      <c r="AU822" s="149"/>
      <c r="AV822" s="149"/>
      <c r="AW822" s="149"/>
      <c r="AX822" s="149"/>
      <c r="AY822" s="149"/>
      <c r="AZ822" s="149"/>
      <c r="BA822" s="149"/>
      <c r="BB822" s="149"/>
      <c r="BC822" s="149"/>
      <c r="BD822" s="149"/>
      <c r="BE822" s="149"/>
      <c r="BF822" s="149"/>
      <c r="BG822" s="149"/>
      <c r="BH822" s="149"/>
    </row>
    <row r="823" spans="1:60" outlineLevel="1" x14ac:dyDescent="0.2">
      <c r="A823" s="165">
        <v>222</v>
      </c>
      <c r="B823" s="166" t="s">
        <v>904</v>
      </c>
      <c r="C823" s="180" t="s">
        <v>905</v>
      </c>
      <c r="D823" s="181" t="s">
        <v>238</v>
      </c>
      <c r="E823" s="168">
        <v>60.28</v>
      </c>
      <c r="F823" s="167"/>
      <c r="G823" s="168">
        <f>ROUND(E823*F823,2)</f>
        <v>0</v>
      </c>
      <c r="H823" s="167"/>
      <c r="I823" s="168">
        <f>ROUND(E823*H823,2)</f>
        <v>0</v>
      </c>
      <c r="J823" s="167"/>
      <c r="K823" s="168">
        <f>ROUND(E823*J823,2)</f>
        <v>0</v>
      </c>
      <c r="L823" s="168">
        <v>21</v>
      </c>
      <c r="M823" s="168">
        <f>G823*(1+L823/100)</f>
        <v>0</v>
      </c>
      <c r="N823" s="168">
        <v>0</v>
      </c>
      <c r="O823" s="168">
        <f>ROUND(E823*N823,2)</f>
        <v>0</v>
      </c>
      <c r="P823" s="168">
        <v>0</v>
      </c>
      <c r="Q823" s="168">
        <f>ROUND(E823*P823,2)</f>
        <v>0</v>
      </c>
      <c r="R823" s="168"/>
      <c r="S823" s="168" t="s">
        <v>157</v>
      </c>
      <c r="T823" s="169" t="s">
        <v>157</v>
      </c>
      <c r="U823" s="156">
        <v>0.24</v>
      </c>
      <c r="V823" s="156">
        <f>ROUND(E823*U823,2)</f>
        <v>14.47</v>
      </c>
      <c r="W823" s="156"/>
      <c r="X823" s="156" t="s">
        <v>158</v>
      </c>
      <c r="Y823" s="149"/>
      <c r="Z823" s="149"/>
      <c r="AA823" s="149"/>
      <c r="AB823" s="149"/>
      <c r="AC823" s="149"/>
      <c r="AD823" s="149"/>
      <c r="AE823" s="149"/>
      <c r="AF823" s="149"/>
      <c r="AG823" s="149" t="s">
        <v>532</v>
      </c>
      <c r="AH823" s="149"/>
      <c r="AI823" s="149"/>
      <c r="AJ823" s="149"/>
      <c r="AK823" s="149"/>
      <c r="AL823" s="149"/>
      <c r="AM823" s="149"/>
      <c r="AN823" s="149"/>
      <c r="AO823" s="149"/>
      <c r="AP823" s="149"/>
      <c r="AQ823" s="149"/>
      <c r="AR823" s="149"/>
      <c r="AS823" s="149"/>
      <c r="AT823" s="149"/>
      <c r="AU823" s="149"/>
      <c r="AV823" s="149"/>
      <c r="AW823" s="149"/>
      <c r="AX823" s="149"/>
      <c r="AY823" s="149"/>
      <c r="AZ823" s="149"/>
      <c r="BA823" s="149"/>
      <c r="BB823" s="149"/>
      <c r="BC823" s="149"/>
      <c r="BD823" s="149"/>
      <c r="BE823" s="149"/>
      <c r="BF823" s="149"/>
      <c r="BG823" s="149"/>
      <c r="BH823" s="149"/>
    </row>
    <row r="824" spans="1:60" outlineLevel="1" x14ac:dyDescent="0.2">
      <c r="A824" s="154"/>
      <c r="B824" s="155"/>
      <c r="C824" s="253" t="s">
        <v>400</v>
      </c>
      <c r="D824" s="254"/>
      <c r="E824" s="254"/>
      <c r="F824" s="254"/>
      <c r="G824" s="254"/>
      <c r="H824" s="156"/>
      <c r="I824" s="156"/>
      <c r="J824" s="156"/>
      <c r="K824" s="156"/>
      <c r="L824" s="156"/>
      <c r="M824" s="156"/>
      <c r="N824" s="156"/>
      <c r="O824" s="156"/>
      <c r="P824" s="156"/>
      <c r="Q824" s="156"/>
      <c r="R824" s="156"/>
      <c r="S824" s="156"/>
      <c r="T824" s="156"/>
      <c r="U824" s="156"/>
      <c r="V824" s="156"/>
      <c r="W824" s="156"/>
      <c r="X824" s="156"/>
      <c r="Y824" s="149"/>
      <c r="Z824" s="149"/>
      <c r="AA824" s="149"/>
      <c r="AB824" s="149"/>
      <c r="AC824" s="149"/>
      <c r="AD824" s="149"/>
      <c r="AE824" s="149"/>
      <c r="AF824" s="149"/>
      <c r="AG824" s="149" t="s">
        <v>161</v>
      </c>
      <c r="AH824" s="149"/>
      <c r="AI824" s="149"/>
      <c r="AJ824" s="149"/>
      <c r="AK824" s="149"/>
      <c r="AL824" s="149"/>
      <c r="AM824" s="149"/>
      <c r="AN824" s="149"/>
      <c r="AO824" s="149"/>
      <c r="AP824" s="149"/>
      <c r="AQ824" s="149"/>
      <c r="AR824" s="149"/>
      <c r="AS824" s="149"/>
      <c r="AT824" s="149"/>
      <c r="AU824" s="149"/>
      <c r="AV824" s="149"/>
      <c r="AW824" s="149"/>
      <c r="AX824" s="149"/>
      <c r="AY824" s="149"/>
      <c r="AZ824" s="149"/>
      <c r="BA824" s="149"/>
      <c r="BB824" s="149"/>
      <c r="BC824" s="149"/>
      <c r="BD824" s="149"/>
      <c r="BE824" s="149"/>
      <c r="BF824" s="149"/>
      <c r="BG824" s="149"/>
      <c r="BH824" s="149"/>
    </row>
    <row r="825" spans="1:60" outlineLevel="1" x14ac:dyDescent="0.2">
      <c r="A825" s="154"/>
      <c r="B825" s="155"/>
      <c r="C825" s="255" t="s">
        <v>906</v>
      </c>
      <c r="D825" s="256"/>
      <c r="E825" s="256"/>
      <c r="F825" s="256"/>
      <c r="G825" s="256"/>
      <c r="H825" s="156"/>
      <c r="I825" s="156"/>
      <c r="J825" s="156"/>
      <c r="K825" s="156"/>
      <c r="L825" s="156"/>
      <c r="M825" s="156"/>
      <c r="N825" s="156"/>
      <c r="O825" s="156"/>
      <c r="P825" s="156"/>
      <c r="Q825" s="156"/>
      <c r="R825" s="156"/>
      <c r="S825" s="156"/>
      <c r="T825" s="156"/>
      <c r="U825" s="156"/>
      <c r="V825" s="156"/>
      <c r="W825" s="156"/>
      <c r="X825" s="156"/>
      <c r="Y825" s="149"/>
      <c r="Z825" s="149"/>
      <c r="AA825" s="149"/>
      <c r="AB825" s="149"/>
      <c r="AC825" s="149"/>
      <c r="AD825" s="149"/>
      <c r="AE825" s="149"/>
      <c r="AF825" s="149"/>
      <c r="AG825" s="149" t="s">
        <v>161</v>
      </c>
      <c r="AH825" s="149"/>
      <c r="AI825" s="149"/>
      <c r="AJ825" s="149"/>
      <c r="AK825" s="149"/>
      <c r="AL825" s="149"/>
      <c r="AM825" s="149"/>
      <c r="AN825" s="149"/>
      <c r="AO825" s="149"/>
      <c r="AP825" s="149"/>
      <c r="AQ825" s="149"/>
      <c r="AR825" s="149"/>
      <c r="AS825" s="149"/>
      <c r="AT825" s="149"/>
      <c r="AU825" s="149"/>
      <c r="AV825" s="149"/>
      <c r="AW825" s="149"/>
      <c r="AX825" s="149"/>
      <c r="AY825" s="149"/>
      <c r="AZ825" s="149"/>
      <c r="BA825" s="149"/>
      <c r="BB825" s="149"/>
      <c r="BC825" s="149"/>
      <c r="BD825" s="149"/>
      <c r="BE825" s="149"/>
      <c r="BF825" s="149"/>
      <c r="BG825" s="149"/>
      <c r="BH825" s="149"/>
    </row>
    <row r="826" spans="1:60" outlineLevel="1" x14ac:dyDescent="0.2">
      <c r="A826" s="154"/>
      <c r="B826" s="155"/>
      <c r="C826" s="255" t="s">
        <v>907</v>
      </c>
      <c r="D826" s="256"/>
      <c r="E826" s="256"/>
      <c r="F826" s="256"/>
      <c r="G826" s="256"/>
      <c r="H826" s="156"/>
      <c r="I826" s="156"/>
      <c r="J826" s="156"/>
      <c r="K826" s="156"/>
      <c r="L826" s="156"/>
      <c r="M826" s="156"/>
      <c r="N826" s="156"/>
      <c r="O826" s="156"/>
      <c r="P826" s="156"/>
      <c r="Q826" s="156"/>
      <c r="R826" s="156"/>
      <c r="S826" s="156"/>
      <c r="T826" s="156"/>
      <c r="U826" s="156"/>
      <c r="V826" s="156"/>
      <c r="W826" s="156"/>
      <c r="X826" s="156"/>
      <c r="Y826" s="149"/>
      <c r="Z826" s="149"/>
      <c r="AA826" s="149"/>
      <c r="AB826" s="149"/>
      <c r="AC826" s="149"/>
      <c r="AD826" s="149"/>
      <c r="AE826" s="149"/>
      <c r="AF826" s="149"/>
      <c r="AG826" s="149" t="s">
        <v>161</v>
      </c>
      <c r="AH826" s="149"/>
      <c r="AI826" s="149"/>
      <c r="AJ826" s="149"/>
      <c r="AK826" s="149"/>
      <c r="AL826" s="149"/>
      <c r="AM826" s="149"/>
      <c r="AN826" s="149"/>
      <c r="AO826" s="149"/>
      <c r="AP826" s="149"/>
      <c r="AQ826" s="149"/>
      <c r="AR826" s="149"/>
      <c r="AS826" s="149"/>
      <c r="AT826" s="149"/>
      <c r="AU826" s="149"/>
      <c r="AV826" s="149"/>
      <c r="AW826" s="149"/>
      <c r="AX826" s="149"/>
      <c r="AY826" s="149"/>
      <c r="AZ826" s="149"/>
      <c r="BA826" s="149"/>
      <c r="BB826" s="149"/>
      <c r="BC826" s="149"/>
      <c r="BD826" s="149"/>
      <c r="BE826" s="149"/>
      <c r="BF826" s="149"/>
      <c r="BG826" s="149"/>
      <c r="BH826" s="149"/>
    </row>
    <row r="827" spans="1:60" outlineLevel="1" x14ac:dyDescent="0.2">
      <c r="A827" s="154"/>
      <c r="B827" s="155"/>
      <c r="C827" s="255" t="s">
        <v>510</v>
      </c>
      <c r="D827" s="256"/>
      <c r="E827" s="256"/>
      <c r="F827" s="256"/>
      <c r="G827" s="256"/>
      <c r="H827" s="156"/>
      <c r="I827" s="156"/>
      <c r="J827" s="156"/>
      <c r="K827" s="156"/>
      <c r="L827" s="156"/>
      <c r="M827" s="156"/>
      <c r="N827" s="156"/>
      <c r="O827" s="156"/>
      <c r="P827" s="156"/>
      <c r="Q827" s="156"/>
      <c r="R827" s="156"/>
      <c r="S827" s="156"/>
      <c r="T827" s="156"/>
      <c r="U827" s="156"/>
      <c r="V827" s="156"/>
      <c r="W827" s="156"/>
      <c r="X827" s="156"/>
      <c r="Y827" s="149"/>
      <c r="Z827" s="149"/>
      <c r="AA827" s="149"/>
      <c r="AB827" s="149"/>
      <c r="AC827" s="149"/>
      <c r="AD827" s="149"/>
      <c r="AE827" s="149"/>
      <c r="AF827" s="149"/>
      <c r="AG827" s="149" t="s">
        <v>161</v>
      </c>
      <c r="AH827" s="149"/>
      <c r="AI827" s="149"/>
      <c r="AJ827" s="149"/>
      <c r="AK827" s="149"/>
      <c r="AL827" s="149"/>
      <c r="AM827" s="149"/>
      <c r="AN827" s="149"/>
      <c r="AO827" s="149"/>
      <c r="AP827" s="149"/>
      <c r="AQ827" s="149"/>
      <c r="AR827" s="149"/>
      <c r="AS827" s="149"/>
      <c r="AT827" s="149"/>
      <c r="AU827" s="149"/>
      <c r="AV827" s="149"/>
      <c r="AW827" s="149"/>
      <c r="AX827" s="149"/>
      <c r="AY827" s="149"/>
      <c r="AZ827" s="149"/>
      <c r="BA827" s="149"/>
      <c r="BB827" s="149"/>
      <c r="BC827" s="149"/>
      <c r="BD827" s="149"/>
      <c r="BE827" s="149"/>
      <c r="BF827" s="149"/>
      <c r="BG827" s="149"/>
      <c r="BH827" s="149"/>
    </row>
    <row r="828" spans="1:60" outlineLevel="1" x14ac:dyDescent="0.2">
      <c r="A828" s="154"/>
      <c r="B828" s="155"/>
      <c r="C828" s="255" t="s">
        <v>908</v>
      </c>
      <c r="D828" s="256"/>
      <c r="E828" s="256"/>
      <c r="F828" s="256"/>
      <c r="G828" s="256"/>
      <c r="H828" s="156"/>
      <c r="I828" s="156"/>
      <c r="J828" s="156"/>
      <c r="K828" s="156"/>
      <c r="L828" s="156"/>
      <c r="M828" s="156"/>
      <c r="N828" s="156"/>
      <c r="O828" s="156"/>
      <c r="P828" s="156"/>
      <c r="Q828" s="156"/>
      <c r="R828" s="156"/>
      <c r="S828" s="156"/>
      <c r="T828" s="156"/>
      <c r="U828" s="156"/>
      <c r="V828" s="156"/>
      <c r="W828" s="156"/>
      <c r="X828" s="156"/>
      <c r="Y828" s="149"/>
      <c r="Z828" s="149"/>
      <c r="AA828" s="149"/>
      <c r="AB828" s="149"/>
      <c r="AC828" s="149"/>
      <c r="AD828" s="149"/>
      <c r="AE828" s="149"/>
      <c r="AF828" s="149"/>
      <c r="AG828" s="149" t="s">
        <v>161</v>
      </c>
      <c r="AH828" s="149"/>
      <c r="AI828" s="149"/>
      <c r="AJ828" s="149"/>
      <c r="AK828" s="149"/>
      <c r="AL828" s="149"/>
      <c r="AM828" s="149"/>
      <c r="AN828" s="149"/>
      <c r="AO828" s="149"/>
      <c r="AP828" s="149"/>
      <c r="AQ828" s="149"/>
      <c r="AR828" s="149"/>
      <c r="AS828" s="149"/>
      <c r="AT828" s="149"/>
      <c r="AU828" s="149"/>
      <c r="AV828" s="149"/>
      <c r="AW828" s="149"/>
      <c r="AX828" s="149"/>
      <c r="AY828" s="149"/>
      <c r="AZ828" s="149"/>
      <c r="BA828" s="149"/>
      <c r="BB828" s="149"/>
      <c r="BC828" s="149"/>
      <c r="BD828" s="149"/>
      <c r="BE828" s="149"/>
      <c r="BF828" s="149"/>
      <c r="BG828" s="149"/>
      <c r="BH828" s="149"/>
    </row>
    <row r="829" spans="1:60" outlineLevel="1" x14ac:dyDescent="0.2">
      <c r="A829" s="154"/>
      <c r="B829" s="155"/>
      <c r="C829" s="255" t="s">
        <v>909</v>
      </c>
      <c r="D829" s="256"/>
      <c r="E829" s="256"/>
      <c r="F829" s="256"/>
      <c r="G829" s="256"/>
      <c r="H829" s="156"/>
      <c r="I829" s="156"/>
      <c r="J829" s="156"/>
      <c r="K829" s="156"/>
      <c r="L829" s="156"/>
      <c r="M829" s="156"/>
      <c r="N829" s="156"/>
      <c r="O829" s="156"/>
      <c r="P829" s="156"/>
      <c r="Q829" s="156"/>
      <c r="R829" s="156"/>
      <c r="S829" s="156"/>
      <c r="T829" s="156"/>
      <c r="U829" s="156"/>
      <c r="V829" s="156"/>
      <c r="W829" s="156"/>
      <c r="X829" s="156"/>
      <c r="Y829" s="149"/>
      <c r="Z829" s="149"/>
      <c r="AA829" s="149"/>
      <c r="AB829" s="149"/>
      <c r="AC829" s="149"/>
      <c r="AD829" s="149"/>
      <c r="AE829" s="149"/>
      <c r="AF829" s="149"/>
      <c r="AG829" s="149" t="s">
        <v>161</v>
      </c>
      <c r="AH829" s="149"/>
      <c r="AI829" s="149"/>
      <c r="AJ829" s="149"/>
      <c r="AK829" s="149"/>
      <c r="AL829" s="149"/>
      <c r="AM829" s="149"/>
      <c r="AN829" s="149"/>
      <c r="AO829" s="149"/>
      <c r="AP829" s="149"/>
      <c r="AQ829" s="149"/>
      <c r="AR829" s="149"/>
      <c r="AS829" s="149"/>
      <c r="AT829" s="149"/>
      <c r="AU829" s="149"/>
      <c r="AV829" s="149"/>
      <c r="AW829" s="149"/>
      <c r="AX829" s="149"/>
      <c r="AY829" s="149"/>
      <c r="AZ829" s="149"/>
      <c r="BA829" s="149"/>
      <c r="BB829" s="149"/>
      <c r="BC829" s="149"/>
      <c r="BD829" s="149"/>
      <c r="BE829" s="149"/>
      <c r="BF829" s="149"/>
      <c r="BG829" s="149"/>
      <c r="BH829" s="149"/>
    </row>
    <row r="830" spans="1:60" outlineLevel="1" x14ac:dyDescent="0.2">
      <c r="A830" s="154"/>
      <c r="B830" s="155"/>
      <c r="C830" s="182" t="s">
        <v>910</v>
      </c>
      <c r="D830" s="183"/>
      <c r="E830" s="184"/>
      <c r="F830" s="156"/>
      <c r="G830" s="156"/>
      <c r="H830" s="156"/>
      <c r="I830" s="156"/>
      <c r="J830" s="156"/>
      <c r="K830" s="156"/>
      <c r="L830" s="156"/>
      <c r="M830" s="156"/>
      <c r="N830" s="156"/>
      <c r="O830" s="156"/>
      <c r="P830" s="156"/>
      <c r="Q830" s="156"/>
      <c r="R830" s="156"/>
      <c r="S830" s="156"/>
      <c r="T830" s="156"/>
      <c r="U830" s="156"/>
      <c r="V830" s="156"/>
      <c r="W830" s="156"/>
      <c r="X830" s="156"/>
      <c r="Y830" s="149"/>
      <c r="Z830" s="149"/>
      <c r="AA830" s="149"/>
      <c r="AB830" s="149"/>
      <c r="AC830" s="149"/>
      <c r="AD830" s="149"/>
      <c r="AE830" s="149"/>
      <c r="AF830" s="149"/>
      <c r="AG830" s="149" t="s">
        <v>163</v>
      </c>
      <c r="AH830" s="149">
        <v>0</v>
      </c>
      <c r="AI830" s="149"/>
      <c r="AJ830" s="149"/>
      <c r="AK830" s="149"/>
      <c r="AL830" s="149"/>
      <c r="AM830" s="149"/>
      <c r="AN830" s="149"/>
      <c r="AO830" s="149"/>
      <c r="AP830" s="149"/>
      <c r="AQ830" s="149"/>
      <c r="AR830" s="149"/>
      <c r="AS830" s="149"/>
      <c r="AT830" s="149"/>
      <c r="AU830" s="149"/>
      <c r="AV830" s="149"/>
      <c r="AW830" s="149"/>
      <c r="AX830" s="149"/>
      <c r="AY830" s="149"/>
      <c r="AZ830" s="149"/>
      <c r="BA830" s="149"/>
      <c r="BB830" s="149"/>
      <c r="BC830" s="149"/>
      <c r="BD830" s="149"/>
      <c r="BE830" s="149"/>
      <c r="BF830" s="149"/>
      <c r="BG830" s="149"/>
      <c r="BH830" s="149"/>
    </row>
    <row r="831" spans="1:60" ht="22.5" outlineLevel="1" x14ac:dyDescent="0.2">
      <c r="A831" s="154"/>
      <c r="B831" s="155"/>
      <c r="C831" s="182" t="s">
        <v>911</v>
      </c>
      <c r="D831" s="183"/>
      <c r="E831" s="184">
        <v>13.24</v>
      </c>
      <c r="F831" s="156"/>
      <c r="G831" s="156"/>
      <c r="H831" s="156"/>
      <c r="I831" s="156"/>
      <c r="J831" s="156"/>
      <c r="K831" s="156"/>
      <c r="L831" s="156"/>
      <c r="M831" s="156"/>
      <c r="N831" s="156"/>
      <c r="O831" s="156"/>
      <c r="P831" s="156"/>
      <c r="Q831" s="156"/>
      <c r="R831" s="156"/>
      <c r="S831" s="156"/>
      <c r="T831" s="156"/>
      <c r="U831" s="156"/>
      <c r="V831" s="156"/>
      <c r="W831" s="156"/>
      <c r="X831" s="156"/>
      <c r="Y831" s="149"/>
      <c r="Z831" s="149"/>
      <c r="AA831" s="149"/>
      <c r="AB831" s="149"/>
      <c r="AC831" s="149"/>
      <c r="AD831" s="149"/>
      <c r="AE831" s="149"/>
      <c r="AF831" s="149"/>
      <c r="AG831" s="149" t="s">
        <v>163</v>
      </c>
      <c r="AH831" s="149">
        <v>0</v>
      </c>
      <c r="AI831" s="149"/>
      <c r="AJ831" s="149"/>
      <c r="AK831" s="149"/>
      <c r="AL831" s="149"/>
      <c r="AM831" s="149"/>
      <c r="AN831" s="149"/>
      <c r="AO831" s="149"/>
      <c r="AP831" s="149"/>
      <c r="AQ831" s="149"/>
      <c r="AR831" s="149"/>
      <c r="AS831" s="149"/>
      <c r="AT831" s="149"/>
      <c r="AU831" s="149"/>
      <c r="AV831" s="149"/>
      <c r="AW831" s="149"/>
      <c r="AX831" s="149"/>
      <c r="AY831" s="149"/>
      <c r="AZ831" s="149"/>
      <c r="BA831" s="149"/>
      <c r="BB831" s="149"/>
      <c r="BC831" s="149"/>
      <c r="BD831" s="149"/>
      <c r="BE831" s="149"/>
      <c r="BF831" s="149"/>
      <c r="BG831" s="149"/>
      <c r="BH831" s="149"/>
    </row>
    <row r="832" spans="1:60" outlineLevel="1" x14ac:dyDescent="0.2">
      <c r="A832" s="154"/>
      <c r="B832" s="155"/>
      <c r="C832" s="182" t="s">
        <v>912</v>
      </c>
      <c r="D832" s="183"/>
      <c r="E832" s="184">
        <v>7.54</v>
      </c>
      <c r="F832" s="156"/>
      <c r="G832" s="156"/>
      <c r="H832" s="156"/>
      <c r="I832" s="156"/>
      <c r="J832" s="156"/>
      <c r="K832" s="156"/>
      <c r="L832" s="156"/>
      <c r="M832" s="156"/>
      <c r="N832" s="156"/>
      <c r="O832" s="156"/>
      <c r="P832" s="156"/>
      <c r="Q832" s="156"/>
      <c r="R832" s="156"/>
      <c r="S832" s="156"/>
      <c r="T832" s="156"/>
      <c r="U832" s="156"/>
      <c r="V832" s="156"/>
      <c r="W832" s="156"/>
      <c r="X832" s="156"/>
      <c r="Y832" s="149"/>
      <c r="Z832" s="149"/>
      <c r="AA832" s="149"/>
      <c r="AB832" s="149"/>
      <c r="AC832" s="149"/>
      <c r="AD832" s="149"/>
      <c r="AE832" s="149"/>
      <c r="AF832" s="149"/>
      <c r="AG832" s="149" t="s">
        <v>163</v>
      </c>
      <c r="AH832" s="149">
        <v>0</v>
      </c>
      <c r="AI832" s="149"/>
      <c r="AJ832" s="149"/>
      <c r="AK832" s="149"/>
      <c r="AL832" s="149"/>
      <c r="AM832" s="149"/>
      <c r="AN832" s="149"/>
      <c r="AO832" s="149"/>
      <c r="AP832" s="149"/>
      <c r="AQ832" s="149"/>
      <c r="AR832" s="149"/>
      <c r="AS832" s="149"/>
      <c r="AT832" s="149"/>
      <c r="AU832" s="149"/>
      <c r="AV832" s="149"/>
      <c r="AW832" s="149"/>
      <c r="AX832" s="149"/>
      <c r="AY832" s="149"/>
      <c r="AZ832" s="149"/>
      <c r="BA832" s="149"/>
      <c r="BB832" s="149"/>
      <c r="BC832" s="149"/>
      <c r="BD832" s="149"/>
      <c r="BE832" s="149"/>
      <c r="BF832" s="149"/>
      <c r="BG832" s="149"/>
      <c r="BH832" s="149"/>
    </row>
    <row r="833" spans="1:60" outlineLevel="1" x14ac:dyDescent="0.2">
      <c r="A833" s="154"/>
      <c r="B833" s="155"/>
      <c r="C833" s="182" t="s">
        <v>913</v>
      </c>
      <c r="D833" s="183"/>
      <c r="E833" s="184">
        <v>3.65</v>
      </c>
      <c r="F833" s="156"/>
      <c r="G833" s="156"/>
      <c r="H833" s="156"/>
      <c r="I833" s="156"/>
      <c r="J833" s="156"/>
      <c r="K833" s="156"/>
      <c r="L833" s="156"/>
      <c r="M833" s="156"/>
      <c r="N833" s="156"/>
      <c r="O833" s="156"/>
      <c r="P833" s="156"/>
      <c r="Q833" s="156"/>
      <c r="R833" s="156"/>
      <c r="S833" s="156"/>
      <c r="T833" s="156"/>
      <c r="U833" s="156"/>
      <c r="V833" s="156"/>
      <c r="W833" s="156"/>
      <c r="X833" s="156"/>
      <c r="Y833" s="149"/>
      <c r="Z833" s="149"/>
      <c r="AA833" s="149"/>
      <c r="AB833" s="149"/>
      <c r="AC833" s="149"/>
      <c r="AD833" s="149"/>
      <c r="AE833" s="149"/>
      <c r="AF833" s="149"/>
      <c r="AG833" s="149" t="s">
        <v>163</v>
      </c>
      <c r="AH833" s="149">
        <v>0</v>
      </c>
      <c r="AI833" s="149"/>
      <c r="AJ833" s="149"/>
      <c r="AK833" s="149"/>
      <c r="AL833" s="149"/>
      <c r="AM833" s="149"/>
      <c r="AN833" s="149"/>
      <c r="AO833" s="149"/>
      <c r="AP833" s="149"/>
      <c r="AQ833" s="149"/>
      <c r="AR833" s="149"/>
      <c r="AS833" s="149"/>
      <c r="AT833" s="149"/>
      <c r="AU833" s="149"/>
      <c r="AV833" s="149"/>
      <c r="AW833" s="149"/>
      <c r="AX833" s="149"/>
      <c r="AY833" s="149"/>
      <c r="AZ833" s="149"/>
      <c r="BA833" s="149"/>
      <c r="BB833" s="149"/>
      <c r="BC833" s="149"/>
      <c r="BD833" s="149"/>
      <c r="BE833" s="149"/>
      <c r="BF833" s="149"/>
      <c r="BG833" s="149"/>
      <c r="BH833" s="149"/>
    </row>
    <row r="834" spans="1:60" outlineLevel="1" x14ac:dyDescent="0.2">
      <c r="A834" s="154"/>
      <c r="B834" s="155"/>
      <c r="C834" s="182" t="s">
        <v>914</v>
      </c>
      <c r="D834" s="183"/>
      <c r="E834" s="184">
        <v>11.72</v>
      </c>
      <c r="F834" s="156"/>
      <c r="G834" s="156"/>
      <c r="H834" s="156"/>
      <c r="I834" s="156"/>
      <c r="J834" s="156"/>
      <c r="K834" s="156"/>
      <c r="L834" s="156"/>
      <c r="M834" s="156"/>
      <c r="N834" s="156"/>
      <c r="O834" s="156"/>
      <c r="P834" s="156"/>
      <c r="Q834" s="156"/>
      <c r="R834" s="156"/>
      <c r="S834" s="156"/>
      <c r="T834" s="156"/>
      <c r="U834" s="156"/>
      <c r="V834" s="156"/>
      <c r="W834" s="156"/>
      <c r="X834" s="156"/>
      <c r="Y834" s="149"/>
      <c r="Z834" s="149"/>
      <c r="AA834" s="149"/>
      <c r="AB834" s="149"/>
      <c r="AC834" s="149"/>
      <c r="AD834" s="149"/>
      <c r="AE834" s="149"/>
      <c r="AF834" s="149"/>
      <c r="AG834" s="149" t="s">
        <v>163</v>
      </c>
      <c r="AH834" s="149">
        <v>0</v>
      </c>
      <c r="AI834" s="149"/>
      <c r="AJ834" s="149"/>
      <c r="AK834" s="149"/>
      <c r="AL834" s="149"/>
      <c r="AM834" s="149"/>
      <c r="AN834" s="149"/>
      <c r="AO834" s="149"/>
      <c r="AP834" s="149"/>
      <c r="AQ834" s="149"/>
      <c r="AR834" s="149"/>
      <c r="AS834" s="149"/>
      <c r="AT834" s="149"/>
      <c r="AU834" s="149"/>
      <c r="AV834" s="149"/>
      <c r="AW834" s="149"/>
      <c r="AX834" s="149"/>
      <c r="AY834" s="149"/>
      <c r="AZ834" s="149"/>
      <c r="BA834" s="149"/>
      <c r="BB834" s="149"/>
      <c r="BC834" s="149"/>
      <c r="BD834" s="149"/>
      <c r="BE834" s="149"/>
      <c r="BF834" s="149"/>
      <c r="BG834" s="149"/>
      <c r="BH834" s="149"/>
    </row>
    <row r="835" spans="1:60" outlineLevel="1" x14ac:dyDescent="0.2">
      <c r="A835" s="154"/>
      <c r="B835" s="155"/>
      <c r="C835" s="182" t="s">
        <v>915</v>
      </c>
      <c r="D835" s="183"/>
      <c r="E835" s="184">
        <v>4.38</v>
      </c>
      <c r="F835" s="156"/>
      <c r="G835" s="156"/>
      <c r="H835" s="156"/>
      <c r="I835" s="156"/>
      <c r="J835" s="156"/>
      <c r="K835" s="156"/>
      <c r="L835" s="156"/>
      <c r="M835" s="156"/>
      <c r="N835" s="156"/>
      <c r="O835" s="156"/>
      <c r="P835" s="156"/>
      <c r="Q835" s="156"/>
      <c r="R835" s="156"/>
      <c r="S835" s="156"/>
      <c r="T835" s="156"/>
      <c r="U835" s="156"/>
      <c r="V835" s="156"/>
      <c r="W835" s="156"/>
      <c r="X835" s="156"/>
      <c r="Y835" s="149"/>
      <c r="Z835" s="149"/>
      <c r="AA835" s="149"/>
      <c r="AB835" s="149"/>
      <c r="AC835" s="149"/>
      <c r="AD835" s="149"/>
      <c r="AE835" s="149"/>
      <c r="AF835" s="149"/>
      <c r="AG835" s="149" t="s">
        <v>163</v>
      </c>
      <c r="AH835" s="149">
        <v>0</v>
      </c>
      <c r="AI835" s="149"/>
      <c r="AJ835" s="149"/>
      <c r="AK835" s="149"/>
      <c r="AL835" s="149"/>
      <c r="AM835" s="149"/>
      <c r="AN835" s="149"/>
      <c r="AO835" s="149"/>
      <c r="AP835" s="149"/>
      <c r="AQ835" s="149"/>
      <c r="AR835" s="149"/>
      <c r="AS835" s="149"/>
      <c r="AT835" s="149"/>
      <c r="AU835" s="149"/>
      <c r="AV835" s="149"/>
      <c r="AW835" s="149"/>
      <c r="AX835" s="149"/>
      <c r="AY835" s="149"/>
      <c r="AZ835" s="149"/>
      <c r="BA835" s="149"/>
      <c r="BB835" s="149"/>
      <c r="BC835" s="149"/>
      <c r="BD835" s="149"/>
      <c r="BE835" s="149"/>
      <c r="BF835" s="149"/>
      <c r="BG835" s="149"/>
      <c r="BH835" s="149"/>
    </row>
    <row r="836" spans="1:60" outlineLevel="1" x14ac:dyDescent="0.2">
      <c r="A836" s="154"/>
      <c r="B836" s="155"/>
      <c r="C836" s="182" t="s">
        <v>916</v>
      </c>
      <c r="D836" s="183"/>
      <c r="E836" s="184">
        <v>8.73</v>
      </c>
      <c r="F836" s="156"/>
      <c r="G836" s="156"/>
      <c r="H836" s="156"/>
      <c r="I836" s="156"/>
      <c r="J836" s="156"/>
      <c r="K836" s="156"/>
      <c r="L836" s="156"/>
      <c r="M836" s="156"/>
      <c r="N836" s="156"/>
      <c r="O836" s="156"/>
      <c r="P836" s="156"/>
      <c r="Q836" s="156"/>
      <c r="R836" s="156"/>
      <c r="S836" s="156"/>
      <c r="T836" s="156"/>
      <c r="U836" s="156"/>
      <c r="V836" s="156"/>
      <c r="W836" s="156"/>
      <c r="X836" s="156"/>
      <c r="Y836" s="149"/>
      <c r="Z836" s="149"/>
      <c r="AA836" s="149"/>
      <c r="AB836" s="149"/>
      <c r="AC836" s="149"/>
      <c r="AD836" s="149"/>
      <c r="AE836" s="149"/>
      <c r="AF836" s="149"/>
      <c r="AG836" s="149" t="s">
        <v>163</v>
      </c>
      <c r="AH836" s="149">
        <v>0</v>
      </c>
      <c r="AI836" s="149"/>
      <c r="AJ836" s="149"/>
      <c r="AK836" s="149"/>
      <c r="AL836" s="149"/>
      <c r="AM836" s="149"/>
      <c r="AN836" s="149"/>
      <c r="AO836" s="149"/>
      <c r="AP836" s="149"/>
      <c r="AQ836" s="149"/>
      <c r="AR836" s="149"/>
      <c r="AS836" s="149"/>
      <c r="AT836" s="149"/>
      <c r="AU836" s="149"/>
      <c r="AV836" s="149"/>
      <c r="AW836" s="149"/>
      <c r="AX836" s="149"/>
      <c r="AY836" s="149"/>
      <c r="AZ836" s="149"/>
      <c r="BA836" s="149"/>
      <c r="BB836" s="149"/>
      <c r="BC836" s="149"/>
      <c r="BD836" s="149"/>
      <c r="BE836" s="149"/>
      <c r="BF836" s="149"/>
      <c r="BG836" s="149"/>
      <c r="BH836" s="149"/>
    </row>
    <row r="837" spans="1:60" outlineLevel="1" x14ac:dyDescent="0.2">
      <c r="A837" s="154"/>
      <c r="B837" s="155"/>
      <c r="C837" s="182" t="s">
        <v>917</v>
      </c>
      <c r="D837" s="183"/>
      <c r="E837" s="184">
        <v>3.42</v>
      </c>
      <c r="F837" s="156"/>
      <c r="G837" s="156"/>
      <c r="H837" s="156"/>
      <c r="I837" s="156"/>
      <c r="J837" s="156"/>
      <c r="K837" s="156"/>
      <c r="L837" s="156"/>
      <c r="M837" s="156"/>
      <c r="N837" s="156"/>
      <c r="O837" s="156"/>
      <c r="P837" s="156"/>
      <c r="Q837" s="156"/>
      <c r="R837" s="156"/>
      <c r="S837" s="156"/>
      <c r="T837" s="156"/>
      <c r="U837" s="156"/>
      <c r="V837" s="156"/>
      <c r="W837" s="156"/>
      <c r="X837" s="156"/>
      <c r="Y837" s="149"/>
      <c r="Z837" s="149"/>
      <c r="AA837" s="149"/>
      <c r="AB837" s="149"/>
      <c r="AC837" s="149"/>
      <c r="AD837" s="149"/>
      <c r="AE837" s="149"/>
      <c r="AF837" s="149"/>
      <c r="AG837" s="149" t="s">
        <v>163</v>
      </c>
      <c r="AH837" s="149">
        <v>0</v>
      </c>
      <c r="AI837" s="149"/>
      <c r="AJ837" s="149"/>
      <c r="AK837" s="149"/>
      <c r="AL837" s="149"/>
      <c r="AM837" s="149"/>
      <c r="AN837" s="149"/>
      <c r="AO837" s="149"/>
      <c r="AP837" s="149"/>
      <c r="AQ837" s="149"/>
      <c r="AR837" s="149"/>
      <c r="AS837" s="149"/>
      <c r="AT837" s="149"/>
      <c r="AU837" s="149"/>
      <c r="AV837" s="149"/>
      <c r="AW837" s="149"/>
      <c r="AX837" s="149"/>
      <c r="AY837" s="149"/>
      <c r="AZ837" s="149"/>
      <c r="BA837" s="149"/>
      <c r="BB837" s="149"/>
      <c r="BC837" s="149"/>
      <c r="BD837" s="149"/>
      <c r="BE837" s="149"/>
      <c r="BF837" s="149"/>
      <c r="BG837" s="149"/>
      <c r="BH837" s="149"/>
    </row>
    <row r="838" spans="1:60" outlineLevel="1" x14ac:dyDescent="0.2">
      <c r="A838" s="154"/>
      <c r="B838" s="155"/>
      <c r="C838" s="182" t="s">
        <v>918</v>
      </c>
      <c r="D838" s="183"/>
      <c r="E838" s="184">
        <v>7.6</v>
      </c>
      <c r="F838" s="156"/>
      <c r="G838" s="156"/>
      <c r="H838" s="156"/>
      <c r="I838" s="156"/>
      <c r="J838" s="156"/>
      <c r="K838" s="156"/>
      <c r="L838" s="156"/>
      <c r="M838" s="156"/>
      <c r="N838" s="156"/>
      <c r="O838" s="156"/>
      <c r="P838" s="156"/>
      <c r="Q838" s="156"/>
      <c r="R838" s="156"/>
      <c r="S838" s="156"/>
      <c r="T838" s="156"/>
      <c r="U838" s="156"/>
      <c r="V838" s="156"/>
      <c r="W838" s="156"/>
      <c r="X838" s="156"/>
      <c r="Y838" s="149"/>
      <c r="Z838" s="149"/>
      <c r="AA838" s="149"/>
      <c r="AB838" s="149"/>
      <c r="AC838" s="149"/>
      <c r="AD838" s="149"/>
      <c r="AE838" s="149"/>
      <c r="AF838" s="149"/>
      <c r="AG838" s="149" t="s">
        <v>163</v>
      </c>
      <c r="AH838" s="149">
        <v>0</v>
      </c>
      <c r="AI838" s="149"/>
      <c r="AJ838" s="149"/>
      <c r="AK838" s="149"/>
      <c r="AL838" s="149"/>
      <c r="AM838" s="149"/>
      <c r="AN838" s="149"/>
      <c r="AO838" s="149"/>
      <c r="AP838" s="149"/>
      <c r="AQ838" s="149"/>
      <c r="AR838" s="149"/>
      <c r="AS838" s="149"/>
      <c r="AT838" s="149"/>
      <c r="AU838" s="149"/>
      <c r="AV838" s="149"/>
      <c r="AW838" s="149"/>
      <c r="AX838" s="149"/>
      <c r="AY838" s="149"/>
      <c r="AZ838" s="149"/>
      <c r="BA838" s="149"/>
      <c r="BB838" s="149"/>
      <c r="BC838" s="149"/>
      <c r="BD838" s="149"/>
      <c r="BE838" s="149"/>
      <c r="BF838" s="149"/>
      <c r="BG838" s="149"/>
      <c r="BH838" s="149"/>
    </row>
    <row r="839" spans="1:60" outlineLevel="1" x14ac:dyDescent="0.2">
      <c r="A839" s="165">
        <v>223</v>
      </c>
      <c r="B839" s="166" t="s">
        <v>919</v>
      </c>
      <c r="C839" s="180" t="s">
        <v>920</v>
      </c>
      <c r="D839" s="181" t="s">
        <v>220</v>
      </c>
      <c r="E839" s="168">
        <v>63.496200000000002</v>
      </c>
      <c r="F839" s="167"/>
      <c r="G839" s="168">
        <f>ROUND(E839*F839,2)</f>
        <v>0</v>
      </c>
      <c r="H839" s="167"/>
      <c r="I839" s="168">
        <f>ROUND(E839*H839,2)</f>
        <v>0</v>
      </c>
      <c r="J839" s="167"/>
      <c r="K839" s="168">
        <f>ROUND(E839*J839,2)</f>
        <v>0</v>
      </c>
      <c r="L839" s="168">
        <v>21</v>
      </c>
      <c r="M839" s="168">
        <f>G839*(1+L839/100)</f>
        <v>0</v>
      </c>
      <c r="N839" s="168">
        <v>5.0400000000000002E-3</v>
      </c>
      <c r="O839" s="168">
        <f>ROUND(E839*N839,2)</f>
        <v>0.32</v>
      </c>
      <c r="P839" s="168">
        <v>0</v>
      </c>
      <c r="Q839" s="168">
        <f>ROUND(E839*P839,2)</f>
        <v>0</v>
      </c>
      <c r="R839" s="168"/>
      <c r="S839" s="168" t="s">
        <v>157</v>
      </c>
      <c r="T839" s="169" t="s">
        <v>157</v>
      </c>
      <c r="U839" s="156">
        <v>0.98</v>
      </c>
      <c r="V839" s="156">
        <f>ROUND(E839*U839,2)</f>
        <v>62.23</v>
      </c>
      <c r="W839" s="156"/>
      <c r="X839" s="156" t="s">
        <v>158</v>
      </c>
      <c r="Y839" s="149"/>
      <c r="Z839" s="149"/>
      <c r="AA839" s="149"/>
      <c r="AB839" s="149"/>
      <c r="AC839" s="149"/>
      <c r="AD839" s="149"/>
      <c r="AE839" s="149"/>
      <c r="AF839" s="149"/>
      <c r="AG839" s="149" t="s">
        <v>532</v>
      </c>
      <c r="AH839" s="149"/>
      <c r="AI839" s="149"/>
      <c r="AJ839" s="149"/>
      <c r="AK839" s="149"/>
      <c r="AL839" s="149"/>
      <c r="AM839" s="149"/>
      <c r="AN839" s="149"/>
      <c r="AO839" s="149"/>
      <c r="AP839" s="149"/>
      <c r="AQ839" s="149"/>
      <c r="AR839" s="149"/>
      <c r="AS839" s="149"/>
      <c r="AT839" s="149"/>
      <c r="AU839" s="149"/>
      <c r="AV839" s="149"/>
      <c r="AW839" s="149"/>
      <c r="AX839" s="149"/>
      <c r="AY839" s="149"/>
      <c r="AZ839" s="149"/>
      <c r="BA839" s="149"/>
      <c r="BB839" s="149"/>
      <c r="BC839" s="149"/>
      <c r="BD839" s="149"/>
      <c r="BE839" s="149"/>
      <c r="BF839" s="149"/>
      <c r="BG839" s="149"/>
      <c r="BH839" s="149"/>
    </row>
    <row r="840" spans="1:60" ht="33.75" outlineLevel="1" x14ac:dyDescent="0.2">
      <c r="A840" s="154"/>
      <c r="B840" s="155"/>
      <c r="C840" s="182" t="s">
        <v>901</v>
      </c>
      <c r="D840" s="183"/>
      <c r="E840" s="184">
        <v>59.09</v>
      </c>
      <c r="F840" s="156"/>
      <c r="G840" s="156"/>
      <c r="H840" s="156"/>
      <c r="I840" s="156"/>
      <c r="J840" s="156"/>
      <c r="K840" s="156"/>
      <c r="L840" s="156"/>
      <c r="M840" s="156"/>
      <c r="N840" s="156"/>
      <c r="O840" s="156"/>
      <c r="P840" s="156"/>
      <c r="Q840" s="156"/>
      <c r="R840" s="156"/>
      <c r="S840" s="156"/>
      <c r="T840" s="156"/>
      <c r="U840" s="156"/>
      <c r="V840" s="156"/>
      <c r="W840" s="156"/>
      <c r="X840" s="156"/>
      <c r="Y840" s="149"/>
      <c r="Z840" s="149"/>
      <c r="AA840" s="149"/>
      <c r="AB840" s="149"/>
      <c r="AC840" s="149"/>
      <c r="AD840" s="149"/>
      <c r="AE840" s="149"/>
      <c r="AF840" s="149"/>
      <c r="AG840" s="149" t="s">
        <v>163</v>
      </c>
      <c r="AH840" s="149">
        <v>0</v>
      </c>
      <c r="AI840" s="149"/>
      <c r="AJ840" s="149"/>
      <c r="AK840" s="149"/>
      <c r="AL840" s="149"/>
      <c r="AM840" s="149"/>
      <c r="AN840" s="149"/>
      <c r="AO840" s="149"/>
      <c r="AP840" s="149"/>
      <c r="AQ840" s="149"/>
      <c r="AR840" s="149"/>
      <c r="AS840" s="149"/>
      <c r="AT840" s="149"/>
      <c r="AU840" s="149"/>
      <c r="AV840" s="149"/>
      <c r="AW840" s="149"/>
      <c r="AX840" s="149"/>
      <c r="AY840" s="149"/>
      <c r="AZ840" s="149"/>
      <c r="BA840" s="149"/>
      <c r="BB840" s="149"/>
      <c r="BC840" s="149"/>
      <c r="BD840" s="149"/>
      <c r="BE840" s="149"/>
      <c r="BF840" s="149"/>
      <c r="BG840" s="149"/>
      <c r="BH840" s="149"/>
    </row>
    <row r="841" spans="1:60" outlineLevel="1" x14ac:dyDescent="0.2">
      <c r="A841" s="154"/>
      <c r="B841" s="155"/>
      <c r="C841" s="182" t="s">
        <v>902</v>
      </c>
      <c r="D841" s="183"/>
      <c r="E841" s="184">
        <v>2.8361999999999998</v>
      </c>
      <c r="F841" s="156"/>
      <c r="G841" s="156"/>
      <c r="H841" s="156"/>
      <c r="I841" s="156"/>
      <c r="J841" s="156"/>
      <c r="K841" s="156"/>
      <c r="L841" s="156"/>
      <c r="M841" s="156"/>
      <c r="N841" s="156"/>
      <c r="O841" s="156"/>
      <c r="P841" s="156"/>
      <c r="Q841" s="156"/>
      <c r="R841" s="156"/>
      <c r="S841" s="156"/>
      <c r="T841" s="156"/>
      <c r="U841" s="156"/>
      <c r="V841" s="156"/>
      <c r="W841" s="156"/>
      <c r="X841" s="156"/>
      <c r="Y841" s="149"/>
      <c r="Z841" s="149"/>
      <c r="AA841" s="149"/>
      <c r="AB841" s="149"/>
      <c r="AC841" s="149"/>
      <c r="AD841" s="149"/>
      <c r="AE841" s="149"/>
      <c r="AF841" s="149"/>
      <c r="AG841" s="149" t="s">
        <v>163</v>
      </c>
      <c r="AH841" s="149">
        <v>0</v>
      </c>
      <c r="AI841" s="149"/>
      <c r="AJ841" s="149"/>
      <c r="AK841" s="149"/>
      <c r="AL841" s="149"/>
      <c r="AM841" s="149"/>
      <c r="AN841" s="149"/>
      <c r="AO841" s="149"/>
      <c r="AP841" s="149"/>
      <c r="AQ841" s="149"/>
      <c r="AR841" s="149"/>
      <c r="AS841" s="149"/>
      <c r="AT841" s="149"/>
      <c r="AU841" s="149"/>
      <c r="AV841" s="149"/>
      <c r="AW841" s="149"/>
      <c r="AX841" s="149"/>
      <c r="AY841" s="149"/>
      <c r="AZ841" s="149"/>
      <c r="BA841" s="149"/>
      <c r="BB841" s="149"/>
      <c r="BC841" s="149"/>
      <c r="BD841" s="149"/>
      <c r="BE841" s="149"/>
      <c r="BF841" s="149"/>
      <c r="BG841" s="149"/>
      <c r="BH841" s="149"/>
    </row>
    <row r="842" spans="1:60" outlineLevel="1" x14ac:dyDescent="0.2">
      <c r="A842" s="154"/>
      <c r="B842" s="155"/>
      <c r="C842" s="182" t="s">
        <v>903</v>
      </c>
      <c r="D842" s="183"/>
      <c r="E842" s="184">
        <v>1.57</v>
      </c>
      <c r="F842" s="156"/>
      <c r="G842" s="156"/>
      <c r="H842" s="156"/>
      <c r="I842" s="156"/>
      <c r="J842" s="156"/>
      <c r="K842" s="156"/>
      <c r="L842" s="156"/>
      <c r="M842" s="156"/>
      <c r="N842" s="156"/>
      <c r="O842" s="156"/>
      <c r="P842" s="156"/>
      <c r="Q842" s="156"/>
      <c r="R842" s="156"/>
      <c r="S842" s="156"/>
      <c r="T842" s="156"/>
      <c r="U842" s="156"/>
      <c r="V842" s="156"/>
      <c r="W842" s="156"/>
      <c r="X842" s="156"/>
      <c r="Y842" s="149"/>
      <c r="Z842" s="149"/>
      <c r="AA842" s="149"/>
      <c r="AB842" s="149"/>
      <c r="AC842" s="149"/>
      <c r="AD842" s="149"/>
      <c r="AE842" s="149"/>
      <c r="AF842" s="149"/>
      <c r="AG842" s="149" t="s">
        <v>163</v>
      </c>
      <c r="AH842" s="149">
        <v>0</v>
      </c>
      <c r="AI842" s="149"/>
      <c r="AJ842" s="149"/>
      <c r="AK842" s="149"/>
      <c r="AL842" s="149"/>
      <c r="AM842" s="149"/>
      <c r="AN842" s="149"/>
      <c r="AO842" s="149"/>
      <c r="AP842" s="149"/>
      <c r="AQ842" s="149"/>
      <c r="AR842" s="149"/>
      <c r="AS842" s="149"/>
      <c r="AT842" s="149"/>
      <c r="AU842" s="149"/>
      <c r="AV842" s="149"/>
      <c r="AW842" s="149"/>
      <c r="AX842" s="149"/>
      <c r="AY842" s="149"/>
      <c r="AZ842" s="149"/>
      <c r="BA842" s="149"/>
      <c r="BB842" s="149"/>
      <c r="BC842" s="149"/>
      <c r="BD842" s="149"/>
      <c r="BE842" s="149"/>
      <c r="BF842" s="149"/>
      <c r="BG842" s="149"/>
      <c r="BH842" s="149"/>
    </row>
    <row r="843" spans="1:60" outlineLevel="1" x14ac:dyDescent="0.2">
      <c r="A843" s="165">
        <v>224</v>
      </c>
      <c r="B843" s="166" t="s">
        <v>921</v>
      </c>
      <c r="C843" s="180" t="s">
        <v>922</v>
      </c>
      <c r="D843" s="181" t="s">
        <v>220</v>
      </c>
      <c r="E843" s="168">
        <v>73.020600000000002</v>
      </c>
      <c r="F843" s="167"/>
      <c r="G843" s="168">
        <f>ROUND(E843*F843,2)</f>
        <v>0</v>
      </c>
      <c r="H843" s="167"/>
      <c r="I843" s="168">
        <f>ROUND(E843*H843,2)</f>
        <v>0</v>
      </c>
      <c r="J843" s="167"/>
      <c r="K843" s="168">
        <f>ROUND(E843*J843,2)</f>
        <v>0</v>
      </c>
      <c r="L843" s="168">
        <v>21</v>
      </c>
      <c r="M843" s="168">
        <f>G843*(1+L843/100)</f>
        <v>0</v>
      </c>
      <c r="N843" s="168">
        <v>1.9199999999999998E-2</v>
      </c>
      <c r="O843" s="168">
        <f>ROUND(E843*N843,2)</f>
        <v>1.4</v>
      </c>
      <c r="P843" s="168">
        <v>0</v>
      </c>
      <c r="Q843" s="168">
        <f>ROUND(E843*P843,2)</f>
        <v>0</v>
      </c>
      <c r="R843" s="168" t="s">
        <v>373</v>
      </c>
      <c r="S843" s="168" t="s">
        <v>157</v>
      </c>
      <c r="T843" s="169" t="s">
        <v>157</v>
      </c>
      <c r="U843" s="156">
        <v>0</v>
      </c>
      <c r="V843" s="156">
        <f>ROUND(E843*U843,2)</f>
        <v>0</v>
      </c>
      <c r="W843" s="156"/>
      <c r="X843" s="156" t="s">
        <v>374</v>
      </c>
      <c r="Y843" s="149"/>
      <c r="Z843" s="149"/>
      <c r="AA843" s="149"/>
      <c r="AB843" s="149"/>
      <c r="AC843" s="149"/>
      <c r="AD843" s="149"/>
      <c r="AE843" s="149"/>
      <c r="AF843" s="149"/>
      <c r="AG843" s="149" t="s">
        <v>375</v>
      </c>
      <c r="AH843" s="149"/>
      <c r="AI843" s="149"/>
      <c r="AJ843" s="149"/>
      <c r="AK843" s="149"/>
      <c r="AL843" s="149"/>
      <c r="AM843" s="149"/>
      <c r="AN843" s="149"/>
      <c r="AO843" s="149"/>
      <c r="AP843" s="149"/>
      <c r="AQ843" s="149"/>
      <c r="AR843" s="149"/>
      <c r="AS843" s="149"/>
      <c r="AT843" s="149"/>
      <c r="AU843" s="149"/>
      <c r="AV843" s="149"/>
      <c r="AW843" s="149"/>
      <c r="AX843" s="149"/>
      <c r="AY843" s="149"/>
      <c r="AZ843" s="149"/>
      <c r="BA843" s="149"/>
      <c r="BB843" s="149"/>
      <c r="BC843" s="149"/>
      <c r="BD843" s="149"/>
      <c r="BE843" s="149"/>
      <c r="BF843" s="149"/>
      <c r="BG843" s="149"/>
      <c r="BH843" s="149"/>
    </row>
    <row r="844" spans="1:60" ht="33.75" outlineLevel="1" x14ac:dyDescent="0.2">
      <c r="A844" s="154"/>
      <c r="B844" s="155"/>
      <c r="C844" s="182" t="s">
        <v>901</v>
      </c>
      <c r="D844" s="183"/>
      <c r="E844" s="184">
        <v>59.09</v>
      </c>
      <c r="F844" s="156"/>
      <c r="G844" s="156"/>
      <c r="H844" s="156"/>
      <c r="I844" s="156"/>
      <c r="J844" s="156"/>
      <c r="K844" s="156"/>
      <c r="L844" s="156"/>
      <c r="M844" s="156"/>
      <c r="N844" s="156"/>
      <c r="O844" s="156"/>
      <c r="P844" s="156"/>
      <c r="Q844" s="156"/>
      <c r="R844" s="156"/>
      <c r="S844" s="156"/>
      <c r="T844" s="156"/>
      <c r="U844" s="156"/>
      <c r="V844" s="156"/>
      <c r="W844" s="156"/>
      <c r="X844" s="156"/>
      <c r="Y844" s="149"/>
      <c r="Z844" s="149"/>
      <c r="AA844" s="149"/>
      <c r="AB844" s="149"/>
      <c r="AC844" s="149"/>
      <c r="AD844" s="149"/>
      <c r="AE844" s="149"/>
      <c r="AF844" s="149"/>
      <c r="AG844" s="149" t="s">
        <v>163</v>
      </c>
      <c r="AH844" s="149">
        <v>0</v>
      </c>
      <c r="AI844" s="149"/>
      <c r="AJ844" s="149"/>
      <c r="AK844" s="149"/>
      <c r="AL844" s="149"/>
      <c r="AM844" s="149"/>
      <c r="AN844" s="149"/>
      <c r="AO844" s="149"/>
      <c r="AP844" s="149"/>
      <c r="AQ844" s="149"/>
      <c r="AR844" s="149"/>
      <c r="AS844" s="149"/>
      <c r="AT844" s="149"/>
      <c r="AU844" s="149"/>
      <c r="AV844" s="149"/>
      <c r="AW844" s="149"/>
      <c r="AX844" s="149"/>
      <c r="AY844" s="149"/>
      <c r="AZ844" s="149"/>
      <c r="BA844" s="149"/>
      <c r="BB844" s="149"/>
      <c r="BC844" s="149"/>
      <c r="BD844" s="149"/>
      <c r="BE844" s="149"/>
      <c r="BF844" s="149"/>
      <c r="BG844" s="149"/>
      <c r="BH844" s="149"/>
    </row>
    <row r="845" spans="1:60" outlineLevel="1" x14ac:dyDescent="0.2">
      <c r="A845" s="154"/>
      <c r="B845" s="155"/>
      <c r="C845" s="182" t="s">
        <v>902</v>
      </c>
      <c r="D845" s="183"/>
      <c r="E845" s="184">
        <v>2.8361999999999998</v>
      </c>
      <c r="F845" s="156"/>
      <c r="G845" s="156"/>
      <c r="H845" s="156"/>
      <c r="I845" s="156"/>
      <c r="J845" s="156"/>
      <c r="K845" s="156"/>
      <c r="L845" s="156"/>
      <c r="M845" s="156"/>
      <c r="N845" s="156"/>
      <c r="O845" s="156"/>
      <c r="P845" s="156"/>
      <c r="Q845" s="156"/>
      <c r="R845" s="156"/>
      <c r="S845" s="156"/>
      <c r="T845" s="156"/>
      <c r="U845" s="156"/>
      <c r="V845" s="156"/>
      <c r="W845" s="156"/>
      <c r="X845" s="156"/>
      <c r="Y845" s="149"/>
      <c r="Z845" s="149"/>
      <c r="AA845" s="149"/>
      <c r="AB845" s="149"/>
      <c r="AC845" s="149"/>
      <c r="AD845" s="149"/>
      <c r="AE845" s="149"/>
      <c r="AF845" s="149"/>
      <c r="AG845" s="149" t="s">
        <v>163</v>
      </c>
      <c r="AH845" s="149">
        <v>0</v>
      </c>
      <c r="AI845" s="149"/>
      <c r="AJ845" s="149"/>
      <c r="AK845" s="149"/>
      <c r="AL845" s="149"/>
      <c r="AM845" s="149"/>
      <c r="AN845" s="149"/>
      <c r="AO845" s="149"/>
      <c r="AP845" s="149"/>
      <c r="AQ845" s="149"/>
      <c r="AR845" s="149"/>
      <c r="AS845" s="149"/>
      <c r="AT845" s="149"/>
      <c r="AU845" s="149"/>
      <c r="AV845" s="149"/>
      <c r="AW845" s="149"/>
      <c r="AX845" s="149"/>
      <c r="AY845" s="149"/>
      <c r="AZ845" s="149"/>
      <c r="BA845" s="149"/>
      <c r="BB845" s="149"/>
      <c r="BC845" s="149"/>
      <c r="BD845" s="149"/>
      <c r="BE845" s="149"/>
      <c r="BF845" s="149"/>
      <c r="BG845" s="149"/>
      <c r="BH845" s="149"/>
    </row>
    <row r="846" spans="1:60" outlineLevel="1" x14ac:dyDescent="0.2">
      <c r="A846" s="154"/>
      <c r="B846" s="155"/>
      <c r="C846" s="182" t="s">
        <v>903</v>
      </c>
      <c r="D846" s="183"/>
      <c r="E846" s="184">
        <v>1.57</v>
      </c>
      <c r="F846" s="156"/>
      <c r="G846" s="156"/>
      <c r="H846" s="156"/>
      <c r="I846" s="156"/>
      <c r="J846" s="156"/>
      <c r="K846" s="156"/>
      <c r="L846" s="156"/>
      <c r="M846" s="156"/>
      <c r="N846" s="156"/>
      <c r="O846" s="156"/>
      <c r="P846" s="156"/>
      <c r="Q846" s="156"/>
      <c r="R846" s="156"/>
      <c r="S846" s="156"/>
      <c r="T846" s="156"/>
      <c r="U846" s="156"/>
      <c r="V846" s="156"/>
      <c r="W846" s="156"/>
      <c r="X846" s="156"/>
      <c r="Y846" s="149"/>
      <c r="Z846" s="149"/>
      <c r="AA846" s="149"/>
      <c r="AB846" s="149"/>
      <c r="AC846" s="149"/>
      <c r="AD846" s="149"/>
      <c r="AE846" s="149"/>
      <c r="AF846" s="149"/>
      <c r="AG846" s="149" t="s">
        <v>163</v>
      </c>
      <c r="AH846" s="149">
        <v>0</v>
      </c>
      <c r="AI846" s="149"/>
      <c r="AJ846" s="149"/>
      <c r="AK846" s="149"/>
      <c r="AL846" s="149"/>
      <c r="AM846" s="149"/>
      <c r="AN846" s="149"/>
      <c r="AO846" s="149"/>
      <c r="AP846" s="149"/>
      <c r="AQ846" s="149"/>
      <c r="AR846" s="149"/>
      <c r="AS846" s="149"/>
      <c r="AT846" s="149"/>
      <c r="AU846" s="149"/>
      <c r="AV846" s="149"/>
      <c r="AW846" s="149"/>
      <c r="AX846" s="149"/>
      <c r="AY846" s="149"/>
      <c r="AZ846" s="149"/>
      <c r="BA846" s="149"/>
      <c r="BB846" s="149"/>
      <c r="BC846" s="149"/>
      <c r="BD846" s="149"/>
      <c r="BE846" s="149"/>
      <c r="BF846" s="149"/>
      <c r="BG846" s="149"/>
      <c r="BH846" s="149"/>
    </row>
    <row r="847" spans="1:60" outlineLevel="1" x14ac:dyDescent="0.2">
      <c r="A847" s="154"/>
      <c r="B847" s="155"/>
      <c r="C847" s="182" t="s">
        <v>923</v>
      </c>
      <c r="D847" s="183"/>
      <c r="E847" s="184">
        <v>9.5244</v>
      </c>
      <c r="F847" s="156"/>
      <c r="G847" s="156"/>
      <c r="H847" s="156"/>
      <c r="I847" s="156"/>
      <c r="J847" s="156"/>
      <c r="K847" s="156"/>
      <c r="L847" s="156"/>
      <c r="M847" s="156"/>
      <c r="N847" s="156"/>
      <c r="O847" s="156"/>
      <c r="P847" s="156"/>
      <c r="Q847" s="156"/>
      <c r="R847" s="156"/>
      <c r="S847" s="156"/>
      <c r="T847" s="156"/>
      <c r="U847" s="156"/>
      <c r="V847" s="156"/>
      <c r="W847" s="156"/>
      <c r="X847" s="156"/>
      <c r="Y847" s="149"/>
      <c r="Z847" s="149"/>
      <c r="AA847" s="149"/>
      <c r="AB847" s="149"/>
      <c r="AC847" s="149"/>
      <c r="AD847" s="149"/>
      <c r="AE847" s="149"/>
      <c r="AF847" s="149"/>
      <c r="AG847" s="149" t="s">
        <v>163</v>
      </c>
      <c r="AH847" s="149">
        <v>0</v>
      </c>
      <c r="AI847" s="149"/>
      <c r="AJ847" s="149"/>
      <c r="AK847" s="149"/>
      <c r="AL847" s="149"/>
      <c r="AM847" s="149"/>
      <c r="AN847" s="149"/>
      <c r="AO847" s="149"/>
      <c r="AP847" s="149"/>
      <c r="AQ847" s="149"/>
      <c r="AR847" s="149"/>
      <c r="AS847" s="149"/>
      <c r="AT847" s="149"/>
      <c r="AU847" s="149"/>
      <c r="AV847" s="149"/>
      <c r="AW847" s="149"/>
      <c r="AX847" s="149"/>
      <c r="AY847" s="149"/>
      <c r="AZ847" s="149"/>
      <c r="BA847" s="149"/>
      <c r="BB847" s="149"/>
      <c r="BC847" s="149"/>
      <c r="BD847" s="149"/>
      <c r="BE847" s="149"/>
      <c r="BF847" s="149"/>
      <c r="BG847" s="149"/>
      <c r="BH847" s="149"/>
    </row>
    <row r="848" spans="1:60" outlineLevel="1" x14ac:dyDescent="0.2">
      <c r="A848" s="165">
        <v>225</v>
      </c>
      <c r="B848" s="166" t="s">
        <v>924</v>
      </c>
      <c r="C848" s="180" t="s">
        <v>925</v>
      </c>
      <c r="D848" s="181" t="s">
        <v>191</v>
      </c>
      <c r="E848" s="168">
        <v>176</v>
      </c>
      <c r="F848" s="167"/>
      <c r="G848" s="168">
        <f>ROUND(E848*F848,2)</f>
        <v>0</v>
      </c>
      <c r="H848" s="167"/>
      <c r="I848" s="168">
        <f>ROUND(E848*H848,2)</f>
        <v>0</v>
      </c>
      <c r="J848" s="167"/>
      <c r="K848" s="168">
        <f>ROUND(E848*J848,2)</f>
        <v>0</v>
      </c>
      <c r="L848" s="168">
        <v>21</v>
      </c>
      <c r="M848" s="168">
        <f>G848*(1+L848/100)</f>
        <v>0</v>
      </c>
      <c r="N848" s="168">
        <v>4.4999999999999999E-4</v>
      </c>
      <c r="O848" s="168">
        <f>ROUND(E848*N848,2)</f>
        <v>0.08</v>
      </c>
      <c r="P848" s="168">
        <v>0</v>
      </c>
      <c r="Q848" s="168">
        <f>ROUND(E848*P848,2)</f>
        <v>0</v>
      </c>
      <c r="R848" s="168" t="s">
        <v>373</v>
      </c>
      <c r="S848" s="168" t="s">
        <v>157</v>
      </c>
      <c r="T848" s="169" t="s">
        <v>157</v>
      </c>
      <c r="U848" s="156">
        <v>0</v>
      </c>
      <c r="V848" s="156">
        <f>ROUND(E848*U848,2)</f>
        <v>0</v>
      </c>
      <c r="W848" s="156"/>
      <c r="X848" s="156" t="s">
        <v>374</v>
      </c>
      <c r="Y848" s="149"/>
      <c r="Z848" s="149"/>
      <c r="AA848" s="149"/>
      <c r="AB848" s="149"/>
      <c r="AC848" s="149"/>
      <c r="AD848" s="149"/>
      <c r="AE848" s="149"/>
      <c r="AF848" s="149"/>
      <c r="AG848" s="149" t="s">
        <v>375</v>
      </c>
      <c r="AH848" s="149"/>
      <c r="AI848" s="149"/>
      <c r="AJ848" s="149"/>
      <c r="AK848" s="149"/>
      <c r="AL848" s="149"/>
      <c r="AM848" s="149"/>
      <c r="AN848" s="149"/>
      <c r="AO848" s="149"/>
      <c r="AP848" s="149"/>
      <c r="AQ848" s="149"/>
      <c r="AR848" s="149"/>
      <c r="AS848" s="149"/>
      <c r="AT848" s="149"/>
      <c r="AU848" s="149"/>
      <c r="AV848" s="149"/>
      <c r="AW848" s="149"/>
      <c r="AX848" s="149"/>
      <c r="AY848" s="149"/>
      <c r="AZ848" s="149"/>
      <c r="BA848" s="149"/>
      <c r="BB848" s="149"/>
      <c r="BC848" s="149"/>
      <c r="BD848" s="149"/>
      <c r="BE848" s="149"/>
      <c r="BF848" s="149"/>
      <c r="BG848" s="149"/>
      <c r="BH848" s="149"/>
    </row>
    <row r="849" spans="1:60" outlineLevel="1" x14ac:dyDescent="0.2">
      <c r="A849" s="154"/>
      <c r="B849" s="155"/>
      <c r="C849" s="182" t="s">
        <v>926</v>
      </c>
      <c r="D849" s="183"/>
      <c r="E849" s="184"/>
      <c r="F849" s="156"/>
      <c r="G849" s="156"/>
      <c r="H849" s="156"/>
      <c r="I849" s="156"/>
      <c r="J849" s="156"/>
      <c r="K849" s="156"/>
      <c r="L849" s="156"/>
      <c r="M849" s="156"/>
      <c r="N849" s="156"/>
      <c r="O849" s="156"/>
      <c r="P849" s="156"/>
      <c r="Q849" s="156"/>
      <c r="R849" s="156"/>
      <c r="S849" s="156"/>
      <c r="T849" s="156"/>
      <c r="U849" s="156"/>
      <c r="V849" s="156"/>
      <c r="W849" s="156"/>
      <c r="X849" s="156"/>
      <c r="Y849" s="149"/>
      <c r="Z849" s="149"/>
      <c r="AA849" s="149"/>
      <c r="AB849" s="149"/>
      <c r="AC849" s="149"/>
      <c r="AD849" s="149"/>
      <c r="AE849" s="149"/>
      <c r="AF849" s="149"/>
      <c r="AG849" s="149" t="s">
        <v>163</v>
      </c>
      <c r="AH849" s="149">
        <v>0</v>
      </c>
      <c r="AI849" s="149"/>
      <c r="AJ849" s="149"/>
      <c r="AK849" s="149"/>
      <c r="AL849" s="149"/>
      <c r="AM849" s="149"/>
      <c r="AN849" s="149"/>
      <c r="AO849" s="149"/>
      <c r="AP849" s="149"/>
      <c r="AQ849" s="149"/>
      <c r="AR849" s="149"/>
      <c r="AS849" s="149"/>
      <c r="AT849" s="149"/>
      <c r="AU849" s="149"/>
      <c r="AV849" s="149"/>
      <c r="AW849" s="149"/>
      <c r="AX849" s="149"/>
      <c r="AY849" s="149"/>
      <c r="AZ849" s="149"/>
      <c r="BA849" s="149"/>
      <c r="BB849" s="149"/>
      <c r="BC849" s="149"/>
      <c r="BD849" s="149"/>
      <c r="BE849" s="149"/>
      <c r="BF849" s="149"/>
      <c r="BG849" s="149"/>
      <c r="BH849" s="149"/>
    </row>
    <row r="850" spans="1:60" outlineLevel="1" x14ac:dyDescent="0.2">
      <c r="A850" s="154"/>
      <c r="B850" s="155"/>
      <c r="C850" s="182" t="s">
        <v>927</v>
      </c>
      <c r="D850" s="183"/>
      <c r="E850" s="184"/>
      <c r="F850" s="156"/>
      <c r="G850" s="156"/>
      <c r="H850" s="156"/>
      <c r="I850" s="156"/>
      <c r="J850" s="156"/>
      <c r="K850" s="156"/>
      <c r="L850" s="156"/>
      <c r="M850" s="156"/>
      <c r="N850" s="156"/>
      <c r="O850" s="156"/>
      <c r="P850" s="156"/>
      <c r="Q850" s="156"/>
      <c r="R850" s="156"/>
      <c r="S850" s="156"/>
      <c r="T850" s="156"/>
      <c r="U850" s="156"/>
      <c r="V850" s="156"/>
      <c r="W850" s="156"/>
      <c r="X850" s="156"/>
      <c r="Y850" s="149"/>
      <c r="Z850" s="149"/>
      <c r="AA850" s="149"/>
      <c r="AB850" s="149"/>
      <c r="AC850" s="149"/>
      <c r="AD850" s="149"/>
      <c r="AE850" s="149"/>
      <c r="AF850" s="149"/>
      <c r="AG850" s="149" t="s">
        <v>163</v>
      </c>
      <c r="AH850" s="149">
        <v>0</v>
      </c>
      <c r="AI850" s="149"/>
      <c r="AJ850" s="149"/>
      <c r="AK850" s="149"/>
      <c r="AL850" s="149"/>
      <c r="AM850" s="149"/>
      <c r="AN850" s="149"/>
      <c r="AO850" s="149"/>
      <c r="AP850" s="149"/>
      <c r="AQ850" s="149"/>
      <c r="AR850" s="149"/>
      <c r="AS850" s="149"/>
      <c r="AT850" s="149"/>
      <c r="AU850" s="149"/>
      <c r="AV850" s="149"/>
      <c r="AW850" s="149"/>
      <c r="AX850" s="149"/>
      <c r="AY850" s="149"/>
      <c r="AZ850" s="149"/>
      <c r="BA850" s="149"/>
      <c r="BB850" s="149"/>
      <c r="BC850" s="149"/>
      <c r="BD850" s="149"/>
      <c r="BE850" s="149"/>
      <c r="BF850" s="149"/>
      <c r="BG850" s="149"/>
      <c r="BH850" s="149"/>
    </row>
    <row r="851" spans="1:60" outlineLevel="1" x14ac:dyDescent="0.2">
      <c r="A851" s="154"/>
      <c r="B851" s="155"/>
      <c r="C851" s="182" t="s">
        <v>928</v>
      </c>
      <c r="D851" s="183"/>
      <c r="E851" s="184">
        <v>176</v>
      </c>
      <c r="F851" s="156"/>
      <c r="G851" s="156"/>
      <c r="H851" s="156"/>
      <c r="I851" s="156"/>
      <c r="J851" s="156"/>
      <c r="K851" s="156"/>
      <c r="L851" s="156"/>
      <c r="M851" s="156"/>
      <c r="N851" s="156"/>
      <c r="O851" s="156"/>
      <c r="P851" s="156"/>
      <c r="Q851" s="156"/>
      <c r="R851" s="156"/>
      <c r="S851" s="156"/>
      <c r="T851" s="156"/>
      <c r="U851" s="156"/>
      <c r="V851" s="156"/>
      <c r="W851" s="156"/>
      <c r="X851" s="156"/>
      <c r="Y851" s="149"/>
      <c r="Z851" s="149"/>
      <c r="AA851" s="149"/>
      <c r="AB851" s="149"/>
      <c r="AC851" s="149"/>
      <c r="AD851" s="149"/>
      <c r="AE851" s="149"/>
      <c r="AF851" s="149"/>
      <c r="AG851" s="149" t="s">
        <v>163</v>
      </c>
      <c r="AH851" s="149">
        <v>0</v>
      </c>
      <c r="AI851" s="149"/>
      <c r="AJ851" s="149"/>
      <c r="AK851" s="149"/>
      <c r="AL851" s="149"/>
      <c r="AM851" s="149"/>
      <c r="AN851" s="149"/>
      <c r="AO851" s="149"/>
      <c r="AP851" s="149"/>
      <c r="AQ851" s="149"/>
      <c r="AR851" s="149"/>
      <c r="AS851" s="149"/>
      <c r="AT851" s="149"/>
      <c r="AU851" s="149"/>
      <c r="AV851" s="149"/>
      <c r="AW851" s="149"/>
      <c r="AX851" s="149"/>
      <c r="AY851" s="149"/>
      <c r="AZ851" s="149"/>
      <c r="BA851" s="149"/>
      <c r="BB851" s="149"/>
      <c r="BC851" s="149"/>
      <c r="BD851" s="149"/>
      <c r="BE851" s="149"/>
      <c r="BF851" s="149"/>
      <c r="BG851" s="149"/>
      <c r="BH851" s="149"/>
    </row>
    <row r="852" spans="1:60" outlineLevel="1" x14ac:dyDescent="0.2">
      <c r="A852" s="170">
        <v>226</v>
      </c>
      <c r="B852" s="171" t="s">
        <v>929</v>
      </c>
      <c r="C852" s="185" t="s">
        <v>930</v>
      </c>
      <c r="D852" s="186" t="s">
        <v>195</v>
      </c>
      <c r="E852" s="173">
        <v>1.4906299999999999</v>
      </c>
      <c r="F852" s="172"/>
      <c r="G852" s="173">
        <f>ROUND(E852*F852,2)</f>
        <v>0</v>
      </c>
      <c r="H852" s="172"/>
      <c r="I852" s="173">
        <f>ROUND(E852*H852,2)</f>
        <v>0</v>
      </c>
      <c r="J852" s="172"/>
      <c r="K852" s="173">
        <f>ROUND(E852*J852,2)</f>
        <v>0</v>
      </c>
      <c r="L852" s="173">
        <v>21</v>
      </c>
      <c r="M852" s="173">
        <f>G852*(1+L852/100)</f>
        <v>0</v>
      </c>
      <c r="N852" s="173">
        <v>0</v>
      </c>
      <c r="O852" s="173">
        <f>ROUND(E852*N852,2)</f>
        <v>0</v>
      </c>
      <c r="P852" s="173">
        <v>0</v>
      </c>
      <c r="Q852" s="173">
        <f>ROUND(E852*P852,2)</f>
        <v>0</v>
      </c>
      <c r="R852" s="173"/>
      <c r="S852" s="173" t="s">
        <v>157</v>
      </c>
      <c r="T852" s="174" t="s">
        <v>157</v>
      </c>
      <c r="U852" s="156">
        <v>1.5980000000000001</v>
      </c>
      <c r="V852" s="156">
        <f>ROUND(E852*U852,2)</f>
        <v>2.38</v>
      </c>
      <c r="W852" s="156"/>
      <c r="X852" s="156" t="s">
        <v>158</v>
      </c>
      <c r="Y852" s="149"/>
      <c r="Z852" s="149"/>
      <c r="AA852" s="149"/>
      <c r="AB852" s="149"/>
      <c r="AC852" s="149"/>
      <c r="AD852" s="149"/>
      <c r="AE852" s="149"/>
      <c r="AF852" s="149"/>
      <c r="AG852" s="149" t="s">
        <v>532</v>
      </c>
      <c r="AH852" s="149"/>
      <c r="AI852" s="149"/>
      <c r="AJ852" s="149"/>
      <c r="AK852" s="149"/>
      <c r="AL852" s="149"/>
      <c r="AM852" s="149"/>
      <c r="AN852" s="149"/>
      <c r="AO852" s="149"/>
      <c r="AP852" s="149"/>
      <c r="AQ852" s="149"/>
      <c r="AR852" s="149"/>
      <c r="AS852" s="149"/>
      <c r="AT852" s="149"/>
      <c r="AU852" s="149"/>
      <c r="AV852" s="149"/>
      <c r="AW852" s="149"/>
      <c r="AX852" s="149"/>
      <c r="AY852" s="149"/>
      <c r="AZ852" s="149"/>
      <c r="BA852" s="149"/>
      <c r="BB852" s="149"/>
      <c r="BC852" s="149"/>
      <c r="BD852" s="149"/>
      <c r="BE852" s="149"/>
      <c r="BF852" s="149"/>
      <c r="BG852" s="149"/>
      <c r="BH852" s="149"/>
    </row>
    <row r="853" spans="1:60" x14ac:dyDescent="0.2">
      <c r="A853" s="159" t="s">
        <v>152</v>
      </c>
      <c r="B853" s="160" t="s">
        <v>106</v>
      </c>
      <c r="C853" s="187" t="s">
        <v>107</v>
      </c>
      <c r="D853" s="188"/>
      <c r="E853" s="163"/>
      <c r="F853" s="163"/>
      <c r="G853" s="163">
        <f>SUMIF(AG854:AG876,"&lt;&gt;NOR",G854:G876)</f>
        <v>0</v>
      </c>
      <c r="H853" s="163"/>
      <c r="I853" s="163">
        <f>SUM(I854:I876)</f>
        <v>0</v>
      </c>
      <c r="J853" s="163"/>
      <c r="K853" s="163">
        <f>SUM(K854:K876)</f>
        <v>0</v>
      </c>
      <c r="L853" s="163"/>
      <c r="M853" s="163">
        <f>SUM(M854:M876)</f>
        <v>0</v>
      </c>
      <c r="N853" s="163"/>
      <c r="O853" s="163">
        <f>SUM(O854:O876)</f>
        <v>0.25</v>
      </c>
      <c r="P853" s="163"/>
      <c r="Q853" s="163">
        <f>SUM(Q854:Q876)</f>
        <v>0.1</v>
      </c>
      <c r="R853" s="163"/>
      <c r="S853" s="163"/>
      <c r="T853" s="164"/>
      <c r="U853" s="158"/>
      <c r="V853" s="158">
        <f>SUM(V854:V876)</f>
        <v>68.849999999999994</v>
      </c>
      <c r="W853" s="158"/>
      <c r="X853" s="158"/>
      <c r="AG853" t="s">
        <v>153</v>
      </c>
    </row>
    <row r="854" spans="1:60" outlineLevel="1" x14ac:dyDescent="0.2">
      <c r="A854" s="165">
        <v>227</v>
      </c>
      <c r="B854" s="166" t="s">
        <v>931</v>
      </c>
      <c r="C854" s="180" t="s">
        <v>932</v>
      </c>
      <c r="D854" s="181" t="s">
        <v>238</v>
      </c>
      <c r="E854" s="168">
        <v>49.64</v>
      </c>
      <c r="F854" s="167"/>
      <c r="G854" s="168">
        <f>ROUND(E854*F854,2)</f>
        <v>0</v>
      </c>
      <c r="H854" s="167"/>
      <c r="I854" s="168">
        <f>ROUND(E854*H854,2)</f>
        <v>0</v>
      </c>
      <c r="J854" s="167"/>
      <c r="K854" s="168">
        <f>ROUND(E854*J854,2)</f>
        <v>0</v>
      </c>
      <c r="L854" s="168">
        <v>21</v>
      </c>
      <c r="M854" s="168">
        <f>G854*(1+L854/100)</f>
        <v>0</v>
      </c>
      <c r="N854" s="168">
        <v>9.0000000000000006E-5</v>
      </c>
      <c r="O854" s="168">
        <f>ROUND(E854*N854,2)</f>
        <v>0</v>
      </c>
      <c r="P854" s="168">
        <v>0</v>
      </c>
      <c r="Q854" s="168">
        <f>ROUND(E854*P854,2)</f>
        <v>0</v>
      </c>
      <c r="R854" s="168"/>
      <c r="S854" s="168" t="s">
        <v>157</v>
      </c>
      <c r="T854" s="169" t="s">
        <v>157</v>
      </c>
      <c r="U854" s="156">
        <v>0.23</v>
      </c>
      <c r="V854" s="156">
        <f>ROUND(E854*U854,2)</f>
        <v>11.42</v>
      </c>
      <c r="W854" s="156"/>
      <c r="X854" s="156" t="s">
        <v>158</v>
      </c>
      <c r="Y854" s="149"/>
      <c r="Z854" s="149"/>
      <c r="AA854" s="149"/>
      <c r="AB854" s="149"/>
      <c r="AC854" s="149"/>
      <c r="AD854" s="149"/>
      <c r="AE854" s="149"/>
      <c r="AF854" s="149"/>
      <c r="AG854" s="149" t="s">
        <v>532</v>
      </c>
      <c r="AH854" s="149"/>
      <c r="AI854" s="149"/>
      <c r="AJ854" s="149"/>
      <c r="AK854" s="149"/>
      <c r="AL854" s="149"/>
      <c r="AM854" s="149"/>
      <c r="AN854" s="149"/>
      <c r="AO854" s="149"/>
      <c r="AP854" s="149"/>
      <c r="AQ854" s="149"/>
      <c r="AR854" s="149"/>
      <c r="AS854" s="149"/>
      <c r="AT854" s="149"/>
      <c r="AU854" s="149"/>
      <c r="AV854" s="149"/>
      <c r="AW854" s="149"/>
      <c r="AX854" s="149"/>
      <c r="AY854" s="149"/>
      <c r="AZ854" s="149"/>
      <c r="BA854" s="149"/>
      <c r="BB854" s="149"/>
      <c r="BC854" s="149"/>
      <c r="BD854" s="149"/>
      <c r="BE854" s="149"/>
      <c r="BF854" s="149"/>
      <c r="BG854" s="149"/>
      <c r="BH854" s="149"/>
    </row>
    <row r="855" spans="1:60" outlineLevel="1" x14ac:dyDescent="0.2">
      <c r="A855" s="154"/>
      <c r="B855" s="155"/>
      <c r="C855" s="253" t="s">
        <v>933</v>
      </c>
      <c r="D855" s="254"/>
      <c r="E855" s="254"/>
      <c r="F855" s="254"/>
      <c r="G855" s="254"/>
      <c r="H855" s="156"/>
      <c r="I855" s="156"/>
      <c r="J855" s="156"/>
      <c r="K855" s="156"/>
      <c r="L855" s="156"/>
      <c r="M855" s="156"/>
      <c r="N855" s="156"/>
      <c r="O855" s="156"/>
      <c r="P855" s="156"/>
      <c r="Q855" s="156"/>
      <c r="R855" s="156"/>
      <c r="S855" s="156"/>
      <c r="T855" s="156"/>
      <c r="U855" s="156"/>
      <c r="V855" s="156"/>
      <c r="W855" s="156"/>
      <c r="X855" s="156"/>
      <c r="Y855" s="149"/>
      <c r="Z855" s="149"/>
      <c r="AA855" s="149"/>
      <c r="AB855" s="149"/>
      <c r="AC855" s="149"/>
      <c r="AD855" s="149"/>
      <c r="AE855" s="149"/>
      <c r="AF855" s="149"/>
      <c r="AG855" s="149" t="s">
        <v>161</v>
      </c>
      <c r="AH855" s="149"/>
      <c r="AI855" s="149"/>
      <c r="AJ855" s="149"/>
      <c r="AK855" s="149"/>
      <c r="AL855" s="149"/>
      <c r="AM855" s="149"/>
      <c r="AN855" s="149"/>
      <c r="AO855" s="149"/>
      <c r="AP855" s="149"/>
      <c r="AQ855" s="149"/>
      <c r="AR855" s="149"/>
      <c r="AS855" s="149"/>
      <c r="AT855" s="149"/>
      <c r="AU855" s="149"/>
      <c r="AV855" s="149"/>
      <c r="AW855" s="149"/>
      <c r="AX855" s="149"/>
      <c r="AY855" s="149"/>
      <c r="AZ855" s="149"/>
      <c r="BA855" s="149"/>
      <c r="BB855" s="149"/>
      <c r="BC855" s="149"/>
      <c r="BD855" s="149"/>
      <c r="BE855" s="149"/>
      <c r="BF855" s="149"/>
      <c r="BG855" s="149"/>
      <c r="BH855" s="149"/>
    </row>
    <row r="856" spans="1:60" outlineLevel="1" x14ac:dyDescent="0.2">
      <c r="A856" s="154"/>
      <c r="B856" s="155"/>
      <c r="C856" s="255" t="s">
        <v>414</v>
      </c>
      <c r="D856" s="256"/>
      <c r="E856" s="256"/>
      <c r="F856" s="256"/>
      <c r="G856" s="256"/>
      <c r="H856" s="156"/>
      <c r="I856" s="156"/>
      <c r="J856" s="156"/>
      <c r="K856" s="156"/>
      <c r="L856" s="156"/>
      <c r="M856" s="156"/>
      <c r="N856" s="156"/>
      <c r="O856" s="156"/>
      <c r="P856" s="156"/>
      <c r="Q856" s="156"/>
      <c r="R856" s="156"/>
      <c r="S856" s="156"/>
      <c r="T856" s="156"/>
      <c r="U856" s="156"/>
      <c r="V856" s="156"/>
      <c r="W856" s="156"/>
      <c r="X856" s="156"/>
      <c r="Y856" s="149"/>
      <c r="Z856" s="149"/>
      <c r="AA856" s="149"/>
      <c r="AB856" s="149"/>
      <c r="AC856" s="149"/>
      <c r="AD856" s="149"/>
      <c r="AE856" s="149"/>
      <c r="AF856" s="149"/>
      <c r="AG856" s="149" t="s">
        <v>161</v>
      </c>
      <c r="AH856" s="149"/>
      <c r="AI856" s="149"/>
      <c r="AJ856" s="149"/>
      <c r="AK856" s="149"/>
      <c r="AL856" s="149"/>
      <c r="AM856" s="149"/>
      <c r="AN856" s="149"/>
      <c r="AO856" s="149"/>
      <c r="AP856" s="149"/>
      <c r="AQ856" s="149"/>
      <c r="AR856" s="149"/>
      <c r="AS856" s="149"/>
      <c r="AT856" s="149"/>
      <c r="AU856" s="149"/>
      <c r="AV856" s="149"/>
      <c r="AW856" s="149"/>
      <c r="AX856" s="149"/>
      <c r="AY856" s="149"/>
      <c r="AZ856" s="149"/>
      <c r="BA856" s="149"/>
      <c r="BB856" s="149"/>
      <c r="BC856" s="149"/>
      <c r="BD856" s="149"/>
      <c r="BE856" s="149"/>
      <c r="BF856" s="149"/>
      <c r="BG856" s="149"/>
      <c r="BH856" s="149"/>
    </row>
    <row r="857" spans="1:60" outlineLevel="1" x14ac:dyDescent="0.2">
      <c r="A857" s="154"/>
      <c r="B857" s="155"/>
      <c r="C857" s="182" t="s">
        <v>934</v>
      </c>
      <c r="D857" s="183"/>
      <c r="E857" s="184">
        <v>44.27</v>
      </c>
      <c r="F857" s="156"/>
      <c r="G857" s="156"/>
      <c r="H857" s="156"/>
      <c r="I857" s="156"/>
      <c r="J857" s="156"/>
      <c r="K857" s="156"/>
      <c r="L857" s="156"/>
      <c r="M857" s="156"/>
      <c r="N857" s="156"/>
      <c r="O857" s="156"/>
      <c r="P857" s="156"/>
      <c r="Q857" s="156"/>
      <c r="R857" s="156"/>
      <c r="S857" s="156"/>
      <c r="T857" s="156"/>
      <c r="U857" s="156"/>
      <c r="V857" s="156"/>
      <c r="W857" s="156"/>
      <c r="X857" s="156"/>
      <c r="Y857" s="149"/>
      <c r="Z857" s="149"/>
      <c r="AA857" s="149"/>
      <c r="AB857" s="149"/>
      <c r="AC857" s="149"/>
      <c r="AD857" s="149"/>
      <c r="AE857" s="149"/>
      <c r="AF857" s="149"/>
      <c r="AG857" s="149" t="s">
        <v>163</v>
      </c>
      <c r="AH857" s="149">
        <v>0</v>
      </c>
      <c r="AI857" s="149"/>
      <c r="AJ857" s="149"/>
      <c r="AK857" s="149"/>
      <c r="AL857" s="149"/>
      <c r="AM857" s="149"/>
      <c r="AN857" s="149"/>
      <c r="AO857" s="149"/>
      <c r="AP857" s="149"/>
      <c r="AQ857" s="149"/>
      <c r="AR857" s="149"/>
      <c r="AS857" s="149"/>
      <c r="AT857" s="149"/>
      <c r="AU857" s="149"/>
      <c r="AV857" s="149"/>
      <c r="AW857" s="149"/>
      <c r="AX857" s="149"/>
      <c r="AY857" s="149"/>
      <c r="AZ857" s="149"/>
      <c r="BA857" s="149"/>
      <c r="BB857" s="149"/>
      <c r="BC857" s="149"/>
      <c r="BD857" s="149"/>
      <c r="BE857" s="149"/>
      <c r="BF857" s="149"/>
      <c r="BG857" s="149"/>
      <c r="BH857" s="149"/>
    </row>
    <row r="858" spans="1:60" outlineLevel="1" x14ac:dyDescent="0.2">
      <c r="A858" s="154"/>
      <c r="B858" s="155"/>
      <c r="C858" s="182" t="s">
        <v>935</v>
      </c>
      <c r="D858" s="183"/>
      <c r="E858" s="184"/>
      <c r="F858" s="156"/>
      <c r="G858" s="156"/>
      <c r="H858" s="156"/>
      <c r="I858" s="156"/>
      <c r="J858" s="156"/>
      <c r="K858" s="156"/>
      <c r="L858" s="156"/>
      <c r="M858" s="156"/>
      <c r="N858" s="156"/>
      <c r="O858" s="156"/>
      <c r="P858" s="156"/>
      <c r="Q858" s="156"/>
      <c r="R858" s="156"/>
      <c r="S858" s="156"/>
      <c r="T858" s="156"/>
      <c r="U858" s="156"/>
      <c r="V858" s="156"/>
      <c r="W858" s="156"/>
      <c r="X858" s="156"/>
      <c r="Y858" s="149"/>
      <c r="Z858" s="149"/>
      <c r="AA858" s="149"/>
      <c r="AB858" s="149"/>
      <c r="AC858" s="149"/>
      <c r="AD858" s="149"/>
      <c r="AE858" s="149"/>
      <c r="AF858" s="149"/>
      <c r="AG858" s="149" t="s">
        <v>163</v>
      </c>
      <c r="AH858" s="149">
        <v>0</v>
      </c>
      <c r="AI858" s="149"/>
      <c r="AJ858" s="149"/>
      <c r="AK858" s="149"/>
      <c r="AL858" s="149"/>
      <c r="AM858" s="149"/>
      <c r="AN858" s="149"/>
      <c r="AO858" s="149"/>
      <c r="AP858" s="149"/>
      <c r="AQ858" s="149"/>
      <c r="AR858" s="149"/>
      <c r="AS858" s="149"/>
      <c r="AT858" s="149"/>
      <c r="AU858" s="149"/>
      <c r="AV858" s="149"/>
      <c r="AW858" s="149"/>
      <c r="AX858" s="149"/>
      <c r="AY858" s="149"/>
      <c r="AZ858" s="149"/>
      <c r="BA858" s="149"/>
      <c r="BB858" s="149"/>
      <c r="BC858" s="149"/>
      <c r="BD858" s="149"/>
      <c r="BE858" s="149"/>
      <c r="BF858" s="149"/>
      <c r="BG858" s="149"/>
      <c r="BH858" s="149"/>
    </row>
    <row r="859" spans="1:60" outlineLevel="1" x14ac:dyDescent="0.2">
      <c r="A859" s="154"/>
      <c r="B859" s="155"/>
      <c r="C859" s="182" t="s">
        <v>283</v>
      </c>
      <c r="D859" s="183"/>
      <c r="E859" s="184"/>
      <c r="F859" s="156"/>
      <c r="G859" s="156"/>
      <c r="H859" s="156"/>
      <c r="I859" s="156"/>
      <c r="J859" s="156"/>
      <c r="K859" s="156"/>
      <c r="L859" s="156"/>
      <c r="M859" s="156"/>
      <c r="N859" s="156"/>
      <c r="O859" s="156"/>
      <c r="P859" s="156"/>
      <c r="Q859" s="156"/>
      <c r="R859" s="156"/>
      <c r="S859" s="156"/>
      <c r="T859" s="156"/>
      <c r="U859" s="156"/>
      <c r="V859" s="156"/>
      <c r="W859" s="156"/>
      <c r="X859" s="156"/>
      <c r="Y859" s="149"/>
      <c r="Z859" s="149"/>
      <c r="AA859" s="149"/>
      <c r="AB859" s="149"/>
      <c r="AC859" s="149"/>
      <c r="AD859" s="149"/>
      <c r="AE859" s="149"/>
      <c r="AF859" s="149"/>
      <c r="AG859" s="149" t="s">
        <v>163</v>
      </c>
      <c r="AH859" s="149">
        <v>0</v>
      </c>
      <c r="AI859" s="149"/>
      <c r="AJ859" s="149"/>
      <c r="AK859" s="149"/>
      <c r="AL859" s="149"/>
      <c r="AM859" s="149"/>
      <c r="AN859" s="149"/>
      <c r="AO859" s="149"/>
      <c r="AP859" s="149"/>
      <c r="AQ859" s="149"/>
      <c r="AR859" s="149"/>
      <c r="AS859" s="149"/>
      <c r="AT859" s="149"/>
      <c r="AU859" s="149"/>
      <c r="AV859" s="149"/>
      <c r="AW859" s="149"/>
      <c r="AX859" s="149"/>
      <c r="AY859" s="149"/>
      <c r="AZ859" s="149"/>
      <c r="BA859" s="149"/>
      <c r="BB859" s="149"/>
      <c r="BC859" s="149"/>
      <c r="BD859" s="149"/>
      <c r="BE859" s="149"/>
      <c r="BF859" s="149"/>
      <c r="BG859" s="149"/>
      <c r="BH859" s="149"/>
    </row>
    <row r="860" spans="1:60" outlineLevel="1" x14ac:dyDescent="0.2">
      <c r="A860" s="154"/>
      <c r="B860" s="155"/>
      <c r="C860" s="182" t="s">
        <v>936</v>
      </c>
      <c r="D860" s="183"/>
      <c r="E860" s="184">
        <v>0.6</v>
      </c>
      <c r="F860" s="156"/>
      <c r="G860" s="156"/>
      <c r="H860" s="156"/>
      <c r="I860" s="156"/>
      <c r="J860" s="156"/>
      <c r="K860" s="156"/>
      <c r="L860" s="156"/>
      <c r="M860" s="156"/>
      <c r="N860" s="156"/>
      <c r="O860" s="156"/>
      <c r="P860" s="156"/>
      <c r="Q860" s="156"/>
      <c r="R860" s="156"/>
      <c r="S860" s="156"/>
      <c r="T860" s="156"/>
      <c r="U860" s="156"/>
      <c r="V860" s="156"/>
      <c r="W860" s="156"/>
      <c r="X860" s="156"/>
      <c r="Y860" s="149"/>
      <c r="Z860" s="149"/>
      <c r="AA860" s="149"/>
      <c r="AB860" s="149"/>
      <c r="AC860" s="149"/>
      <c r="AD860" s="149"/>
      <c r="AE860" s="149"/>
      <c r="AF860" s="149"/>
      <c r="AG860" s="149" t="s">
        <v>163</v>
      </c>
      <c r="AH860" s="149">
        <v>0</v>
      </c>
      <c r="AI860" s="149"/>
      <c r="AJ860" s="149"/>
      <c r="AK860" s="149"/>
      <c r="AL860" s="149"/>
      <c r="AM860" s="149"/>
      <c r="AN860" s="149"/>
      <c r="AO860" s="149"/>
      <c r="AP860" s="149"/>
      <c r="AQ860" s="149"/>
      <c r="AR860" s="149"/>
      <c r="AS860" s="149"/>
      <c r="AT860" s="149"/>
      <c r="AU860" s="149"/>
      <c r="AV860" s="149"/>
      <c r="AW860" s="149"/>
      <c r="AX860" s="149"/>
      <c r="AY860" s="149"/>
      <c r="AZ860" s="149"/>
      <c r="BA860" s="149"/>
      <c r="BB860" s="149"/>
      <c r="BC860" s="149"/>
      <c r="BD860" s="149"/>
      <c r="BE860" s="149"/>
      <c r="BF860" s="149"/>
      <c r="BG860" s="149"/>
      <c r="BH860" s="149"/>
    </row>
    <row r="861" spans="1:60" outlineLevel="1" x14ac:dyDescent="0.2">
      <c r="A861" s="154"/>
      <c r="B861" s="155"/>
      <c r="C861" s="182" t="s">
        <v>937</v>
      </c>
      <c r="D861" s="183"/>
      <c r="E861" s="184">
        <v>1.54</v>
      </c>
      <c r="F861" s="156"/>
      <c r="G861" s="156"/>
      <c r="H861" s="156"/>
      <c r="I861" s="156"/>
      <c r="J861" s="156"/>
      <c r="K861" s="156"/>
      <c r="L861" s="156"/>
      <c r="M861" s="156"/>
      <c r="N861" s="156"/>
      <c r="O861" s="156"/>
      <c r="P861" s="156"/>
      <c r="Q861" s="156"/>
      <c r="R861" s="156"/>
      <c r="S861" s="156"/>
      <c r="T861" s="156"/>
      <c r="U861" s="156"/>
      <c r="V861" s="156"/>
      <c r="W861" s="156"/>
      <c r="X861" s="156"/>
      <c r="Y861" s="149"/>
      <c r="Z861" s="149"/>
      <c r="AA861" s="149"/>
      <c r="AB861" s="149"/>
      <c r="AC861" s="149"/>
      <c r="AD861" s="149"/>
      <c r="AE861" s="149"/>
      <c r="AF861" s="149"/>
      <c r="AG861" s="149" t="s">
        <v>163</v>
      </c>
      <c r="AH861" s="149">
        <v>0</v>
      </c>
      <c r="AI861" s="149"/>
      <c r="AJ861" s="149"/>
      <c r="AK861" s="149"/>
      <c r="AL861" s="149"/>
      <c r="AM861" s="149"/>
      <c r="AN861" s="149"/>
      <c r="AO861" s="149"/>
      <c r="AP861" s="149"/>
      <c r="AQ861" s="149"/>
      <c r="AR861" s="149"/>
      <c r="AS861" s="149"/>
      <c r="AT861" s="149"/>
      <c r="AU861" s="149"/>
      <c r="AV861" s="149"/>
      <c r="AW861" s="149"/>
      <c r="AX861" s="149"/>
      <c r="AY861" s="149"/>
      <c r="AZ861" s="149"/>
      <c r="BA861" s="149"/>
      <c r="BB861" s="149"/>
      <c r="BC861" s="149"/>
      <c r="BD861" s="149"/>
      <c r="BE861" s="149"/>
      <c r="BF861" s="149"/>
      <c r="BG861" s="149"/>
      <c r="BH861" s="149"/>
    </row>
    <row r="862" spans="1:60" outlineLevel="1" x14ac:dyDescent="0.2">
      <c r="A862" s="154"/>
      <c r="B862" s="155"/>
      <c r="C862" s="182" t="s">
        <v>938</v>
      </c>
      <c r="D862" s="183"/>
      <c r="E862" s="184">
        <v>1.6</v>
      </c>
      <c r="F862" s="156"/>
      <c r="G862" s="156"/>
      <c r="H862" s="156"/>
      <c r="I862" s="156"/>
      <c r="J862" s="156"/>
      <c r="K862" s="156"/>
      <c r="L862" s="156"/>
      <c r="M862" s="156"/>
      <c r="N862" s="156"/>
      <c r="O862" s="156"/>
      <c r="P862" s="156"/>
      <c r="Q862" s="156"/>
      <c r="R862" s="156"/>
      <c r="S862" s="156"/>
      <c r="T862" s="156"/>
      <c r="U862" s="156"/>
      <c r="V862" s="156"/>
      <c r="W862" s="156"/>
      <c r="X862" s="156"/>
      <c r="Y862" s="149"/>
      <c r="Z862" s="149"/>
      <c r="AA862" s="149"/>
      <c r="AB862" s="149"/>
      <c r="AC862" s="149"/>
      <c r="AD862" s="149"/>
      <c r="AE862" s="149"/>
      <c r="AF862" s="149"/>
      <c r="AG862" s="149" t="s">
        <v>163</v>
      </c>
      <c r="AH862" s="149">
        <v>0</v>
      </c>
      <c r="AI862" s="149"/>
      <c r="AJ862" s="149"/>
      <c r="AK862" s="149"/>
      <c r="AL862" s="149"/>
      <c r="AM862" s="149"/>
      <c r="AN862" s="149"/>
      <c r="AO862" s="149"/>
      <c r="AP862" s="149"/>
      <c r="AQ862" s="149"/>
      <c r="AR862" s="149"/>
      <c r="AS862" s="149"/>
      <c r="AT862" s="149"/>
      <c r="AU862" s="149"/>
      <c r="AV862" s="149"/>
      <c r="AW862" s="149"/>
      <c r="AX862" s="149"/>
      <c r="AY862" s="149"/>
      <c r="AZ862" s="149"/>
      <c r="BA862" s="149"/>
      <c r="BB862" s="149"/>
      <c r="BC862" s="149"/>
      <c r="BD862" s="149"/>
      <c r="BE862" s="149"/>
      <c r="BF862" s="149"/>
      <c r="BG862" s="149"/>
      <c r="BH862" s="149"/>
    </row>
    <row r="863" spans="1:60" outlineLevel="1" x14ac:dyDescent="0.2">
      <c r="A863" s="154"/>
      <c r="B863" s="155"/>
      <c r="C863" s="182" t="s">
        <v>939</v>
      </c>
      <c r="D863" s="183"/>
      <c r="E863" s="184">
        <v>1.63</v>
      </c>
      <c r="F863" s="156"/>
      <c r="G863" s="156"/>
      <c r="H863" s="156"/>
      <c r="I863" s="156"/>
      <c r="J863" s="156"/>
      <c r="K863" s="156"/>
      <c r="L863" s="156"/>
      <c r="M863" s="156"/>
      <c r="N863" s="156"/>
      <c r="O863" s="156"/>
      <c r="P863" s="156"/>
      <c r="Q863" s="156"/>
      <c r="R863" s="156"/>
      <c r="S863" s="156"/>
      <c r="T863" s="156"/>
      <c r="U863" s="156"/>
      <c r="V863" s="156"/>
      <c r="W863" s="156"/>
      <c r="X863" s="156"/>
      <c r="Y863" s="149"/>
      <c r="Z863" s="149"/>
      <c r="AA863" s="149"/>
      <c r="AB863" s="149"/>
      <c r="AC863" s="149"/>
      <c r="AD863" s="149"/>
      <c r="AE863" s="149"/>
      <c r="AF863" s="149"/>
      <c r="AG863" s="149" t="s">
        <v>163</v>
      </c>
      <c r="AH863" s="149">
        <v>0</v>
      </c>
      <c r="AI863" s="149"/>
      <c r="AJ863" s="149"/>
      <c r="AK863" s="149"/>
      <c r="AL863" s="149"/>
      <c r="AM863" s="149"/>
      <c r="AN863" s="149"/>
      <c r="AO863" s="149"/>
      <c r="AP863" s="149"/>
      <c r="AQ863" s="149"/>
      <c r="AR863" s="149"/>
      <c r="AS863" s="149"/>
      <c r="AT863" s="149"/>
      <c r="AU863" s="149"/>
      <c r="AV863" s="149"/>
      <c r="AW863" s="149"/>
      <c r="AX863" s="149"/>
      <c r="AY863" s="149"/>
      <c r="AZ863" s="149"/>
      <c r="BA863" s="149"/>
      <c r="BB863" s="149"/>
      <c r="BC863" s="149"/>
      <c r="BD863" s="149"/>
      <c r="BE863" s="149"/>
      <c r="BF863" s="149"/>
      <c r="BG863" s="149"/>
      <c r="BH863" s="149"/>
    </row>
    <row r="864" spans="1:60" outlineLevel="1" x14ac:dyDescent="0.2">
      <c r="A864" s="165">
        <v>228</v>
      </c>
      <c r="B864" s="166" t="s">
        <v>940</v>
      </c>
      <c r="C864" s="180" t="s">
        <v>941</v>
      </c>
      <c r="D864" s="181" t="s">
        <v>220</v>
      </c>
      <c r="E864" s="168">
        <v>97.82</v>
      </c>
      <c r="F864" s="167"/>
      <c r="G864" s="168">
        <f>ROUND(E864*F864,2)</f>
        <v>0</v>
      </c>
      <c r="H864" s="167"/>
      <c r="I864" s="168">
        <f>ROUND(E864*H864,2)</f>
        <v>0</v>
      </c>
      <c r="J864" s="167"/>
      <c r="K864" s="168">
        <f>ROUND(E864*J864,2)</f>
        <v>0</v>
      </c>
      <c r="L864" s="168">
        <v>21</v>
      </c>
      <c r="M864" s="168">
        <f>G864*(1+L864/100)</f>
        <v>0</v>
      </c>
      <c r="N864" s="168">
        <v>0</v>
      </c>
      <c r="O864" s="168">
        <f>ROUND(E864*N864,2)</f>
        <v>0</v>
      </c>
      <c r="P864" s="168">
        <v>1E-3</v>
      </c>
      <c r="Q864" s="168">
        <f>ROUND(E864*P864,2)</f>
        <v>0.1</v>
      </c>
      <c r="R864" s="168"/>
      <c r="S864" s="168" t="s">
        <v>157</v>
      </c>
      <c r="T864" s="169" t="s">
        <v>157</v>
      </c>
      <c r="U864" s="156">
        <v>0.26</v>
      </c>
      <c r="V864" s="156">
        <f>ROUND(E864*U864,2)</f>
        <v>25.43</v>
      </c>
      <c r="W864" s="156"/>
      <c r="X864" s="156" t="s">
        <v>158</v>
      </c>
      <c r="Y864" s="149"/>
      <c r="Z864" s="149"/>
      <c r="AA864" s="149"/>
      <c r="AB864" s="149"/>
      <c r="AC864" s="149"/>
      <c r="AD864" s="149"/>
      <c r="AE864" s="149"/>
      <c r="AF864" s="149"/>
      <c r="AG864" s="149" t="s">
        <v>532</v>
      </c>
      <c r="AH864" s="149"/>
      <c r="AI864" s="149"/>
      <c r="AJ864" s="149"/>
      <c r="AK864" s="149"/>
      <c r="AL864" s="149"/>
      <c r="AM864" s="149"/>
      <c r="AN864" s="149"/>
      <c r="AO864" s="149"/>
      <c r="AP864" s="149"/>
      <c r="AQ864" s="149"/>
      <c r="AR864" s="149"/>
      <c r="AS864" s="149"/>
      <c r="AT864" s="149"/>
      <c r="AU864" s="149"/>
      <c r="AV864" s="149"/>
      <c r="AW864" s="149"/>
      <c r="AX864" s="149"/>
      <c r="AY864" s="149"/>
      <c r="AZ864" s="149"/>
      <c r="BA864" s="149"/>
      <c r="BB864" s="149"/>
      <c r="BC864" s="149"/>
      <c r="BD864" s="149"/>
      <c r="BE864" s="149"/>
      <c r="BF864" s="149"/>
      <c r="BG864" s="149"/>
      <c r="BH864" s="149"/>
    </row>
    <row r="865" spans="1:60" outlineLevel="1" x14ac:dyDescent="0.2">
      <c r="A865" s="154"/>
      <c r="B865" s="155"/>
      <c r="C865" s="182" t="s">
        <v>942</v>
      </c>
      <c r="D865" s="183"/>
      <c r="E865" s="184"/>
      <c r="F865" s="156"/>
      <c r="G865" s="156"/>
      <c r="H865" s="156"/>
      <c r="I865" s="156"/>
      <c r="J865" s="156"/>
      <c r="K865" s="156"/>
      <c r="L865" s="156"/>
      <c r="M865" s="156"/>
      <c r="N865" s="156"/>
      <c r="O865" s="156"/>
      <c r="P865" s="156"/>
      <c r="Q865" s="156"/>
      <c r="R865" s="156"/>
      <c r="S865" s="156"/>
      <c r="T865" s="156"/>
      <c r="U865" s="156"/>
      <c r="V865" s="156"/>
      <c r="W865" s="156"/>
      <c r="X865" s="156"/>
      <c r="Y865" s="149"/>
      <c r="Z865" s="149"/>
      <c r="AA865" s="149"/>
      <c r="AB865" s="149"/>
      <c r="AC865" s="149"/>
      <c r="AD865" s="149"/>
      <c r="AE865" s="149"/>
      <c r="AF865" s="149"/>
      <c r="AG865" s="149" t="s">
        <v>163</v>
      </c>
      <c r="AH865" s="149">
        <v>0</v>
      </c>
      <c r="AI865" s="149"/>
      <c r="AJ865" s="149"/>
      <c r="AK865" s="149"/>
      <c r="AL865" s="149"/>
      <c r="AM865" s="149"/>
      <c r="AN865" s="149"/>
      <c r="AO865" s="149"/>
      <c r="AP865" s="149"/>
      <c r="AQ865" s="149"/>
      <c r="AR865" s="149"/>
      <c r="AS865" s="149"/>
      <c r="AT865" s="149"/>
      <c r="AU865" s="149"/>
      <c r="AV865" s="149"/>
      <c r="AW865" s="149"/>
      <c r="AX865" s="149"/>
      <c r="AY865" s="149"/>
      <c r="AZ865" s="149"/>
      <c r="BA865" s="149"/>
      <c r="BB865" s="149"/>
      <c r="BC865" s="149"/>
      <c r="BD865" s="149"/>
      <c r="BE865" s="149"/>
      <c r="BF865" s="149"/>
      <c r="BG865" s="149"/>
      <c r="BH865" s="149"/>
    </row>
    <row r="866" spans="1:60" outlineLevel="1" x14ac:dyDescent="0.2">
      <c r="A866" s="154"/>
      <c r="B866" s="155"/>
      <c r="C866" s="182" t="s">
        <v>943</v>
      </c>
      <c r="D866" s="183"/>
      <c r="E866" s="184"/>
      <c r="F866" s="156"/>
      <c r="G866" s="156"/>
      <c r="H866" s="156"/>
      <c r="I866" s="156"/>
      <c r="J866" s="156"/>
      <c r="K866" s="156"/>
      <c r="L866" s="156"/>
      <c r="M866" s="156"/>
      <c r="N866" s="156"/>
      <c r="O866" s="156"/>
      <c r="P866" s="156"/>
      <c r="Q866" s="156"/>
      <c r="R866" s="156"/>
      <c r="S866" s="156"/>
      <c r="T866" s="156"/>
      <c r="U866" s="156"/>
      <c r="V866" s="156"/>
      <c r="W866" s="156"/>
      <c r="X866" s="156"/>
      <c r="Y866" s="149"/>
      <c r="Z866" s="149"/>
      <c r="AA866" s="149"/>
      <c r="AB866" s="149"/>
      <c r="AC866" s="149"/>
      <c r="AD866" s="149"/>
      <c r="AE866" s="149"/>
      <c r="AF866" s="149"/>
      <c r="AG866" s="149" t="s">
        <v>163</v>
      </c>
      <c r="AH866" s="149">
        <v>0</v>
      </c>
      <c r="AI866" s="149"/>
      <c r="AJ866" s="149"/>
      <c r="AK866" s="149"/>
      <c r="AL866" s="149"/>
      <c r="AM866" s="149"/>
      <c r="AN866" s="149"/>
      <c r="AO866" s="149"/>
      <c r="AP866" s="149"/>
      <c r="AQ866" s="149"/>
      <c r="AR866" s="149"/>
      <c r="AS866" s="149"/>
      <c r="AT866" s="149"/>
      <c r="AU866" s="149"/>
      <c r="AV866" s="149"/>
      <c r="AW866" s="149"/>
      <c r="AX866" s="149"/>
      <c r="AY866" s="149"/>
      <c r="AZ866" s="149"/>
      <c r="BA866" s="149"/>
      <c r="BB866" s="149"/>
      <c r="BC866" s="149"/>
      <c r="BD866" s="149"/>
      <c r="BE866" s="149"/>
      <c r="BF866" s="149"/>
      <c r="BG866" s="149"/>
      <c r="BH866" s="149"/>
    </row>
    <row r="867" spans="1:60" outlineLevel="1" x14ac:dyDescent="0.2">
      <c r="A867" s="154"/>
      <c r="B867" s="155"/>
      <c r="C867" s="182" t="s">
        <v>944</v>
      </c>
      <c r="D867" s="183"/>
      <c r="E867" s="184">
        <v>97.82</v>
      </c>
      <c r="F867" s="156"/>
      <c r="G867" s="156"/>
      <c r="H867" s="156"/>
      <c r="I867" s="156"/>
      <c r="J867" s="156"/>
      <c r="K867" s="156"/>
      <c r="L867" s="156"/>
      <c r="M867" s="156"/>
      <c r="N867" s="156"/>
      <c r="O867" s="156"/>
      <c r="P867" s="156"/>
      <c r="Q867" s="156"/>
      <c r="R867" s="156"/>
      <c r="S867" s="156"/>
      <c r="T867" s="156"/>
      <c r="U867" s="156"/>
      <c r="V867" s="156"/>
      <c r="W867" s="156"/>
      <c r="X867" s="156"/>
      <c r="Y867" s="149"/>
      <c r="Z867" s="149"/>
      <c r="AA867" s="149"/>
      <c r="AB867" s="149"/>
      <c r="AC867" s="149"/>
      <c r="AD867" s="149"/>
      <c r="AE867" s="149"/>
      <c r="AF867" s="149"/>
      <c r="AG867" s="149" t="s">
        <v>163</v>
      </c>
      <c r="AH867" s="149">
        <v>0</v>
      </c>
      <c r="AI867" s="149"/>
      <c r="AJ867" s="149"/>
      <c r="AK867" s="149"/>
      <c r="AL867" s="149"/>
      <c r="AM867" s="149"/>
      <c r="AN867" s="149"/>
      <c r="AO867" s="149"/>
      <c r="AP867" s="149"/>
      <c r="AQ867" s="149"/>
      <c r="AR867" s="149"/>
      <c r="AS867" s="149"/>
      <c r="AT867" s="149"/>
      <c r="AU867" s="149"/>
      <c r="AV867" s="149"/>
      <c r="AW867" s="149"/>
      <c r="AX867" s="149"/>
      <c r="AY867" s="149"/>
      <c r="AZ867" s="149"/>
      <c r="BA867" s="149"/>
      <c r="BB867" s="149"/>
      <c r="BC867" s="149"/>
      <c r="BD867" s="149"/>
      <c r="BE867" s="149"/>
      <c r="BF867" s="149"/>
      <c r="BG867" s="149"/>
      <c r="BH867" s="149"/>
    </row>
    <row r="868" spans="1:60" outlineLevel="1" x14ac:dyDescent="0.2">
      <c r="A868" s="165">
        <v>229</v>
      </c>
      <c r="B868" s="166" t="s">
        <v>945</v>
      </c>
      <c r="C868" s="180" t="s">
        <v>946</v>
      </c>
      <c r="D868" s="181" t="s">
        <v>220</v>
      </c>
      <c r="E868" s="168">
        <v>83.36</v>
      </c>
      <c r="F868" s="167"/>
      <c r="G868" s="168">
        <f>ROUND(E868*F868,2)</f>
        <v>0</v>
      </c>
      <c r="H868" s="167"/>
      <c r="I868" s="168">
        <f>ROUND(E868*H868,2)</f>
        <v>0</v>
      </c>
      <c r="J868" s="167"/>
      <c r="K868" s="168">
        <f>ROUND(E868*J868,2)</f>
        <v>0</v>
      </c>
      <c r="L868" s="168">
        <v>21</v>
      </c>
      <c r="M868" s="168">
        <f>G868*(1+L868/100)</f>
        <v>0</v>
      </c>
      <c r="N868" s="168">
        <v>4.0000000000000002E-4</v>
      </c>
      <c r="O868" s="168">
        <f>ROUND(E868*N868,2)</f>
        <v>0.03</v>
      </c>
      <c r="P868" s="168">
        <v>0</v>
      </c>
      <c r="Q868" s="168">
        <f>ROUND(E868*P868,2)</f>
        <v>0</v>
      </c>
      <c r="R868" s="168"/>
      <c r="S868" s="168" t="s">
        <v>157</v>
      </c>
      <c r="T868" s="169" t="s">
        <v>157</v>
      </c>
      <c r="U868" s="156">
        <v>0.38</v>
      </c>
      <c r="V868" s="156">
        <f>ROUND(E868*U868,2)</f>
        <v>31.68</v>
      </c>
      <c r="W868" s="156"/>
      <c r="X868" s="156" t="s">
        <v>158</v>
      </c>
      <c r="Y868" s="149"/>
      <c r="Z868" s="149"/>
      <c r="AA868" s="149"/>
      <c r="AB868" s="149"/>
      <c r="AC868" s="149"/>
      <c r="AD868" s="149"/>
      <c r="AE868" s="149"/>
      <c r="AF868" s="149"/>
      <c r="AG868" s="149" t="s">
        <v>532</v>
      </c>
      <c r="AH868" s="149"/>
      <c r="AI868" s="149"/>
      <c r="AJ868" s="149"/>
      <c r="AK868" s="149"/>
      <c r="AL868" s="149"/>
      <c r="AM868" s="149"/>
      <c r="AN868" s="149"/>
      <c r="AO868" s="149"/>
      <c r="AP868" s="149"/>
      <c r="AQ868" s="149"/>
      <c r="AR868" s="149"/>
      <c r="AS868" s="149"/>
      <c r="AT868" s="149"/>
      <c r="AU868" s="149"/>
      <c r="AV868" s="149"/>
      <c r="AW868" s="149"/>
      <c r="AX868" s="149"/>
      <c r="AY868" s="149"/>
      <c r="AZ868" s="149"/>
      <c r="BA868" s="149"/>
      <c r="BB868" s="149"/>
      <c r="BC868" s="149"/>
      <c r="BD868" s="149"/>
      <c r="BE868" s="149"/>
      <c r="BF868" s="149"/>
      <c r="BG868" s="149"/>
      <c r="BH868" s="149"/>
    </row>
    <row r="869" spans="1:60" outlineLevel="1" x14ac:dyDescent="0.2">
      <c r="A869" s="154"/>
      <c r="B869" s="155"/>
      <c r="C869" s="182" t="s">
        <v>947</v>
      </c>
      <c r="D869" s="183"/>
      <c r="E869" s="184">
        <v>83.36</v>
      </c>
      <c r="F869" s="156"/>
      <c r="G869" s="156"/>
      <c r="H869" s="156"/>
      <c r="I869" s="156"/>
      <c r="J869" s="156"/>
      <c r="K869" s="156"/>
      <c r="L869" s="156"/>
      <c r="M869" s="156"/>
      <c r="N869" s="156"/>
      <c r="O869" s="156"/>
      <c r="P869" s="156"/>
      <c r="Q869" s="156"/>
      <c r="R869" s="156"/>
      <c r="S869" s="156"/>
      <c r="T869" s="156"/>
      <c r="U869" s="156"/>
      <c r="V869" s="156"/>
      <c r="W869" s="156"/>
      <c r="X869" s="156"/>
      <c r="Y869" s="149"/>
      <c r="Z869" s="149"/>
      <c r="AA869" s="149"/>
      <c r="AB869" s="149"/>
      <c r="AC869" s="149"/>
      <c r="AD869" s="149"/>
      <c r="AE869" s="149"/>
      <c r="AF869" s="149"/>
      <c r="AG869" s="149" t="s">
        <v>163</v>
      </c>
      <c r="AH869" s="149">
        <v>0</v>
      </c>
      <c r="AI869" s="149"/>
      <c r="AJ869" s="149"/>
      <c r="AK869" s="149"/>
      <c r="AL869" s="149"/>
      <c r="AM869" s="149"/>
      <c r="AN869" s="149"/>
      <c r="AO869" s="149"/>
      <c r="AP869" s="149"/>
      <c r="AQ869" s="149"/>
      <c r="AR869" s="149"/>
      <c r="AS869" s="149"/>
      <c r="AT869" s="149"/>
      <c r="AU869" s="149"/>
      <c r="AV869" s="149"/>
      <c r="AW869" s="149"/>
      <c r="AX869" s="149"/>
      <c r="AY869" s="149"/>
      <c r="AZ869" s="149"/>
      <c r="BA869" s="149"/>
      <c r="BB869" s="149"/>
      <c r="BC869" s="149"/>
      <c r="BD869" s="149"/>
      <c r="BE869" s="149"/>
      <c r="BF869" s="149"/>
      <c r="BG869" s="149"/>
      <c r="BH869" s="149"/>
    </row>
    <row r="870" spans="1:60" outlineLevel="1" x14ac:dyDescent="0.2">
      <c r="A870" s="165">
        <v>230</v>
      </c>
      <c r="B870" s="166" t="s">
        <v>948</v>
      </c>
      <c r="C870" s="180" t="s">
        <v>949</v>
      </c>
      <c r="D870" s="181" t="s">
        <v>238</v>
      </c>
      <c r="E870" s="168">
        <v>59.686</v>
      </c>
      <c r="F870" s="167"/>
      <c r="G870" s="168">
        <f>ROUND(E870*F870,2)</f>
        <v>0</v>
      </c>
      <c r="H870" s="167"/>
      <c r="I870" s="168">
        <f>ROUND(E870*H870,2)</f>
        <v>0</v>
      </c>
      <c r="J870" s="167"/>
      <c r="K870" s="168">
        <f>ROUND(E870*J870,2)</f>
        <v>0</v>
      </c>
      <c r="L870" s="168">
        <v>21</v>
      </c>
      <c r="M870" s="168">
        <f>G870*(1+L870/100)</f>
        <v>0</v>
      </c>
      <c r="N870" s="168">
        <v>6.0000000000000002E-5</v>
      </c>
      <c r="O870" s="168">
        <f>ROUND(E870*N870,2)</f>
        <v>0</v>
      </c>
      <c r="P870" s="168">
        <v>0</v>
      </c>
      <c r="Q870" s="168">
        <f>ROUND(E870*P870,2)</f>
        <v>0</v>
      </c>
      <c r="R870" s="168" t="s">
        <v>373</v>
      </c>
      <c r="S870" s="168" t="s">
        <v>157</v>
      </c>
      <c r="T870" s="169" t="s">
        <v>157</v>
      </c>
      <c r="U870" s="156">
        <v>0</v>
      </c>
      <c r="V870" s="156">
        <f>ROUND(E870*U870,2)</f>
        <v>0</v>
      </c>
      <c r="W870" s="156"/>
      <c r="X870" s="156" t="s">
        <v>374</v>
      </c>
      <c r="Y870" s="149"/>
      <c r="Z870" s="149"/>
      <c r="AA870" s="149"/>
      <c r="AB870" s="149"/>
      <c r="AC870" s="149"/>
      <c r="AD870" s="149"/>
      <c r="AE870" s="149"/>
      <c r="AF870" s="149"/>
      <c r="AG870" s="149" t="s">
        <v>375</v>
      </c>
      <c r="AH870" s="149"/>
      <c r="AI870" s="149"/>
      <c r="AJ870" s="149"/>
      <c r="AK870" s="149"/>
      <c r="AL870" s="149"/>
      <c r="AM870" s="149"/>
      <c r="AN870" s="149"/>
      <c r="AO870" s="149"/>
      <c r="AP870" s="149"/>
      <c r="AQ870" s="149"/>
      <c r="AR870" s="149"/>
      <c r="AS870" s="149"/>
      <c r="AT870" s="149"/>
      <c r="AU870" s="149"/>
      <c r="AV870" s="149"/>
      <c r="AW870" s="149"/>
      <c r="AX870" s="149"/>
      <c r="AY870" s="149"/>
      <c r="AZ870" s="149"/>
      <c r="BA870" s="149"/>
      <c r="BB870" s="149"/>
      <c r="BC870" s="149"/>
      <c r="BD870" s="149"/>
      <c r="BE870" s="149"/>
      <c r="BF870" s="149"/>
      <c r="BG870" s="149"/>
      <c r="BH870" s="149"/>
    </row>
    <row r="871" spans="1:60" outlineLevel="1" x14ac:dyDescent="0.2">
      <c r="A871" s="154"/>
      <c r="B871" s="155"/>
      <c r="C871" s="182" t="s">
        <v>950</v>
      </c>
      <c r="D871" s="183"/>
      <c r="E871" s="184"/>
      <c r="F871" s="156"/>
      <c r="G871" s="156"/>
      <c r="H871" s="156"/>
      <c r="I871" s="156"/>
      <c r="J871" s="156"/>
      <c r="K871" s="156"/>
      <c r="L871" s="156"/>
      <c r="M871" s="156"/>
      <c r="N871" s="156"/>
      <c r="O871" s="156"/>
      <c r="P871" s="156"/>
      <c r="Q871" s="156"/>
      <c r="R871" s="156"/>
      <c r="S871" s="156"/>
      <c r="T871" s="156"/>
      <c r="U871" s="156"/>
      <c r="V871" s="156"/>
      <c r="W871" s="156"/>
      <c r="X871" s="156"/>
      <c r="Y871" s="149"/>
      <c r="Z871" s="149"/>
      <c r="AA871" s="149"/>
      <c r="AB871" s="149"/>
      <c r="AC871" s="149"/>
      <c r="AD871" s="149"/>
      <c r="AE871" s="149"/>
      <c r="AF871" s="149"/>
      <c r="AG871" s="149" t="s">
        <v>163</v>
      </c>
      <c r="AH871" s="149">
        <v>0</v>
      </c>
      <c r="AI871" s="149"/>
      <c r="AJ871" s="149"/>
      <c r="AK871" s="149"/>
      <c r="AL871" s="149"/>
      <c r="AM871" s="149"/>
      <c r="AN871" s="149"/>
      <c r="AO871" s="149"/>
      <c r="AP871" s="149"/>
      <c r="AQ871" s="149"/>
      <c r="AR871" s="149"/>
      <c r="AS871" s="149"/>
      <c r="AT871" s="149"/>
      <c r="AU871" s="149"/>
      <c r="AV871" s="149"/>
      <c r="AW871" s="149"/>
      <c r="AX871" s="149"/>
      <c r="AY871" s="149"/>
      <c r="AZ871" s="149"/>
      <c r="BA871" s="149"/>
      <c r="BB871" s="149"/>
      <c r="BC871" s="149"/>
      <c r="BD871" s="149"/>
      <c r="BE871" s="149"/>
      <c r="BF871" s="149"/>
      <c r="BG871" s="149"/>
      <c r="BH871" s="149"/>
    </row>
    <row r="872" spans="1:60" outlineLevel="1" x14ac:dyDescent="0.2">
      <c r="A872" s="154"/>
      <c r="B872" s="155"/>
      <c r="C872" s="182" t="s">
        <v>951</v>
      </c>
      <c r="D872" s="183"/>
      <c r="E872" s="184">
        <v>59.69</v>
      </c>
      <c r="F872" s="156"/>
      <c r="G872" s="156"/>
      <c r="H872" s="156"/>
      <c r="I872" s="156"/>
      <c r="J872" s="156"/>
      <c r="K872" s="156"/>
      <c r="L872" s="156"/>
      <c r="M872" s="156"/>
      <c r="N872" s="156"/>
      <c r="O872" s="156"/>
      <c r="P872" s="156"/>
      <c r="Q872" s="156"/>
      <c r="R872" s="156"/>
      <c r="S872" s="156"/>
      <c r="T872" s="156"/>
      <c r="U872" s="156"/>
      <c r="V872" s="156"/>
      <c r="W872" s="156"/>
      <c r="X872" s="156"/>
      <c r="Y872" s="149"/>
      <c r="Z872" s="149"/>
      <c r="AA872" s="149"/>
      <c r="AB872" s="149"/>
      <c r="AC872" s="149"/>
      <c r="AD872" s="149"/>
      <c r="AE872" s="149"/>
      <c r="AF872" s="149"/>
      <c r="AG872" s="149" t="s">
        <v>163</v>
      </c>
      <c r="AH872" s="149">
        <v>0</v>
      </c>
      <c r="AI872" s="149"/>
      <c r="AJ872" s="149"/>
      <c r="AK872" s="149"/>
      <c r="AL872" s="149"/>
      <c r="AM872" s="149"/>
      <c r="AN872" s="149"/>
      <c r="AO872" s="149"/>
      <c r="AP872" s="149"/>
      <c r="AQ872" s="149"/>
      <c r="AR872" s="149"/>
      <c r="AS872" s="149"/>
      <c r="AT872" s="149"/>
      <c r="AU872" s="149"/>
      <c r="AV872" s="149"/>
      <c r="AW872" s="149"/>
      <c r="AX872" s="149"/>
      <c r="AY872" s="149"/>
      <c r="AZ872" s="149"/>
      <c r="BA872" s="149"/>
      <c r="BB872" s="149"/>
      <c r="BC872" s="149"/>
      <c r="BD872" s="149"/>
      <c r="BE872" s="149"/>
      <c r="BF872" s="149"/>
      <c r="BG872" s="149"/>
      <c r="BH872" s="149"/>
    </row>
    <row r="873" spans="1:60" outlineLevel="1" x14ac:dyDescent="0.2">
      <c r="A873" s="165">
        <v>231</v>
      </c>
      <c r="B873" s="166" t="s">
        <v>952</v>
      </c>
      <c r="C873" s="180" t="s">
        <v>953</v>
      </c>
      <c r="D873" s="181" t="s">
        <v>220</v>
      </c>
      <c r="E873" s="168">
        <v>97.664599999999993</v>
      </c>
      <c r="F873" s="167"/>
      <c r="G873" s="168">
        <f>ROUND(E873*F873,2)</f>
        <v>0</v>
      </c>
      <c r="H873" s="167"/>
      <c r="I873" s="168">
        <f>ROUND(E873*H873,2)</f>
        <v>0</v>
      </c>
      <c r="J873" s="167"/>
      <c r="K873" s="168">
        <f>ROUND(E873*J873,2)</f>
        <v>0</v>
      </c>
      <c r="L873" s="168">
        <v>21</v>
      </c>
      <c r="M873" s="168">
        <f>G873*(1+L873/100)</f>
        <v>0</v>
      </c>
      <c r="N873" s="168">
        <v>2.3E-3</v>
      </c>
      <c r="O873" s="168">
        <f>ROUND(E873*N873,2)</f>
        <v>0.22</v>
      </c>
      <c r="P873" s="168">
        <v>0</v>
      </c>
      <c r="Q873" s="168">
        <f>ROUND(E873*P873,2)</f>
        <v>0</v>
      </c>
      <c r="R873" s="168" t="s">
        <v>373</v>
      </c>
      <c r="S873" s="168" t="s">
        <v>157</v>
      </c>
      <c r="T873" s="169" t="s">
        <v>157</v>
      </c>
      <c r="U873" s="156">
        <v>0</v>
      </c>
      <c r="V873" s="156">
        <f>ROUND(E873*U873,2)</f>
        <v>0</v>
      </c>
      <c r="W873" s="156"/>
      <c r="X873" s="156" t="s">
        <v>374</v>
      </c>
      <c r="Y873" s="149"/>
      <c r="Z873" s="149"/>
      <c r="AA873" s="149"/>
      <c r="AB873" s="149"/>
      <c r="AC873" s="149"/>
      <c r="AD873" s="149"/>
      <c r="AE873" s="149"/>
      <c r="AF873" s="149"/>
      <c r="AG873" s="149" t="s">
        <v>375</v>
      </c>
      <c r="AH873" s="149"/>
      <c r="AI873" s="149"/>
      <c r="AJ873" s="149"/>
      <c r="AK873" s="149"/>
      <c r="AL873" s="149"/>
      <c r="AM873" s="149"/>
      <c r="AN873" s="149"/>
      <c r="AO873" s="149"/>
      <c r="AP873" s="149"/>
      <c r="AQ873" s="149"/>
      <c r="AR873" s="149"/>
      <c r="AS873" s="149"/>
      <c r="AT873" s="149"/>
      <c r="AU873" s="149"/>
      <c r="AV873" s="149"/>
      <c r="AW873" s="149"/>
      <c r="AX873" s="149"/>
      <c r="AY873" s="149"/>
      <c r="AZ873" s="149"/>
      <c r="BA873" s="149"/>
      <c r="BB873" s="149"/>
      <c r="BC873" s="149"/>
      <c r="BD873" s="149"/>
      <c r="BE873" s="149"/>
      <c r="BF873" s="149"/>
      <c r="BG873" s="149"/>
      <c r="BH873" s="149"/>
    </row>
    <row r="874" spans="1:60" outlineLevel="1" x14ac:dyDescent="0.2">
      <c r="A874" s="154"/>
      <c r="B874" s="155"/>
      <c r="C874" s="182" t="s">
        <v>954</v>
      </c>
      <c r="D874" s="183"/>
      <c r="E874" s="184">
        <v>91.695999999999998</v>
      </c>
      <c r="F874" s="156"/>
      <c r="G874" s="156"/>
      <c r="H874" s="156"/>
      <c r="I874" s="156"/>
      <c r="J874" s="156"/>
      <c r="K874" s="156"/>
      <c r="L874" s="156"/>
      <c r="M874" s="156"/>
      <c r="N874" s="156"/>
      <c r="O874" s="156"/>
      <c r="P874" s="156"/>
      <c r="Q874" s="156"/>
      <c r="R874" s="156"/>
      <c r="S874" s="156"/>
      <c r="T874" s="156"/>
      <c r="U874" s="156"/>
      <c r="V874" s="156"/>
      <c r="W874" s="156"/>
      <c r="X874" s="156"/>
      <c r="Y874" s="149"/>
      <c r="Z874" s="149"/>
      <c r="AA874" s="149"/>
      <c r="AB874" s="149"/>
      <c r="AC874" s="149"/>
      <c r="AD874" s="149"/>
      <c r="AE874" s="149"/>
      <c r="AF874" s="149"/>
      <c r="AG874" s="149" t="s">
        <v>163</v>
      </c>
      <c r="AH874" s="149">
        <v>0</v>
      </c>
      <c r="AI874" s="149"/>
      <c r="AJ874" s="149"/>
      <c r="AK874" s="149"/>
      <c r="AL874" s="149"/>
      <c r="AM874" s="149"/>
      <c r="AN874" s="149"/>
      <c r="AO874" s="149"/>
      <c r="AP874" s="149"/>
      <c r="AQ874" s="149"/>
      <c r="AR874" s="149"/>
      <c r="AS874" s="149"/>
      <c r="AT874" s="149"/>
      <c r="AU874" s="149"/>
      <c r="AV874" s="149"/>
      <c r="AW874" s="149"/>
      <c r="AX874" s="149"/>
      <c r="AY874" s="149"/>
      <c r="AZ874" s="149"/>
      <c r="BA874" s="149"/>
      <c r="BB874" s="149"/>
      <c r="BC874" s="149"/>
      <c r="BD874" s="149"/>
      <c r="BE874" s="149"/>
      <c r="BF874" s="149"/>
      <c r="BG874" s="149"/>
      <c r="BH874" s="149"/>
    </row>
    <row r="875" spans="1:60" outlineLevel="1" x14ac:dyDescent="0.2">
      <c r="A875" s="154"/>
      <c r="B875" s="155"/>
      <c r="C875" s="182" t="s">
        <v>955</v>
      </c>
      <c r="D875" s="183"/>
      <c r="E875" s="184">
        <v>5.9686000000000003</v>
      </c>
      <c r="F875" s="156"/>
      <c r="G875" s="156"/>
      <c r="H875" s="156"/>
      <c r="I875" s="156"/>
      <c r="J875" s="156"/>
      <c r="K875" s="156"/>
      <c r="L875" s="156"/>
      <c r="M875" s="156"/>
      <c r="N875" s="156"/>
      <c r="O875" s="156"/>
      <c r="P875" s="156"/>
      <c r="Q875" s="156"/>
      <c r="R875" s="156"/>
      <c r="S875" s="156"/>
      <c r="T875" s="156"/>
      <c r="U875" s="156"/>
      <c r="V875" s="156"/>
      <c r="W875" s="156"/>
      <c r="X875" s="156"/>
      <c r="Y875" s="149"/>
      <c r="Z875" s="149"/>
      <c r="AA875" s="149"/>
      <c r="AB875" s="149"/>
      <c r="AC875" s="149"/>
      <c r="AD875" s="149"/>
      <c r="AE875" s="149"/>
      <c r="AF875" s="149"/>
      <c r="AG875" s="149" t="s">
        <v>163</v>
      </c>
      <c r="AH875" s="149">
        <v>0</v>
      </c>
      <c r="AI875" s="149"/>
      <c r="AJ875" s="149"/>
      <c r="AK875" s="149"/>
      <c r="AL875" s="149"/>
      <c r="AM875" s="149"/>
      <c r="AN875" s="149"/>
      <c r="AO875" s="149"/>
      <c r="AP875" s="149"/>
      <c r="AQ875" s="149"/>
      <c r="AR875" s="149"/>
      <c r="AS875" s="149"/>
      <c r="AT875" s="149"/>
      <c r="AU875" s="149"/>
      <c r="AV875" s="149"/>
      <c r="AW875" s="149"/>
      <c r="AX875" s="149"/>
      <c r="AY875" s="149"/>
      <c r="AZ875" s="149"/>
      <c r="BA875" s="149"/>
      <c r="BB875" s="149"/>
      <c r="BC875" s="149"/>
      <c r="BD875" s="149"/>
      <c r="BE875" s="149"/>
      <c r="BF875" s="149"/>
      <c r="BG875" s="149"/>
      <c r="BH875" s="149"/>
    </row>
    <row r="876" spans="1:60" outlineLevel="1" x14ac:dyDescent="0.2">
      <c r="A876" s="170">
        <v>232</v>
      </c>
      <c r="B876" s="171" t="s">
        <v>956</v>
      </c>
      <c r="C876" s="185" t="s">
        <v>957</v>
      </c>
      <c r="D876" s="186" t="s">
        <v>195</v>
      </c>
      <c r="E876" s="173">
        <v>0.29137000000000002</v>
      </c>
      <c r="F876" s="172"/>
      <c r="G876" s="173">
        <f>ROUND(E876*F876,2)</f>
        <v>0</v>
      </c>
      <c r="H876" s="172"/>
      <c r="I876" s="173">
        <f>ROUND(E876*H876,2)</f>
        <v>0</v>
      </c>
      <c r="J876" s="172"/>
      <c r="K876" s="173">
        <f>ROUND(E876*J876,2)</f>
        <v>0</v>
      </c>
      <c r="L876" s="173">
        <v>21</v>
      </c>
      <c r="M876" s="173">
        <f>G876*(1+L876/100)</f>
        <v>0</v>
      </c>
      <c r="N876" s="173">
        <v>0</v>
      </c>
      <c r="O876" s="173">
        <f>ROUND(E876*N876,2)</f>
        <v>0</v>
      </c>
      <c r="P876" s="173">
        <v>0</v>
      </c>
      <c r="Q876" s="173">
        <f>ROUND(E876*P876,2)</f>
        <v>0</v>
      </c>
      <c r="R876" s="173"/>
      <c r="S876" s="173" t="s">
        <v>157</v>
      </c>
      <c r="T876" s="174" t="s">
        <v>157</v>
      </c>
      <c r="U876" s="156">
        <v>1.091</v>
      </c>
      <c r="V876" s="156">
        <f>ROUND(E876*U876,2)</f>
        <v>0.32</v>
      </c>
      <c r="W876" s="156"/>
      <c r="X876" s="156" t="s">
        <v>158</v>
      </c>
      <c r="Y876" s="149"/>
      <c r="Z876" s="149"/>
      <c r="AA876" s="149"/>
      <c r="AB876" s="149"/>
      <c r="AC876" s="149"/>
      <c r="AD876" s="149"/>
      <c r="AE876" s="149"/>
      <c r="AF876" s="149"/>
      <c r="AG876" s="149" t="s">
        <v>532</v>
      </c>
      <c r="AH876" s="149"/>
      <c r="AI876" s="149"/>
      <c r="AJ876" s="149"/>
      <c r="AK876" s="149"/>
      <c r="AL876" s="149"/>
      <c r="AM876" s="149"/>
      <c r="AN876" s="149"/>
      <c r="AO876" s="149"/>
      <c r="AP876" s="149"/>
      <c r="AQ876" s="149"/>
      <c r="AR876" s="149"/>
      <c r="AS876" s="149"/>
      <c r="AT876" s="149"/>
      <c r="AU876" s="149"/>
      <c r="AV876" s="149"/>
      <c r="AW876" s="149"/>
      <c r="AX876" s="149"/>
      <c r="AY876" s="149"/>
      <c r="AZ876" s="149"/>
      <c r="BA876" s="149"/>
      <c r="BB876" s="149"/>
      <c r="BC876" s="149"/>
      <c r="BD876" s="149"/>
      <c r="BE876" s="149"/>
      <c r="BF876" s="149"/>
      <c r="BG876" s="149"/>
      <c r="BH876" s="149"/>
    </row>
    <row r="877" spans="1:60" x14ac:dyDescent="0.2">
      <c r="A877" s="159" t="s">
        <v>152</v>
      </c>
      <c r="B877" s="160" t="s">
        <v>108</v>
      </c>
      <c r="C877" s="187" t="s">
        <v>109</v>
      </c>
      <c r="D877" s="188"/>
      <c r="E877" s="163"/>
      <c r="F877" s="163"/>
      <c r="G877" s="163">
        <f>SUMIF(AG878:AG899,"&lt;&gt;NOR",G878:G899)</f>
        <v>0</v>
      </c>
      <c r="H877" s="163"/>
      <c r="I877" s="163">
        <f>SUM(I878:I899)</f>
        <v>0</v>
      </c>
      <c r="J877" s="163"/>
      <c r="K877" s="163">
        <f>SUM(K878:K899)</f>
        <v>0</v>
      </c>
      <c r="L877" s="163"/>
      <c r="M877" s="163">
        <f>SUM(M878:M899)</f>
        <v>0</v>
      </c>
      <c r="N877" s="163"/>
      <c r="O877" s="163">
        <f>SUM(O878:O899)</f>
        <v>1.18</v>
      </c>
      <c r="P877" s="163"/>
      <c r="Q877" s="163">
        <f>SUM(Q878:Q899)</f>
        <v>0</v>
      </c>
      <c r="R877" s="163"/>
      <c r="S877" s="163"/>
      <c r="T877" s="164"/>
      <c r="U877" s="158"/>
      <c r="V877" s="158">
        <f>SUM(V878:V899)</f>
        <v>77.550000000000011</v>
      </c>
      <c r="W877" s="158"/>
      <c r="X877" s="158"/>
      <c r="AG877" t="s">
        <v>153</v>
      </c>
    </row>
    <row r="878" spans="1:60" outlineLevel="1" x14ac:dyDescent="0.2">
      <c r="A878" s="165">
        <v>233</v>
      </c>
      <c r="B878" s="166" t="s">
        <v>958</v>
      </c>
      <c r="C878" s="180" t="s">
        <v>959</v>
      </c>
      <c r="D878" s="181" t="s">
        <v>220</v>
      </c>
      <c r="E878" s="168">
        <v>63.21</v>
      </c>
      <c r="F878" s="167"/>
      <c r="G878" s="168">
        <f>ROUND(E878*F878,2)</f>
        <v>0</v>
      </c>
      <c r="H878" s="167"/>
      <c r="I878" s="168">
        <f>ROUND(E878*H878,2)</f>
        <v>0</v>
      </c>
      <c r="J878" s="167"/>
      <c r="K878" s="168">
        <f>ROUND(E878*J878,2)</f>
        <v>0</v>
      </c>
      <c r="L878" s="168">
        <v>21</v>
      </c>
      <c r="M878" s="168">
        <f>G878*(1+L878/100)</f>
        <v>0</v>
      </c>
      <c r="N878" s="168">
        <v>4.5500000000000002E-3</v>
      </c>
      <c r="O878" s="168">
        <f>ROUND(E878*N878,2)</f>
        <v>0.28999999999999998</v>
      </c>
      <c r="P878" s="168">
        <v>0</v>
      </c>
      <c r="Q878" s="168">
        <f>ROUND(E878*P878,2)</f>
        <v>0</v>
      </c>
      <c r="R878" s="168"/>
      <c r="S878" s="168" t="s">
        <v>157</v>
      </c>
      <c r="T878" s="169" t="s">
        <v>157</v>
      </c>
      <c r="U878" s="156">
        <v>1.1299999999999999</v>
      </c>
      <c r="V878" s="156">
        <f>ROUND(E878*U878,2)</f>
        <v>71.430000000000007</v>
      </c>
      <c r="W878" s="156"/>
      <c r="X878" s="156" t="s">
        <v>158</v>
      </c>
      <c r="Y878" s="149"/>
      <c r="Z878" s="149"/>
      <c r="AA878" s="149"/>
      <c r="AB878" s="149"/>
      <c r="AC878" s="149"/>
      <c r="AD878" s="149"/>
      <c r="AE878" s="149"/>
      <c r="AF878" s="149"/>
      <c r="AG878" s="149" t="s">
        <v>532</v>
      </c>
      <c r="AH878" s="149"/>
      <c r="AI878" s="149"/>
      <c r="AJ878" s="149"/>
      <c r="AK878" s="149"/>
      <c r="AL878" s="149"/>
      <c r="AM878" s="149"/>
      <c r="AN878" s="149"/>
      <c r="AO878" s="149"/>
      <c r="AP878" s="149"/>
      <c r="AQ878" s="149"/>
      <c r="AR878" s="149"/>
      <c r="AS878" s="149"/>
      <c r="AT878" s="149"/>
      <c r="AU878" s="149"/>
      <c r="AV878" s="149"/>
      <c r="AW878" s="149"/>
      <c r="AX878" s="149"/>
      <c r="AY878" s="149"/>
      <c r="AZ878" s="149"/>
      <c r="BA878" s="149"/>
      <c r="BB878" s="149"/>
      <c r="BC878" s="149"/>
      <c r="BD878" s="149"/>
      <c r="BE878" s="149"/>
      <c r="BF878" s="149"/>
      <c r="BG878" s="149"/>
      <c r="BH878" s="149"/>
    </row>
    <row r="879" spans="1:60" outlineLevel="1" x14ac:dyDescent="0.2">
      <c r="A879" s="154"/>
      <c r="B879" s="155"/>
      <c r="C879" s="253" t="s">
        <v>511</v>
      </c>
      <c r="D879" s="254"/>
      <c r="E879" s="254"/>
      <c r="F879" s="254"/>
      <c r="G879" s="254"/>
      <c r="H879" s="156"/>
      <c r="I879" s="156"/>
      <c r="J879" s="156"/>
      <c r="K879" s="156"/>
      <c r="L879" s="156"/>
      <c r="M879" s="156"/>
      <c r="N879" s="156"/>
      <c r="O879" s="156"/>
      <c r="P879" s="156"/>
      <c r="Q879" s="156"/>
      <c r="R879" s="156"/>
      <c r="S879" s="156"/>
      <c r="T879" s="156"/>
      <c r="U879" s="156"/>
      <c r="V879" s="156"/>
      <c r="W879" s="156"/>
      <c r="X879" s="156"/>
      <c r="Y879" s="149"/>
      <c r="Z879" s="149"/>
      <c r="AA879" s="149"/>
      <c r="AB879" s="149"/>
      <c r="AC879" s="149"/>
      <c r="AD879" s="149"/>
      <c r="AE879" s="149"/>
      <c r="AF879" s="149"/>
      <c r="AG879" s="149" t="s">
        <v>161</v>
      </c>
      <c r="AH879" s="149"/>
      <c r="AI879" s="149"/>
      <c r="AJ879" s="149"/>
      <c r="AK879" s="149"/>
      <c r="AL879" s="149"/>
      <c r="AM879" s="149"/>
      <c r="AN879" s="149"/>
      <c r="AO879" s="149"/>
      <c r="AP879" s="149"/>
      <c r="AQ879" s="149"/>
      <c r="AR879" s="149"/>
      <c r="AS879" s="149"/>
      <c r="AT879" s="149"/>
      <c r="AU879" s="149"/>
      <c r="AV879" s="149"/>
      <c r="AW879" s="149"/>
      <c r="AX879" s="149"/>
      <c r="AY879" s="149"/>
      <c r="AZ879" s="149"/>
      <c r="BA879" s="149"/>
      <c r="BB879" s="149"/>
      <c r="BC879" s="149"/>
      <c r="BD879" s="149"/>
      <c r="BE879" s="149"/>
      <c r="BF879" s="149"/>
      <c r="BG879" s="149"/>
      <c r="BH879" s="149"/>
    </row>
    <row r="880" spans="1:60" outlineLevel="1" x14ac:dyDescent="0.2">
      <c r="A880" s="154"/>
      <c r="B880" s="155"/>
      <c r="C880" s="255" t="s">
        <v>414</v>
      </c>
      <c r="D880" s="256"/>
      <c r="E880" s="256"/>
      <c r="F880" s="256"/>
      <c r="G880" s="256"/>
      <c r="H880" s="156"/>
      <c r="I880" s="156"/>
      <c r="J880" s="156"/>
      <c r="K880" s="156"/>
      <c r="L880" s="156"/>
      <c r="M880" s="156"/>
      <c r="N880" s="156"/>
      <c r="O880" s="156"/>
      <c r="P880" s="156"/>
      <c r="Q880" s="156"/>
      <c r="R880" s="156"/>
      <c r="S880" s="156"/>
      <c r="T880" s="156"/>
      <c r="U880" s="156"/>
      <c r="V880" s="156"/>
      <c r="W880" s="156"/>
      <c r="X880" s="156"/>
      <c r="Y880" s="149"/>
      <c r="Z880" s="149"/>
      <c r="AA880" s="149"/>
      <c r="AB880" s="149"/>
      <c r="AC880" s="149"/>
      <c r="AD880" s="149"/>
      <c r="AE880" s="149"/>
      <c r="AF880" s="149"/>
      <c r="AG880" s="149" t="s">
        <v>161</v>
      </c>
      <c r="AH880" s="149"/>
      <c r="AI880" s="149"/>
      <c r="AJ880" s="149"/>
      <c r="AK880" s="149"/>
      <c r="AL880" s="149"/>
      <c r="AM880" s="149"/>
      <c r="AN880" s="149"/>
      <c r="AO880" s="149"/>
      <c r="AP880" s="149"/>
      <c r="AQ880" s="149"/>
      <c r="AR880" s="149"/>
      <c r="AS880" s="149"/>
      <c r="AT880" s="149"/>
      <c r="AU880" s="149"/>
      <c r="AV880" s="149"/>
      <c r="AW880" s="149"/>
      <c r="AX880" s="149"/>
      <c r="AY880" s="149"/>
      <c r="AZ880" s="149"/>
      <c r="BA880" s="149"/>
      <c r="BB880" s="149"/>
      <c r="BC880" s="149"/>
      <c r="BD880" s="149"/>
      <c r="BE880" s="149"/>
      <c r="BF880" s="149"/>
      <c r="BG880" s="149"/>
      <c r="BH880" s="149"/>
    </row>
    <row r="881" spans="1:60" outlineLevel="1" x14ac:dyDescent="0.2">
      <c r="A881" s="154"/>
      <c r="B881" s="155"/>
      <c r="C881" s="255" t="s">
        <v>960</v>
      </c>
      <c r="D881" s="256"/>
      <c r="E881" s="256"/>
      <c r="F881" s="256"/>
      <c r="G881" s="256"/>
      <c r="H881" s="156"/>
      <c r="I881" s="156"/>
      <c r="J881" s="156"/>
      <c r="K881" s="156"/>
      <c r="L881" s="156"/>
      <c r="M881" s="156"/>
      <c r="N881" s="156"/>
      <c r="O881" s="156"/>
      <c r="P881" s="156"/>
      <c r="Q881" s="156"/>
      <c r="R881" s="156"/>
      <c r="S881" s="156"/>
      <c r="T881" s="156"/>
      <c r="U881" s="156"/>
      <c r="V881" s="156"/>
      <c r="W881" s="156"/>
      <c r="X881" s="156"/>
      <c r="Y881" s="149"/>
      <c r="Z881" s="149"/>
      <c r="AA881" s="149"/>
      <c r="AB881" s="149"/>
      <c r="AC881" s="149"/>
      <c r="AD881" s="149"/>
      <c r="AE881" s="149"/>
      <c r="AF881" s="149"/>
      <c r="AG881" s="149" t="s">
        <v>161</v>
      </c>
      <c r="AH881" s="149"/>
      <c r="AI881" s="149"/>
      <c r="AJ881" s="149"/>
      <c r="AK881" s="149"/>
      <c r="AL881" s="149"/>
      <c r="AM881" s="149"/>
      <c r="AN881" s="149"/>
      <c r="AO881" s="149"/>
      <c r="AP881" s="149"/>
      <c r="AQ881" s="149"/>
      <c r="AR881" s="149"/>
      <c r="AS881" s="149"/>
      <c r="AT881" s="149"/>
      <c r="AU881" s="149"/>
      <c r="AV881" s="149"/>
      <c r="AW881" s="149"/>
      <c r="AX881" s="149"/>
      <c r="AY881" s="149"/>
      <c r="AZ881" s="149"/>
      <c r="BA881" s="149"/>
      <c r="BB881" s="149"/>
      <c r="BC881" s="149"/>
      <c r="BD881" s="149"/>
      <c r="BE881" s="149"/>
      <c r="BF881" s="149"/>
      <c r="BG881" s="149"/>
      <c r="BH881" s="149"/>
    </row>
    <row r="882" spans="1:60" outlineLevel="1" x14ac:dyDescent="0.2">
      <c r="A882" s="154"/>
      <c r="B882" s="155"/>
      <c r="C882" s="182" t="s">
        <v>961</v>
      </c>
      <c r="D882" s="183"/>
      <c r="E882" s="184">
        <v>9.48</v>
      </c>
      <c r="F882" s="156"/>
      <c r="G882" s="156"/>
      <c r="H882" s="156"/>
      <c r="I882" s="156"/>
      <c r="J882" s="156"/>
      <c r="K882" s="156"/>
      <c r="L882" s="156"/>
      <c r="M882" s="156"/>
      <c r="N882" s="156"/>
      <c r="O882" s="156"/>
      <c r="P882" s="156"/>
      <c r="Q882" s="156"/>
      <c r="R882" s="156"/>
      <c r="S882" s="156"/>
      <c r="T882" s="156"/>
      <c r="U882" s="156"/>
      <c r="V882" s="156"/>
      <c r="W882" s="156"/>
      <c r="X882" s="156"/>
      <c r="Y882" s="149"/>
      <c r="Z882" s="149"/>
      <c r="AA882" s="149"/>
      <c r="AB882" s="149"/>
      <c r="AC882" s="149"/>
      <c r="AD882" s="149"/>
      <c r="AE882" s="149"/>
      <c r="AF882" s="149"/>
      <c r="AG882" s="149" t="s">
        <v>163</v>
      </c>
      <c r="AH882" s="149">
        <v>0</v>
      </c>
      <c r="AI882" s="149"/>
      <c r="AJ882" s="149"/>
      <c r="AK882" s="149"/>
      <c r="AL882" s="149"/>
      <c r="AM882" s="149"/>
      <c r="AN882" s="149"/>
      <c r="AO882" s="149"/>
      <c r="AP882" s="149"/>
      <c r="AQ882" s="149"/>
      <c r="AR882" s="149"/>
      <c r="AS882" s="149"/>
      <c r="AT882" s="149"/>
      <c r="AU882" s="149"/>
      <c r="AV882" s="149"/>
      <c r="AW882" s="149"/>
      <c r="AX882" s="149"/>
      <c r="AY882" s="149"/>
      <c r="AZ882" s="149"/>
      <c r="BA882" s="149"/>
      <c r="BB882" s="149"/>
      <c r="BC882" s="149"/>
      <c r="BD882" s="149"/>
      <c r="BE882" s="149"/>
      <c r="BF882" s="149"/>
      <c r="BG882" s="149"/>
      <c r="BH882" s="149"/>
    </row>
    <row r="883" spans="1:60" outlineLevel="1" x14ac:dyDescent="0.2">
      <c r="A883" s="154"/>
      <c r="B883" s="155"/>
      <c r="C883" s="182" t="s">
        <v>962</v>
      </c>
      <c r="D883" s="183"/>
      <c r="E883" s="184">
        <v>15.263999999999999</v>
      </c>
      <c r="F883" s="156"/>
      <c r="G883" s="156"/>
      <c r="H883" s="156"/>
      <c r="I883" s="156"/>
      <c r="J883" s="156"/>
      <c r="K883" s="156"/>
      <c r="L883" s="156"/>
      <c r="M883" s="156"/>
      <c r="N883" s="156"/>
      <c r="O883" s="156"/>
      <c r="P883" s="156"/>
      <c r="Q883" s="156"/>
      <c r="R883" s="156"/>
      <c r="S883" s="156"/>
      <c r="T883" s="156"/>
      <c r="U883" s="156"/>
      <c r="V883" s="156"/>
      <c r="W883" s="156"/>
      <c r="X883" s="156"/>
      <c r="Y883" s="149"/>
      <c r="Z883" s="149"/>
      <c r="AA883" s="149"/>
      <c r="AB883" s="149"/>
      <c r="AC883" s="149"/>
      <c r="AD883" s="149"/>
      <c r="AE883" s="149"/>
      <c r="AF883" s="149"/>
      <c r="AG883" s="149" t="s">
        <v>163</v>
      </c>
      <c r="AH883" s="149">
        <v>0</v>
      </c>
      <c r="AI883" s="149"/>
      <c r="AJ883" s="149"/>
      <c r="AK883" s="149"/>
      <c r="AL883" s="149"/>
      <c r="AM883" s="149"/>
      <c r="AN883" s="149"/>
      <c r="AO883" s="149"/>
      <c r="AP883" s="149"/>
      <c r="AQ883" s="149"/>
      <c r="AR883" s="149"/>
      <c r="AS883" s="149"/>
      <c r="AT883" s="149"/>
      <c r="AU883" s="149"/>
      <c r="AV883" s="149"/>
      <c r="AW883" s="149"/>
      <c r="AX883" s="149"/>
      <c r="AY883" s="149"/>
      <c r="AZ883" s="149"/>
      <c r="BA883" s="149"/>
      <c r="BB883" s="149"/>
      <c r="BC883" s="149"/>
      <c r="BD883" s="149"/>
      <c r="BE883" s="149"/>
      <c r="BF883" s="149"/>
      <c r="BG883" s="149"/>
      <c r="BH883" s="149"/>
    </row>
    <row r="884" spans="1:60" outlineLevel="1" x14ac:dyDescent="0.2">
      <c r="A884" s="154"/>
      <c r="B884" s="155"/>
      <c r="C884" s="182" t="s">
        <v>963</v>
      </c>
      <c r="D884" s="183"/>
      <c r="E884" s="184">
        <v>13.805999999999999</v>
      </c>
      <c r="F884" s="156"/>
      <c r="G884" s="156"/>
      <c r="H884" s="156"/>
      <c r="I884" s="156"/>
      <c r="J884" s="156"/>
      <c r="K884" s="156"/>
      <c r="L884" s="156"/>
      <c r="M884" s="156"/>
      <c r="N884" s="156"/>
      <c r="O884" s="156"/>
      <c r="P884" s="156"/>
      <c r="Q884" s="156"/>
      <c r="R884" s="156"/>
      <c r="S884" s="156"/>
      <c r="T884" s="156"/>
      <c r="U884" s="156"/>
      <c r="V884" s="156"/>
      <c r="W884" s="156"/>
      <c r="X884" s="156"/>
      <c r="Y884" s="149"/>
      <c r="Z884" s="149"/>
      <c r="AA884" s="149"/>
      <c r="AB884" s="149"/>
      <c r="AC884" s="149"/>
      <c r="AD884" s="149"/>
      <c r="AE884" s="149"/>
      <c r="AF884" s="149"/>
      <c r="AG884" s="149" t="s">
        <v>163</v>
      </c>
      <c r="AH884" s="149">
        <v>0</v>
      </c>
      <c r="AI884" s="149"/>
      <c r="AJ884" s="149"/>
      <c r="AK884" s="149"/>
      <c r="AL884" s="149"/>
      <c r="AM884" s="149"/>
      <c r="AN884" s="149"/>
      <c r="AO884" s="149"/>
      <c r="AP884" s="149"/>
      <c r="AQ884" s="149"/>
      <c r="AR884" s="149"/>
      <c r="AS884" s="149"/>
      <c r="AT884" s="149"/>
      <c r="AU884" s="149"/>
      <c r="AV884" s="149"/>
      <c r="AW884" s="149"/>
      <c r="AX884" s="149"/>
      <c r="AY884" s="149"/>
      <c r="AZ884" s="149"/>
      <c r="BA884" s="149"/>
      <c r="BB884" s="149"/>
      <c r="BC884" s="149"/>
      <c r="BD884" s="149"/>
      <c r="BE884" s="149"/>
      <c r="BF884" s="149"/>
      <c r="BG884" s="149"/>
      <c r="BH884" s="149"/>
    </row>
    <row r="885" spans="1:60" outlineLevel="1" x14ac:dyDescent="0.2">
      <c r="A885" s="154"/>
      <c r="B885" s="155"/>
      <c r="C885" s="182" t="s">
        <v>964</v>
      </c>
      <c r="D885" s="183"/>
      <c r="E885" s="184">
        <v>5.6520000000000001</v>
      </c>
      <c r="F885" s="156"/>
      <c r="G885" s="156"/>
      <c r="H885" s="156"/>
      <c r="I885" s="156"/>
      <c r="J885" s="156"/>
      <c r="K885" s="156"/>
      <c r="L885" s="156"/>
      <c r="M885" s="156"/>
      <c r="N885" s="156"/>
      <c r="O885" s="156"/>
      <c r="P885" s="156"/>
      <c r="Q885" s="156"/>
      <c r="R885" s="156"/>
      <c r="S885" s="156"/>
      <c r="T885" s="156"/>
      <c r="U885" s="156"/>
      <c r="V885" s="156"/>
      <c r="W885" s="156"/>
      <c r="X885" s="156"/>
      <c r="Y885" s="149"/>
      <c r="Z885" s="149"/>
      <c r="AA885" s="149"/>
      <c r="AB885" s="149"/>
      <c r="AC885" s="149"/>
      <c r="AD885" s="149"/>
      <c r="AE885" s="149"/>
      <c r="AF885" s="149"/>
      <c r="AG885" s="149" t="s">
        <v>163</v>
      </c>
      <c r="AH885" s="149">
        <v>0</v>
      </c>
      <c r="AI885" s="149"/>
      <c r="AJ885" s="149"/>
      <c r="AK885" s="149"/>
      <c r="AL885" s="149"/>
      <c r="AM885" s="149"/>
      <c r="AN885" s="149"/>
      <c r="AO885" s="149"/>
      <c r="AP885" s="149"/>
      <c r="AQ885" s="149"/>
      <c r="AR885" s="149"/>
      <c r="AS885" s="149"/>
      <c r="AT885" s="149"/>
      <c r="AU885" s="149"/>
      <c r="AV885" s="149"/>
      <c r="AW885" s="149"/>
      <c r="AX885" s="149"/>
      <c r="AY885" s="149"/>
      <c r="AZ885" s="149"/>
      <c r="BA885" s="149"/>
      <c r="BB885" s="149"/>
      <c r="BC885" s="149"/>
      <c r="BD885" s="149"/>
      <c r="BE885" s="149"/>
      <c r="BF885" s="149"/>
      <c r="BG885" s="149"/>
      <c r="BH885" s="149"/>
    </row>
    <row r="886" spans="1:60" outlineLevel="1" x14ac:dyDescent="0.2">
      <c r="A886" s="154"/>
      <c r="B886" s="155"/>
      <c r="C886" s="182" t="s">
        <v>965</v>
      </c>
      <c r="D886" s="183"/>
      <c r="E886" s="184">
        <v>19.007999999999999</v>
      </c>
      <c r="F886" s="156"/>
      <c r="G886" s="156"/>
      <c r="H886" s="156"/>
      <c r="I886" s="156"/>
      <c r="J886" s="156"/>
      <c r="K886" s="156"/>
      <c r="L886" s="156"/>
      <c r="M886" s="156"/>
      <c r="N886" s="156"/>
      <c r="O886" s="156"/>
      <c r="P886" s="156"/>
      <c r="Q886" s="156"/>
      <c r="R886" s="156"/>
      <c r="S886" s="156"/>
      <c r="T886" s="156"/>
      <c r="U886" s="156"/>
      <c r="V886" s="156"/>
      <c r="W886" s="156"/>
      <c r="X886" s="156"/>
      <c r="Y886" s="149"/>
      <c r="Z886" s="149"/>
      <c r="AA886" s="149"/>
      <c r="AB886" s="149"/>
      <c r="AC886" s="149"/>
      <c r="AD886" s="149"/>
      <c r="AE886" s="149"/>
      <c r="AF886" s="149"/>
      <c r="AG886" s="149" t="s">
        <v>163</v>
      </c>
      <c r="AH886" s="149">
        <v>0</v>
      </c>
      <c r="AI886" s="149"/>
      <c r="AJ886" s="149"/>
      <c r="AK886" s="149"/>
      <c r="AL886" s="149"/>
      <c r="AM886" s="149"/>
      <c r="AN886" s="149"/>
      <c r="AO886" s="149"/>
      <c r="AP886" s="149"/>
      <c r="AQ886" s="149"/>
      <c r="AR886" s="149"/>
      <c r="AS886" s="149"/>
      <c r="AT886" s="149"/>
      <c r="AU886" s="149"/>
      <c r="AV886" s="149"/>
      <c r="AW886" s="149"/>
      <c r="AX886" s="149"/>
      <c r="AY886" s="149"/>
      <c r="AZ886" s="149"/>
      <c r="BA886" s="149"/>
      <c r="BB886" s="149"/>
      <c r="BC886" s="149"/>
      <c r="BD886" s="149"/>
      <c r="BE886" s="149"/>
      <c r="BF886" s="149"/>
      <c r="BG886" s="149"/>
      <c r="BH886" s="149"/>
    </row>
    <row r="887" spans="1:60" ht="22.5" outlineLevel="1" x14ac:dyDescent="0.2">
      <c r="A887" s="165">
        <v>234</v>
      </c>
      <c r="B887" s="166" t="s">
        <v>966</v>
      </c>
      <c r="C887" s="180" t="s">
        <v>967</v>
      </c>
      <c r="D887" s="181" t="s">
        <v>238</v>
      </c>
      <c r="E887" s="168">
        <v>41.71</v>
      </c>
      <c r="F887" s="167"/>
      <c r="G887" s="168">
        <f>ROUND(E887*F887,2)</f>
        <v>0</v>
      </c>
      <c r="H887" s="167"/>
      <c r="I887" s="168">
        <f>ROUND(E887*H887,2)</f>
        <v>0</v>
      </c>
      <c r="J887" s="167"/>
      <c r="K887" s="168">
        <f>ROUND(E887*J887,2)</f>
        <v>0</v>
      </c>
      <c r="L887" s="168">
        <v>21</v>
      </c>
      <c r="M887" s="168">
        <f>G887*(1+L887/100)</f>
        <v>0</v>
      </c>
      <c r="N887" s="168">
        <v>0</v>
      </c>
      <c r="O887" s="168">
        <f>ROUND(E887*N887,2)</f>
        <v>0</v>
      </c>
      <c r="P887" s="168">
        <v>0</v>
      </c>
      <c r="Q887" s="168">
        <f>ROUND(E887*P887,2)</f>
        <v>0</v>
      </c>
      <c r="R887" s="168"/>
      <c r="S887" s="168" t="s">
        <v>157</v>
      </c>
      <c r="T887" s="169" t="s">
        <v>157</v>
      </c>
      <c r="U887" s="156">
        <v>0.12</v>
      </c>
      <c r="V887" s="156">
        <f>ROUND(E887*U887,2)</f>
        <v>5.01</v>
      </c>
      <c r="W887" s="156"/>
      <c r="X887" s="156" t="s">
        <v>158</v>
      </c>
      <c r="Y887" s="149"/>
      <c r="Z887" s="149"/>
      <c r="AA887" s="149"/>
      <c r="AB887" s="149"/>
      <c r="AC887" s="149"/>
      <c r="AD887" s="149"/>
      <c r="AE887" s="149"/>
      <c r="AF887" s="149"/>
      <c r="AG887" s="149" t="s">
        <v>532</v>
      </c>
      <c r="AH887" s="149"/>
      <c r="AI887" s="149"/>
      <c r="AJ887" s="149"/>
      <c r="AK887" s="149"/>
      <c r="AL887" s="149"/>
      <c r="AM887" s="149"/>
      <c r="AN887" s="149"/>
      <c r="AO887" s="149"/>
      <c r="AP887" s="149"/>
      <c r="AQ887" s="149"/>
      <c r="AR887" s="149"/>
      <c r="AS887" s="149"/>
      <c r="AT887" s="149"/>
      <c r="AU887" s="149"/>
      <c r="AV887" s="149"/>
      <c r="AW887" s="149"/>
      <c r="AX887" s="149"/>
      <c r="AY887" s="149"/>
      <c r="AZ887" s="149"/>
      <c r="BA887" s="149"/>
      <c r="BB887" s="149"/>
      <c r="BC887" s="149"/>
      <c r="BD887" s="149"/>
      <c r="BE887" s="149"/>
      <c r="BF887" s="149"/>
      <c r="BG887" s="149"/>
      <c r="BH887" s="149"/>
    </row>
    <row r="888" spans="1:60" outlineLevel="1" x14ac:dyDescent="0.2">
      <c r="A888" s="154"/>
      <c r="B888" s="155"/>
      <c r="C888" s="253" t="s">
        <v>968</v>
      </c>
      <c r="D888" s="254"/>
      <c r="E888" s="254"/>
      <c r="F888" s="254"/>
      <c r="G888" s="254"/>
      <c r="H888" s="156"/>
      <c r="I888" s="156"/>
      <c r="J888" s="156"/>
      <c r="K888" s="156"/>
      <c r="L888" s="156"/>
      <c r="M888" s="156"/>
      <c r="N888" s="156"/>
      <c r="O888" s="156"/>
      <c r="P888" s="156"/>
      <c r="Q888" s="156"/>
      <c r="R888" s="156"/>
      <c r="S888" s="156"/>
      <c r="T888" s="156"/>
      <c r="U888" s="156"/>
      <c r="V888" s="156"/>
      <c r="W888" s="156"/>
      <c r="X888" s="156"/>
      <c r="Y888" s="149"/>
      <c r="Z888" s="149"/>
      <c r="AA888" s="149"/>
      <c r="AB888" s="149"/>
      <c r="AC888" s="149"/>
      <c r="AD888" s="149"/>
      <c r="AE888" s="149"/>
      <c r="AF888" s="149"/>
      <c r="AG888" s="149" t="s">
        <v>161</v>
      </c>
      <c r="AH888" s="149"/>
      <c r="AI888" s="149"/>
      <c r="AJ888" s="149"/>
      <c r="AK888" s="149"/>
      <c r="AL888" s="149"/>
      <c r="AM888" s="149"/>
      <c r="AN888" s="149"/>
      <c r="AO888" s="149"/>
      <c r="AP888" s="149"/>
      <c r="AQ888" s="149"/>
      <c r="AR888" s="149"/>
      <c r="AS888" s="149"/>
      <c r="AT888" s="149"/>
      <c r="AU888" s="149"/>
      <c r="AV888" s="149"/>
      <c r="AW888" s="149"/>
      <c r="AX888" s="149"/>
      <c r="AY888" s="149"/>
      <c r="AZ888" s="149"/>
      <c r="BA888" s="149"/>
      <c r="BB888" s="149"/>
      <c r="BC888" s="149"/>
      <c r="BD888" s="149"/>
      <c r="BE888" s="149"/>
      <c r="BF888" s="149"/>
      <c r="BG888" s="149"/>
      <c r="BH888" s="149"/>
    </row>
    <row r="889" spans="1:60" outlineLevel="1" x14ac:dyDescent="0.2">
      <c r="A889" s="154"/>
      <c r="B889" s="155"/>
      <c r="C889" s="255" t="s">
        <v>960</v>
      </c>
      <c r="D889" s="256"/>
      <c r="E889" s="256"/>
      <c r="F889" s="256"/>
      <c r="G889" s="256"/>
      <c r="H889" s="156"/>
      <c r="I889" s="156"/>
      <c r="J889" s="156"/>
      <c r="K889" s="156"/>
      <c r="L889" s="156"/>
      <c r="M889" s="156"/>
      <c r="N889" s="156"/>
      <c r="O889" s="156"/>
      <c r="P889" s="156"/>
      <c r="Q889" s="156"/>
      <c r="R889" s="156"/>
      <c r="S889" s="156"/>
      <c r="T889" s="156"/>
      <c r="U889" s="156"/>
      <c r="V889" s="156"/>
      <c r="W889" s="156"/>
      <c r="X889" s="156"/>
      <c r="Y889" s="149"/>
      <c r="Z889" s="149"/>
      <c r="AA889" s="149"/>
      <c r="AB889" s="149"/>
      <c r="AC889" s="149"/>
      <c r="AD889" s="149"/>
      <c r="AE889" s="149"/>
      <c r="AF889" s="149"/>
      <c r="AG889" s="149" t="s">
        <v>161</v>
      </c>
      <c r="AH889" s="149"/>
      <c r="AI889" s="149"/>
      <c r="AJ889" s="149"/>
      <c r="AK889" s="149"/>
      <c r="AL889" s="149"/>
      <c r="AM889" s="149"/>
      <c r="AN889" s="149"/>
      <c r="AO889" s="149"/>
      <c r="AP889" s="149"/>
      <c r="AQ889" s="149"/>
      <c r="AR889" s="149"/>
      <c r="AS889" s="149"/>
      <c r="AT889" s="149"/>
      <c r="AU889" s="149"/>
      <c r="AV889" s="149"/>
      <c r="AW889" s="149"/>
      <c r="AX889" s="149"/>
      <c r="AY889" s="149"/>
      <c r="AZ889" s="149"/>
      <c r="BA889" s="149"/>
      <c r="BB889" s="149"/>
      <c r="BC889" s="149"/>
      <c r="BD889" s="149"/>
      <c r="BE889" s="149"/>
      <c r="BF889" s="149"/>
      <c r="BG889" s="149"/>
      <c r="BH889" s="149"/>
    </row>
    <row r="890" spans="1:60" outlineLevel="1" x14ac:dyDescent="0.2">
      <c r="A890" s="154"/>
      <c r="B890" s="155"/>
      <c r="C890" s="182" t="s">
        <v>969</v>
      </c>
      <c r="D890" s="183"/>
      <c r="E890" s="184">
        <v>11.16</v>
      </c>
      <c r="F890" s="156"/>
      <c r="G890" s="156"/>
      <c r="H890" s="156"/>
      <c r="I890" s="156"/>
      <c r="J890" s="156"/>
      <c r="K890" s="156"/>
      <c r="L890" s="156"/>
      <c r="M890" s="156"/>
      <c r="N890" s="156"/>
      <c r="O890" s="156"/>
      <c r="P890" s="156"/>
      <c r="Q890" s="156"/>
      <c r="R890" s="156"/>
      <c r="S890" s="156"/>
      <c r="T890" s="156"/>
      <c r="U890" s="156"/>
      <c r="V890" s="156"/>
      <c r="W890" s="156"/>
      <c r="X890" s="156"/>
      <c r="Y890" s="149"/>
      <c r="Z890" s="149"/>
      <c r="AA890" s="149"/>
      <c r="AB890" s="149"/>
      <c r="AC890" s="149"/>
      <c r="AD890" s="149"/>
      <c r="AE890" s="149"/>
      <c r="AF890" s="149"/>
      <c r="AG890" s="149" t="s">
        <v>163</v>
      </c>
      <c r="AH890" s="149">
        <v>0</v>
      </c>
      <c r="AI890" s="149"/>
      <c r="AJ890" s="149"/>
      <c r="AK890" s="149"/>
      <c r="AL890" s="149"/>
      <c r="AM890" s="149"/>
      <c r="AN890" s="149"/>
      <c r="AO890" s="149"/>
      <c r="AP890" s="149"/>
      <c r="AQ890" s="149"/>
      <c r="AR890" s="149"/>
      <c r="AS890" s="149"/>
      <c r="AT890" s="149"/>
      <c r="AU890" s="149"/>
      <c r="AV890" s="149"/>
      <c r="AW890" s="149"/>
      <c r="AX890" s="149"/>
      <c r="AY890" s="149"/>
      <c r="AZ890" s="149"/>
      <c r="BA890" s="149"/>
      <c r="BB890" s="149"/>
      <c r="BC890" s="149"/>
      <c r="BD890" s="149"/>
      <c r="BE890" s="149"/>
      <c r="BF890" s="149"/>
      <c r="BG890" s="149"/>
      <c r="BH890" s="149"/>
    </row>
    <row r="891" spans="1:60" ht="22.5" outlineLevel="1" x14ac:dyDescent="0.2">
      <c r="A891" s="154"/>
      <c r="B891" s="155"/>
      <c r="C891" s="182" t="s">
        <v>970</v>
      </c>
      <c r="D891" s="183"/>
      <c r="E891" s="184">
        <v>30.55</v>
      </c>
      <c r="F891" s="156"/>
      <c r="G891" s="156"/>
      <c r="H891" s="156"/>
      <c r="I891" s="156"/>
      <c r="J891" s="156"/>
      <c r="K891" s="156"/>
      <c r="L891" s="156"/>
      <c r="M891" s="156"/>
      <c r="N891" s="156"/>
      <c r="O891" s="156"/>
      <c r="P891" s="156"/>
      <c r="Q891" s="156"/>
      <c r="R891" s="156"/>
      <c r="S891" s="156"/>
      <c r="T891" s="156"/>
      <c r="U891" s="156"/>
      <c r="V891" s="156"/>
      <c r="W891" s="156"/>
      <c r="X891" s="156"/>
      <c r="Y891" s="149"/>
      <c r="Z891" s="149"/>
      <c r="AA891" s="149"/>
      <c r="AB891" s="149"/>
      <c r="AC891" s="149"/>
      <c r="AD891" s="149"/>
      <c r="AE891" s="149"/>
      <c r="AF891" s="149"/>
      <c r="AG891" s="149" t="s">
        <v>163</v>
      </c>
      <c r="AH891" s="149">
        <v>0</v>
      </c>
      <c r="AI891" s="149"/>
      <c r="AJ891" s="149"/>
      <c r="AK891" s="149"/>
      <c r="AL891" s="149"/>
      <c r="AM891" s="149"/>
      <c r="AN891" s="149"/>
      <c r="AO891" s="149"/>
      <c r="AP891" s="149"/>
      <c r="AQ891" s="149"/>
      <c r="AR891" s="149"/>
      <c r="AS891" s="149"/>
      <c r="AT891" s="149"/>
      <c r="AU891" s="149"/>
      <c r="AV891" s="149"/>
      <c r="AW891" s="149"/>
      <c r="AX891" s="149"/>
      <c r="AY891" s="149"/>
      <c r="AZ891" s="149"/>
      <c r="BA891" s="149"/>
      <c r="BB891" s="149"/>
      <c r="BC891" s="149"/>
      <c r="BD891" s="149"/>
      <c r="BE891" s="149"/>
      <c r="BF891" s="149"/>
      <c r="BG891" s="149"/>
      <c r="BH891" s="149"/>
    </row>
    <row r="892" spans="1:60" outlineLevel="1" x14ac:dyDescent="0.2">
      <c r="A892" s="165">
        <v>235</v>
      </c>
      <c r="B892" s="166" t="s">
        <v>971</v>
      </c>
      <c r="C892" s="180" t="s">
        <v>972</v>
      </c>
      <c r="D892" s="181" t="s">
        <v>220</v>
      </c>
      <c r="E892" s="168">
        <v>72.691500000000005</v>
      </c>
      <c r="F892" s="167"/>
      <c r="G892" s="168">
        <f>ROUND(E892*F892,2)</f>
        <v>0</v>
      </c>
      <c r="H892" s="167"/>
      <c r="I892" s="168">
        <f>ROUND(E892*H892,2)</f>
        <v>0</v>
      </c>
      <c r="J892" s="167"/>
      <c r="K892" s="168">
        <f>ROUND(E892*J892,2)</f>
        <v>0</v>
      </c>
      <c r="L892" s="168">
        <v>21</v>
      </c>
      <c r="M892" s="168">
        <f>G892*(1+L892/100)</f>
        <v>0</v>
      </c>
      <c r="N892" s="168">
        <v>1.2200000000000001E-2</v>
      </c>
      <c r="O892" s="168">
        <f>ROUND(E892*N892,2)</f>
        <v>0.89</v>
      </c>
      <c r="P892" s="168">
        <v>0</v>
      </c>
      <c r="Q892" s="168">
        <f>ROUND(E892*P892,2)</f>
        <v>0</v>
      </c>
      <c r="R892" s="168" t="s">
        <v>373</v>
      </c>
      <c r="S892" s="168" t="s">
        <v>157</v>
      </c>
      <c r="T892" s="169" t="s">
        <v>157</v>
      </c>
      <c r="U892" s="156">
        <v>0</v>
      </c>
      <c r="V892" s="156">
        <f>ROUND(E892*U892,2)</f>
        <v>0</v>
      </c>
      <c r="W892" s="156"/>
      <c r="X892" s="156" t="s">
        <v>374</v>
      </c>
      <c r="Y892" s="149"/>
      <c r="Z892" s="149"/>
      <c r="AA892" s="149"/>
      <c r="AB892" s="149"/>
      <c r="AC892" s="149"/>
      <c r="AD892" s="149"/>
      <c r="AE892" s="149"/>
      <c r="AF892" s="149"/>
      <c r="AG892" s="149" t="s">
        <v>375</v>
      </c>
      <c r="AH892" s="149"/>
      <c r="AI892" s="149"/>
      <c r="AJ892" s="149"/>
      <c r="AK892" s="149"/>
      <c r="AL892" s="149"/>
      <c r="AM892" s="149"/>
      <c r="AN892" s="149"/>
      <c r="AO892" s="149"/>
      <c r="AP892" s="149"/>
      <c r="AQ892" s="149"/>
      <c r="AR892" s="149"/>
      <c r="AS892" s="149"/>
      <c r="AT892" s="149"/>
      <c r="AU892" s="149"/>
      <c r="AV892" s="149"/>
      <c r="AW892" s="149"/>
      <c r="AX892" s="149"/>
      <c r="AY892" s="149"/>
      <c r="AZ892" s="149"/>
      <c r="BA892" s="149"/>
      <c r="BB892" s="149"/>
      <c r="BC892" s="149"/>
      <c r="BD892" s="149"/>
      <c r="BE892" s="149"/>
      <c r="BF892" s="149"/>
      <c r="BG892" s="149"/>
      <c r="BH892" s="149"/>
    </row>
    <row r="893" spans="1:60" outlineLevel="1" x14ac:dyDescent="0.2">
      <c r="A893" s="154"/>
      <c r="B893" s="155"/>
      <c r="C893" s="182" t="s">
        <v>961</v>
      </c>
      <c r="D893" s="183"/>
      <c r="E893" s="184">
        <v>9.48</v>
      </c>
      <c r="F893" s="156"/>
      <c r="G893" s="156"/>
      <c r="H893" s="156"/>
      <c r="I893" s="156"/>
      <c r="J893" s="156"/>
      <c r="K893" s="156"/>
      <c r="L893" s="156"/>
      <c r="M893" s="156"/>
      <c r="N893" s="156"/>
      <c r="O893" s="156"/>
      <c r="P893" s="156"/>
      <c r="Q893" s="156"/>
      <c r="R893" s="156"/>
      <c r="S893" s="156"/>
      <c r="T893" s="156"/>
      <c r="U893" s="156"/>
      <c r="V893" s="156"/>
      <c r="W893" s="156"/>
      <c r="X893" s="156"/>
      <c r="Y893" s="149"/>
      <c r="Z893" s="149"/>
      <c r="AA893" s="149"/>
      <c r="AB893" s="149"/>
      <c r="AC893" s="149"/>
      <c r="AD893" s="149"/>
      <c r="AE893" s="149"/>
      <c r="AF893" s="149"/>
      <c r="AG893" s="149" t="s">
        <v>163</v>
      </c>
      <c r="AH893" s="149">
        <v>0</v>
      </c>
      <c r="AI893" s="149"/>
      <c r="AJ893" s="149"/>
      <c r="AK893" s="149"/>
      <c r="AL893" s="149"/>
      <c r="AM893" s="149"/>
      <c r="AN893" s="149"/>
      <c r="AO893" s="149"/>
      <c r="AP893" s="149"/>
      <c r="AQ893" s="149"/>
      <c r="AR893" s="149"/>
      <c r="AS893" s="149"/>
      <c r="AT893" s="149"/>
      <c r="AU893" s="149"/>
      <c r="AV893" s="149"/>
      <c r="AW893" s="149"/>
      <c r="AX893" s="149"/>
      <c r="AY893" s="149"/>
      <c r="AZ893" s="149"/>
      <c r="BA893" s="149"/>
      <c r="BB893" s="149"/>
      <c r="BC893" s="149"/>
      <c r="BD893" s="149"/>
      <c r="BE893" s="149"/>
      <c r="BF893" s="149"/>
      <c r="BG893" s="149"/>
      <c r="BH893" s="149"/>
    </row>
    <row r="894" spans="1:60" outlineLevel="1" x14ac:dyDescent="0.2">
      <c r="A894" s="154"/>
      <c r="B894" s="155"/>
      <c r="C894" s="182" t="s">
        <v>962</v>
      </c>
      <c r="D894" s="183"/>
      <c r="E894" s="184">
        <v>15.263999999999999</v>
      </c>
      <c r="F894" s="156"/>
      <c r="G894" s="156"/>
      <c r="H894" s="156"/>
      <c r="I894" s="156"/>
      <c r="J894" s="156"/>
      <c r="K894" s="156"/>
      <c r="L894" s="156"/>
      <c r="M894" s="156"/>
      <c r="N894" s="156"/>
      <c r="O894" s="156"/>
      <c r="P894" s="156"/>
      <c r="Q894" s="156"/>
      <c r="R894" s="156"/>
      <c r="S894" s="156"/>
      <c r="T894" s="156"/>
      <c r="U894" s="156"/>
      <c r="V894" s="156"/>
      <c r="W894" s="156"/>
      <c r="X894" s="156"/>
      <c r="Y894" s="149"/>
      <c r="Z894" s="149"/>
      <c r="AA894" s="149"/>
      <c r="AB894" s="149"/>
      <c r="AC894" s="149"/>
      <c r="AD894" s="149"/>
      <c r="AE894" s="149"/>
      <c r="AF894" s="149"/>
      <c r="AG894" s="149" t="s">
        <v>163</v>
      </c>
      <c r="AH894" s="149">
        <v>0</v>
      </c>
      <c r="AI894" s="149"/>
      <c r="AJ894" s="149"/>
      <c r="AK894" s="149"/>
      <c r="AL894" s="149"/>
      <c r="AM894" s="149"/>
      <c r="AN894" s="149"/>
      <c r="AO894" s="149"/>
      <c r="AP894" s="149"/>
      <c r="AQ894" s="149"/>
      <c r="AR894" s="149"/>
      <c r="AS894" s="149"/>
      <c r="AT894" s="149"/>
      <c r="AU894" s="149"/>
      <c r="AV894" s="149"/>
      <c r="AW894" s="149"/>
      <c r="AX894" s="149"/>
      <c r="AY894" s="149"/>
      <c r="AZ894" s="149"/>
      <c r="BA894" s="149"/>
      <c r="BB894" s="149"/>
      <c r="BC894" s="149"/>
      <c r="BD894" s="149"/>
      <c r="BE894" s="149"/>
      <c r="BF894" s="149"/>
      <c r="BG894" s="149"/>
      <c r="BH894" s="149"/>
    </row>
    <row r="895" spans="1:60" outlineLevel="1" x14ac:dyDescent="0.2">
      <c r="A895" s="154"/>
      <c r="B895" s="155"/>
      <c r="C895" s="182" t="s">
        <v>963</v>
      </c>
      <c r="D895" s="183"/>
      <c r="E895" s="184">
        <v>13.805999999999999</v>
      </c>
      <c r="F895" s="156"/>
      <c r="G895" s="156"/>
      <c r="H895" s="156"/>
      <c r="I895" s="156"/>
      <c r="J895" s="156"/>
      <c r="K895" s="156"/>
      <c r="L895" s="156"/>
      <c r="M895" s="156"/>
      <c r="N895" s="156"/>
      <c r="O895" s="156"/>
      <c r="P895" s="156"/>
      <c r="Q895" s="156"/>
      <c r="R895" s="156"/>
      <c r="S895" s="156"/>
      <c r="T895" s="156"/>
      <c r="U895" s="156"/>
      <c r="V895" s="156"/>
      <c r="W895" s="156"/>
      <c r="X895" s="156"/>
      <c r="Y895" s="149"/>
      <c r="Z895" s="149"/>
      <c r="AA895" s="149"/>
      <c r="AB895" s="149"/>
      <c r="AC895" s="149"/>
      <c r="AD895" s="149"/>
      <c r="AE895" s="149"/>
      <c r="AF895" s="149"/>
      <c r="AG895" s="149" t="s">
        <v>163</v>
      </c>
      <c r="AH895" s="149">
        <v>0</v>
      </c>
      <c r="AI895" s="149"/>
      <c r="AJ895" s="149"/>
      <c r="AK895" s="149"/>
      <c r="AL895" s="149"/>
      <c r="AM895" s="149"/>
      <c r="AN895" s="149"/>
      <c r="AO895" s="149"/>
      <c r="AP895" s="149"/>
      <c r="AQ895" s="149"/>
      <c r="AR895" s="149"/>
      <c r="AS895" s="149"/>
      <c r="AT895" s="149"/>
      <c r="AU895" s="149"/>
      <c r="AV895" s="149"/>
      <c r="AW895" s="149"/>
      <c r="AX895" s="149"/>
      <c r="AY895" s="149"/>
      <c r="AZ895" s="149"/>
      <c r="BA895" s="149"/>
      <c r="BB895" s="149"/>
      <c r="BC895" s="149"/>
      <c r="BD895" s="149"/>
      <c r="BE895" s="149"/>
      <c r="BF895" s="149"/>
      <c r="BG895" s="149"/>
      <c r="BH895" s="149"/>
    </row>
    <row r="896" spans="1:60" outlineLevel="1" x14ac:dyDescent="0.2">
      <c r="A896" s="154"/>
      <c r="B896" s="155"/>
      <c r="C896" s="182" t="s">
        <v>964</v>
      </c>
      <c r="D896" s="183"/>
      <c r="E896" s="184">
        <v>5.6520000000000001</v>
      </c>
      <c r="F896" s="156"/>
      <c r="G896" s="156"/>
      <c r="H896" s="156"/>
      <c r="I896" s="156"/>
      <c r="J896" s="156"/>
      <c r="K896" s="156"/>
      <c r="L896" s="156"/>
      <c r="M896" s="156"/>
      <c r="N896" s="156"/>
      <c r="O896" s="156"/>
      <c r="P896" s="156"/>
      <c r="Q896" s="156"/>
      <c r="R896" s="156"/>
      <c r="S896" s="156"/>
      <c r="T896" s="156"/>
      <c r="U896" s="156"/>
      <c r="V896" s="156"/>
      <c r="W896" s="156"/>
      <c r="X896" s="156"/>
      <c r="Y896" s="149"/>
      <c r="Z896" s="149"/>
      <c r="AA896" s="149"/>
      <c r="AB896" s="149"/>
      <c r="AC896" s="149"/>
      <c r="AD896" s="149"/>
      <c r="AE896" s="149"/>
      <c r="AF896" s="149"/>
      <c r="AG896" s="149" t="s">
        <v>163</v>
      </c>
      <c r="AH896" s="149">
        <v>0</v>
      </c>
      <c r="AI896" s="149"/>
      <c r="AJ896" s="149"/>
      <c r="AK896" s="149"/>
      <c r="AL896" s="149"/>
      <c r="AM896" s="149"/>
      <c r="AN896" s="149"/>
      <c r="AO896" s="149"/>
      <c r="AP896" s="149"/>
      <c r="AQ896" s="149"/>
      <c r="AR896" s="149"/>
      <c r="AS896" s="149"/>
      <c r="AT896" s="149"/>
      <c r="AU896" s="149"/>
      <c r="AV896" s="149"/>
      <c r="AW896" s="149"/>
      <c r="AX896" s="149"/>
      <c r="AY896" s="149"/>
      <c r="AZ896" s="149"/>
      <c r="BA896" s="149"/>
      <c r="BB896" s="149"/>
      <c r="BC896" s="149"/>
      <c r="BD896" s="149"/>
      <c r="BE896" s="149"/>
      <c r="BF896" s="149"/>
      <c r="BG896" s="149"/>
      <c r="BH896" s="149"/>
    </row>
    <row r="897" spans="1:60" outlineLevel="1" x14ac:dyDescent="0.2">
      <c r="A897" s="154"/>
      <c r="B897" s="155"/>
      <c r="C897" s="182" t="s">
        <v>965</v>
      </c>
      <c r="D897" s="183"/>
      <c r="E897" s="184">
        <v>19.007999999999999</v>
      </c>
      <c r="F897" s="156"/>
      <c r="G897" s="156"/>
      <c r="H897" s="156"/>
      <c r="I897" s="156"/>
      <c r="J897" s="156"/>
      <c r="K897" s="156"/>
      <c r="L897" s="156"/>
      <c r="M897" s="156"/>
      <c r="N897" s="156"/>
      <c r="O897" s="156"/>
      <c r="P897" s="156"/>
      <c r="Q897" s="156"/>
      <c r="R897" s="156"/>
      <c r="S897" s="156"/>
      <c r="T897" s="156"/>
      <c r="U897" s="156"/>
      <c r="V897" s="156"/>
      <c r="W897" s="156"/>
      <c r="X897" s="156"/>
      <c r="Y897" s="149"/>
      <c r="Z897" s="149"/>
      <c r="AA897" s="149"/>
      <c r="AB897" s="149"/>
      <c r="AC897" s="149"/>
      <c r="AD897" s="149"/>
      <c r="AE897" s="149"/>
      <c r="AF897" s="149"/>
      <c r="AG897" s="149" t="s">
        <v>163</v>
      </c>
      <c r="AH897" s="149">
        <v>0</v>
      </c>
      <c r="AI897" s="149"/>
      <c r="AJ897" s="149"/>
      <c r="AK897" s="149"/>
      <c r="AL897" s="149"/>
      <c r="AM897" s="149"/>
      <c r="AN897" s="149"/>
      <c r="AO897" s="149"/>
      <c r="AP897" s="149"/>
      <c r="AQ897" s="149"/>
      <c r="AR897" s="149"/>
      <c r="AS897" s="149"/>
      <c r="AT897" s="149"/>
      <c r="AU897" s="149"/>
      <c r="AV897" s="149"/>
      <c r="AW897" s="149"/>
      <c r="AX897" s="149"/>
      <c r="AY897" s="149"/>
      <c r="AZ897" s="149"/>
      <c r="BA897" s="149"/>
      <c r="BB897" s="149"/>
      <c r="BC897" s="149"/>
      <c r="BD897" s="149"/>
      <c r="BE897" s="149"/>
      <c r="BF897" s="149"/>
      <c r="BG897" s="149"/>
      <c r="BH897" s="149"/>
    </row>
    <row r="898" spans="1:60" outlineLevel="1" x14ac:dyDescent="0.2">
      <c r="A898" s="154"/>
      <c r="B898" s="155"/>
      <c r="C898" s="182" t="s">
        <v>973</v>
      </c>
      <c r="D898" s="183"/>
      <c r="E898" s="184">
        <v>9.4815000000000005</v>
      </c>
      <c r="F898" s="156"/>
      <c r="G898" s="156"/>
      <c r="H898" s="156"/>
      <c r="I898" s="156"/>
      <c r="J898" s="156"/>
      <c r="K898" s="156"/>
      <c r="L898" s="156"/>
      <c r="M898" s="156"/>
      <c r="N898" s="156"/>
      <c r="O898" s="156"/>
      <c r="P898" s="156"/>
      <c r="Q898" s="156"/>
      <c r="R898" s="156"/>
      <c r="S898" s="156"/>
      <c r="T898" s="156"/>
      <c r="U898" s="156"/>
      <c r="V898" s="156"/>
      <c r="W898" s="156"/>
      <c r="X898" s="156"/>
      <c r="Y898" s="149"/>
      <c r="Z898" s="149"/>
      <c r="AA898" s="149"/>
      <c r="AB898" s="149"/>
      <c r="AC898" s="149"/>
      <c r="AD898" s="149"/>
      <c r="AE898" s="149"/>
      <c r="AF898" s="149"/>
      <c r="AG898" s="149" t="s">
        <v>163</v>
      </c>
      <c r="AH898" s="149">
        <v>0</v>
      </c>
      <c r="AI898" s="149"/>
      <c r="AJ898" s="149"/>
      <c r="AK898" s="149"/>
      <c r="AL898" s="149"/>
      <c r="AM898" s="149"/>
      <c r="AN898" s="149"/>
      <c r="AO898" s="149"/>
      <c r="AP898" s="149"/>
      <c r="AQ898" s="149"/>
      <c r="AR898" s="149"/>
      <c r="AS898" s="149"/>
      <c r="AT898" s="149"/>
      <c r="AU898" s="149"/>
      <c r="AV898" s="149"/>
      <c r="AW898" s="149"/>
      <c r="AX898" s="149"/>
      <c r="AY898" s="149"/>
      <c r="AZ898" s="149"/>
      <c r="BA898" s="149"/>
      <c r="BB898" s="149"/>
      <c r="BC898" s="149"/>
      <c r="BD898" s="149"/>
      <c r="BE898" s="149"/>
      <c r="BF898" s="149"/>
      <c r="BG898" s="149"/>
      <c r="BH898" s="149"/>
    </row>
    <row r="899" spans="1:60" outlineLevel="1" x14ac:dyDescent="0.2">
      <c r="A899" s="170">
        <v>236</v>
      </c>
      <c r="B899" s="171" t="s">
        <v>974</v>
      </c>
      <c r="C899" s="185" t="s">
        <v>975</v>
      </c>
      <c r="D899" s="186" t="s">
        <v>195</v>
      </c>
      <c r="E899" s="173">
        <v>0.69360999999999995</v>
      </c>
      <c r="F899" s="172"/>
      <c r="G899" s="173">
        <f>ROUND(E899*F899,2)</f>
        <v>0</v>
      </c>
      <c r="H899" s="172"/>
      <c r="I899" s="173">
        <f>ROUND(E899*H899,2)</f>
        <v>0</v>
      </c>
      <c r="J899" s="172"/>
      <c r="K899" s="173">
        <f>ROUND(E899*J899,2)</f>
        <v>0</v>
      </c>
      <c r="L899" s="173">
        <v>21</v>
      </c>
      <c r="M899" s="173">
        <f>G899*(1+L899/100)</f>
        <v>0</v>
      </c>
      <c r="N899" s="173">
        <v>0</v>
      </c>
      <c r="O899" s="173">
        <f>ROUND(E899*N899,2)</f>
        <v>0</v>
      </c>
      <c r="P899" s="173">
        <v>0</v>
      </c>
      <c r="Q899" s="173">
        <f>ROUND(E899*P899,2)</f>
        <v>0</v>
      </c>
      <c r="R899" s="173"/>
      <c r="S899" s="173" t="s">
        <v>157</v>
      </c>
      <c r="T899" s="174" t="s">
        <v>157</v>
      </c>
      <c r="U899" s="156">
        <v>1.5980000000000001</v>
      </c>
      <c r="V899" s="156">
        <f>ROUND(E899*U899,2)</f>
        <v>1.1100000000000001</v>
      </c>
      <c r="W899" s="156"/>
      <c r="X899" s="156" t="s">
        <v>158</v>
      </c>
      <c r="Y899" s="149"/>
      <c r="Z899" s="149"/>
      <c r="AA899" s="149"/>
      <c r="AB899" s="149"/>
      <c r="AC899" s="149"/>
      <c r="AD899" s="149"/>
      <c r="AE899" s="149"/>
      <c r="AF899" s="149"/>
      <c r="AG899" s="149" t="s">
        <v>532</v>
      </c>
      <c r="AH899" s="149"/>
      <c r="AI899" s="149"/>
      <c r="AJ899" s="149"/>
      <c r="AK899" s="149"/>
      <c r="AL899" s="149"/>
      <c r="AM899" s="149"/>
      <c r="AN899" s="149"/>
      <c r="AO899" s="149"/>
      <c r="AP899" s="149"/>
      <c r="AQ899" s="149"/>
      <c r="AR899" s="149"/>
      <c r="AS899" s="149"/>
      <c r="AT899" s="149"/>
      <c r="AU899" s="149"/>
      <c r="AV899" s="149"/>
      <c r="AW899" s="149"/>
      <c r="AX899" s="149"/>
      <c r="AY899" s="149"/>
      <c r="AZ899" s="149"/>
      <c r="BA899" s="149"/>
      <c r="BB899" s="149"/>
      <c r="BC899" s="149"/>
      <c r="BD899" s="149"/>
      <c r="BE899" s="149"/>
      <c r="BF899" s="149"/>
      <c r="BG899" s="149"/>
      <c r="BH899" s="149"/>
    </row>
    <row r="900" spans="1:60" x14ac:dyDescent="0.2">
      <c r="A900" s="159" t="s">
        <v>152</v>
      </c>
      <c r="B900" s="160" t="s">
        <v>110</v>
      </c>
      <c r="C900" s="187" t="s">
        <v>111</v>
      </c>
      <c r="D900" s="188"/>
      <c r="E900" s="163"/>
      <c r="F900" s="163"/>
      <c r="G900" s="163">
        <f>SUMIF(AG901:AG904,"&lt;&gt;NOR",G901:G904)</f>
        <v>0</v>
      </c>
      <c r="H900" s="163"/>
      <c r="I900" s="163">
        <f>SUM(I901:I904)</f>
        <v>0</v>
      </c>
      <c r="J900" s="163"/>
      <c r="K900" s="163">
        <f>SUM(K901:K904)</f>
        <v>0</v>
      </c>
      <c r="L900" s="163"/>
      <c r="M900" s="163">
        <f>SUM(M901:M904)</f>
        <v>0</v>
      </c>
      <c r="N900" s="163"/>
      <c r="O900" s="163">
        <f>SUM(O901:O904)</f>
        <v>0</v>
      </c>
      <c r="P900" s="163"/>
      <c r="Q900" s="163">
        <f>SUM(Q901:Q904)</f>
        <v>0</v>
      </c>
      <c r="R900" s="163"/>
      <c r="S900" s="163"/>
      <c r="T900" s="164"/>
      <c r="U900" s="158"/>
      <c r="V900" s="158">
        <f>SUM(V901:V904)</f>
        <v>0.38</v>
      </c>
      <c r="W900" s="158"/>
      <c r="X900" s="158"/>
      <c r="AG900" t="s">
        <v>153</v>
      </c>
    </row>
    <row r="901" spans="1:60" outlineLevel="1" x14ac:dyDescent="0.2">
      <c r="A901" s="165">
        <v>237</v>
      </c>
      <c r="B901" s="166" t="s">
        <v>976</v>
      </c>
      <c r="C901" s="180" t="s">
        <v>977</v>
      </c>
      <c r="D901" s="181" t="s">
        <v>220</v>
      </c>
      <c r="E901" s="168">
        <v>1.2250000000000001</v>
      </c>
      <c r="F901" s="167"/>
      <c r="G901" s="168">
        <f>ROUND(E901*F901,2)</f>
        <v>0</v>
      </c>
      <c r="H901" s="167"/>
      <c r="I901" s="168">
        <f>ROUND(E901*H901,2)</f>
        <v>0</v>
      </c>
      <c r="J901" s="167"/>
      <c r="K901" s="168">
        <f>ROUND(E901*J901,2)</f>
        <v>0</v>
      </c>
      <c r="L901" s="168">
        <v>21</v>
      </c>
      <c r="M901" s="168">
        <f>G901*(1+L901/100)</f>
        <v>0</v>
      </c>
      <c r="N901" s="168">
        <v>2.7999999999999998E-4</v>
      </c>
      <c r="O901" s="168">
        <f>ROUND(E901*N901,2)</f>
        <v>0</v>
      </c>
      <c r="P901" s="168">
        <v>0</v>
      </c>
      <c r="Q901" s="168">
        <f>ROUND(E901*P901,2)</f>
        <v>0</v>
      </c>
      <c r="R901" s="168"/>
      <c r="S901" s="168" t="s">
        <v>157</v>
      </c>
      <c r="T901" s="169" t="s">
        <v>157</v>
      </c>
      <c r="U901" s="156">
        <v>0.31</v>
      </c>
      <c r="V901" s="156">
        <f>ROUND(E901*U901,2)</f>
        <v>0.38</v>
      </c>
      <c r="W901" s="156"/>
      <c r="X901" s="156" t="s">
        <v>158</v>
      </c>
      <c r="Y901" s="149"/>
      <c r="Z901" s="149"/>
      <c r="AA901" s="149"/>
      <c r="AB901" s="149"/>
      <c r="AC901" s="149"/>
      <c r="AD901" s="149"/>
      <c r="AE901" s="149"/>
      <c r="AF901" s="149"/>
      <c r="AG901" s="149" t="s">
        <v>532</v>
      </c>
      <c r="AH901" s="149"/>
      <c r="AI901" s="149"/>
      <c r="AJ901" s="149"/>
      <c r="AK901" s="149"/>
      <c r="AL901" s="149"/>
      <c r="AM901" s="149"/>
      <c r="AN901" s="149"/>
      <c r="AO901" s="149"/>
      <c r="AP901" s="149"/>
      <c r="AQ901" s="149"/>
      <c r="AR901" s="149"/>
      <c r="AS901" s="149"/>
      <c r="AT901" s="149"/>
      <c r="AU901" s="149"/>
      <c r="AV901" s="149"/>
      <c r="AW901" s="149"/>
      <c r="AX901" s="149"/>
      <c r="AY901" s="149"/>
      <c r="AZ901" s="149"/>
      <c r="BA901" s="149"/>
      <c r="BB901" s="149"/>
      <c r="BC901" s="149"/>
      <c r="BD901" s="149"/>
      <c r="BE901" s="149"/>
      <c r="BF901" s="149"/>
      <c r="BG901" s="149"/>
      <c r="BH901" s="149"/>
    </row>
    <row r="902" spans="1:60" outlineLevel="1" x14ac:dyDescent="0.2">
      <c r="A902" s="154"/>
      <c r="B902" s="155"/>
      <c r="C902" s="253" t="s">
        <v>211</v>
      </c>
      <c r="D902" s="254"/>
      <c r="E902" s="254"/>
      <c r="F902" s="254"/>
      <c r="G902" s="254"/>
      <c r="H902" s="156"/>
      <c r="I902" s="156"/>
      <c r="J902" s="156"/>
      <c r="K902" s="156"/>
      <c r="L902" s="156"/>
      <c r="M902" s="156"/>
      <c r="N902" s="156"/>
      <c r="O902" s="156"/>
      <c r="P902" s="156"/>
      <c r="Q902" s="156"/>
      <c r="R902" s="156"/>
      <c r="S902" s="156"/>
      <c r="T902" s="156"/>
      <c r="U902" s="156"/>
      <c r="V902" s="156"/>
      <c r="W902" s="156"/>
      <c r="X902" s="156"/>
      <c r="Y902" s="149"/>
      <c r="Z902" s="149"/>
      <c r="AA902" s="149"/>
      <c r="AB902" s="149"/>
      <c r="AC902" s="149"/>
      <c r="AD902" s="149"/>
      <c r="AE902" s="149"/>
      <c r="AF902" s="149"/>
      <c r="AG902" s="149" t="s">
        <v>161</v>
      </c>
      <c r="AH902" s="149"/>
      <c r="AI902" s="149"/>
      <c r="AJ902" s="149"/>
      <c r="AK902" s="149"/>
      <c r="AL902" s="149"/>
      <c r="AM902" s="149"/>
      <c r="AN902" s="149"/>
      <c r="AO902" s="149"/>
      <c r="AP902" s="149"/>
      <c r="AQ902" s="149"/>
      <c r="AR902" s="149"/>
      <c r="AS902" s="149"/>
      <c r="AT902" s="149"/>
      <c r="AU902" s="149"/>
      <c r="AV902" s="149"/>
      <c r="AW902" s="149"/>
      <c r="AX902" s="149"/>
      <c r="AY902" s="149"/>
      <c r="AZ902" s="149"/>
      <c r="BA902" s="149"/>
      <c r="BB902" s="149"/>
      <c r="BC902" s="149"/>
      <c r="BD902" s="149"/>
      <c r="BE902" s="149"/>
      <c r="BF902" s="149"/>
      <c r="BG902" s="149"/>
      <c r="BH902" s="149"/>
    </row>
    <row r="903" spans="1:60" outlineLevel="1" x14ac:dyDescent="0.2">
      <c r="A903" s="154"/>
      <c r="B903" s="155"/>
      <c r="C903" s="182" t="s">
        <v>978</v>
      </c>
      <c r="D903" s="183"/>
      <c r="E903" s="184"/>
      <c r="F903" s="156"/>
      <c r="G903" s="156"/>
      <c r="H903" s="156"/>
      <c r="I903" s="156"/>
      <c r="J903" s="156"/>
      <c r="K903" s="156"/>
      <c r="L903" s="156"/>
      <c r="M903" s="156"/>
      <c r="N903" s="156"/>
      <c r="O903" s="156"/>
      <c r="P903" s="156"/>
      <c r="Q903" s="156"/>
      <c r="R903" s="156"/>
      <c r="S903" s="156"/>
      <c r="T903" s="156"/>
      <c r="U903" s="156"/>
      <c r="V903" s="156"/>
      <c r="W903" s="156"/>
      <c r="X903" s="156"/>
      <c r="Y903" s="149"/>
      <c r="Z903" s="149"/>
      <c r="AA903" s="149"/>
      <c r="AB903" s="149"/>
      <c r="AC903" s="149"/>
      <c r="AD903" s="149"/>
      <c r="AE903" s="149"/>
      <c r="AF903" s="149"/>
      <c r="AG903" s="149" t="s">
        <v>163</v>
      </c>
      <c r="AH903" s="149">
        <v>0</v>
      </c>
      <c r="AI903" s="149"/>
      <c r="AJ903" s="149"/>
      <c r="AK903" s="149"/>
      <c r="AL903" s="149"/>
      <c r="AM903" s="149"/>
      <c r="AN903" s="149"/>
      <c r="AO903" s="149"/>
      <c r="AP903" s="149"/>
      <c r="AQ903" s="149"/>
      <c r="AR903" s="149"/>
      <c r="AS903" s="149"/>
      <c r="AT903" s="149"/>
      <c r="AU903" s="149"/>
      <c r="AV903" s="149"/>
      <c r="AW903" s="149"/>
      <c r="AX903" s="149"/>
      <c r="AY903" s="149"/>
      <c r="AZ903" s="149"/>
      <c r="BA903" s="149"/>
      <c r="BB903" s="149"/>
      <c r="BC903" s="149"/>
      <c r="BD903" s="149"/>
      <c r="BE903" s="149"/>
      <c r="BF903" s="149"/>
      <c r="BG903" s="149"/>
      <c r="BH903" s="149"/>
    </row>
    <row r="904" spans="1:60" outlineLevel="1" x14ac:dyDescent="0.2">
      <c r="A904" s="154"/>
      <c r="B904" s="155"/>
      <c r="C904" s="182" t="s">
        <v>979</v>
      </c>
      <c r="D904" s="183"/>
      <c r="E904" s="184">
        <v>1.2250000000000001</v>
      </c>
      <c r="F904" s="156"/>
      <c r="G904" s="156"/>
      <c r="H904" s="156"/>
      <c r="I904" s="156"/>
      <c r="J904" s="156"/>
      <c r="K904" s="156"/>
      <c r="L904" s="156"/>
      <c r="M904" s="156"/>
      <c r="N904" s="156"/>
      <c r="O904" s="156"/>
      <c r="P904" s="156"/>
      <c r="Q904" s="156"/>
      <c r="R904" s="156"/>
      <c r="S904" s="156"/>
      <c r="T904" s="156"/>
      <c r="U904" s="156"/>
      <c r="V904" s="156"/>
      <c r="W904" s="156"/>
      <c r="X904" s="156"/>
      <c r="Y904" s="149"/>
      <c r="Z904" s="149"/>
      <c r="AA904" s="149"/>
      <c r="AB904" s="149"/>
      <c r="AC904" s="149"/>
      <c r="AD904" s="149"/>
      <c r="AE904" s="149"/>
      <c r="AF904" s="149"/>
      <c r="AG904" s="149" t="s">
        <v>163</v>
      </c>
      <c r="AH904" s="149">
        <v>0</v>
      </c>
      <c r="AI904" s="149"/>
      <c r="AJ904" s="149"/>
      <c r="AK904" s="149"/>
      <c r="AL904" s="149"/>
      <c r="AM904" s="149"/>
      <c r="AN904" s="149"/>
      <c r="AO904" s="149"/>
      <c r="AP904" s="149"/>
      <c r="AQ904" s="149"/>
      <c r="AR904" s="149"/>
      <c r="AS904" s="149"/>
      <c r="AT904" s="149"/>
      <c r="AU904" s="149"/>
      <c r="AV904" s="149"/>
      <c r="AW904" s="149"/>
      <c r="AX904" s="149"/>
      <c r="AY904" s="149"/>
      <c r="AZ904" s="149"/>
      <c r="BA904" s="149"/>
      <c r="BB904" s="149"/>
      <c r="BC904" s="149"/>
      <c r="BD904" s="149"/>
      <c r="BE904" s="149"/>
      <c r="BF904" s="149"/>
      <c r="BG904" s="149"/>
      <c r="BH904" s="149"/>
    </row>
    <row r="905" spans="1:60" x14ac:dyDescent="0.2">
      <c r="A905" s="159" t="s">
        <v>152</v>
      </c>
      <c r="B905" s="160" t="s">
        <v>112</v>
      </c>
      <c r="C905" s="187" t="s">
        <v>113</v>
      </c>
      <c r="D905" s="188"/>
      <c r="E905" s="163"/>
      <c r="F905" s="163"/>
      <c r="G905" s="163">
        <f>SUMIF(AG906:AG955,"&lt;&gt;NOR",G906:G955)</f>
        <v>0</v>
      </c>
      <c r="H905" s="163"/>
      <c r="I905" s="163">
        <f>SUM(I906:I955)</f>
        <v>0</v>
      </c>
      <c r="J905" s="163"/>
      <c r="K905" s="163">
        <f>SUM(K906:K955)</f>
        <v>0</v>
      </c>
      <c r="L905" s="163"/>
      <c r="M905" s="163">
        <f>SUM(M906:M955)</f>
        <v>0</v>
      </c>
      <c r="N905" s="163"/>
      <c r="O905" s="163">
        <f>SUM(O906:O955)</f>
        <v>0.09</v>
      </c>
      <c r="P905" s="163"/>
      <c r="Q905" s="163">
        <f>SUM(Q906:Q955)</f>
        <v>0</v>
      </c>
      <c r="R905" s="163"/>
      <c r="S905" s="163"/>
      <c r="T905" s="164"/>
      <c r="U905" s="158"/>
      <c r="V905" s="158">
        <f>SUM(V906:V955)</f>
        <v>66.37</v>
      </c>
      <c r="W905" s="158"/>
      <c r="X905" s="158"/>
      <c r="AG905" t="s">
        <v>153</v>
      </c>
    </row>
    <row r="906" spans="1:60" outlineLevel="1" x14ac:dyDescent="0.2">
      <c r="A906" s="165">
        <v>238</v>
      </c>
      <c r="B906" s="166" t="s">
        <v>980</v>
      </c>
      <c r="C906" s="180" t="s">
        <v>981</v>
      </c>
      <c r="D906" s="181" t="s">
        <v>220</v>
      </c>
      <c r="E906" s="168">
        <v>205.69759999999999</v>
      </c>
      <c r="F906" s="167"/>
      <c r="G906" s="168">
        <f>ROUND(E906*F906,2)</f>
        <v>0</v>
      </c>
      <c r="H906" s="167"/>
      <c r="I906" s="168">
        <f>ROUND(E906*H906,2)</f>
        <v>0</v>
      </c>
      <c r="J906" s="167"/>
      <c r="K906" s="168">
        <f>ROUND(E906*J906,2)</f>
        <v>0</v>
      </c>
      <c r="L906" s="168">
        <v>21</v>
      </c>
      <c r="M906" s="168">
        <f>G906*(1+L906/100)</f>
        <v>0</v>
      </c>
      <c r="N906" s="168">
        <v>0</v>
      </c>
      <c r="O906" s="168">
        <f>ROUND(E906*N906,2)</f>
        <v>0</v>
      </c>
      <c r="P906" s="168">
        <v>0</v>
      </c>
      <c r="Q906" s="168">
        <f>ROUND(E906*P906,2)</f>
        <v>0</v>
      </c>
      <c r="R906" s="168"/>
      <c r="S906" s="168" t="s">
        <v>157</v>
      </c>
      <c r="T906" s="169" t="s">
        <v>157</v>
      </c>
      <c r="U906" s="156">
        <v>7.0000000000000007E-2</v>
      </c>
      <c r="V906" s="156">
        <f>ROUND(E906*U906,2)</f>
        <v>14.4</v>
      </c>
      <c r="W906" s="156"/>
      <c r="X906" s="156" t="s">
        <v>158</v>
      </c>
      <c r="Y906" s="149"/>
      <c r="Z906" s="149"/>
      <c r="AA906" s="149"/>
      <c r="AB906" s="149"/>
      <c r="AC906" s="149"/>
      <c r="AD906" s="149"/>
      <c r="AE906" s="149"/>
      <c r="AF906" s="149"/>
      <c r="AG906" s="149" t="s">
        <v>532</v>
      </c>
      <c r="AH906" s="149"/>
      <c r="AI906" s="149"/>
      <c r="AJ906" s="149"/>
      <c r="AK906" s="149"/>
      <c r="AL906" s="149"/>
      <c r="AM906" s="149"/>
      <c r="AN906" s="149"/>
      <c r="AO906" s="149"/>
      <c r="AP906" s="149"/>
      <c r="AQ906" s="149"/>
      <c r="AR906" s="149"/>
      <c r="AS906" s="149"/>
      <c r="AT906" s="149"/>
      <c r="AU906" s="149"/>
      <c r="AV906" s="149"/>
      <c r="AW906" s="149"/>
      <c r="AX906" s="149"/>
      <c r="AY906" s="149"/>
      <c r="AZ906" s="149"/>
      <c r="BA906" s="149"/>
      <c r="BB906" s="149"/>
      <c r="BC906" s="149"/>
      <c r="BD906" s="149"/>
      <c r="BE906" s="149"/>
      <c r="BF906" s="149"/>
      <c r="BG906" s="149"/>
      <c r="BH906" s="149"/>
    </row>
    <row r="907" spans="1:60" outlineLevel="1" x14ac:dyDescent="0.2">
      <c r="A907" s="154"/>
      <c r="B907" s="155"/>
      <c r="C907" s="253" t="s">
        <v>400</v>
      </c>
      <c r="D907" s="254"/>
      <c r="E907" s="254"/>
      <c r="F907" s="254"/>
      <c r="G907" s="254"/>
      <c r="H907" s="156"/>
      <c r="I907" s="156"/>
      <c r="J907" s="156"/>
      <c r="K907" s="156"/>
      <c r="L907" s="156"/>
      <c r="M907" s="156"/>
      <c r="N907" s="156"/>
      <c r="O907" s="156"/>
      <c r="P907" s="156"/>
      <c r="Q907" s="156"/>
      <c r="R907" s="156"/>
      <c r="S907" s="156"/>
      <c r="T907" s="156"/>
      <c r="U907" s="156"/>
      <c r="V907" s="156"/>
      <c r="W907" s="156"/>
      <c r="X907" s="156"/>
      <c r="Y907" s="149"/>
      <c r="Z907" s="149"/>
      <c r="AA907" s="149"/>
      <c r="AB907" s="149"/>
      <c r="AC907" s="149"/>
      <c r="AD907" s="149"/>
      <c r="AE907" s="149"/>
      <c r="AF907" s="149"/>
      <c r="AG907" s="149" t="s">
        <v>161</v>
      </c>
      <c r="AH907" s="149"/>
      <c r="AI907" s="149"/>
      <c r="AJ907" s="149"/>
      <c r="AK907" s="149"/>
      <c r="AL907" s="149"/>
      <c r="AM907" s="149"/>
      <c r="AN907" s="149"/>
      <c r="AO907" s="149"/>
      <c r="AP907" s="149"/>
      <c r="AQ907" s="149"/>
      <c r="AR907" s="149"/>
      <c r="AS907" s="149"/>
      <c r="AT907" s="149"/>
      <c r="AU907" s="149"/>
      <c r="AV907" s="149"/>
      <c r="AW907" s="149"/>
      <c r="AX907" s="149"/>
      <c r="AY907" s="149"/>
      <c r="AZ907" s="149"/>
      <c r="BA907" s="149"/>
      <c r="BB907" s="149"/>
      <c r="BC907" s="149"/>
      <c r="BD907" s="149"/>
      <c r="BE907" s="149"/>
      <c r="BF907" s="149"/>
      <c r="BG907" s="149"/>
      <c r="BH907" s="149"/>
    </row>
    <row r="908" spans="1:60" outlineLevel="1" x14ac:dyDescent="0.2">
      <c r="A908" s="154"/>
      <c r="B908" s="155"/>
      <c r="C908" s="255" t="s">
        <v>906</v>
      </c>
      <c r="D908" s="256"/>
      <c r="E908" s="256"/>
      <c r="F908" s="256"/>
      <c r="G908" s="256"/>
      <c r="H908" s="156"/>
      <c r="I908" s="156"/>
      <c r="J908" s="156"/>
      <c r="K908" s="156"/>
      <c r="L908" s="156"/>
      <c r="M908" s="156"/>
      <c r="N908" s="156"/>
      <c r="O908" s="156"/>
      <c r="P908" s="156"/>
      <c r="Q908" s="156"/>
      <c r="R908" s="156"/>
      <c r="S908" s="156"/>
      <c r="T908" s="156"/>
      <c r="U908" s="156"/>
      <c r="V908" s="156"/>
      <c r="W908" s="156"/>
      <c r="X908" s="156"/>
      <c r="Y908" s="149"/>
      <c r="Z908" s="149"/>
      <c r="AA908" s="149"/>
      <c r="AB908" s="149"/>
      <c r="AC908" s="149"/>
      <c r="AD908" s="149"/>
      <c r="AE908" s="149"/>
      <c r="AF908" s="149"/>
      <c r="AG908" s="149" t="s">
        <v>161</v>
      </c>
      <c r="AH908" s="149"/>
      <c r="AI908" s="149"/>
      <c r="AJ908" s="149"/>
      <c r="AK908" s="149"/>
      <c r="AL908" s="149"/>
      <c r="AM908" s="149"/>
      <c r="AN908" s="149"/>
      <c r="AO908" s="149"/>
      <c r="AP908" s="149"/>
      <c r="AQ908" s="149"/>
      <c r="AR908" s="149"/>
      <c r="AS908" s="149"/>
      <c r="AT908" s="149"/>
      <c r="AU908" s="149"/>
      <c r="AV908" s="149"/>
      <c r="AW908" s="149"/>
      <c r="AX908" s="149"/>
      <c r="AY908" s="149"/>
      <c r="AZ908" s="149"/>
      <c r="BA908" s="149"/>
      <c r="BB908" s="149"/>
      <c r="BC908" s="149"/>
      <c r="BD908" s="149"/>
      <c r="BE908" s="149"/>
      <c r="BF908" s="149"/>
      <c r="BG908" s="149"/>
      <c r="BH908" s="149"/>
    </row>
    <row r="909" spans="1:60" outlineLevel="1" x14ac:dyDescent="0.2">
      <c r="A909" s="154"/>
      <c r="B909" s="155"/>
      <c r="C909" s="255" t="s">
        <v>511</v>
      </c>
      <c r="D909" s="256"/>
      <c r="E909" s="256"/>
      <c r="F909" s="256"/>
      <c r="G909" s="256"/>
      <c r="H909" s="156"/>
      <c r="I909" s="156"/>
      <c r="J909" s="156"/>
      <c r="K909" s="156"/>
      <c r="L909" s="156"/>
      <c r="M909" s="156"/>
      <c r="N909" s="156"/>
      <c r="O909" s="156"/>
      <c r="P909" s="156"/>
      <c r="Q909" s="156"/>
      <c r="R909" s="156"/>
      <c r="S909" s="156"/>
      <c r="T909" s="156"/>
      <c r="U909" s="156"/>
      <c r="V909" s="156"/>
      <c r="W909" s="156"/>
      <c r="X909" s="156"/>
      <c r="Y909" s="149"/>
      <c r="Z909" s="149"/>
      <c r="AA909" s="149"/>
      <c r="AB909" s="149"/>
      <c r="AC909" s="149"/>
      <c r="AD909" s="149"/>
      <c r="AE909" s="149"/>
      <c r="AF909" s="149"/>
      <c r="AG909" s="149" t="s">
        <v>161</v>
      </c>
      <c r="AH909" s="149"/>
      <c r="AI909" s="149"/>
      <c r="AJ909" s="149"/>
      <c r="AK909" s="149"/>
      <c r="AL909" s="149"/>
      <c r="AM909" s="149"/>
      <c r="AN909" s="149"/>
      <c r="AO909" s="149"/>
      <c r="AP909" s="149"/>
      <c r="AQ909" s="149"/>
      <c r="AR909" s="149"/>
      <c r="AS909" s="149"/>
      <c r="AT909" s="149"/>
      <c r="AU909" s="149"/>
      <c r="AV909" s="149"/>
      <c r="AW909" s="149"/>
      <c r="AX909" s="149"/>
      <c r="AY909" s="149"/>
      <c r="AZ909" s="149"/>
      <c r="BA909" s="149"/>
      <c r="BB909" s="149"/>
      <c r="BC909" s="149"/>
      <c r="BD909" s="149"/>
      <c r="BE909" s="149"/>
      <c r="BF909" s="149"/>
      <c r="BG909" s="149"/>
      <c r="BH909" s="149"/>
    </row>
    <row r="910" spans="1:60" outlineLevel="1" x14ac:dyDescent="0.2">
      <c r="A910" s="154"/>
      <c r="B910" s="155"/>
      <c r="C910" s="255" t="s">
        <v>907</v>
      </c>
      <c r="D910" s="256"/>
      <c r="E910" s="256"/>
      <c r="F910" s="256"/>
      <c r="G910" s="256"/>
      <c r="H910" s="156"/>
      <c r="I910" s="156"/>
      <c r="J910" s="156"/>
      <c r="K910" s="156"/>
      <c r="L910" s="156"/>
      <c r="M910" s="156"/>
      <c r="N910" s="156"/>
      <c r="O910" s="156"/>
      <c r="P910" s="156"/>
      <c r="Q910" s="156"/>
      <c r="R910" s="156"/>
      <c r="S910" s="156"/>
      <c r="T910" s="156"/>
      <c r="U910" s="156"/>
      <c r="V910" s="156"/>
      <c r="W910" s="156"/>
      <c r="X910" s="156"/>
      <c r="Y910" s="149"/>
      <c r="Z910" s="149"/>
      <c r="AA910" s="149"/>
      <c r="AB910" s="149"/>
      <c r="AC910" s="149"/>
      <c r="AD910" s="149"/>
      <c r="AE910" s="149"/>
      <c r="AF910" s="149"/>
      <c r="AG910" s="149" t="s">
        <v>161</v>
      </c>
      <c r="AH910" s="149"/>
      <c r="AI910" s="149"/>
      <c r="AJ910" s="149"/>
      <c r="AK910" s="149"/>
      <c r="AL910" s="149"/>
      <c r="AM910" s="149"/>
      <c r="AN910" s="149"/>
      <c r="AO910" s="149"/>
      <c r="AP910" s="149"/>
      <c r="AQ910" s="149"/>
      <c r="AR910" s="149"/>
      <c r="AS910" s="149"/>
      <c r="AT910" s="149"/>
      <c r="AU910" s="149"/>
      <c r="AV910" s="149"/>
      <c r="AW910" s="149"/>
      <c r="AX910" s="149"/>
      <c r="AY910" s="149"/>
      <c r="AZ910" s="149"/>
      <c r="BA910" s="149"/>
      <c r="BB910" s="149"/>
      <c r="BC910" s="149"/>
      <c r="BD910" s="149"/>
      <c r="BE910" s="149"/>
      <c r="BF910" s="149"/>
      <c r="BG910" s="149"/>
      <c r="BH910" s="149"/>
    </row>
    <row r="911" spans="1:60" outlineLevel="1" x14ac:dyDescent="0.2">
      <c r="A911" s="154"/>
      <c r="B911" s="155"/>
      <c r="C911" s="255" t="s">
        <v>414</v>
      </c>
      <c r="D911" s="256"/>
      <c r="E911" s="256"/>
      <c r="F911" s="256"/>
      <c r="G911" s="256"/>
      <c r="H911" s="156"/>
      <c r="I911" s="156"/>
      <c r="J911" s="156"/>
      <c r="K911" s="156"/>
      <c r="L911" s="156"/>
      <c r="M911" s="156"/>
      <c r="N911" s="156"/>
      <c r="O911" s="156"/>
      <c r="P911" s="156"/>
      <c r="Q911" s="156"/>
      <c r="R911" s="156"/>
      <c r="S911" s="156"/>
      <c r="T911" s="156"/>
      <c r="U911" s="156"/>
      <c r="V911" s="156"/>
      <c r="W911" s="156"/>
      <c r="X911" s="156"/>
      <c r="Y911" s="149"/>
      <c r="Z911" s="149"/>
      <c r="AA911" s="149"/>
      <c r="AB911" s="149"/>
      <c r="AC911" s="149"/>
      <c r="AD911" s="149"/>
      <c r="AE911" s="149"/>
      <c r="AF911" s="149"/>
      <c r="AG911" s="149" t="s">
        <v>161</v>
      </c>
      <c r="AH911" s="149"/>
      <c r="AI911" s="149"/>
      <c r="AJ911" s="149"/>
      <c r="AK911" s="149"/>
      <c r="AL911" s="149"/>
      <c r="AM911" s="149"/>
      <c r="AN911" s="149"/>
      <c r="AO911" s="149"/>
      <c r="AP911" s="149"/>
      <c r="AQ911" s="149"/>
      <c r="AR911" s="149"/>
      <c r="AS911" s="149"/>
      <c r="AT911" s="149"/>
      <c r="AU911" s="149"/>
      <c r="AV911" s="149"/>
      <c r="AW911" s="149"/>
      <c r="AX911" s="149"/>
      <c r="AY911" s="149"/>
      <c r="AZ911" s="149"/>
      <c r="BA911" s="149"/>
      <c r="BB911" s="149"/>
      <c r="BC911" s="149"/>
      <c r="BD911" s="149"/>
      <c r="BE911" s="149"/>
      <c r="BF911" s="149"/>
      <c r="BG911" s="149"/>
      <c r="BH911" s="149"/>
    </row>
    <row r="912" spans="1:60" outlineLevel="1" x14ac:dyDescent="0.2">
      <c r="A912" s="154"/>
      <c r="B912" s="155"/>
      <c r="C912" s="255" t="s">
        <v>960</v>
      </c>
      <c r="D912" s="256"/>
      <c r="E912" s="256"/>
      <c r="F912" s="256"/>
      <c r="G912" s="256"/>
      <c r="H912" s="156"/>
      <c r="I912" s="156"/>
      <c r="J912" s="156"/>
      <c r="K912" s="156"/>
      <c r="L912" s="156"/>
      <c r="M912" s="156"/>
      <c r="N912" s="156"/>
      <c r="O912" s="156"/>
      <c r="P912" s="156"/>
      <c r="Q912" s="156"/>
      <c r="R912" s="156"/>
      <c r="S912" s="156"/>
      <c r="T912" s="156"/>
      <c r="U912" s="156"/>
      <c r="V912" s="156"/>
      <c r="W912" s="156"/>
      <c r="X912" s="156"/>
      <c r="Y912" s="149"/>
      <c r="Z912" s="149"/>
      <c r="AA912" s="149"/>
      <c r="AB912" s="149"/>
      <c r="AC912" s="149"/>
      <c r="AD912" s="149"/>
      <c r="AE912" s="149"/>
      <c r="AF912" s="149"/>
      <c r="AG912" s="149" t="s">
        <v>161</v>
      </c>
      <c r="AH912" s="149"/>
      <c r="AI912" s="149"/>
      <c r="AJ912" s="149"/>
      <c r="AK912" s="149"/>
      <c r="AL912" s="149"/>
      <c r="AM912" s="149"/>
      <c r="AN912" s="149"/>
      <c r="AO912" s="149"/>
      <c r="AP912" s="149"/>
      <c r="AQ912" s="149"/>
      <c r="AR912" s="149"/>
      <c r="AS912" s="149"/>
      <c r="AT912" s="149"/>
      <c r="AU912" s="149"/>
      <c r="AV912" s="149"/>
      <c r="AW912" s="149"/>
      <c r="AX912" s="149"/>
      <c r="AY912" s="149"/>
      <c r="AZ912" s="149"/>
      <c r="BA912" s="149"/>
      <c r="BB912" s="149"/>
      <c r="BC912" s="149"/>
      <c r="BD912" s="149"/>
      <c r="BE912" s="149"/>
      <c r="BF912" s="149"/>
      <c r="BG912" s="149"/>
      <c r="BH912" s="149"/>
    </row>
    <row r="913" spans="1:60" outlineLevel="1" x14ac:dyDescent="0.2">
      <c r="A913" s="154"/>
      <c r="B913" s="155"/>
      <c r="C913" s="255" t="s">
        <v>908</v>
      </c>
      <c r="D913" s="256"/>
      <c r="E913" s="256"/>
      <c r="F913" s="256"/>
      <c r="G913" s="256"/>
      <c r="H913" s="156"/>
      <c r="I913" s="156"/>
      <c r="J913" s="156"/>
      <c r="K913" s="156"/>
      <c r="L913" s="156"/>
      <c r="M913" s="156"/>
      <c r="N913" s="156"/>
      <c r="O913" s="156"/>
      <c r="P913" s="156"/>
      <c r="Q913" s="156"/>
      <c r="R913" s="156"/>
      <c r="S913" s="156"/>
      <c r="T913" s="156"/>
      <c r="U913" s="156"/>
      <c r="V913" s="156"/>
      <c r="W913" s="156"/>
      <c r="X913" s="156"/>
      <c r="Y913" s="149"/>
      <c r="Z913" s="149"/>
      <c r="AA913" s="149"/>
      <c r="AB913" s="149"/>
      <c r="AC913" s="149"/>
      <c r="AD913" s="149"/>
      <c r="AE913" s="149"/>
      <c r="AF913" s="149"/>
      <c r="AG913" s="149" t="s">
        <v>161</v>
      </c>
      <c r="AH913" s="149"/>
      <c r="AI913" s="149"/>
      <c r="AJ913" s="149"/>
      <c r="AK913" s="149"/>
      <c r="AL913" s="149"/>
      <c r="AM913" s="149"/>
      <c r="AN913" s="149"/>
      <c r="AO913" s="149"/>
      <c r="AP913" s="149"/>
      <c r="AQ913" s="149"/>
      <c r="AR913" s="149"/>
      <c r="AS913" s="149"/>
      <c r="AT913" s="149"/>
      <c r="AU913" s="149"/>
      <c r="AV913" s="149"/>
      <c r="AW913" s="149"/>
      <c r="AX913" s="149"/>
      <c r="AY913" s="149"/>
      <c r="AZ913" s="149"/>
      <c r="BA913" s="149"/>
      <c r="BB913" s="149"/>
      <c r="BC913" s="149"/>
      <c r="BD913" s="149"/>
      <c r="BE913" s="149"/>
      <c r="BF913" s="149"/>
      <c r="BG913" s="149"/>
      <c r="BH913" s="149"/>
    </row>
    <row r="914" spans="1:60" outlineLevel="1" x14ac:dyDescent="0.2">
      <c r="A914" s="154"/>
      <c r="B914" s="155"/>
      <c r="C914" s="255" t="s">
        <v>982</v>
      </c>
      <c r="D914" s="256"/>
      <c r="E914" s="256"/>
      <c r="F914" s="256"/>
      <c r="G914" s="256"/>
      <c r="H914" s="156"/>
      <c r="I914" s="156"/>
      <c r="J914" s="156"/>
      <c r="K914" s="156"/>
      <c r="L914" s="156"/>
      <c r="M914" s="156"/>
      <c r="N914" s="156"/>
      <c r="O914" s="156"/>
      <c r="P914" s="156"/>
      <c r="Q914" s="156"/>
      <c r="R914" s="156"/>
      <c r="S914" s="156"/>
      <c r="T914" s="156"/>
      <c r="U914" s="156"/>
      <c r="V914" s="156"/>
      <c r="W914" s="156"/>
      <c r="X914" s="156"/>
      <c r="Y914" s="149"/>
      <c r="Z914" s="149"/>
      <c r="AA914" s="149"/>
      <c r="AB914" s="149"/>
      <c r="AC914" s="149"/>
      <c r="AD914" s="149"/>
      <c r="AE914" s="149"/>
      <c r="AF914" s="149"/>
      <c r="AG914" s="149" t="s">
        <v>161</v>
      </c>
      <c r="AH914" s="149"/>
      <c r="AI914" s="149"/>
      <c r="AJ914" s="149"/>
      <c r="AK914" s="149"/>
      <c r="AL914" s="149"/>
      <c r="AM914" s="149"/>
      <c r="AN914" s="149"/>
      <c r="AO914" s="149"/>
      <c r="AP914" s="149"/>
      <c r="AQ914" s="149"/>
      <c r="AR914" s="149"/>
      <c r="AS914" s="149"/>
      <c r="AT914" s="149"/>
      <c r="AU914" s="149"/>
      <c r="AV914" s="149"/>
      <c r="AW914" s="149"/>
      <c r="AX914" s="149"/>
      <c r="AY914" s="149"/>
      <c r="AZ914" s="149"/>
      <c r="BA914" s="149"/>
      <c r="BB914" s="149"/>
      <c r="BC914" s="149"/>
      <c r="BD914" s="149"/>
      <c r="BE914" s="149"/>
      <c r="BF914" s="149"/>
      <c r="BG914" s="149"/>
      <c r="BH914" s="149"/>
    </row>
    <row r="915" spans="1:60" outlineLevel="1" x14ac:dyDescent="0.2">
      <c r="A915" s="154"/>
      <c r="B915" s="155"/>
      <c r="C915" s="255" t="s">
        <v>403</v>
      </c>
      <c r="D915" s="256"/>
      <c r="E915" s="256"/>
      <c r="F915" s="256"/>
      <c r="G915" s="256"/>
      <c r="H915" s="156"/>
      <c r="I915" s="156"/>
      <c r="J915" s="156"/>
      <c r="K915" s="156"/>
      <c r="L915" s="156"/>
      <c r="M915" s="156"/>
      <c r="N915" s="156"/>
      <c r="O915" s="156"/>
      <c r="P915" s="156"/>
      <c r="Q915" s="156"/>
      <c r="R915" s="156"/>
      <c r="S915" s="156"/>
      <c r="T915" s="156"/>
      <c r="U915" s="156"/>
      <c r="V915" s="156"/>
      <c r="W915" s="156"/>
      <c r="X915" s="156"/>
      <c r="Y915" s="149"/>
      <c r="Z915" s="149"/>
      <c r="AA915" s="149"/>
      <c r="AB915" s="149"/>
      <c r="AC915" s="149"/>
      <c r="AD915" s="149"/>
      <c r="AE915" s="149"/>
      <c r="AF915" s="149"/>
      <c r="AG915" s="149" t="s">
        <v>161</v>
      </c>
      <c r="AH915" s="149"/>
      <c r="AI915" s="149"/>
      <c r="AJ915" s="149"/>
      <c r="AK915" s="149"/>
      <c r="AL915" s="149"/>
      <c r="AM915" s="149"/>
      <c r="AN915" s="149"/>
      <c r="AO915" s="149"/>
      <c r="AP915" s="149"/>
      <c r="AQ915" s="149"/>
      <c r="AR915" s="149"/>
      <c r="AS915" s="149"/>
      <c r="AT915" s="149"/>
      <c r="AU915" s="149"/>
      <c r="AV915" s="149"/>
      <c r="AW915" s="149"/>
      <c r="AX915" s="149"/>
      <c r="AY915" s="149"/>
      <c r="AZ915" s="149"/>
      <c r="BA915" s="149"/>
      <c r="BB915" s="149"/>
      <c r="BC915" s="149"/>
      <c r="BD915" s="149"/>
      <c r="BE915" s="149"/>
      <c r="BF915" s="149"/>
      <c r="BG915" s="149"/>
      <c r="BH915" s="149"/>
    </row>
    <row r="916" spans="1:60" outlineLevel="1" x14ac:dyDescent="0.2">
      <c r="A916" s="154"/>
      <c r="B916" s="155"/>
      <c r="C916" s="255" t="s">
        <v>514</v>
      </c>
      <c r="D916" s="256"/>
      <c r="E916" s="256"/>
      <c r="F916" s="256"/>
      <c r="G916" s="256"/>
      <c r="H916" s="156"/>
      <c r="I916" s="156"/>
      <c r="J916" s="156"/>
      <c r="K916" s="156"/>
      <c r="L916" s="156"/>
      <c r="M916" s="156"/>
      <c r="N916" s="156"/>
      <c r="O916" s="156"/>
      <c r="P916" s="156"/>
      <c r="Q916" s="156"/>
      <c r="R916" s="156"/>
      <c r="S916" s="156"/>
      <c r="T916" s="156"/>
      <c r="U916" s="156"/>
      <c r="V916" s="156"/>
      <c r="W916" s="156"/>
      <c r="X916" s="156"/>
      <c r="Y916" s="149"/>
      <c r="Z916" s="149"/>
      <c r="AA916" s="149"/>
      <c r="AB916" s="149"/>
      <c r="AC916" s="149"/>
      <c r="AD916" s="149"/>
      <c r="AE916" s="149"/>
      <c r="AF916" s="149"/>
      <c r="AG916" s="149" t="s">
        <v>161</v>
      </c>
      <c r="AH916" s="149"/>
      <c r="AI916" s="149"/>
      <c r="AJ916" s="149"/>
      <c r="AK916" s="149"/>
      <c r="AL916" s="149"/>
      <c r="AM916" s="149"/>
      <c r="AN916" s="149"/>
      <c r="AO916" s="149"/>
      <c r="AP916" s="149"/>
      <c r="AQ916" s="149"/>
      <c r="AR916" s="149"/>
      <c r="AS916" s="149"/>
      <c r="AT916" s="149"/>
      <c r="AU916" s="149"/>
      <c r="AV916" s="149"/>
      <c r="AW916" s="149"/>
      <c r="AX916" s="149"/>
      <c r="AY916" s="149"/>
      <c r="AZ916" s="149"/>
      <c r="BA916" s="149"/>
      <c r="BB916" s="149"/>
      <c r="BC916" s="149"/>
      <c r="BD916" s="149"/>
      <c r="BE916" s="149"/>
      <c r="BF916" s="149"/>
      <c r="BG916" s="149"/>
      <c r="BH916" s="149"/>
    </row>
    <row r="917" spans="1:60" outlineLevel="1" x14ac:dyDescent="0.2">
      <c r="A917" s="154"/>
      <c r="B917" s="155"/>
      <c r="C917" s="182" t="s">
        <v>983</v>
      </c>
      <c r="D917" s="183"/>
      <c r="E917" s="184"/>
      <c r="F917" s="156"/>
      <c r="G917" s="156"/>
      <c r="H917" s="156"/>
      <c r="I917" s="156"/>
      <c r="J917" s="156"/>
      <c r="K917" s="156"/>
      <c r="L917" s="156"/>
      <c r="M917" s="156"/>
      <c r="N917" s="156"/>
      <c r="O917" s="156"/>
      <c r="P917" s="156"/>
      <c r="Q917" s="156"/>
      <c r="R917" s="156"/>
      <c r="S917" s="156"/>
      <c r="T917" s="156"/>
      <c r="U917" s="156"/>
      <c r="V917" s="156"/>
      <c r="W917" s="156"/>
      <c r="X917" s="156"/>
      <c r="Y917" s="149"/>
      <c r="Z917" s="149"/>
      <c r="AA917" s="149"/>
      <c r="AB917" s="149"/>
      <c r="AC917" s="149"/>
      <c r="AD917" s="149"/>
      <c r="AE917" s="149"/>
      <c r="AF917" s="149"/>
      <c r="AG917" s="149" t="s">
        <v>163</v>
      </c>
      <c r="AH917" s="149">
        <v>0</v>
      </c>
      <c r="AI917" s="149"/>
      <c r="AJ917" s="149"/>
      <c r="AK917" s="149"/>
      <c r="AL917" s="149"/>
      <c r="AM917" s="149"/>
      <c r="AN917" s="149"/>
      <c r="AO917" s="149"/>
      <c r="AP917" s="149"/>
      <c r="AQ917" s="149"/>
      <c r="AR917" s="149"/>
      <c r="AS917" s="149"/>
      <c r="AT917" s="149"/>
      <c r="AU917" s="149"/>
      <c r="AV917" s="149"/>
      <c r="AW917" s="149"/>
      <c r="AX917" s="149"/>
      <c r="AY917" s="149"/>
      <c r="AZ917" s="149"/>
      <c r="BA917" s="149"/>
      <c r="BB917" s="149"/>
      <c r="BC917" s="149"/>
      <c r="BD917" s="149"/>
      <c r="BE917" s="149"/>
      <c r="BF917" s="149"/>
      <c r="BG917" s="149"/>
      <c r="BH917" s="149"/>
    </row>
    <row r="918" spans="1:60" outlineLevel="1" x14ac:dyDescent="0.2">
      <c r="A918" s="154"/>
      <c r="B918" s="155"/>
      <c r="C918" s="182" t="s">
        <v>309</v>
      </c>
      <c r="D918" s="183"/>
      <c r="E918" s="184"/>
      <c r="F918" s="156"/>
      <c r="G918" s="156"/>
      <c r="H918" s="156"/>
      <c r="I918" s="156"/>
      <c r="J918" s="156"/>
      <c r="K918" s="156"/>
      <c r="L918" s="156"/>
      <c r="M918" s="156"/>
      <c r="N918" s="156"/>
      <c r="O918" s="156"/>
      <c r="P918" s="156"/>
      <c r="Q918" s="156"/>
      <c r="R918" s="156"/>
      <c r="S918" s="156"/>
      <c r="T918" s="156"/>
      <c r="U918" s="156"/>
      <c r="V918" s="156"/>
      <c r="W918" s="156"/>
      <c r="X918" s="156"/>
      <c r="Y918" s="149"/>
      <c r="Z918" s="149"/>
      <c r="AA918" s="149"/>
      <c r="AB918" s="149"/>
      <c r="AC918" s="149"/>
      <c r="AD918" s="149"/>
      <c r="AE918" s="149"/>
      <c r="AF918" s="149"/>
      <c r="AG918" s="149" t="s">
        <v>163</v>
      </c>
      <c r="AH918" s="149">
        <v>0</v>
      </c>
      <c r="AI918" s="149"/>
      <c r="AJ918" s="149"/>
      <c r="AK918" s="149"/>
      <c r="AL918" s="149"/>
      <c r="AM918" s="149"/>
      <c r="AN918" s="149"/>
      <c r="AO918" s="149"/>
      <c r="AP918" s="149"/>
      <c r="AQ918" s="149"/>
      <c r="AR918" s="149"/>
      <c r="AS918" s="149"/>
      <c r="AT918" s="149"/>
      <c r="AU918" s="149"/>
      <c r="AV918" s="149"/>
      <c r="AW918" s="149"/>
      <c r="AX918" s="149"/>
      <c r="AY918" s="149"/>
      <c r="AZ918" s="149"/>
      <c r="BA918" s="149"/>
      <c r="BB918" s="149"/>
      <c r="BC918" s="149"/>
      <c r="BD918" s="149"/>
      <c r="BE918" s="149"/>
      <c r="BF918" s="149"/>
      <c r="BG918" s="149"/>
      <c r="BH918" s="149"/>
    </row>
    <row r="919" spans="1:60" outlineLevel="1" x14ac:dyDescent="0.2">
      <c r="A919" s="154"/>
      <c r="B919" s="155"/>
      <c r="C919" s="182" t="s">
        <v>226</v>
      </c>
      <c r="D919" s="183"/>
      <c r="E919" s="184"/>
      <c r="F919" s="156"/>
      <c r="G919" s="156"/>
      <c r="H919" s="156"/>
      <c r="I919" s="156"/>
      <c r="J919" s="156"/>
      <c r="K919" s="156"/>
      <c r="L919" s="156"/>
      <c r="M919" s="156"/>
      <c r="N919" s="156"/>
      <c r="O919" s="156"/>
      <c r="P919" s="156"/>
      <c r="Q919" s="156"/>
      <c r="R919" s="156"/>
      <c r="S919" s="156"/>
      <c r="T919" s="156"/>
      <c r="U919" s="156"/>
      <c r="V919" s="156"/>
      <c r="W919" s="156"/>
      <c r="X919" s="156"/>
      <c r="Y919" s="149"/>
      <c r="Z919" s="149"/>
      <c r="AA919" s="149"/>
      <c r="AB919" s="149"/>
      <c r="AC919" s="149"/>
      <c r="AD919" s="149"/>
      <c r="AE919" s="149"/>
      <c r="AF919" s="149"/>
      <c r="AG919" s="149" t="s">
        <v>163</v>
      </c>
      <c r="AH919" s="149">
        <v>0</v>
      </c>
      <c r="AI919" s="149"/>
      <c r="AJ919" s="149"/>
      <c r="AK919" s="149"/>
      <c r="AL919" s="149"/>
      <c r="AM919" s="149"/>
      <c r="AN919" s="149"/>
      <c r="AO919" s="149"/>
      <c r="AP919" s="149"/>
      <c r="AQ919" s="149"/>
      <c r="AR919" s="149"/>
      <c r="AS919" s="149"/>
      <c r="AT919" s="149"/>
      <c r="AU919" s="149"/>
      <c r="AV919" s="149"/>
      <c r="AW919" s="149"/>
      <c r="AX919" s="149"/>
      <c r="AY919" s="149"/>
      <c r="AZ919" s="149"/>
      <c r="BA919" s="149"/>
      <c r="BB919" s="149"/>
      <c r="BC919" s="149"/>
      <c r="BD919" s="149"/>
      <c r="BE919" s="149"/>
      <c r="BF919" s="149"/>
      <c r="BG919" s="149"/>
      <c r="BH919" s="149"/>
    </row>
    <row r="920" spans="1:60" outlineLevel="1" x14ac:dyDescent="0.2">
      <c r="A920" s="154"/>
      <c r="B920" s="155"/>
      <c r="C920" s="182" t="s">
        <v>984</v>
      </c>
      <c r="D920" s="183"/>
      <c r="E920" s="184"/>
      <c r="F920" s="156"/>
      <c r="G920" s="156"/>
      <c r="H920" s="156"/>
      <c r="I920" s="156"/>
      <c r="J920" s="156"/>
      <c r="K920" s="156"/>
      <c r="L920" s="156"/>
      <c r="M920" s="156"/>
      <c r="N920" s="156"/>
      <c r="O920" s="156"/>
      <c r="P920" s="156"/>
      <c r="Q920" s="156"/>
      <c r="R920" s="156"/>
      <c r="S920" s="156"/>
      <c r="T920" s="156"/>
      <c r="U920" s="156"/>
      <c r="V920" s="156"/>
      <c r="W920" s="156"/>
      <c r="X920" s="156"/>
      <c r="Y920" s="149"/>
      <c r="Z920" s="149"/>
      <c r="AA920" s="149"/>
      <c r="AB920" s="149"/>
      <c r="AC920" s="149"/>
      <c r="AD920" s="149"/>
      <c r="AE920" s="149"/>
      <c r="AF920" s="149"/>
      <c r="AG920" s="149" t="s">
        <v>163</v>
      </c>
      <c r="AH920" s="149">
        <v>0</v>
      </c>
      <c r="AI920" s="149"/>
      <c r="AJ920" s="149"/>
      <c r="AK920" s="149"/>
      <c r="AL920" s="149"/>
      <c r="AM920" s="149"/>
      <c r="AN920" s="149"/>
      <c r="AO920" s="149"/>
      <c r="AP920" s="149"/>
      <c r="AQ920" s="149"/>
      <c r="AR920" s="149"/>
      <c r="AS920" s="149"/>
      <c r="AT920" s="149"/>
      <c r="AU920" s="149"/>
      <c r="AV920" s="149"/>
      <c r="AW920" s="149"/>
      <c r="AX920" s="149"/>
      <c r="AY920" s="149"/>
      <c r="AZ920" s="149"/>
      <c r="BA920" s="149"/>
      <c r="BB920" s="149"/>
      <c r="BC920" s="149"/>
      <c r="BD920" s="149"/>
      <c r="BE920" s="149"/>
      <c r="BF920" s="149"/>
      <c r="BG920" s="149"/>
      <c r="BH920" s="149"/>
    </row>
    <row r="921" spans="1:60" ht="22.5" outlineLevel="1" x14ac:dyDescent="0.2">
      <c r="A921" s="154"/>
      <c r="B921" s="155"/>
      <c r="C921" s="182" t="s">
        <v>985</v>
      </c>
      <c r="D921" s="183"/>
      <c r="E921" s="184"/>
      <c r="F921" s="156"/>
      <c r="G921" s="156"/>
      <c r="H921" s="156"/>
      <c r="I921" s="156"/>
      <c r="J921" s="156"/>
      <c r="K921" s="156"/>
      <c r="L921" s="156"/>
      <c r="M921" s="156"/>
      <c r="N921" s="156"/>
      <c r="O921" s="156"/>
      <c r="P921" s="156"/>
      <c r="Q921" s="156"/>
      <c r="R921" s="156"/>
      <c r="S921" s="156"/>
      <c r="T921" s="156"/>
      <c r="U921" s="156"/>
      <c r="V921" s="156"/>
      <c r="W921" s="156"/>
      <c r="X921" s="156"/>
      <c r="Y921" s="149"/>
      <c r="Z921" s="149"/>
      <c r="AA921" s="149"/>
      <c r="AB921" s="149"/>
      <c r="AC921" s="149"/>
      <c r="AD921" s="149"/>
      <c r="AE921" s="149"/>
      <c r="AF921" s="149"/>
      <c r="AG921" s="149" t="s">
        <v>163</v>
      </c>
      <c r="AH921" s="149">
        <v>0</v>
      </c>
      <c r="AI921" s="149"/>
      <c r="AJ921" s="149"/>
      <c r="AK921" s="149"/>
      <c r="AL921" s="149"/>
      <c r="AM921" s="149"/>
      <c r="AN921" s="149"/>
      <c r="AO921" s="149"/>
      <c r="AP921" s="149"/>
      <c r="AQ921" s="149"/>
      <c r="AR921" s="149"/>
      <c r="AS921" s="149"/>
      <c r="AT921" s="149"/>
      <c r="AU921" s="149"/>
      <c r="AV921" s="149"/>
      <c r="AW921" s="149"/>
      <c r="AX921" s="149"/>
      <c r="AY921" s="149"/>
      <c r="AZ921" s="149"/>
      <c r="BA921" s="149"/>
      <c r="BB921" s="149"/>
      <c r="BC921" s="149"/>
      <c r="BD921" s="149"/>
      <c r="BE921" s="149"/>
      <c r="BF921" s="149"/>
      <c r="BG921" s="149"/>
      <c r="BH921" s="149"/>
    </row>
    <row r="922" spans="1:60" outlineLevel="1" x14ac:dyDescent="0.2">
      <c r="A922" s="154"/>
      <c r="B922" s="155"/>
      <c r="C922" s="182" t="s">
        <v>226</v>
      </c>
      <c r="D922" s="183"/>
      <c r="E922" s="184"/>
      <c r="F922" s="156"/>
      <c r="G922" s="156"/>
      <c r="H922" s="156"/>
      <c r="I922" s="156"/>
      <c r="J922" s="156"/>
      <c r="K922" s="156"/>
      <c r="L922" s="156"/>
      <c r="M922" s="156"/>
      <c r="N922" s="156"/>
      <c r="O922" s="156"/>
      <c r="P922" s="156"/>
      <c r="Q922" s="156"/>
      <c r="R922" s="156"/>
      <c r="S922" s="156"/>
      <c r="T922" s="156"/>
      <c r="U922" s="156"/>
      <c r="V922" s="156"/>
      <c r="W922" s="156"/>
      <c r="X922" s="156"/>
      <c r="Y922" s="149"/>
      <c r="Z922" s="149"/>
      <c r="AA922" s="149"/>
      <c r="AB922" s="149"/>
      <c r="AC922" s="149"/>
      <c r="AD922" s="149"/>
      <c r="AE922" s="149"/>
      <c r="AF922" s="149"/>
      <c r="AG922" s="149" t="s">
        <v>163</v>
      </c>
      <c r="AH922" s="149">
        <v>0</v>
      </c>
      <c r="AI922" s="149"/>
      <c r="AJ922" s="149"/>
      <c r="AK922" s="149"/>
      <c r="AL922" s="149"/>
      <c r="AM922" s="149"/>
      <c r="AN922" s="149"/>
      <c r="AO922" s="149"/>
      <c r="AP922" s="149"/>
      <c r="AQ922" s="149"/>
      <c r="AR922" s="149"/>
      <c r="AS922" s="149"/>
      <c r="AT922" s="149"/>
      <c r="AU922" s="149"/>
      <c r="AV922" s="149"/>
      <c r="AW922" s="149"/>
      <c r="AX922" s="149"/>
      <c r="AY922" s="149"/>
      <c r="AZ922" s="149"/>
      <c r="BA922" s="149"/>
      <c r="BB922" s="149"/>
      <c r="BC922" s="149"/>
      <c r="BD922" s="149"/>
      <c r="BE922" s="149"/>
      <c r="BF922" s="149"/>
      <c r="BG922" s="149"/>
      <c r="BH922" s="149"/>
    </row>
    <row r="923" spans="1:60" outlineLevel="1" x14ac:dyDescent="0.2">
      <c r="A923" s="154"/>
      <c r="B923" s="155"/>
      <c r="C923" s="182" t="s">
        <v>292</v>
      </c>
      <c r="D923" s="183"/>
      <c r="E923" s="184"/>
      <c r="F923" s="156"/>
      <c r="G923" s="156"/>
      <c r="H923" s="156"/>
      <c r="I923" s="156"/>
      <c r="J923" s="156"/>
      <c r="K923" s="156"/>
      <c r="L923" s="156"/>
      <c r="M923" s="156"/>
      <c r="N923" s="156"/>
      <c r="O923" s="156"/>
      <c r="P923" s="156"/>
      <c r="Q923" s="156"/>
      <c r="R923" s="156"/>
      <c r="S923" s="156"/>
      <c r="T923" s="156"/>
      <c r="U923" s="156"/>
      <c r="V923" s="156"/>
      <c r="W923" s="156"/>
      <c r="X923" s="156"/>
      <c r="Y923" s="149"/>
      <c r="Z923" s="149"/>
      <c r="AA923" s="149"/>
      <c r="AB923" s="149"/>
      <c r="AC923" s="149"/>
      <c r="AD923" s="149"/>
      <c r="AE923" s="149"/>
      <c r="AF923" s="149"/>
      <c r="AG923" s="149" t="s">
        <v>163</v>
      </c>
      <c r="AH923" s="149">
        <v>0</v>
      </c>
      <c r="AI923" s="149"/>
      <c r="AJ923" s="149"/>
      <c r="AK923" s="149"/>
      <c r="AL923" s="149"/>
      <c r="AM923" s="149"/>
      <c r="AN923" s="149"/>
      <c r="AO923" s="149"/>
      <c r="AP923" s="149"/>
      <c r="AQ923" s="149"/>
      <c r="AR923" s="149"/>
      <c r="AS923" s="149"/>
      <c r="AT923" s="149"/>
      <c r="AU923" s="149"/>
      <c r="AV923" s="149"/>
      <c r="AW923" s="149"/>
      <c r="AX923" s="149"/>
      <c r="AY923" s="149"/>
      <c r="AZ923" s="149"/>
      <c r="BA923" s="149"/>
      <c r="BB923" s="149"/>
      <c r="BC923" s="149"/>
      <c r="BD923" s="149"/>
      <c r="BE923" s="149"/>
      <c r="BF923" s="149"/>
      <c r="BG923" s="149"/>
      <c r="BH923" s="149"/>
    </row>
    <row r="924" spans="1:60" outlineLevel="1" x14ac:dyDescent="0.2">
      <c r="A924" s="154"/>
      <c r="B924" s="155"/>
      <c r="C924" s="182" t="s">
        <v>986</v>
      </c>
      <c r="D924" s="183"/>
      <c r="E924" s="184"/>
      <c r="F924" s="156"/>
      <c r="G924" s="156"/>
      <c r="H924" s="156"/>
      <c r="I924" s="156"/>
      <c r="J924" s="156"/>
      <c r="K924" s="156"/>
      <c r="L924" s="156"/>
      <c r="M924" s="156"/>
      <c r="N924" s="156"/>
      <c r="O924" s="156"/>
      <c r="P924" s="156"/>
      <c r="Q924" s="156"/>
      <c r="R924" s="156"/>
      <c r="S924" s="156"/>
      <c r="T924" s="156"/>
      <c r="U924" s="156"/>
      <c r="V924" s="156"/>
      <c r="W924" s="156"/>
      <c r="X924" s="156"/>
      <c r="Y924" s="149"/>
      <c r="Z924" s="149"/>
      <c r="AA924" s="149"/>
      <c r="AB924" s="149"/>
      <c r="AC924" s="149"/>
      <c r="AD924" s="149"/>
      <c r="AE924" s="149"/>
      <c r="AF924" s="149"/>
      <c r="AG924" s="149" t="s">
        <v>163</v>
      </c>
      <c r="AH924" s="149">
        <v>0</v>
      </c>
      <c r="AI924" s="149"/>
      <c r="AJ924" s="149"/>
      <c r="AK924" s="149"/>
      <c r="AL924" s="149"/>
      <c r="AM924" s="149"/>
      <c r="AN924" s="149"/>
      <c r="AO924" s="149"/>
      <c r="AP924" s="149"/>
      <c r="AQ924" s="149"/>
      <c r="AR924" s="149"/>
      <c r="AS924" s="149"/>
      <c r="AT924" s="149"/>
      <c r="AU924" s="149"/>
      <c r="AV924" s="149"/>
      <c r="AW924" s="149"/>
      <c r="AX924" s="149"/>
      <c r="AY924" s="149"/>
      <c r="AZ924" s="149"/>
      <c r="BA924" s="149"/>
      <c r="BB924" s="149"/>
      <c r="BC924" s="149"/>
      <c r="BD924" s="149"/>
      <c r="BE924" s="149"/>
      <c r="BF924" s="149"/>
      <c r="BG924" s="149"/>
      <c r="BH924" s="149"/>
    </row>
    <row r="925" spans="1:60" outlineLevel="1" x14ac:dyDescent="0.2">
      <c r="A925" s="154"/>
      <c r="B925" s="155"/>
      <c r="C925" s="182" t="s">
        <v>987</v>
      </c>
      <c r="D925" s="183"/>
      <c r="E925" s="184"/>
      <c r="F925" s="156"/>
      <c r="G925" s="156"/>
      <c r="H925" s="156"/>
      <c r="I925" s="156"/>
      <c r="J925" s="156"/>
      <c r="K925" s="156"/>
      <c r="L925" s="156"/>
      <c r="M925" s="156"/>
      <c r="N925" s="156"/>
      <c r="O925" s="156"/>
      <c r="P925" s="156"/>
      <c r="Q925" s="156"/>
      <c r="R925" s="156"/>
      <c r="S925" s="156"/>
      <c r="T925" s="156"/>
      <c r="U925" s="156"/>
      <c r="V925" s="156"/>
      <c r="W925" s="156"/>
      <c r="X925" s="156"/>
      <c r="Y925" s="149"/>
      <c r="Z925" s="149"/>
      <c r="AA925" s="149"/>
      <c r="AB925" s="149"/>
      <c r="AC925" s="149"/>
      <c r="AD925" s="149"/>
      <c r="AE925" s="149"/>
      <c r="AF925" s="149"/>
      <c r="AG925" s="149" t="s">
        <v>163</v>
      </c>
      <c r="AH925" s="149">
        <v>0</v>
      </c>
      <c r="AI925" s="149"/>
      <c r="AJ925" s="149"/>
      <c r="AK925" s="149"/>
      <c r="AL925" s="149"/>
      <c r="AM925" s="149"/>
      <c r="AN925" s="149"/>
      <c r="AO925" s="149"/>
      <c r="AP925" s="149"/>
      <c r="AQ925" s="149"/>
      <c r="AR925" s="149"/>
      <c r="AS925" s="149"/>
      <c r="AT925" s="149"/>
      <c r="AU925" s="149"/>
      <c r="AV925" s="149"/>
      <c r="AW925" s="149"/>
      <c r="AX925" s="149"/>
      <c r="AY925" s="149"/>
      <c r="AZ925" s="149"/>
      <c r="BA925" s="149"/>
      <c r="BB925" s="149"/>
      <c r="BC925" s="149"/>
      <c r="BD925" s="149"/>
      <c r="BE925" s="149"/>
      <c r="BF925" s="149"/>
      <c r="BG925" s="149"/>
      <c r="BH925" s="149"/>
    </row>
    <row r="926" spans="1:60" outlineLevel="1" x14ac:dyDescent="0.2">
      <c r="A926" s="154"/>
      <c r="B926" s="155"/>
      <c r="C926" s="182" t="s">
        <v>988</v>
      </c>
      <c r="D926" s="183"/>
      <c r="E926" s="184"/>
      <c r="F926" s="156"/>
      <c r="G926" s="156"/>
      <c r="H926" s="156"/>
      <c r="I926" s="156"/>
      <c r="J926" s="156"/>
      <c r="K926" s="156"/>
      <c r="L926" s="156"/>
      <c r="M926" s="156"/>
      <c r="N926" s="156"/>
      <c r="O926" s="156"/>
      <c r="P926" s="156"/>
      <c r="Q926" s="156"/>
      <c r="R926" s="156"/>
      <c r="S926" s="156"/>
      <c r="T926" s="156"/>
      <c r="U926" s="156"/>
      <c r="V926" s="156"/>
      <c r="W926" s="156"/>
      <c r="X926" s="156"/>
      <c r="Y926" s="149"/>
      <c r="Z926" s="149"/>
      <c r="AA926" s="149"/>
      <c r="AB926" s="149"/>
      <c r="AC926" s="149"/>
      <c r="AD926" s="149"/>
      <c r="AE926" s="149"/>
      <c r="AF926" s="149"/>
      <c r="AG926" s="149" t="s">
        <v>163</v>
      </c>
      <c r="AH926" s="149">
        <v>0</v>
      </c>
      <c r="AI926" s="149"/>
      <c r="AJ926" s="149"/>
      <c r="AK926" s="149"/>
      <c r="AL926" s="149"/>
      <c r="AM926" s="149"/>
      <c r="AN926" s="149"/>
      <c r="AO926" s="149"/>
      <c r="AP926" s="149"/>
      <c r="AQ926" s="149"/>
      <c r="AR926" s="149"/>
      <c r="AS926" s="149"/>
      <c r="AT926" s="149"/>
      <c r="AU926" s="149"/>
      <c r="AV926" s="149"/>
      <c r="AW926" s="149"/>
      <c r="AX926" s="149"/>
      <c r="AY926" s="149"/>
      <c r="AZ926" s="149"/>
      <c r="BA926" s="149"/>
      <c r="BB926" s="149"/>
      <c r="BC926" s="149"/>
      <c r="BD926" s="149"/>
      <c r="BE926" s="149"/>
      <c r="BF926" s="149"/>
      <c r="BG926" s="149"/>
      <c r="BH926" s="149"/>
    </row>
    <row r="927" spans="1:60" outlineLevel="1" x14ac:dyDescent="0.2">
      <c r="A927" s="154"/>
      <c r="B927" s="155"/>
      <c r="C927" s="182" t="s">
        <v>989</v>
      </c>
      <c r="D927" s="183"/>
      <c r="E927" s="184"/>
      <c r="F927" s="156"/>
      <c r="G927" s="156"/>
      <c r="H927" s="156"/>
      <c r="I927" s="156"/>
      <c r="J927" s="156"/>
      <c r="K927" s="156"/>
      <c r="L927" s="156"/>
      <c r="M927" s="156"/>
      <c r="N927" s="156"/>
      <c r="O927" s="156"/>
      <c r="P927" s="156"/>
      <c r="Q927" s="156"/>
      <c r="R927" s="156"/>
      <c r="S927" s="156"/>
      <c r="T927" s="156"/>
      <c r="U927" s="156"/>
      <c r="V927" s="156"/>
      <c r="W927" s="156"/>
      <c r="X927" s="156"/>
      <c r="Y927" s="149"/>
      <c r="Z927" s="149"/>
      <c r="AA927" s="149"/>
      <c r="AB927" s="149"/>
      <c r="AC927" s="149"/>
      <c r="AD927" s="149"/>
      <c r="AE927" s="149"/>
      <c r="AF927" s="149"/>
      <c r="AG927" s="149" t="s">
        <v>163</v>
      </c>
      <c r="AH927" s="149">
        <v>0</v>
      </c>
      <c r="AI927" s="149"/>
      <c r="AJ927" s="149"/>
      <c r="AK927" s="149"/>
      <c r="AL927" s="149"/>
      <c r="AM927" s="149"/>
      <c r="AN927" s="149"/>
      <c r="AO927" s="149"/>
      <c r="AP927" s="149"/>
      <c r="AQ927" s="149"/>
      <c r="AR927" s="149"/>
      <c r="AS927" s="149"/>
      <c r="AT927" s="149"/>
      <c r="AU927" s="149"/>
      <c r="AV927" s="149"/>
      <c r="AW927" s="149"/>
      <c r="AX927" s="149"/>
      <c r="AY927" s="149"/>
      <c r="AZ927" s="149"/>
      <c r="BA927" s="149"/>
      <c r="BB927" s="149"/>
      <c r="BC927" s="149"/>
      <c r="BD927" s="149"/>
      <c r="BE927" s="149"/>
      <c r="BF927" s="149"/>
      <c r="BG927" s="149"/>
      <c r="BH927" s="149"/>
    </row>
    <row r="928" spans="1:60" outlineLevel="1" x14ac:dyDescent="0.2">
      <c r="A928" s="154"/>
      <c r="B928" s="155"/>
      <c r="C928" s="182" t="s">
        <v>984</v>
      </c>
      <c r="D928" s="183"/>
      <c r="E928" s="184"/>
      <c r="F928" s="156"/>
      <c r="G928" s="156"/>
      <c r="H928" s="156"/>
      <c r="I928" s="156"/>
      <c r="J928" s="156"/>
      <c r="K928" s="156"/>
      <c r="L928" s="156"/>
      <c r="M928" s="156"/>
      <c r="N928" s="156"/>
      <c r="O928" s="156"/>
      <c r="P928" s="156"/>
      <c r="Q928" s="156"/>
      <c r="R928" s="156"/>
      <c r="S928" s="156"/>
      <c r="T928" s="156"/>
      <c r="U928" s="156"/>
      <c r="V928" s="156"/>
      <c r="W928" s="156"/>
      <c r="X928" s="156"/>
      <c r="Y928" s="149"/>
      <c r="Z928" s="149"/>
      <c r="AA928" s="149"/>
      <c r="AB928" s="149"/>
      <c r="AC928" s="149"/>
      <c r="AD928" s="149"/>
      <c r="AE928" s="149"/>
      <c r="AF928" s="149"/>
      <c r="AG928" s="149" t="s">
        <v>163</v>
      </c>
      <c r="AH928" s="149">
        <v>0</v>
      </c>
      <c r="AI928" s="149"/>
      <c r="AJ928" s="149"/>
      <c r="AK928" s="149"/>
      <c r="AL928" s="149"/>
      <c r="AM928" s="149"/>
      <c r="AN928" s="149"/>
      <c r="AO928" s="149"/>
      <c r="AP928" s="149"/>
      <c r="AQ928" s="149"/>
      <c r="AR928" s="149"/>
      <c r="AS928" s="149"/>
      <c r="AT928" s="149"/>
      <c r="AU928" s="149"/>
      <c r="AV928" s="149"/>
      <c r="AW928" s="149"/>
      <c r="AX928" s="149"/>
      <c r="AY928" s="149"/>
      <c r="AZ928" s="149"/>
      <c r="BA928" s="149"/>
      <c r="BB928" s="149"/>
      <c r="BC928" s="149"/>
      <c r="BD928" s="149"/>
      <c r="BE928" s="149"/>
      <c r="BF928" s="149"/>
      <c r="BG928" s="149"/>
      <c r="BH928" s="149"/>
    </row>
    <row r="929" spans="1:60" outlineLevel="1" x14ac:dyDescent="0.2">
      <c r="A929" s="154"/>
      <c r="B929" s="155"/>
      <c r="C929" s="182" t="s">
        <v>990</v>
      </c>
      <c r="D929" s="183"/>
      <c r="E929" s="184"/>
      <c r="F929" s="156"/>
      <c r="G929" s="156"/>
      <c r="H929" s="156"/>
      <c r="I929" s="156"/>
      <c r="J929" s="156"/>
      <c r="K929" s="156"/>
      <c r="L929" s="156"/>
      <c r="M929" s="156"/>
      <c r="N929" s="156"/>
      <c r="O929" s="156"/>
      <c r="P929" s="156"/>
      <c r="Q929" s="156"/>
      <c r="R929" s="156"/>
      <c r="S929" s="156"/>
      <c r="T929" s="156"/>
      <c r="U929" s="156"/>
      <c r="V929" s="156"/>
      <c r="W929" s="156"/>
      <c r="X929" s="156"/>
      <c r="Y929" s="149"/>
      <c r="Z929" s="149"/>
      <c r="AA929" s="149"/>
      <c r="AB929" s="149"/>
      <c r="AC929" s="149"/>
      <c r="AD929" s="149"/>
      <c r="AE929" s="149"/>
      <c r="AF929" s="149"/>
      <c r="AG929" s="149" t="s">
        <v>163</v>
      </c>
      <c r="AH929" s="149">
        <v>0</v>
      </c>
      <c r="AI929" s="149"/>
      <c r="AJ929" s="149"/>
      <c r="AK929" s="149"/>
      <c r="AL929" s="149"/>
      <c r="AM929" s="149"/>
      <c r="AN929" s="149"/>
      <c r="AO929" s="149"/>
      <c r="AP929" s="149"/>
      <c r="AQ929" s="149"/>
      <c r="AR929" s="149"/>
      <c r="AS929" s="149"/>
      <c r="AT929" s="149"/>
      <c r="AU929" s="149"/>
      <c r="AV929" s="149"/>
      <c r="AW929" s="149"/>
      <c r="AX929" s="149"/>
      <c r="AY929" s="149"/>
      <c r="AZ929" s="149"/>
      <c r="BA929" s="149"/>
      <c r="BB929" s="149"/>
      <c r="BC929" s="149"/>
      <c r="BD929" s="149"/>
      <c r="BE929" s="149"/>
      <c r="BF929" s="149"/>
      <c r="BG929" s="149"/>
      <c r="BH929" s="149"/>
    </row>
    <row r="930" spans="1:60" outlineLevel="1" x14ac:dyDescent="0.2">
      <c r="A930" s="154"/>
      <c r="B930" s="155"/>
      <c r="C930" s="182" t="s">
        <v>989</v>
      </c>
      <c r="D930" s="183"/>
      <c r="E930" s="184"/>
      <c r="F930" s="156"/>
      <c r="G930" s="156"/>
      <c r="H930" s="156"/>
      <c r="I930" s="156"/>
      <c r="J930" s="156"/>
      <c r="K930" s="156"/>
      <c r="L930" s="156"/>
      <c r="M930" s="156"/>
      <c r="N930" s="156"/>
      <c r="O930" s="156"/>
      <c r="P930" s="156"/>
      <c r="Q930" s="156"/>
      <c r="R930" s="156"/>
      <c r="S930" s="156"/>
      <c r="T930" s="156"/>
      <c r="U930" s="156"/>
      <c r="V930" s="156"/>
      <c r="W930" s="156"/>
      <c r="X930" s="156"/>
      <c r="Y930" s="149"/>
      <c r="Z930" s="149"/>
      <c r="AA930" s="149"/>
      <c r="AB930" s="149"/>
      <c r="AC930" s="149"/>
      <c r="AD930" s="149"/>
      <c r="AE930" s="149"/>
      <c r="AF930" s="149"/>
      <c r="AG930" s="149" t="s">
        <v>163</v>
      </c>
      <c r="AH930" s="149">
        <v>0</v>
      </c>
      <c r="AI930" s="149"/>
      <c r="AJ930" s="149"/>
      <c r="AK930" s="149"/>
      <c r="AL930" s="149"/>
      <c r="AM930" s="149"/>
      <c r="AN930" s="149"/>
      <c r="AO930" s="149"/>
      <c r="AP930" s="149"/>
      <c r="AQ930" s="149"/>
      <c r="AR930" s="149"/>
      <c r="AS930" s="149"/>
      <c r="AT930" s="149"/>
      <c r="AU930" s="149"/>
      <c r="AV930" s="149"/>
      <c r="AW930" s="149"/>
      <c r="AX930" s="149"/>
      <c r="AY930" s="149"/>
      <c r="AZ930" s="149"/>
      <c r="BA930" s="149"/>
      <c r="BB930" s="149"/>
      <c r="BC930" s="149"/>
      <c r="BD930" s="149"/>
      <c r="BE930" s="149"/>
      <c r="BF930" s="149"/>
      <c r="BG930" s="149"/>
      <c r="BH930" s="149"/>
    </row>
    <row r="931" spans="1:60" outlineLevel="1" x14ac:dyDescent="0.2">
      <c r="A931" s="154"/>
      <c r="B931" s="155"/>
      <c r="C931" s="182" t="s">
        <v>991</v>
      </c>
      <c r="D931" s="183"/>
      <c r="E931" s="184"/>
      <c r="F931" s="156"/>
      <c r="G931" s="156"/>
      <c r="H931" s="156"/>
      <c r="I931" s="156"/>
      <c r="J931" s="156"/>
      <c r="K931" s="156"/>
      <c r="L931" s="156"/>
      <c r="M931" s="156"/>
      <c r="N931" s="156"/>
      <c r="O931" s="156"/>
      <c r="P931" s="156"/>
      <c r="Q931" s="156"/>
      <c r="R931" s="156"/>
      <c r="S931" s="156"/>
      <c r="T931" s="156"/>
      <c r="U931" s="156"/>
      <c r="V931" s="156"/>
      <c r="W931" s="156"/>
      <c r="X931" s="156"/>
      <c r="Y931" s="149"/>
      <c r="Z931" s="149"/>
      <c r="AA931" s="149"/>
      <c r="AB931" s="149"/>
      <c r="AC931" s="149"/>
      <c r="AD931" s="149"/>
      <c r="AE931" s="149"/>
      <c r="AF931" s="149"/>
      <c r="AG931" s="149" t="s">
        <v>163</v>
      </c>
      <c r="AH931" s="149">
        <v>0</v>
      </c>
      <c r="AI931" s="149"/>
      <c r="AJ931" s="149"/>
      <c r="AK931" s="149"/>
      <c r="AL931" s="149"/>
      <c r="AM931" s="149"/>
      <c r="AN931" s="149"/>
      <c r="AO931" s="149"/>
      <c r="AP931" s="149"/>
      <c r="AQ931" s="149"/>
      <c r="AR931" s="149"/>
      <c r="AS931" s="149"/>
      <c r="AT931" s="149"/>
      <c r="AU931" s="149"/>
      <c r="AV931" s="149"/>
      <c r="AW931" s="149"/>
      <c r="AX931" s="149"/>
      <c r="AY931" s="149"/>
      <c r="AZ931" s="149"/>
      <c r="BA931" s="149"/>
      <c r="BB931" s="149"/>
      <c r="BC931" s="149"/>
      <c r="BD931" s="149"/>
      <c r="BE931" s="149"/>
      <c r="BF931" s="149"/>
      <c r="BG931" s="149"/>
      <c r="BH931" s="149"/>
    </row>
    <row r="932" spans="1:60" outlineLevel="1" x14ac:dyDescent="0.2">
      <c r="A932" s="154"/>
      <c r="B932" s="155"/>
      <c r="C932" s="182" t="s">
        <v>992</v>
      </c>
      <c r="D932" s="183"/>
      <c r="E932" s="184"/>
      <c r="F932" s="156"/>
      <c r="G932" s="156"/>
      <c r="H932" s="156"/>
      <c r="I932" s="156"/>
      <c r="J932" s="156"/>
      <c r="K932" s="156"/>
      <c r="L932" s="156"/>
      <c r="M932" s="156"/>
      <c r="N932" s="156"/>
      <c r="O932" s="156"/>
      <c r="P932" s="156"/>
      <c r="Q932" s="156"/>
      <c r="R932" s="156"/>
      <c r="S932" s="156"/>
      <c r="T932" s="156"/>
      <c r="U932" s="156"/>
      <c r="V932" s="156"/>
      <c r="W932" s="156"/>
      <c r="X932" s="156"/>
      <c r="Y932" s="149"/>
      <c r="Z932" s="149"/>
      <c r="AA932" s="149"/>
      <c r="AB932" s="149"/>
      <c r="AC932" s="149"/>
      <c r="AD932" s="149"/>
      <c r="AE932" s="149"/>
      <c r="AF932" s="149"/>
      <c r="AG932" s="149" t="s">
        <v>163</v>
      </c>
      <c r="AH932" s="149">
        <v>0</v>
      </c>
      <c r="AI932" s="149"/>
      <c r="AJ932" s="149"/>
      <c r="AK932" s="149"/>
      <c r="AL932" s="149"/>
      <c r="AM932" s="149"/>
      <c r="AN932" s="149"/>
      <c r="AO932" s="149"/>
      <c r="AP932" s="149"/>
      <c r="AQ932" s="149"/>
      <c r="AR932" s="149"/>
      <c r="AS932" s="149"/>
      <c r="AT932" s="149"/>
      <c r="AU932" s="149"/>
      <c r="AV932" s="149"/>
      <c r="AW932" s="149"/>
      <c r="AX932" s="149"/>
      <c r="AY932" s="149"/>
      <c r="AZ932" s="149"/>
      <c r="BA932" s="149"/>
      <c r="BB932" s="149"/>
      <c r="BC932" s="149"/>
      <c r="BD932" s="149"/>
      <c r="BE932" s="149"/>
      <c r="BF932" s="149"/>
      <c r="BG932" s="149"/>
      <c r="BH932" s="149"/>
    </row>
    <row r="933" spans="1:60" outlineLevel="1" x14ac:dyDescent="0.2">
      <c r="A933" s="154"/>
      <c r="B933" s="155"/>
      <c r="C933" s="182" t="s">
        <v>989</v>
      </c>
      <c r="D933" s="183"/>
      <c r="E933" s="184"/>
      <c r="F933" s="156"/>
      <c r="G933" s="156"/>
      <c r="H933" s="156"/>
      <c r="I933" s="156"/>
      <c r="J933" s="156"/>
      <c r="K933" s="156"/>
      <c r="L933" s="156"/>
      <c r="M933" s="156"/>
      <c r="N933" s="156"/>
      <c r="O933" s="156"/>
      <c r="P933" s="156"/>
      <c r="Q933" s="156"/>
      <c r="R933" s="156"/>
      <c r="S933" s="156"/>
      <c r="T933" s="156"/>
      <c r="U933" s="156"/>
      <c r="V933" s="156"/>
      <c r="W933" s="156"/>
      <c r="X933" s="156"/>
      <c r="Y933" s="149"/>
      <c r="Z933" s="149"/>
      <c r="AA933" s="149"/>
      <c r="AB933" s="149"/>
      <c r="AC933" s="149"/>
      <c r="AD933" s="149"/>
      <c r="AE933" s="149"/>
      <c r="AF933" s="149"/>
      <c r="AG933" s="149" t="s">
        <v>163</v>
      </c>
      <c r="AH933" s="149">
        <v>0</v>
      </c>
      <c r="AI933" s="149"/>
      <c r="AJ933" s="149"/>
      <c r="AK933" s="149"/>
      <c r="AL933" s="149"/>
      <c r="AM933" s="149"/>
      <c r="AN933" s="149"/>
      <c r="AO933" s="149"/>
      <c r="AP933" s="149"/>
      <c r="AQ933" s="149"/>
      <c r="AR933" s="149"/>
      <c r="AS933" s="149"/>
      <c r="AT933" s="149"/>
      <c r="AU933" s="149"/>
      <c r="AV933" s="149"/>
      <c r="AW933" s="149"/>
      <c r="AX933" s="149"/>
      <c r="AY933" s="149"/>
      <c r="AZ933" s="149"/>
      <c r="BA933" s="149"/>
      <c r="BB933" s="149"/>
      <c r="BC933" s="149"/>
      <c r="BD933" s="149"/>
      <c r="BE933" s="149"/>
      <c r="BF933" s="149"/>
      <c r="BG933" s="149"/>
      <c r="BH933" s="149"/>
    </row>
    <row r="934" spans="1:60" outlineLevel="1" x14ac:dyDescent="0.2">
      <c r="A934" s="154"/>
      <c r="B934" s="155"/>
      <c r="C934" s="182" t="s">
        <v>993</v>
      </c>
      <c r="D934" s="183"/>
      <c r="E934" s="184"/>
      <c r="F934" s="156"/>
      <c r="G934" s="156"/>
      <c r="H934" s="156"/>
      <c r="I934" s="156"/>
      <c r="J934" s="156"/>
      <c r="K934" s="156"/>
      <c r="L934" s="156"/>
      <c r="M934" s="156"/>
      <c r="N934" s="156"/>
      <c r="O934" s="156"/>
      <c r="P934" s="156"/>
      <c r="Q934" s="156"/>
      <c r="R934" s="156"/>
      <c r="S934" s="156"/>
      <c r="T934" s="156"/>
      <c r="U934" s="156"/>
      <c r="V934" s="156"/>
      <c r="W934" s="156"/>
      <c r="X934" s="156"/>
      <c r="Y934" s="149"/>
      <c r="Z934" s="149"/>
      <c r="AA934" s="149"/>
      <c r="AB934" s="149"/>
      <c r="AC934" s="149"/>
      <c r="AD934" s="149"/>
      <c r="AE934" s="149"/>
      <c r="AF934" s="149"/>
      <c r="AG934" s="149" t="s">
        <v>163</v>
      </c>
      <c r="AH934" s="149">
        <v>0</v>
      </c>
      <c r="AI934" s="149"/>
      <c r="AJ934" s="149"/>
      <c r="AK934" s="149"/>
      <c r="AL934" s="149"/>
      <c r="AM934" s="149"/>
      <c r="AN934" s="149"/>
      <c r="AO934" s="149"/>
      <c r="AP934" s="149"/>
      <c r="AQ934" s="149"/>
      <c r="AR934" s="149"/>
      <c r="AS934" s="149"/>
      <c r="AT934" s="149"/>
      <c r="AU934" s="149"/>
      <c r="AV934" s="149"/>
      <c r="AW934" s="149"/>
      <c r="AX934" s="149"/>
      <c r="AY934" s="149"/>
      <c r="AZ934" s="149"/>
      <c r="BA934" s="149"/>
      <c r="BB934" s="149"/>
      <c r="BC934" s="149"/>
      <c r="BD934" s="149"/>
      <c r="BE934" s="149"/>
      <c r="BF934" s="149"/>
      <c r="BG934" s="149"/>
      <c r="BH934" s="149"/>
    </row>
    <row r="935" spans="1:60" outlineLevel="1" x14ac:dyDescent="0.2">
      <c r="A935" s="154"/>
      <c r="B935" s="155"/>
      <c r="C935" s="182" t="s">
        <v>989</v>
      </c>
      <c r="D935" s="183"/>
      <c r="E935" s="184"/>
      <c r="F935" s="156"/>
      <c r="G935" s="156"/>
      <c r="H935" s="156"/>
      <c r="I935" s="156"/>
      <c r="J935" s="156"/>
      <c r="K935" s="156"/>
      <c r="L935" s="156"/>
      <c r="M935" s="156"/>
      <c r="N935" s="156"/>
      <c r="O935" s="156"/>
      <c r="P935" s="156"/>
      <c r="Q935" s="156"/>
      <c r="R935" s="156"/>
      <c r="S935" s="156"/>
      <c r="T935" s="156"/>
      <c r="U935" s="156"/>
      <c r="V935" s="156"/>
      <c r="W935" s="156"/>
      <c r="X935" s="156"/>
      <c r="Y935" s="149"/>
      <c r="Z935" s="149"/>
      <c r="AA935" s="149"/>
      <c r="AB935" s="149"/>
      <c r="AC935" s="149"/>
      <c r="AD935" s="149"/>
      <c r="AE935" s="149"/>
      <c r="AF935" s="149"/>
      <c r="AG935" s="149" t="s">
        <v>163</v>
      </c>
      <c r="AH935" s="149">
        <v>0</v>
      </c>
      <c r="AI935" s="149"/>
      <c r="AJ935" s="149"/>
      <c r="AK935" s="149"/>
      <c r="AL935" s="149"/>
      <c r="AM935" s="149"/>
      <c r="AN935" s="149"/>
      <c r="AO935" s="149"/>
      <c r="AP935" s="149"/>
      <c r="AQ935" s="149"/>
      <c r="AR935" s="149"/>
      <c r="AS935" s="149"/>
      <c r="AT935" s="149"/>
      <c r="AU935" s="149"/>
      <c r="AV935" s="149"/>
      <c r="AW935" s="149"/>
      <c r="AX935" s="149"/>
      <c r="AY935" s="149"/>
      <c r="AZ935" s="149"/>
      <c r="BA935" s="149"/>
      <c r="BB935" s="149"/>
      <c r="BC935" s="149"/>
      <c r="BD935" s="149"/>
      <c r="BE935" s="149"/>
      <c r="BF935" s="149"/>
      <c r="BG935" s="149"/>
      <c r="BH935" s="149"/>
    </row>
    <row r="936" spans="1:60" outlineLevel="1" x14ac:dyDescent="0.2">
      <c r="A936" s="154"/>
      <c r="B936" s="155"/>
      <c r="C936" s="182" t="s">
        <v>994</v>
      </c>
      <c r="D936" s="183"/>
      <c r="E936" s="184"/>
      <c r="F936" s="156"/>
      <c r="G936" s="156"/>
      <c r="H936" s="156"/>
      <c r="I936" s="156"/>
      <c r="J936" s="156"/>
      <c r="K936" s="156"/>
      <c r="L936" s="156"/>
      <c r="M936" s="156"/>
      <c r="N936" s="156"/>
      <c r="O936" s="156"/>
      <c r="P936" s="156"/>
      <c r="Q936" s="156"/>
      <c r="R936" s="156"/>
      <c r="S936" s="156"/>
      <c r="T936" s="156"/>
      <c r="U936" s="156"/>
      <c r="V936" s="156"/>
      <c r="W936" s="156"/>
      <c r="X936" s="156"/>
      <c r="Y936" s="149"/>
      <c r="Z936" s="149"/>
      <c r="AA936" s="149"/>
      <c r="AB936" s="149"/>
      <c r="AC936" s="149"/>
      <c r="AD936" s="149"/>
      <c r="AE936" s="149"/>
      <c r="AF936" s="149"/>
      <c r="AG936" s="149" t="s">
        <v>163</v>
      </c>
      <c r="AH936" s="149">
        <v>0</v>
      </c>
      <c r="AI936" s="149"/>
      <c r="AJ936" s="149"/>
      <c r="AK936" s="149"/>
      <c r="AL936" s="149"/>
      <c r="AM936" s="149"/>
      <c r="AN936" s="149"/>
      <c r="AO936" s="149"/>
      <c r="AP936" s="149"/>
      <c r="AQ936" s="149"/>
      <c r="AR936" s="149"/>
      <c r="AS936" s="149"/>
      <c r="AT936" s="149"/>
      <c r="AU936" s="149"/>
      <c r="AV936" s="149"/>
      <c r="AW936" s="149"/>
      <c r="AX936" s="149"/>
      <c r="AY936" s="149"/>
      <c r="AZ936" s="149"/>
      <c r="BA936" s="149"/>
      <c r="BB936" s="149"/>
      <c r="BC936" s="149"/>
      <c r="BD936" s="149"/>
      <c r="BE936" s="149"/>
      <c r="BF936" s="149"/>
      <c r="BG936" s="149"/>
      <c r="BH936" s="149"/>
    </row>
    <row r="937" spans="1:60" outlineLevel="1" x14ac:dyDescent="0.2">
      <c r="A937" s="154"/>
      <c r="B937" s="155"/>
      <c r="C937" s="182" t="s">
        <v>989</v>
      </c>
      <c r="D937" s="183"/>
      <c r="E937" s="184"/>
      <c r="F937" s="156"/>
      <c r="G937" s="156"/>
      <c r="H937" s="156"/>
      <c r="I937" s="156"/>
      <c r="J937" s="156"/>
      <c r="K937" s="156"/>
      <c r="L937" s="156"/>
      <c r="M937" s="156"/>
      <c r="N937" s="156"/>
      <c r="O937" s="156"/>
      <c r="P937" s="156"/>
      <c r="Q937" s="156"/>
      <c r="R937" s="156"/>
      <c r="S937" s="156"/>
      <c r="T937" s="156"/>
      <c r="U937" s="156"/>
      <c r="V937" s="156"/>
      <c r="W937" s="156"/>
      <c r="X937" s="156"/>
      <c r="Y937" s="149"/>
      <c r="Z937" s="149"/>
      <c r="AA937" s="149"/>
      <c r="AB937" s="149"/>
      <c r="AC937" s="149"/>
      <c r="AD937" s="149"/>
      <c r="AE937" s="149"/>
      <c r="AF937" s="149"/>
      <c r="AG937" s="149" t="s">
        <v>163</v>
      </c>
      <c r="AH937" s="149">
        <v>0</v>
      </c>
      <c r="AI937" s="149"/>
      <c r="AJ937" s="149"/>
      <c r="AK937" s="149"/>
      <c r="AL937" s="149"/>
      <c r="AM937" s="149"/>
      <c r="AN937" s="149"/>
      <c r="AO937" s="149"/>
      <c r="AP937" s="149"/>
      <c r="AQ937" s="149"/>
      <c r="AR937" s="149"/>
      <c r="AS937" s="149"/>
      <c r="AT937" s="149"/>
      <c r="AU937" s="149"/>
      <c r="AV937" s="149"/>
      <c r="AW937" s="149"/>
      <c r="AX937" s="149"/>
      <c r="AY937" s="149"/>
      <c r="AZ937" s="149"/>
      <c r="BA937" s="149"/>
      <c r="BB937" s="149"/>
      <c r="BC937" s="149"/>
      <c r="BD937" s="149"/>
      <c r="BE937" s="149"/>
      <c r="BF937" s="149"/>
      <c r="BG937" s="149"/>
      <c r="BH937" s="149"/>
    </row>
    <row r="938" spans="1:60" outlineLevel="1" x14ac:dyDescent="0.2">
      <c r="A938" s="154"/>
      <c r="B938" s="155"/>
      <c r="C938" s="182" t="s">
        <v>282</v>
      </c>
      <c r="D938" s="183"/>
      <c r="E938" s="184"/>
      <c r="F938" s="156"/>
      <c r="G938" s="156"/>
      <c r="H938" s="156"/>
      <c r="I938" s="156"/>
      <c r="J938" s="156"/>
      <c r="K938" s="156"/>
      <c r="L938" s="156"/>
      <c r="M938" s="156"/>
      <c r="N938" s="156"/>
      <c r="O938" s="156"/>
      <c r="P938" s="156"/>
      <c r="Q938" s="156"/>
      <c r="R938" s="156"/>
      <c r="S938" s="156"/>
      <c r="T938" s="156"/>
      <c r="U938" s="156"/>
      <c r="V938" s="156"/>
      <c r="W938" s="156"/>
      <c r="X938" s="156"/>
      <c r="Y938" s="149"/>
      <c r="Z938" s="149"/>
      <c r="AA938" s="149"/>
      <c r="AB938" s="149"/>
      <c r="AC938" s="149"/>
      <c r="AD938" s="149"/>
      <c r="AE938" s="149"/>
      <c r="AF938" s="149"/>
      <c r="AG938" s="149" t="s">
        <v>163</v>
      </c>
      <c r="AH938" s="149">
        <v>0</v>
      </c>
      <c r="AI938" s="149"/>
      <c r="AJ938" s="149"/>
      <c r="AK938" s="149"/>
      <c r="AL938" s="149"/>
      <c r="AM938" s="149"/>
      <c r="AN938" s="149"/>
      <c r="AO938" s="149"/>
      <c r="AP938" s="149"/>
      <c r="AQ938" s="149"/>
      <c r="AR938" s="149"/>
      <c r="AS938" s="149"/>
      <c r="AT938" s="149"/>
      <c r="AU938" s="149"/>
      <c r="AV938" s="149"/>
      <c r="AW938" s="149"/>
      <c r="AX938" s="149"/>
      <c r="AY938" s="149"/>
      <c r="AZ938" s="149"/>
      <c r="BA938" s="149"/>
      <c r="BB938" s="149"/>
      <c r="BC938" s="149"/>
      <c r="BD938" s="149"/>
      <c r="BE938" s="149"/>
      <c r="BF938" s="149"/>
      <c r="BG938" s="149"/>
      <c r="BH938" s="149"/>
    </row>
    <row r="939" spans="1:60" outlineLevel="1" x14ac:dyDescent="0.2">
      <c r="A939" s="154"/>
      <c r="B939" s="155"/>
      <c r="C939" s="182" t="s">
        <v>995</v>
      </c>
      <c r="D939" s="183"/>
      <c r="E939" s="184"/>
      <c r="F939" s="156"/>
      <c r="G939" s="156"/>
      <c r="H939" s="156"/>
      <c r="I939" s="156"/>
      <c r="J939" s="156"/>
      <c r="K939" s="156"/>
      <c r="L939" s="156"/>
      <c r="M939" s="156"/>
      <c r="N939" s="156"/>
      <c r="O939" s="156"/>
      <c r="P939" s="156"/>
      <c r="Q939" s="156"/>
      <c r="R939" s="156"/>
      <c r="S939" s="156"/>
      <c r="T939" s="156"/>
      <c r="U939" s="156"/>
      <c r="V939" s="156"/>
      <c r="W939" s="156"/>
      <c r="X939" s="156"/>
      <c r="Y939" s="149"/>
      <c r="Z939" s="149"/>
      <c r="AA939" s="149"/>
      <c r="AB939" s="149"/>
      <c r="AC939" s="149"/>
      <c r="AD939" s="149"/>
      <c r="AE939" s="149"/>
      <c r="AF939" s="149"/>
      <c r="AG939" s="149" t="s">
        <v>163</v>
      </c>
      <c r="AH939" s="149">
        <v>0</v>
      </c>
      <c r="AI939" s="149"/>
      <c r="AJ939" s="149"/>
      <c r="AK939" s="149"/>
      <c r="AL939" s="149"/>
      <c r="AM939" s="149"/>
      <c r="AN939" s="149"/>
      <c r="AO939" s="149"/>
      <c r="AP939" s="149"/>
      <c r="AQ939" s="149"/>
      <c r="AR939" s="149"/>
      <c r="AS939" s="149"/>
      <c r="AT939" s="149"/>
      <c r="AU939" s="149"/>
      <c r="AV939" s="149"/>
      <c r="AW939" s="149"/>
      <c r="AX939" s="149"/>
      <c r="AY939" s="149"/>
      <c r="AZ939" s="149"/>
      <c r="BA939" s="149"/>
      <c r="BB939" s="149"/>
      <c r="BC939" s="149"/>
      <c r="BD939" s="149"/>
      <c r="BE939" s="149"/>
      <c r="BF939" s="149"/>
      <c r="BG939" s="149"/>
      <c r="BH939" s="149"/>
    </row>
    <row r="940" spans="1:60" outlineLevel="1" x14ac:dyDescent="0.2">
      <c r="A940" s="154"/>
      <c r="B940" s="155"/>
      <c r="C940" s="182" t="s">
        <v>996</v>
      </c>
      <c r="D940" s="183"/>
      <c r="E940" s="184"/>
      <c r="F940" s="156"/>
      <c r="G940" s="156"/>
      <c r="H940" s="156"/>
      <c r="I940" s="156"/>
      <c r="J940" s="156"/>
      <c r="K940" s="156"/>
      <c r="L940" s="156"/>
      <c r="M940" s="156"/>
      <c r="N940" s="156"/>
      <c r="O940" s="156"/>
      <c r="P940" s="156"/>
      <c r="Q940" s="156"/>
      <c r="R940" s="156"/>
      <c r="S940" s="156"/>
      <c r="T940" s="156"/>
      <c r="U940" s="156"/>
      <c r="V940" s="156"/>
      <c r="W940" s="156"/>
      <c r="X940" s="156"/>
      <c r="Y940" s="149"/>
      <c r="Z940" s="149"/>
      <c r="AA940" s="149"/>
      <c r="AB940" s="149"/>
      <c r="AC940" s="149"/>
      <c r="AD940" s="149"/>
      <c r="AE940" s="149"/>
      <c r="AF940" s="149"/>
      <c r="AG940" s="149" t="s">
        <v>163</v>
      </c>
      <c r="AH940" s="149">
        <v>0</v>
      </c>
      <c r="AI940" s="149"/>
      <c r="AJ940" s="149"/>
      <c r="AK940" s="149"/>
      <c r="AL940" s="149"/>
      <c r="AM940" s="149"/>
      <c r="AN940" s="149"/>
      <c r="AO940" s="149"/>
      <c r="AP940" s="149"/>
      <c r="AQ940" s="149"/>
      <c r="AR940" s="149"/>
      <c r="AS940" s="149"/>
      <c r="AT940" s="149"/>
      <c r="AU940" s="149"/>
      <c r="AV940" s="149"/>
      <c r="AW940" s="149"/>
      <c r="AX940" s="149"/>
      <c r="AY940" s="149"/>
      <c r="AZ940" s="149"/>
      <c r="BA940" s="149"/>
      <c r="BB940" s="149"/>
      <c r="BC940" s="149"/>
      <c r="BD940" s="149"/>
      <c r="BE940" s="149"/>
      <c r="BF940" s="149"/>
      <c r="BG940" s="149"/>
      <c r="BH940" s="149"/>
    </row>
    <row r="941" spans="1:60" outlineLevel="1" x14ac:dyDescent="0.2">
      <c r="A941" s="154"/>
      <c r="B941" s="155"/>
      <c r="C941" s="182" t="s">
        <v>997</v>
      </c>
      <c r="D941" s="183"/>
      <c r="E941" s="184"/>
      <c r="F941" s="156"/>
      <c r="G941" s="156"/>
      <c r="H941" s="156"/>
      <c r="I941" s="156"/>
      <c r="J941" s="156"/>
      <c r="K941" s="156"/>
      <c r="L941" s="156"/>
      <c r="M941" s="156"/>
      <c r="N941" s="156"/>
      <c r="O941" s="156"/>
      <c r="P941" s="156"/>
      <c r="Q941" s="156"/>
      <c r="R941" s="156"/>
      <c r="S941" s="156"/>
      <c r="T941" s="156"/>
      <c r="U941" s="156"/>
      <c r="V941" s="156"/>
      <c r="W941" s="156"/>
      <c r="X941" s="156"/>
      <c r="Y941" s="149"/>
      <c r="Z941" s="149"/>
      <c r="AA941" s="149"/>
      <c r="AB941" s="149"/>
      <c r="AC941" s="149"/>
      <c r="AD941" s="149"/>
      <c r="AE941" s="149"/>
      <c r="AF941" s="149"/>
      <c r="AG941" s="149" t="s">
        <v>163</v>
      </c>
      <c r="AH941" s="149">
        <v>0</v>
      </c>
      <c r="AI941" s="149"/>
      <c r="AJ941" s="149"/>
      <c r="AK941" s="149"/>
      <c r="AL941" s="149"/>
      <c r="AM941" s="149"/>
      <c r="AN941" s="149"/>
      <c r="AO941" s="149"/>
      <c r="AP941" s="149"/>
      <c r="AQ941" s="149"/>
      <c r="AR941" s="149"/>
      <c r="AS941" s="149"/>
      <c r="AT941" s="149"/>
      <c r="AU941" s="149"/>
      <c r="AV941" s="149"/>
      <c r="AW941" s="149"/>
      <c r="AX941" s="149"/>
      <c r="AY941" s="149"/>
      <c r="AZ941" s="149"/>
      <c r="BA941" s="149"/>
      <c r="BB941" s="149"/>
      <c r="BC941" s="149"/>
      <c r="BD941" s="149"/>
      <c r="BE941" s="149"/>
      <c r="BF941" s="149"/>
      <c r="BG941" s="149"/>
      <c r="BH941" s="149"/>
    </row>
    <row r="942" spans="1:60" outlineLevel="1" x14ac:dyDescent="0.2">
      <c r="A942" s="154"/>
      <c r="B942" s="155"/>
      <c r="C942" s="182" t="s">
        <v>998</v>
      </c>
      <c r="D942" s="183"/>
      <c r="E942" s="184"/>
      <c r="F942" s="156"/>
      <c r="G942" s="156"/>
      <c r="H942" s="156"/>
      <c r="I942" s="156"/>
      <c r="J942" s="156"/>
      <c r="K942" s="156"/>
      <c r="L942" s="156"/>
      <c r="M942" s="156"/>
      <c r="N942" s="156"/>
      <c r="O942" s="156"/>
      <c r="P942" s="156"/>
      <c r="Q942" s="156"/>
      <c r="R942" s="156"/>
      <c r="S942" s="156"/>
      <c r="T942" s="156"/>
      <c r="U942" s="156"/>
      <c r="V942" s="156"/>
      <c r="W942" s="156"/>
      <c r="X942" s="156"/>
      <c r="Y942" s="149"/>
      <c r="Z942" s="149"/>
      <c r="AA942" s="149"/>
      <c r="AB942" s="149"/>
      <c r="AC942" s="149"/>
      <c r="AD942" s="149"/>
      <c r="AE942" s="149"/>
      <c r="AF942" s="149"/>
      <c r="AG942" s="149" t="s">
        <v>163</v>
      </c>
      <c r="AH942" s="149">
        <v>0</v>
      </c>
      <c r="AI942" s="149"/>
      <c r="AJ942" s="149"/>
      <c r="AK942" s="149"/>
      <c r="AL942" s="149"/>
      <c r="AM942" s="149"/>
      <c r="AN942" s="149"/>
      <c r="AO942" s="149"/>
      <c r="AP942" s="149"/>
      <c r="AQ942" s="149"/>
      <c r="AR942" s="149"/>
      <c r="AS942" s="149"/>
      <c r="AT942" s="149"/>
      <c r="AU942" s="149"/>
      <c r="AV942" s="149"/>
      <c r="AW942" s="149"/>
      <c r="AX942" s="149"/>
      <c r="AY942" s="149"/>
      <c r="AZ942" s="149"/>
      <c r="BA942" s="149"/>
      <c r="BB942" s="149"/>
      <c r="BC942" s="149"/>
      <c r="BD942" s="149"/>
      <c r="BE942" s="149"/>
      <c r="BF942" s="149"/>
      <c r="BG942" s="149"/>
      <c r="BH942" s="149"/>
    </row>
    <row r="943" spans="1:60" outlineLevel="1" x14ac:dyDescent="0.2">
      <c r="A943" s="154"/>
      <c r="B943" s="155"/>
      <c r="C943" s="182" t="s">
        <v>999</v>
      </c>
      <c r="D943" s="183"/>
      <c r="E943" s="184">
        <v>205.69759999999999</v>
      </c>
      <c r="F943" s="156"/>
      <c r="G943" s="156"/>
      <c r="H943" s="156"/>
      <c r="I943" s="156"/>
      <c r="J943" s="156"/>
      <c r="K943" s="156"/>
      <c r="L943" s="156"/>
      <c r="M943" s="156"/>
      <c r="N943" s="156"/>
      <c r="O943" s="156"/>
      <c r="P943" s="156"/>
      <c r="Q943" s="156"/>
      <c r="R943" s="156"/>
      <c r="S943" s="156"/>
      <c r="T943" s="156"/>
      <c r="U943" s="156"/>
      <c r="V943" s="156"/>
      <c r="W943" s="156"/>
      <c r="X943" s="156"/>
      <c r="Y943" s="149"/>
      <c r="Z943" s="149"/>
      <c r="AA943" s="149"/>
      <c r="AB943" s="149"/>
      <c r="AC943" s="149"/>
      <c r="AD943" s="149"/>
      <c r="AE943" s="149"/>
      <c r="AF943" s="149"/>
      <c r="AG943" s="149" t="s">
        <v>163</v>
      </c>
      <c r="AH943" s="149">
        <v>0</v>
      </c>
      <c r="AI943" s="149"/>
      <c r="AJ943" s="149"/>
      <c r="AK943" s="149"/>
      <c r="AL943" s="149"/>
      <c r="AM943" s="149"/>
      <c r="AN943" s="149"/>
      <c r="AO943" s="149"/>
      <c r="AP943" s="149"/>
      <c r="AQ943" s="149"/>
      <c r="AR943" s="149"/>
      <c r="AS943" s="149"/>
      <c r="AT943" s="149"/>
      <c r="AU943" s="149"/>
      <c r="AV943" s="149"/>
      <c r="AW943" s="149"/>
      <c r="AX943" s="149"/>
      <c r="AY943" s="149"/>
      <c r="AZ943" s="149"/>
      <c r="BA943" s="149"/>
      <c r="BB943" s="149"/>
      <c r="BC943" s="149"/>
      <c r="BD943" s="149"/>
      <c r="BE943" s="149"/>
      <c r="BF943" s="149"/>
      <c r="BG943" s="149"/>
      <c r="BH943" s="149"/>
    </row>
    <row r="944" spans="1:60" outlineLevel="1" x14ac:dyDescent="0.2">
      <c r="A944" s="165">
        <v>239</v>
      </c>
      <c r="B944" s="166" t="s">
        <v>1000</v>
      </c>
      <c r="C944" s="180" t="s">
        <v>1001</v>
      </c>
      <c r="D944" s="181" t="s">
        <v>220</v>
      </c>
      <c r="E944" s="168">
        <v>399.78944999999999</v>
      </c>
      <c r="F944" s="167"/>
      <c r="G944" s="168">
        <f>ROUND(E944*F944,2)</f>
        <v>0</v>
      </c>
      <c r="H944" s="167"/>
      <c r="I944" s="168">
        <f>ROUND(E944*H944,2)</f>
        <v>0</v>
      </c>
      <c r="J944" s="167"/>
      <c r="K944" s="168">
        <f>ROUND(E944*J944,2)</f>
        <v>0</v>
      </c>
      <c r="L944" s="168">
        <v>21</v>
      </c>
      <c r="M944" s="168">
        <f>G944*(1+L944/100)</f>
        <v>0</v>
      </c>
      <c r="N944" s="168">
        <v>6.9999999999999994E-5</v>
      </c>
      <c r="O944" s="168">
        <f>ROUND(E944*N944,2)</f>
        <v>0.03</v>
      </c>
      <c r="P944" s="168">
        <v>0</v>
      </c>
      <c r="Q944" s="168">
        <f>ROUND(E944*P944,2)</f>
        <v>0</v>
      </c>
      <c r="R944" s="168"/>
      <c r="S944" s="168" t="s">
        <v>157</v>
      </c>
      <c r="T944" s="169" t="s">
        <v>157</v>
      </c>
      <c r="U944" s="156">
        <v>0.03</v>
      </c>
      <c r="V944" s="156">
        <f>ROUND(E944*U944,2)</f>
        <v>11.99</v>
      </c>
      <c r="W944" s="156"/>
      <c r="X944" s="156" t="s">
        <v>158</v>
      </c>
      <c r="Y944" s="149"/>
      <c r="Z944" s="149"/>
      <c r="AA944" s="149"/>
      <c r="AB944" s="149"/>
      <c r="AC944" s="149"/>
      <c r="AD944" s="149"/>
      <c r="AE944" s="149"/>
      <c r="AF944" s="149"/>
      <c r="AG944" s="149" t="s">
        <v>532</v>
      </c>
      <c r="AH944" s="149"/>
      <c r="AI944" s="149"/>
      <c r="AJ944" s="149"/>
      <c r="AK944" s="149"/>
      <c r="AL944" s="149"/>
      <c r="AM944" s="149"/>
      <c r="AN944" s="149"/>
      <c r="AO944" s="149"/>
      <c r="AP944" s="149"/>
      <c r="AQ944" s="149"/>
      <c r="AR944" s="149"/>
      <c r="AS944" s="149"/>
      <c r="AT944" s="149"/>
      <c r="AU944" s="149"/>
      <c r="AV944" s="149"/>
      <c r="AW944" s="149"/>
      <c r="AX944" s="149"/>
      <c r="AY944" s="149"/>
      <c r="AZ944" s="149"/>
      <c r="BA944" s="149"/>
      <c r="BB944" s="149"/>
      <c r="BC944" s="149"/>
      <c r="BD944" s="149"/>
      <c r="BE944" s="149"/>
      <c r="BF944" s="149"/>
      <c r="BG944" s="149"/>
      <c r="BH944" s="149"/>
    </row>
    <row r="945" spans="1:60" outlineLevel="1" x14ac:dyDescent="0.2">
      <c r="A945" s="154"/>
      <c r="B945" s="155"/>
      <c r="C945" s="253" t="s">
        <v>211</v>
      </c>
      <c r="D945" s="254"/>
      <c r="E945" s="254"/>
      <c r="F945" s="254"/>
      <c r="G945" s="254"/>
      <c r="H945" s="156"/>
      <c r="I945" s="156"/>
      <c r="J945" s="156"/>
      <c r="K945" s="156"/>
      <c r="L945" s="156"/>
      <c r="M945" s="156"/>
      <c r="N945" s="156"/>
      <c r="O945" s="156"/>
      <c r="P945" s="156"/>
      <c r="Q945" s="156"/>
      <c r="R945" s="156"/>
      <c r="S945" s="156"/>
      <c r="T945" s="156"/>
      <c r="U945" s="156"/>
      <c r="V945" s="156"/>
      <c r="W945" s="156"/>
      <c r="X945" s="156"/>
      <c r="Y945" s="149"/>
      <c r="Z945" s="149"/>
      <c r="AA945" s="149"/>
      <c r="AB945" s="149"/>
      <c r="AC945" s="149"/>
      <c r="AD945" s="149"/>
      <c r="AE945" s="149"/>
      <c r="AF945" s="149"/>
      <c r="AG945" s="149" t="s">
        <v>161</v>
      </c>
      <c r="AH945" s="149"/>
      <c r="AI945" s="149"/>
      <c r="AJ945" s="149"/>
      <c r="AK945" s="149"/>
      <c r="AL945" s="149"/>
      <c r="AM945" s="149"/>
      <c r="AN945" s="149"/>
      <c r="AO945" s="149"/>
      <c r="AP945" s="149"/>
      <c r="AQ945" s="149"/>
      <c r="AR945" s="149"/>
      <c r="AS945" s="149"/>
      <c r="AT945" s="149"/>
      <c r="AU945" s="149"/>
      <c r="AV945" s="149"/>
      <c r="AW945" s="149"/>
      <c r="AX945" s="149"/>
      <c r="AY945" s="149"/>
      <c r="AZ945" s="149"/>
      <c r="BA945" s="149"/>
      <c r="BB945" s="149"/>
      <c r="BC945" s="149"/>
      <c r="BD945" s="149"/>
      <c r="BE945" s="149"/>
      <c r="BF945" s="149"/>
      <c r="BG945" s="149"/>
      <c r="BH945" s="149"/>
    </row>
    <row r="946" spans="1:60" outlineLevel="1" x14ac:dyDescent="0.2">
      <c r="A946" s="154"/>
      <c r="B946" s="155"/>
      <c r="C946" s="182" t="s">
        <v>1002</v>
      </c>
      <c r="D946" s="183"/>
      <c r="E946" s="184"/>
      <c r="F946" s="156"/>
      <c r="G946" s="156"/>
      <c r="H946" s="156"/>
      <c r="I946" s="156"/>
      <c r="J946" s="156"/>
      <c r="K946" s="156"/>
      <c r="L946" s="156"/>
      <c r="M946" s="156"/>
      <c r="N946" s="156"/>
      <c r="O946" s="156"/>
      <c r="P946" s="156"/>
      <c r="Q946" s="156"/>
      <c r="R946" s="156"/>
      <c r="S946" s="156"/>
      <c r="T946" s="156"/>
      <c r="U946" s="156"/>
      <c r="V946" s="156"/>
      <c r="W946" s="156"/>
      <c r="X946" s="156"/>
      <c r="Y946" s="149"/>
      <c r="Z946" s="149"/>
      <c r="AA946" s="149"/>
      <c r="AB946" s="149"/>
      <c r="AC946" s="149"/>
      <c r="AD946" s="149"/>
      <c r="AE946" s="149"/>
      <c r="AF946" s="149"/>
      <c r="AG946" s="149" t="s">
        <v>163</v>
      </c>
      <c r="AH946" s="149">
        <v>0</v>
      </c>
      <c r="AI946" s="149"/>
      <c r="AJ946" s="149"/>
      <c r="AK946" s="149"/>
      <c r="AL946" s="149"/>
      <c r="AM946" s="149"/>
      <c r="AN946" s="149"/>
      <c r="AO946" s="149"/>
      <c r="AP946" s="149"/>
      <c r="AQ946" s="149"/>
      <c r="AR946" s="149"/>
      <c r="AS946" s="149"/>
      <c r="AT946" s="149"/>
      <c r="AU946" s="149"/>
      <c r="AV946" s="149"/>
      <c r="AW946" s="149"/>
      <c r="AX946" s="149"/>
      <c r="AY946" s="149"/>
      <c r="AZ946" s="149"/>
      <c r="BA946" s="149"/>
      <c r="BB946" s="149"/>
      <c r="BC946" s="149"/>
      <c r="BD946" s="149"/>
      <c r="BE946" s="149"/>
      <c r="BF946" s="149"/>
      <c r="BG946" s="149"/>
      <c r="BH946" s="149"/>
    </row>
    <row r="947" spans="1:60" outlineLevel="1" x14ac:dyDescent="0.2">
      <c r="A947" s="154"/>
      <c r="B947" s="155"/>
      <c r="C947" s="182" t="s">
        <v>1003</v>
      </c>
      <c r="D947" s="183"/>
      <c r="E947" s="184"/>
      <c r="F947" s="156"/>
      <c r="G947" s="156"/>
      <c r="H947" s="156"/>
      <c r="I947" s="156"/>
      <c r="J947" s="156"/>
      <c r="K947" s="156"/>
      <c r="L947" s="156"/>
      <c r="M947" s="156"/>
      <c r="N947" s="156"/>
      <c r="O947" s="156"/>
      <c r="P947" s="156"/>
      <c r="Q947" s="156"/>
      <c r="R947" s="156"/>
      <c r="S947" s="156"/>
      <c r="T947" s="156"/>
      <c r="U947" s="156"/>
      <c r="V947" s="156"/>
      <c r="W947" s="156"/>
      <c r="X947" s="156"/>
      <c r="Y947" s="149"/>
      <c r="Z947" s="149"/>
      <c r="AA947" s="149"/>
      <c r="AB947" s="149"/>
      <c r="AC947" s="149"/>
      <c r="AD947" s="149"/>
      <c r="AE947" s="149"/>
      <c r="AF947" s="149"/>
      <c r="AG947" s="149" t="s">
        <v>163</v>
      </c>
      <c r="AH947" s="149">
        <v>0</v>
      </c>
      <c r="AI947" s="149"/>
      <c r="AJ947" s="149"/>
      <c r="AK947" s="149"/>
      <c r="AL947" s="149"/>
      <c r="AM947" s="149"/>
      <c r="AN947" s="149"/>
      <c r="AO947" s="149"/>
      <c r="AP947" s="149"/>
      <c r="AQ947" s="149"/>
      <c r="AR947" s="149"/>
      <c r="AS947" s="149"/>
      <c r="AT947" s="149"/>
      <c r="AU947" s="149"/>
      <c r="AV947" s="149"/>
      <c r="AW947" s="149"/>
      <c r="AX947" s="149"/>
      <c r="AY947" s="149"/>
      <c r="AZ947" s="149"/>
      <c r="BA947" s="149"/>
      <c r="BB947" s="149"/>
      <c r="BC947" s="149"/>
      <c r="BD947" s="149"/>
      <c r="BE947" s="149"/>
      <c r="BF947" s="149"/>
      <c r="BG947" s="149"/>
      <c r="BH947" s="149"/>
    </row>
    <row r="948" spans="1:60" outlineLevel="1" x14ac:dyDescent="0.2">
      <c r="A948" s="154"/>
      <c r="B948" s="155"/>
      <c r="C948" s="182" t="s">
        <v>1004</v>
      </c>
      <c r="D948" s="183"/>
      <c r="E948" s="184"/>
      <c r="F948" s="156"/>
      <c r="G948" s="156"/>
      <c r="H948" s="156"/>
      <c r="I948" s="156"/>
      <c r="J948" s="156"/>
      <c r="K948" s="156"/>
      <c r="L948" s="156"/>
      <c r="M948" s="156"/>
      <c r="N948" s="156"/>
      <c r="O948" s="156"/>
      <c r="P948" s="156"/>
      <c r="Q948" s="156"/>
      <c r="R948" s="156"/>
      <c r="S948" s="156"/>
      <c r="T948" s="156"/>
      <c r="U948" s="156"/>
      <c r="V948" s="156"/>
      <c r="W948" s="156"/>
      <c r="X948" s="156"/>
      <c r="Y948" s="149"/>
      <c r="Z948" s="149"/>
      <c r="AA948" s="149"/>
      <c r="AB948" s="149"/>
      <c r="AC948" s="149"/>
      <c r="AD948" s="149"/>
      <c r="AE948" s="149"/>
      <c r="AF948" s="149"/>
      <c r="AG948" s="149" t="s">
        <v>163</v>
      </c>
      <c r="AH948" s="149">
        <v>0</v>
      </c>
      <c r="AI948" s="149"/>
      <c r="AJ948" s="149"/>
      <c r="AK948" s="149"/>
      <c r="AL948" s="149"/>
      <c r="AM948" s="149"/>
      <c r="AN948" s="149"/>
      <c r="AO948" s="149"/>
      <c r="AP948" s="149"/>
      <c r="AQ948" s="149"/>
      <c r="AR948" s="149"/>
      <c r="AS948" s="149"/>
      <c r="AT948" s="149"/>
      <c r="AU948" s="149"/>
      <c r="AV948" s="149"/>
      <c r="AW948" s="149"/>
      <c r="AX948" s="149"/>
      <c r="AY948" s="149"/>
      <c r="AZ948" s="149"/>
      <c r="BA948" s="149"/>
      <c r="BB948" s="149"/>
      <c r="BC948" s="149"/>
      <c r="BD948" s="149"/>
      <c r="BE948" s="149"/>
      <c r="BF948" s="149"/>
      <c r="BG948" s="149"/>
      <c r="BH948" s="149"/>
    </row>
    <row r="949" spans="1:60" outlineLevel="1" x14ac:dyDescent="0.2">
      <c r="A949" s="154"/>
      <c r="B949" s="155"/>
      <c r="C949" s="182" t="s">
        <v>1005</v>
      </c>
      <c r="D949" s="183"/>
      <c r="E949" s="184">
        <v>399.78944999999999</v>
      </c>
      <c r="F949" s="156"/>
      <c r="G949" s="156"/>
      <c r="H949" s="156"/>
      <c r="I949" s="156"/>
      <c r="J949" s="156"/>
      <c r="K949" s="156"/>
      <c r="L949" s="156"/>
      <c r="M949" s="156"/>
      <c r="N949" s="156"/>
      <c r="O949" s="156"/>
      <c r="P949" s="156"/>
      <c r="Q949" s="156"/>
      <c r="R949" s="156"/>
      <c r="S949" s="156"/>
      <c r="T949" s="156"/>
      <c r="U949" s="156"/>
      <c r="V949" s="156"/>
      <c r="W949" s="156"/>
      <c r="X949" s="156"/>
      <c r="Y949" s="149"/>
      <c r="Z949" s="149"/>
      <c r="AA949" s="149"/>
      <c r="AB949" s="149"/>
      <c r="AC949" s="149"/>
      <c r="AD949" s="149"/>
      <c r="AE949" s="149"/>
      <c r="AF949" s="149"/>
      <c r="AG949" s="149" t="s">
        <v>163</v>
      </c>
      <c r="AH949" s="149">
        <v>0</v>
      </c>
      <c r="AI949" s="149"/>
      <c r="AJ949" s="149"/>
      <c r="AK949" s="149"/>
      <c r="AL949" s="149"/>
      <c r="AM949" s="149"/>
      <c r="AN949" s="149"/>
      <c r="AO949" s="149"/>
      <c r="AP949" s="149"/>
      <c r="AQ949" s="149"/>
      <c r="AR949" s="149"/>
      <c r="AS949" s="149"/>
      <c r="AT949" s="149"/>
      <c r="AU949" s="149"/>
      <c r="AV949" s="149"/>
      <c r="AW949" s="149"/>
      <c r="AX949" s="149"/>
      <c r="AY949" s="149"/>
      <c r="AZ949" s="149"/>
      <c r="BA949" s="149"/>
      <c r="BB949" s="149"/>
      <c r="BC949" s="149"/>
      <c r="BD949" s="149"/>
      <c r="BE949" s="149"/>
      <c r="BF949" s="149"/>
      <c r="BG949" s="149"/>
      <c r="BH949" s="149"/>
    </row>
    <row r="950" spans="1:60" outlineLevel="1" x14ac:dyDescent="0.2">
      <c r="A950" s="165">
        <v>240</v>
      </c>
      <c r="B950" s="166" t="s">
        <v>1006</v>
      </c>
      <c r="C950" s="180" t="s">
        <v>1007</v>
      </c>
      <c r="D950" s="181" t="s">
        <v>220</v>
      </c>
      <c r="E950" s="168">
        <v>399.78944999999999</v>
      </c>
      <c r="F950" s="167"/>
      <c r="G950" s="168">
        <f>ROUND(E950*F950,2)</f>
        <v>0</v>
      </c>
      <c r="H950" s="167"/>
      <c r="I950" s="168">
        <f>ROUND(E950*H950,2)</f>
        <v>0</v>
      </c>
      <c r="J950" s="167"/>
      <c r="K950" s="168">
        <f>ROUND(E950*J950,2)</f>
        <v>0</v>
      </c>
      <c r="L950" s="168">
        <v>21</v>
      </c>
      <c r="M950" s="168">
        <f>G950*(1+L950/100)</f>
        <v>0</v>
      </c>
      <c r="N950" s="168">
        <v>1.3999999999999999E-4</v>
      </c>
      <c r="O950" s="168">
        <f>ROUND(E950*N950,2)</f>
        <v>0.06</v>
      </c>
      <c r="P950" s="168">
        <v>0</v>
      </c>
      <c r="Q950" s="168">
        <f>ROUND(E950*P950,2)</f>
        <v>0</v>
      </c>
      <c r="R950" s="168"/>
      <c r="S950" s="168" t="s">
        <v>157</v>
      </c>
      <c r="T950" s="169" t="s">
        <v>157</v>
      </c>
      <c r="U950" s="156">
        <v>0.1</v>
      </c>
      <c r="V950" s="156">
        <f>ROUND(E950*U950,2)</f>
        <v>39.979999999999997</v>
      </c>
      <c r="W950" s="156"/>
      <c r="X950" s="156" t="s">
        <v>158</v>
      </c>
      <c r="Y950" s="149"/>
      <c r="Z950" s="149"/>
      <c r="AA950" s="149"/>
      <c r="AB950" s="149"/>
      <c r="AC950" s="149"/>
      <c r="AD950" s="149"/>
      <c r="AE950" s="149"/>
      <c r="AF950" s="149"/>
      <c r="AG950" s="149" t="s">
        <v>532</v>
      </c>
      <c r="AH950" s="149"/>
      <c r="AI950" s="149"/>
      <c r="AJ950" s="149"/>
      <c r="AK950" s="149"/>
      <c r="AL950" s="149"/>
      <c r="AM950" s="149"/>
      <c r="AN950" s="149"/>
      <c r="AO950" s="149"/>
      <c r="AP950" s="149"/>
      <c r="AQ950" s="149"/>
      <c r="AR950" s="149"/>
      <c r="AS950" s="149"/>
      <c r="AT950" s="149"/>
      <c r="AU950" s="149"/>
      <c r="AV950" s="149"/>
      <c r="AW950" s="149"/>
      <c r="AX950" s="149"/>
      <c r="AY950" s="149"/>
      <c r="AZ950" s="149"/>
      <c r="BA950" s="149"/>
      <c r="BB950" s="149"/>
      <c r="BC950" s="149"/>
      <c r="BD950" s="149"/>
      <c r="BE950" s="149"/>
      <c r="BF950" s="149"/>
      <c r="BG950" s="149"/>
      <c r="BH950" s="149"/>
    </row>
    <row r="951" spans="1:60" outlineLevel="1" x14ac:dyDescent="0.2">
      <c r="A951" s="154"/>
      <c r="B951" s="155"/>
      <c r="C951" s="253" t="s">
        <v>211</v>
      </c>
      <c r="D951" s="254"/>
      <c r="E951" s="254"/>
      <c r="F951" s="254"/>
      <c r="G951" s="254"/>
      <c r="H951" s="156"/>
      <c r="I951" s="156"/>
      <c r="J951" s="156"/>
      <c r="K951" s="156"/>
      <c r="L951" s="156"/>
      <c r="M951" s="156"/>
      <c r="N951" s="156"/>
      <c r="O951" s="156"/>
      <c r="P951" s="156"/>
      <c r="Q951" s="156"/>
      <c r="R951" s="156"/>
      <c r="S951" s="156"/>
      <c r="T951" s="156"/>
      <c r="U951" s="156"/>
      <c r="V951" s="156"/>
      <c r="W951" s="156"/>
      <c r="X951" s="156"/>
      <c r="Y951" s="149"/>
      <c r="Z951" s="149"/>
      <c r="AA951" s="149"/>
      <c r="AB951" s="149"/>
      <c r="AC951" s="149"/>
      <c r="AD951" s="149"/>
      <c r="AE951" s="149"/>
      <c r="AF951" s="149"/>
      <c r="AG951" s="149" t="s">
        <v>161</v>
      </c>
      <c r="AH951" s="149"/>
      <c r="AI951" s="149"/>
      <c r="AJ951" s="149"/>
      <c r="AK951" s="149"/>
      <c r="AL951" s="149"/>
      <c r="AM951" s="149"/>
      <c r="AN951" s="149"/>
      <c r="AO951" s="149"/>
      <c r="AP951" s="149"/>
      <c r="AQ951" s="149"/>
      <c r="AR951" s="149"/>
      <c r="AS951" s="149"/>
      <c r="AT951" s="149"/>
      <c r="AU951" s="149"/>
      <c r="AV951" s="149"/>
      <c r="AW951" s="149"/>
      <c r="AX951" s="149"/>
      <c r="AY951" s="149"/>
      <c r="AZ951" s="149"/>
      <c r="BA951" s="149"/>
      <c r="BB951" s="149"/>
      <c r="BC951" s="149"/>
      <c r="BD951" s="149"/>
      <c r="BE951" s="149"/>
      <c r="BF951" s="149"/>
      <c r="BG951" s="149"/>
      <c r="BH951" s="149"/>
    </row>
    <row r="952" spans="1:60" outlineLevel="1" x14ac:dyDescent="0.2">
      <c r="A952" s="154"/>
      <c r="B952" s="155"/>
      <c r="C952" s="182" t="s">
        <v>1002</v>
      </c>
      <c r="D952" s="183"/>
      <c r="E952" s="184"/>
      <c r="F952" s="156"/>
      <c r="G952" s="156"/>
      <c r="H952" s="156"/>
      <c r="I952" s="156"/>
      <c r="J952" s="156"/>
      <c r="K952" s="156"/>
      <c r="L952" s="156"/>
      <c r="M952" s="156"/>
      <c r="N952" s="156"/>
      <c r="O952" s="156"/>
      <c r="P952" s="156"/>
      <c r="Q952" s="156"/>
      <c r="R952" s="156"/>
      <c r="S952" s="156"/>
      <c r="T952" s="156"/>
      <c r="U952" s="156"/>
      <c r="V952" s="156"/>
      <c r="W952" s="156"/>
      <c r="X952" s="156"/>
      <c r="Y952" s="149"/>
      <c r="Z952" s="149"/>
      <c r="AA952" s="149"/>
      <c r="AB952" s="149"/>
      <c r="AC952" s="149"/>
      <c r="AD952" s="149"/>
      <c r="AE952" s="149"/>
      <c r="AF952" s="149"/>
      <c r="AG952" s="149" t="s">
        <v>163</v>
      </c>
      <c r="AH952" s="149">
        <v>0</v>
      </c>
      <c r="AI952" s="149"/>
      <c r="AJ952" s="149"/>
      <c r="AK952" s="149"/>
      <c r="AL952" s="149"/>
      <c r="AM952" s="149"/>
      <c r="AN952" s="149"/>
      <c r="AO952" s="149"/>
      <c r="AP952" s="149"/>
      <c r="AQ952" s="149"/>
      <c r="AR952" s="149"/>
      <c r="AS952" s="149"/>
      <c r="AT952" s="149"/>
      <c r="AU952" s="149"/>
      <c r="AV952" s="149"/>
      <c r="AW952" s="149"/>
      <c r="AX952" s="149"/>
      <c r="AY952" s="149"/>
      <c r="AZ952" s="149"/>
      <c r="BA952" s="149"/>
      <c r="BB952" s="149"/>
      <c r="BC952" s="149"/>
      <c r="BD952" s="149"/>
      <c r="BE952" s="149"/>
      <c r="BF952" s="149"/>
      <c r="BG952" s="149"/>
      <c r="BH952" s="149"/>
    </row>
    <row r="953" spans="1:60" outlineLevel="1" x14ac:dyDescent="0.2">
      <c r="A953" s="154"/>
      <c r="B953" s="155"/>
      <c r="C953" s="182" t="s">
        <v>1003</v>
      </c>
      <c r="D953" s="183"/>
      <c r="E953" s="184"/>
      <c r="F953" s="156"/>
      <c r="G953" s="156"/>
      <c r="H953" s="156"/>
      <c r="I953" s="156"/>
      <c r="J953" s="156"/>
      <c r="K953" s="156"/>
      <c r="L953" s="156"/>
      <c r="M953" s="156"/>
      <c r="N953" s="156"/>
      <c r="O953" s="156"/>
      <c r="P953" s="156"/>
      <c r="Q953" s="156"/>
      <c r="R953" s="156"/>
      <c r="S953" s="156"/>
      <c r="T953" s="156"/>
      <c r="U953" s="156"/>
      <c r="V953" s="156"/>
      <c r="W953" s="156"/>
      <c r="X953" s="156"/>
      <c r="Y953" s="149"/>
      <c r="Z953" s="149"/>
      <c r="AA953" s="149"/>
      <c r="AB953" s="149"/>
      <c r="AC953" s="149"/>
      <c r="AD953" s="149"/>
      <c r="AE953" s="149"/>
      <c r="AF953" s="149"/>
      <c r="AG953" s="149" t="s">
        <v>163</v>
      </c>
      <c r="AH953" s="149">
        <v>0</v>
      </c>
      <c r="AI953" s="149"/>
      <c r="AJ953" s="149"/>
      <c r="AK953" s="149"/>
      <c r="AL953" s="149"/>
      <c r="AM953" s="149"/>
      <c r="AN953" s="149"/>
      <c r="AO953" s="149"/>
      <c r="AP953" s="149"/>
      <c r="AQ953" s="149"/>
      <c r="AR953" s="149"/>
      <c r="AS953" s="149"/>
      <c r="AT953" s="149"/>
      <c r="AU953" s="149"/>
      <c r="AV953" s="149"/>
      <c r="AW953" s="149"/>
      <c r="AX953" s="149"/>
      <c r="AY953" s="149"/>
      <c r="AZ953" s="149"/>
      <c r="BA953" s="149"/>
      <c r="BB953" s="149"/>
      <c r="BC953" s="149"/>
      <c r="BD953" s="149"/>
      <c r="BE953" s="149"/>
      <c r="BF953" s="149"/>
      <c r="BG953" s="149"/>
      <c r="BH953" s="149"/>
    </row>
    <row r="954" spans="1:60" outlineLevel="1" x14ac:dyDescent="0.2">
      <c r="A954" s="154"/>
      <c r="B954" s="155"/>
      <c r="C954" s="182" t="s">
        <v>1004</v>
      </c>
      <c r="D954" s="183"/>
      <c r="E954" s="184"/>
      <c r="F954" s="156"/>
      <c r="G954" s="156"/>
      <c r="H954" s="156"/>
      <c r="I954" s="156"/>
      <c r="J954" s="156"/>
      <c r="K954" s="156"/>
      <c r="L954" s="156"/>
      <c r="M954" s="156"/>
      <c r="N954" s="156"/>
      <c r="O954" s="156"/>
      <c r="P954" s="156"/>
      <c r="Q954" s="156"/>
      <c r="R954" s="156"/>
      <c r="S954" s="156"/>
      <c r="T954" s="156"/>
      <c r="U954" s="156"/>
      <c r="V954" s="156"/>
      <c r="W954" s="156"/>
      <c r="X954" s="156"/>
      <c r="Y954" s="149"/>
      <c r="Z954" s="149"/>
      <c r="AA954" s="149"/>
      <c r="AB954" s="149"/>
      <c r="AC954" s="149"/>
      <c r="AD954" s="149"/>
      <c r="AE954" s="149"/>
      <c r="AF954" s="149"/>
      <c r="AG954" s="149" t="s">
        <v>163</v>
      </c>
      <c r="AH954" s="149">
        <v>0</v>
      </c>
      <c r="AI954" s="149"/>
      <c r="AJ954" s="149"/>
      <c r="AK954" s="149"/>
      <c r="AL954" s="149"/>
      <c r="AM954" s="149"/>
      <c r="AN954" s="149"/>
      <c r="AO954" s="149"/>
      <c r="AP954" s="149"/>
      <c r="AQ954" s="149"/>
      <c r="AR954" s="149"/>
      <c r="AS954" s="149"/>
      <c r="AT954" s="149"/>
      <c r="AU954" s="149"/>
      <c r="AV954" s="149"/>
      <c r="AW954" s="149"/>
      <c r="AX954" s="149"/>
      <c r="AY954" s="149"/>
      <c r="AZ954" s="149"/>
      <c r="BA954" s="149"/>
      <c r="BB954" s="149"/>
      <c r="BC954" s="149"/>
      <c r="BD954" s="149"/>
      <c r="BE954" s="149"/>
      <c r="BF954" s="149"/>
      <c r="BG954" s="149"/>
      <c r="BH954" s="149"/>
    </row>
    <row r="955" spans="1:60" outlineLevel="1" x14ac:dyDescent="0.2">
      <c r="A955" s="154"/>
      <c r="B955" s="155"/>
      <c r="C955" s="182" t="s">
        <v>1005</v>
      </c>
      <c r="D955" s="183"/>
      <c r="E955" s="184">
        <v>399.78944999999999</v>
      </c>
      <c r="F955" s="156"/>
      <c r="G955" s="156"/>
      <c r="H955" s="156"/>
      <c r="I955" s="156"/>
      <c r="J955" s="156"/>
      <c r="K955" s="156"/>
      <c r="L955" s="156"/>
      <c r="M955" s="156"/>
      <c r="N955" s="156"/>
      <c r="O955" s="156"/>
      <c r="P955" s="156"/>
      <c r="Q955" s="156"/>
      <c r="R955" s="156"/>
      <c r="S955" s="156"/>
      <c r="T955" s="156"/>
      <c r="U955" s="156"/>
      <c r="V955" s="156"/>
      <c r="W955" s="156"/>
      <c r="X955" s="156"/>
      <c r="Y955" s="149"/>
      <c r="Z955" s="149"/>
      <c r="AA955" s="149"/>
      <c r="AB955" s="149"/>
      <c r="AC955" s="149"/>
      <c r="AD955" s="149"/>
      <c r="AE955" s="149"/>
      <c r="AF955" s="149"/>
      <c r="AG955" s="149" t="s">
        <v>163</v>
      </c>
      <c r="AH955" s="149">
        <v>0</v>
      </c>
      <c r="AI955" s="149"/>
      <c r="AJ955" s="149"/>
      <c r="AK955" s="149"/>
      <c r="AL955" s="149"/>
      <c r="AM955" s="149"/>
      <c r="AN955" s="149"/>
      <c r="AO955" s="149"/>
      <c r="AP955" s="149"/>
      <c r="AQ955" s="149"/>
      <c r="AR955" s="149"/>
      <c r="AS955" s="149"/>
      <c r="AT955" s="149"/>
      <c r="AU955" s="149"/>
      <c r="AV955" s="149"/>
      <c r="AW955" s="149"/>
      <c r="AX955" s="149"/>
      <c r="AY955" s="149"/>
      <c r="AZ955" s="149"/>
      <c r="BA955" s="149"/>
      <c r="BB955" s="149"/>
      <c r="BC955" s="149"/>
      <c r="BD955" s="149"/>
      <c r="BE955" s="149"/>
      <c r="BF955" s="149"/>
      <c r="BG955" s="149"/>
      <c r="BH955" s="149"/>
    </row>
    <row r="956" spans="1:60" x14ac:dyDescent="0.2">
      <c r="A956" s="159" t="s">
        <v>152</v>
      </c>
      <c r="B956" s="160" t="s">
        <v>114</v>
      </c>
      <c r="C956" s="187" t="s">
        <v>115</v>
      </c>
      <c r="D956" s="188"/>
      <c r="E956" s="163"/>
      <c r="F956" s="163"/>
      <c r="G956" s="163">
        <f>SUMIF(AG957:AG960,"&lt;&gt;NOR",G957:G960)</f>
        <v>0</v>
      </c>
      <c r="H956" s="163"/>
      <c r="I956" s="163">
        <f>SUM(I957:I960)</f>
        <v>0</v>
      </c>
      <c r="J956" s="163"/>
      <c r="K956" s="163">
        <f>SUM(K957:K960)</f>
        <v>0</v>
      </c>
      <c r="L956" s="163"/>
      <c r="M956" s="163">
        <f>SUM(M957:M960)</f>
        <v>0</v>
      </c>
      <c r="N956" s="163"/>
      <c r="O956" s="163">
        <f>SUM(O957:O960)</f>
        <v>0.09</v>
      </c>
      <c r="P956" s="163"/>
      <c r="Q956" s="163">
        <f>SUM(Q957:Q960)</f>
        <v>0</v>
      </c>
      <c r="R956" s="163"/>
      <c r="S956" s="163"/>
      <c r="T956" s="164"/>
      <c r="U956" s="158"/>
      <c r="V956" s="158">
        <f>SUM(V957:V960)</f>
        <v>7.03</v>
      </c>
      <c r="W956" s="158"/>
      <c r="X956" s="158"/>
      <c r="AG956" t="s">
        <v>153</v>
      </c>
    </row>
    <row r="957" spans="1:60" ht="22.5" outlineLevel="1" x14ac:dyDescent="0.2">
      <c r="A957" s="165">
        <v>241</v>
      </c>
      <c r="B957" s="166" t="s">
        <v>1008</v>
      </c>
      <c r="C957" s="180" t="s">
        <v>1009</v>
      </c>
      <c r="D957" s="181" t="s">
        <v>220</v>
      </c>
      <c r="E957" s="168">
        <v>23.43225</v>
      </c>
      <c r="F957" s="167"/>
      <c r="G957" s="168">
        <f>ROUND(E957*F957,2)</f>
        <v>0</v>
      </c>
      <c r="H957" s="167"/>
      <c r="I957" s="168">
        <f>ROUND(E957*H957,2)</f>
        <v>0</v>
      </c>
      <c r="J957" s="167"/>
      <c r="K957" s="168">
        <f>ROUND(E957*J957,2)</f>
        <v>0</v>
      </c>
      <c r="L957" s="168">
        <v>21</v>
      </c>
      <c r="M957" s="168">
        <f>G957*(1+L957/100)</f>
        <v>0</v>
      </c>
      <c r="N957" s="168">
        <v>3.82E-3</v>
      </c>
      <c r="O957" s="168">
        <f>ROUND(E957*N957,2)</f>
        <v>0.09</v>
      </c>
      <c r="P957" s="168">
        <v>0</v>
      </c>
      <c r="Q957" s="168">
        <f>ROUND(E957*P957,2)</f>
        <v>0</v>
      </c>
      <c r="R957" s="168"/>
      <c r="S957" s="168" t="s">
        <v>157</v>
      </c>
      <c r="T957" s="169" t="s">
        <v>157</v>
      </c>
      <c r="U957" s="156">
        <v>0.3</v>
      </c>
      <c r="V957" s="156">
        <f>ROUND(E957*U957,2)</f>
        <v>7.03</v>
      </c>
      <c r="W957" s="156"/>
      <c r="X957" s="156" t="s">
        <v>158</v>
      </c>
      <c r="Y957" s="149"/>
      <c r="Z957" s="149"/>
      <c r="AA957" s="149"/>
      <c r="AB957" s="149"/>
      <c r="AC957" s="149"/>
      <c r="AD957" s="149"/>
      <c r="AE957" s="149"/>
      <c r="AF957" s="149"/>
      <c r="AG957" s="149" t="s">
        <v>532</v>
      </c>
      <c r="AH957" s="149"/>
      <c r="AI957" s="149"/>
      <c r="AJ957" s="149"/>
      <c r="AK957" s="149"/>
      <c r="AL957" s="149"/>
      <c r="AM957" s="149"/>
      <c r="AN957" s="149"/>
      <c r="AO957" s="149"/>
      <c r="AP957" s="149"/>
      <c r="AQ957" s="149"/>
      <c r="AR957" s="149"/>
      <c r="AS957" s="149"/>
      <c r="AT957" s="149"/>
      <c r="AU957" s="149"/>
      <c r="AV957" s="149"/>
      <c r="AW957" s="149"/>
      <c r="AX957" s="149"/>
      <c r="AY957" s="149"/>
      <c r="AZ957" s="149"/>
      <c r="BA957" s="149"/>
      <c r="BB957" s="149"/>
      <c r="BC957" s="149"/>
      <c r="BD957" s="149"/>
      <c r="BE957" s="149"/>
      <c r="BF957" s="149"/>
      <c r="BG957" s="149"/>
      <c r="BH957" s="149"/>
    </row>
    <row r="958" spans="1:60" outlineLevel="1" x14ac:dyDescent="0.2">
      <c r="A958" s="154"/>
      <c r="B958" s="155"/>
      <c r="C958" s="253" t="s">
        <v>211</v>
      </c>
      <c r="D958" s="254"/>
      <c r="E958" s="254"/>
      <c r="F958" s="254"/>
      <c r="G958" s="254"/>
      <c r="H958" s="156"/>
      <c r="I958" s="156"/>
      <c r="J958" s="156"/>
      <c r="K958" s="156"/>
      <c r="L958" s="156"/>
      <c r="M958" s="156"/>
      <c r="N958" s="156"/>
      <c r="O958" s="156"/>
      <c r="P958" s="156"/>
      <c r="Q958" s="156"/>
      <c r="R958" s="156"/>
      <c r="S958" s="156"/>
      <c r="T958" s="156"/>
      <c r="U958" s="156"/>
      <c r="V958" s="156"/>
      <c r="W958" s="156"/>
      <c r="X958" s="156"/>
      <c r="Y958" s="149"/>
      <c r="Z958" s="149"/>
      <c r="AA958" s="149"/>
      <c r="AB958" s="149"/>
      <c r="AC958" s="149"/>
      <c r="AD958" s="149"/>
      <c r="AE958" s="149"/>
      <c r="AF958" s="149"/>
      <c r="AG958" s="149" t="s">
        <v>161</v>
      </c>
      <c r="AH958" s="149"/>
      <c r="AI958" s="149"/>
      <c r="AJ958" s="149"/>
      <c r="AK958" s="149"/>
      <c r="AL958" s="149"/>
      <c r="AM958" s="149"/>
      <c r="AN958" s="149"/>
      <c r="AO958" s="149"/>
      <c r="AP958" s="149"/>
      <c r="AQ958" s="149"/>
      <c r="AR958" s="149"/>
      <c r="AS958" s="149"/>
      <c r="AT958" s="149"/>
      <c r="AU958" s="149"/>
      <c r="AV958" s="149"/>
      <c r="AW958" s="149"/>
      <c r="AX958" s="149"/>
      <c r="AY958" s="149"/>
      <c r="AZ958" s="149"/>
      <c r="BA958" s="149"/>
      <c r="BB958" s="149"/>
      <c r="BC958" s="149"/>
      <c r="BD958" s="149"/>
      <c r="BE958" s="149"/>
      <c r="BF958" s="149"/>
      <c r="BG958" s="149"/>
      <c r="BH958" s="149"/>
    </row>
    <row r="959" spans="1:60" outlineLevel="1" x14ac:dyDescent="0.2">
      <c r="A959" s="154"/>
      <c r="B959" s="155"/>
      <c r="C959" s="182" t="s">
        <v>1010</v>
      </c>
      <c r="D959" s="183"/>
      <c r="E959" s="184"/>
      <c r="F959" s="156"/>
      <c r="G959" s="156"/>
      <c r="H959" s="156"/>
      <c r="I959" s="156"/>
      <c r="J959" s="156"/>
      <c r="K959" s="156"/>
      <c r="L959" s="156"/>
      <c r="M959" s="156"/>
      <c r="N959" s="156"/>
      <c r="O959" s="156"/>
      <c r="P959" s="156"/>
      <c r="Q959" s="156"/>
      <c r="R959" s="156"/>
      <c r="S959" s="156"/>
      <c r="T959" s="156"/>
      <c r="U959" s="156"/>
      <c r="V959" s="156"/>
      <c r="W959" s="156"/>
      <c r="X959" s="156"/>
      <c r="Y959" s="149"/>
      <c r="Z959" s="149"/>
      <c r="AA959" s="149"/>
      <c r="AB959" s="149"/>
      <c r="AC959" s="149"/>
      <c r="AD959" s="149"/>
      <c r="AE959" s="149"/>
      <c r="AF959" s="149"/>
      <c r="AG959" s="149" t="s">
        <v>163</v>
      </c>
      <c r="AH959" s="149">
        <v>0</v>
      </c>
      <c r="AI959" s="149"/>
      <c r="AJ959" s="149"/>
      <c r="AK959" s="149"/>
      <c r="AL959" s="149"/>
      <c r="AM959" s="149"/>
      <c r="AN959" s="149"/>
      <c r="AO959" s="149"/>
      <c r="AP959" s="149"/>
      <c r="AQ959" s="149"/>
      <c r="AR959" s="149"/>
      <c r="AS959" s="149"/>
      <c r="AT959" s="149"/>
      <c r="AU959" s="149"/>
      <c r="AV959" s="149"/>
      <c r="AW959" s="149"/>
      <c r="AX959" s="149"/>
      <c r="AY959" s="149"/>
      <c r="AZ959" s="149"/>
      <c r="BA959" s="149"/>
      <c r="BB959" s="149"/>
      <c r="BC959" s="149"/>
      <c r="BD959" s="149"/>
      <c r="BE959" s="149"/>
      <c r="BF959" s="149"/>
      <c r="BG959" s="149"/>
      <c r="BH959" s="149"/>
    </row>
    <row r="960" spans="1:60" outlineLevel="1" x14ac:dyDescent="0.2">
      <c r="A960" s="154"/>
      <c r="B960" s="155"/>
      <c r="C960" s="182" t="s">
        <v>1011</v>
      </c>
      <c r="D960" s="183"/>
      <c r="E960" s="184">
        <v>23.43225</v>
      </c>
      <c r="F960" s="156"/>
      <c r="G960" s="156"/>
      <c r="H960" s="156"/>
      <c r="I960" s="156"/>
      <c r="J960" s="156"/>
      <c r="K960" s="156"/>
      <c r="L960" s="156"/>
      <c r="M960" s="156"/>
      <c r="N960" s="156"/>
      <c r="O960" s="156"/>
      <c r="P960" s="156"/>
      <c r="Q960" s="156"/>
      <c r="R960" s="156"/>
      <c r="S960" s="156"/>
      <c r="T960" s="156"/>
      <c r="U960" s="156"/>
      <c r="V960" s="156"/>
      <c r="W960" s="156"/>
      <c r="X960" s="156"/>
      <c r="Y960" s="149"/>
      <c r="Z960" s="149"/>
      <c r="AA960" s="149"/>
      <c r="AB960" s="149"/>
      <c r="AC960" s="149"/>
      <c r="AD960" s="149"/>
      <c r="AE960" s="149"/>
      <c r="AF960" s="149"/>
      <c r="AG960" s="149" t="s">
        <v>163</v>
      </c>
      <c r="AH960" s="149">
        <v>0</v>
      </c>
      <c r="AI960" s="149"/>
      <c r="AJ960" s="149"/>
      <c r="AK960" s="149"/>
      <c r="AL960" s="149"/>
      <c r="AM960" s="149"/>
      <c r="AN960" s="149"/>
      <c r="AO960" s="149"/>
      <c r="AP960" s="149"/>
      <c r="AQ960" s="149"/>
      <c r="AR960" s="149"/>
      <c r="AS960" s="149"/>
      <c r="AT960" s="149"/>
      <c r="AU960" s="149"/>
      <c r="AV960" s="149"/>
      <c r="AW960" s="149"/>
      <c r="AX960" s="149"/>
      <c r="AY960" s="149"/>
      <c r="AZ960" s="149"/>
      <c r="BA960" s="149"/>
      <c r="BB960" s="149"/>
      <c r="BC960" s="149"/>
      <c r="BD960" s="149"/>
      <c r="BE960" s="149"/>
      <c r="BF960" s="149"/>
      <c r="BG960" s="149"/>
      <c r="BH960" s="149"/>
    </row>
    <row r="961" spans="1:60" x14ac:dyDescent="0.2">
      <c r="A961" s="159" t="s">
        <v>152</v>
      </c>
      <c r="B961" s="160" t="s">
        <v>116</v>
      </c>
      <c r="C961" s="187" t="s">
        <v>117</v>
      </c>
      <c r="D961" s="188"/>
      <c r="E961" s="163"/>
      <c r="F961" s="163"/>
      <c r="G961" s="163">
        <f>SUMIF(AG962:AG1059,"&lt;&gt;NOR",G962:G1059)</f>
        <v>0</v>
      </c>
      <c r="H961" s="163"/>
      <c r="I961" s="163">
        <f>SUM(I962:I1059)</f>
        <v>0</v>
      </c>
      <c r="J961" s="163"/>
      <c r="K961" s="163">
        <f>SUM(K962:K1059)</f>
        <v>0</v>
      </c>
      <c r="L961" s="163"/>
      <c r="M961" s="163">
        <f>SUM(M962:M1059)</f>
        <v>0</v>
      </c>
      <c r="N961" s="163"/>
      <c r="O961" s="163">
        <f>SUM(O962:O1059)</f>
        <v>0.49000000000000005</v>
      </c>
      <c r="P961" s="163"/>
      <c r="Q961" s="163">
        <f>SUM(Q962:Q1059)</f>
        <v>0</v>
      </c>
      <c r="R961" s="163"/>
      <c r="S961" s="163"/>
      <c r="T961" s="164"/>
      <c r="U961" s="158"/>
      <c r="V961" s="158">
        <f>SUM(V962:V1059)</f>
        <v>245.72</v>
      </c>
      <c r="W961" s="158"/>
      <c r="X961" s="158"/>
      <c r="AG961" t="s">
        <v>153</v>
      </c>
    </row>
    <row r="962" spans="1:60" ht="22.5" outlineLevel="1" x14ac:dyDescent="0.2">
      <c r="A962" s="165">
        <v>242</v>
      </c>
      <c r="B962" s="166" t="s">
        <v>1012</v>
      </c>
      <c r="C962" s="180" t="s">
        <v>1013</v>
      </c>
      <c r="D962" s="181" t="s">
        <v>238</v>
      </c>
      <c r="E962" s="168">
        <v>160</v>
      </c>
      <c r="F962" s="167"/>
      <c r="G962" s="168">
        <f>ROUND(E962*F962,2)</f>
        <v>0</v>
      </c>
      <c r="H962" s="167"/>
      <c r="I962" s="168">
        <f>ROUND(E962*H962,2)</f>
        <v>0</v>
      </c>
      <c r="J962" s="167"/>
      <c r="K962" s="168">
        <f>ROUND(E962*J962,2)</f>
        <v>0</v>
      </c>
      <c r="L962" s="168">
        <v>21</v>
      </c>
      <c r="M962" s="168">
        <f>G962*(1+L962/100)</f>
        <v>0</v>
      </c>
      <c r="N962" s="168">
        <v>5.0000000000000002E-5</v>
      </c>
      <c r="O962" s="168">
        <f>ROUND(E962*N962,2)</f>
        <v>0.01</v>
      </c>
      <c r="P962" s="168">
        <v>0</v>
      </c>
      <c r="Q962" s="168">
        <f>ROUND(E962*P962,2)</f>
        <v>0</v>
      </c>
      <c r="R962" s="168"/>
      <c r="S962" s="168" t="s">
        <v>157</v>
      </c>
      <c r="T962" s="169" t="s">
        <v>157</v>
      </c>
      <c r="U962" s="156">
        <v>0.08</v>
      </c>
      <c r="V962" s="156">
        <f>ROUND(E962*U962,2)</f>
        <v>12.8</v>
      </c>
      <c r="W962" s="156"/>
      <c r="X962" s="156" t="s">
        <v>158</v>
      </c>
      <c r="Y962" s="149"/>
      <c r="Z962" s="149"/>
      <c r="AA962" s="149"/>
      <c r="AB962" s="149"/>
      <c r="AC962" s="149"/>
      <c r="AD962" s="149"/>
      <c r="AE962" s="149"/>
      <c r="AF962" s="149"/>
      <c r="AG962" s="149" t="s">
        <v>1014</v>
      </c>
      <c r="AH962" s="149"/>
      <c r="AI962" s="149"/>
      <c r="AJ962" s="149"/>
      <c r="AK962" s="149"/>
      <c r="AL962" s="149"/>
      <c r="AM962" s="149"/>
      <c r="AN962" s="149"/>
      <c r="AO962" s="149"/>
      <c r="AP962" s="149"/>
      <c r="AQ962" s="149"/>
      <c r="AR962" s="149"/>
      <c r="AS962" s="149"/>
      <c r="AT962" s="149"/>
      <c r="AU962" s="149"/>
      <c r="AV962" s="149"/>
      <c r="AW962" s="149"/>
      <c r="AX962" s="149"/>
      <c r="AY962" s="149"/>
      <c r="AZ962" s="149"/>
      <c r="BA962" s="149"/>
      <c r="BB962" s="149"/>
      <c r="BC962" s="149"/>
      <c r="BD962" s="149"/>
      <c r="BE962" s="149"/>
      <c r="BF962" s="149"/>
      <c r="BG962" s="149"/>
      <c r="BH962" s="149"/>
    </row>
    <row r="963" spans="1:60" outlineLevel="1" x14ac:dyDescent="0.2">
      <c r="A963" s="154"/>
      <c r="B963" s="155"/>
      <c r="C963" s="253" t="s">
        <v>211</v>
      </c>
      <c r="D963" s="254"/>
      <c r="E963" s="254"/>
      <c r="F963" s="254"/>
      <c r="G963" s="254"/>
      <c r="H963" s="156"/>
      <c r="I963" s="156"/>
      <c r="J963" s="156"/>
      <c r="K963" s="156"/>
      <c r="L963" s="156"/>
      <c r="M963" s="156"/>
      <c r="N963" s="156"/>
      <c r="O963" s="156"/>
      <c r="P963" s="156"/>
      <c r="Q963" s="156"/>
      <c r="R963" s="156"/>
      <c r="S963" s="156"/>
      <c r="T963" s="156"/>
      <c r="U963" s="156"/>
      <c r="V963" s="156"/>
      <c r="W963" s="156"/>
      <c r="X963" s="156"/>
      <c r="Y963" s="149"/>
      <c r="Z963" s="149"/>
      <c r="AA963" s="149"/>
      <c r="AB963" s="149"/>
      <c r="AC963" s="149"/>
      <c r="AD963" s="149"/>
      <c r="AE963" s="149"/>
      <c r="AF963" s="149"/>
      <c r="AG963" s="149" t="s">
        <v>161</v>
      </c>
      <c r="AH963" s="149"/>
      <c r="AI963" s="149"/>
      <c r="AJ963" s="149"/>
      <c r="AK963" s="149"/>
      <c r="AL963" s="149"/>
      <c r="AM963" s="149"/>
      <c r="AN963" s="149"/>
      <c r="AO963" s="149"/>
      <c r="AP963" s="149"/>
      <c r="AQ963" s="149"/>
      <c r="AR963" s="149"/>
      <c r="AS963" s="149"/>
      <c r="AT963" s="149"/>
      <c r="AU963" s="149"/>
      <c r="AV963" s="149"/>
      <c r="AW963" s="149"/>
      <c r="AX963" s="149"/>
      <c r="AY963" s="149"/>
      <c r="AZ963" s="149"/>
      <c r="BA963" s="149"/>
      <c r="BB963" s="149"/>
      <c r="BC963" s="149"/>
      <c r="BD963" s="149"/>
      <c r="BE963" s="149"/>
      <c r="BF963" s="149"/>
      <c r="BG963" s="149"/>
      <c r="BH963" s="149"/>
    </row>
    <row r="964" spans="1:60" ht="22.5" outlineLevel="1" x14ac:dyDescent="0.2">
      <c r="A964" s="165">
        <v>243</v>
      </c>
      <c r="B964" s="166" t="s">
        <v>1015</v>
      </c>
      <c r="C964" s="180" t="s">
        <v>1016</v>
      </c>
      <c r="D964" s="181" t="s">
        <v>238</v>
      </c>
      <c r="E964" s="168">
        <v>310</v>
      </c>
      <c r="F964" s="167"/>
      <c r="G964" s="168">
        <f>ROUND(E964*F964,2)</f>
        <v>0</v>
      </c>
      <c r="H964" s="167"/>
      <c r="I964" s="168">
        <f>ROUND(E964*H964,2)</f>
        <v>0</v>
      </c>
      <c r="J964" s="167"/>
      <c r="K964" s="168">
        <f>ROUND(E964*J964,2)</f>
        <v>0</v>
      </c>
      <c r="L964" s="168">
        <v>21</v>
      </c>
      <c r="M964" s="168">
        <f>G964*(1+L964/100)</f>
        <v>0</v>
      </c>
      <c r="N964" s="168">
        <v>6.9999999999999994E-5</v>
      </c>
      <c r="O964" s="168">
        <f>ROUND(E964*N964,2)</f>
        <v>0.02</v>
      </c>
      <c r="P964" s="168">
        <v>0</v>
      </c>
      <c r="Q964" s="168">
        <f>ROUND(E964*P964,2)</f>
        <v>0</v>
      </c>
      <c r="R964" s="168"/>
      <c r="S964" s="168" t="s">
        <v>157</v>
      </c>
      <c r="T964" s="169" t="s">
        <v>234</v>
      </c>
      <c r="U964" s="156">
        <v>0.08</v>
      </c>
      <c r="V964" s="156">
        <f>ROUND(E964*U964,2)</f>
        <v>24.8</v>
      </c>
      <c r="W964" s="156"/>
      <c r="X964" s="156" t="s">
        <v>158</v>
      </c>
      <c r="Y964" s="149"/>
      <c r="Z964" s="149"/>
      <c r="AA964" s="149"/>
      <c r="AB964" s="149"/>
      <c r="AC964" s="149"/>
      <c r="AD964" s="149"/>
      <c r="AE964" s="149"/>
      <c r="AF964" s="149"/>
      <c r="AG964" s="149" t="s">
        <v>1014</v>
      </c>
      <c r="AH964" s="149"/>
      <c r="AI964" s="149"/>
      <c r="AJ964" s="149"/>
      <c r="AK964" s="149"/>
      <c r="AL964" s="149"/>
      <c r="AM964" s="149"/>
      <c r="AN964" s="149"/>
      <c r="AO964" s="149"/>
      <c r="AP964" s="149"/>
      <c r="AQ964" s="149"/>
      <c r="AR964" s="149"/>
      <c r="AS964" s="149"/>
      <c r="AT964" s="149"/>
      <c r="AU964" s="149"/>
      <c r="AV964" s="149"/>
      <c r="AW964" s="149"/>
      <c r="AX964" s="149"/>
      <c r="AY964" s="149"/>
      <c r="AZ964" s="149"/>
      <c r="BA964" s="149"/>
      <c r="BB964" s="149"/>
      <c r="BC964" s="149"/>
      <c r="BD964" s="149"/>
      <c r="BE964" s="149"/>
      <c r="BF964" s="149"/>
      <c r="BG964" s="149"/>
      <c r="BH964" s="149"/>
    </row>
    <row r="965" spans="1:60" outlineLevel="1" x14ac:dyDescent="0.2">
      <c r="A965" s="154"/>
      <c r="B965" s="155"/>
      <c r="C965" s="253" t="s">
        <v>211</v>
      </c>
      <c r="D965" s="254"/>
      <c r="E965" s="254"/>
      <c r="F965" s="254"/>
      <c r="G965" s="254"/>
      <c r="H965" s="156"/>
      <c r="I965" s="156"/>
      <c r="J965" s="156"/>
      <c r="K965" s="156"/>
      <c r="L965" s="156"/>
      <c r="M965" s="156"/>
      <c r="N965" s="156"/>
      <c r="O965" s="156"/>
      <c r="P965" s="156"/>
      <c r="Q965" s="156"/>
      <c r="R965" s="156"/>
      <c r="S965" s="156"/>
      <c r="T965" s="156"/>
      <c r="U965" s="156"/>
      <c r="V965" s="156"/>
      <c r="W965" s="156"/>
      <c r="X965" s="156"/>
      <c r="Y965" s="149"/>
      <c r="Z965" s="149"/>
      <c r="AA965" s="149"/>
      <c r="AB965" s="149"/>
      <c r="AC965" s="149"/>
      <c r="AD965" s="149"/>
      <c r="AE965" s="149"/>
      <c r="AF965" s="149"/>
      <c r="AG965" s="149" t="s">
        <v>161</v>
      </c>
      <c r="AH965" s="149"/>
      <c r="AI965" s="149"/>
      <c r="AJ965" s="149"/>
      <c r="AK965" s="149"/>
      <c r="AL965" s="149"/>
      <c r="AM965" s="149"/>
      <c r="AN965" s="149"/>
      <c r="AO965" s="149"/>
      <c r="AP965" s="149"/>
      <c r="AQ965" s="149"/>
      <c r="AR965" s="149"/>
      <c r="AS965" s="149"/>
      <c r="AT965" s="149"/>
      <c r="AU965" s="149"/>
      <c r="AV965" s="149"/>
      <c r="AW965" s="149"/>
      <c r="AX965" s="149"/>
      <c r="AY965" s="149"/>
      <c r="AZ965" s="149"/>
      <c r="BA965" s="149"/>
      <c r="BB965" s="149"/>
      <c r="BC965" s="149"/>
      <c r="BD965" s="149"/>
      <c r="BE965" s="149"/>
      <c r="BF965" s="149"/>
      <c r="BG965" s="149"/>
      <c r="BH965" s="149"/>
    </row>
    <row r="966" spans="1:60" ht="22.5" outlineLevel="1" x14ac:dyDescent="0.2">
      <c r="A966" s="165">
        <v>244</v>
      </c>
      <c r="B966" s="166" t="s">
        <v>1017</v>
      </c>
      <c r="C966" s="180" t="s">
        <v>1018</v>
      </c>
      <c r="D966" s="181" t="s">
        <v>238</v>
      </c>
      <c r="E966" s="168">
        <v>30</v>
      </c>
      <c r="F966" s="167"/>
      <c r="G966" s="168">
        <f>ROUND(E966*F966,2)</f>
        <v>0</v>
      </c>
      <c r="H966" s="167"/>
      <c r="I966" s="168">
        <f>ROUND(E966*H966,2)</f>
        <v>0</v>
      </c>
      <c r="J966" s="167"/>
      <c r="K966" s="168">
        <f>ROUND(E966*J966,2)</f>
        <v>0</v>
      </c>
      <c r="L966" s="168">
        <v>21</v>
      </c>
      <c r="M966" s="168">
        <f>G966*(1+L966/100)</f>
        <v>0</v>
      </c>
      <c r="N966" s="168">
        <v>1.9000000000000001E-4</v>
      </c>
      <c r="O966" s="168">
        <f>ROUND(E966*N966,2)</f>
        <v>0.01</v>
      </c>
      <c r="P966" s="168">
        <v>0</v>
      </c>
      <c r="Q966" s="168">
        <f>ROUND(E966*P966,2)</f>
        <v>0</v>
      </c>
      <c r="R966" s="168"/>
      <c r="S966" s="168" t="s">
        <v>157</v>
      </c>
      <c r="T966" s="169" t="s">
        <v>157</v>
      </c>
      <c r="U966" s="156">
        <v>0.09</v>
      </c>
      <c r="V966" s="156">
        <f>ROUND(E966*U966,2)</f>
        <v>2.7</v>
      </c>
      <c r="W966" s="156"/>
      <c r="X966" s="156" t="s">
        <v>158</v>
      </c>
      <c r="Y966" s="149"/>
      <c r="Z966" s="149"/>
      <c r="AA966" s="149"/>
      <c r="AB966" s="149"/>
      <c r="AC966" s="149"/>
      <c r="AD966" s="149"/>
      <c r="AE966" s="149"/>
      <c r="AF966" s="149"/>
      <c r="AG966" s="149" t="s">
        <v>1014</v>
      </c>
      <c r="AH966" s="149"/>
      <c r="AI966" s="149"/>
      <c r="AJ966" s="149"/>
      <c r="AK966" s="149"/>
      <c r="AL966" s="149"/>
      <c r="AM966" s="149"/>
      <c r="AN966" s="149"/>
      <c r="AO966" s="149"/>
      <c r="AP966" s="149"/>
      <c r="AQ966" s="149"/>
      <c r="AR966" s="149"/>
      <c r="AS966" s="149"/>
      <c r="AT966" s="149"/>
      <c r="AU966" s="149"/>
      <c r="AV966" s="149"/>
      <c r="AW966" s="149"/>
      <c r="AX966" s="149"/>
      <c r="AY966" s="149"/>
      <c r="AZ966" s="149"/>
      <c r="BA966" s="149"/>
      <c r="BB966" s="149"/>
      <c r="BC966" s="149"/>
      <c r="BD966" s="149"/>
      <c r="BE966" s="149"/>
      <c r="BF966" s="149"/>
      <c r="BG966" s="149"/>
      <c r="BH966" s="149"/>
    </row>
    <row r="967" spans="1:60" outlineLevel="1" x14ac:dyDescent="0.2">
      <c r="A967" s="154"/>
      <c r="B967" s="155"/>
      <c r="C967" s="253" t="s">
        <v>211</v>
      </c>
      <c r="D967" s="254"/>
      <c r="E967" s="254"/>
      <c r="F967" s="254"/>
      <c r="G967" s="254"/>
      <c r="H967" s="156"/>
      <c r="I967" s="156"/>
      <c r="J967" s="156"/>
      <c r="K967" s="156"/>
      <c r="L967" s="156"/>
      <c r="M967" s="156"/>
      <c r="N967" s="156"/>
      <c r="O967" s="156"/>
      <c r="P967" s="156"/>
      <c r="Q967" s="156"/>
      <c r="R967" s="156"/>
      <c r="S967" s="156"/>
      <c r="T967" s="156"/>
      <c r="U967" s="156"/>
      <c r="V967" s="156"/>
      <c r="W967" s="156"/>
      <c r="X967" s="156"/>
      <c r="Y967" s="149"/>
      <c r="Z967" s="149"/>
      <c r="AA967" s="149"/>
      <c r="AB967" s="149"/>
      <c r="AC967" s="149"/>
      <c r="AD967" s="149"/>
      <c r="AE967" s="149"/>
      <c r="AF967" s="149"/>
      <c r="AG967" s="149" t="s">
        <v>161</v>
      </c>
      <c r="AH967" s="149"/>
      <c r="AI967" s="149"/>
      <c r="AJ967" s="149"/>
      <c r="AK967" s="149"/>
      <c r="AL967" s="149"/>
      <c r="AM967" s="149"/>
      <c r="AN967" s="149"/>
      <c r="AO967" s="149"/>
      <c r="AP967" s="149"/>
      <c r="AQ967" s="149"/>
      <c r="AR967" s="149"/>
      <c r="AS967" s="149"/>
      <c r="AT967" s="149"/>
      <c r="AU967" s="149"/>
      <c r="AV967" s="149"/>
      <c r="AW967" s="149"/>
      <c r="AX967" s="149"/>
      <c r="AY967" s="149"/>
      <c r="AZ967" s="149"/>
      <c r="BA967" s="149"/>
      <c r="BB967" s="149"/>
      <c r="BC967" s="149"/>
      <c r="BD967" s="149"/>
      <c r="BE967" s="149"/>
      <c r="BF967" s="149"/>
      <c r="BG967" s="149"/>
      <c r="BH967" s="149"/>
    </row>
    <row r="968" spans="1:60" ht="22.5" outlineLevel="1" x14ac:dyDescent="0.2">
      <c r="A968" s="165">
        <v>245</v>
      </c>
      <c r="B968" s="166" t="s">
        <v>1019</v>
      </c>
      <c r="C968" s="180" t="s">
        <v>1020</v>
      </c>
      <c r="D968" s="181" t="s">
        <v>238</v>
      </c>
      <c r="E968" s="168">
        <v>20</v>
      </c>
      <c r="F968" s="167"/>
      <c r="G968" s="168">
        <f>ROUND(E968*F968,2)</f>
        <v>0</v>
      </c>
      <c r="H968" s="167"/>
      <c r="I968" s="168">
        <f>ROUND(E968*H968,2)</f>
        <v>0</v>
      </c>
      <c r="J968" s="167"/>
      <c r="K968" s="168">
        <f>ROUND(E968*J968,2)</f>
        <v>0</v>
      </c>
      <c r="L968" s="168">
        <v>21</v>
      </c>
      <c r="M968" s="168">
        <f>G968*(1+L968/100)</f>
        <v>0</v>
      </c>
      <c r="N968" s="168">
        <v>1E-4</v>
      </c>
      <c r="O968" s="168">
        <f>ROUND(E968*N968,2)</f>
        <v>0</v>
      </c>
      <c r="P968" s="168">
        <v>0</v>
      </c>
      <c r="Q968" s="168">
        <f>ROUND(E968*P968,2)</f>
        <v>0</v>
      </c>
      <c r="R968" s="168"/>
      <c r="S968" s="168" t="s">
        <v>157</v>
      </c>
      <c r="T968" s="169" t="s">
        <v>157</v>
      </c>
      <c r="U968" s="156">
        <v>0.17</v>
      </c>
      <c r="V968" s="156">
        <f>ROUND(E968*U968,2)</f>
        <v>3.4</v>
      </c>
      <c r="W968" s="156"/>
      <c r="X968" s="156" t="s">
        <v>158</v>
      </c>
      <c r="Y968" s="149"/>
      <c r="Z968" s="149"/>
      <c r="AA968" s="149"/>
      <c r="AB968" s="149"/>
      <c r="AC968" s="149"/>
      <c r="AD968" s="149"/>
      <c r="AE968" s="149"/>
      <c r="AF968" s="149"/>
      <c r="AG968" s="149" t="s">
        <v>1014</v>
      </c>
      <c r="AH968" s="149"/>
      <c r="AI968" s="149"/>
      <c r="AJ968" s="149"/>
      <c r="AK968" s="149"/>
      <c r="AL968" s="149"/>
      <c r="AM968" s="149"/>
      <c r="AN968" s="149"/>
      <c r="AO968" s="149"/>
      <c r="AP968" s="149"/>
      <c r="AQ968" s="149"/>
      <c r="AR968" s="149"/>
      <c r="AS968" s="149"/>
      <c r="AT968" s="149"/>
      <c r="AU968" s="149"/>
      <c r="AV968" s="149"/>
      <c r="AW968" s="149"/>
      <c r="AX968" s="149"/>
      <c r="AY968" s="149"/>
      <c r="AZ968" s="149"/>
      <c r="BA968" s="149"/>
      <c r="BB968" s="149"/>
      <c r="BC968" s="149"/>
      <c r="BD968" s="149"/>
      <c r="BE968" s="149"/>
      <c r="BF968" s="149"/>
      <c r="BG968" s="149"/>
      <c r="BH968" s="149"/>
    </row>
    <row r="969" spans="1:60" outlineLevel="1" x14ac:dyDescent="0.2">
      <c r="A969" s="154"/>
      <c r="B969" s="155"/>
      <c r="C969" s="253" t="s">
        <v>211</v>
      </c>
      <c r="D969" s="254"/>
      <c r="E969" s="254"/>
      <c r="F969" s="254"/>
      <c r="G969" s="254"/>
      <c r="H969" s="156"/>
      <c r="I969" s="156"/>
      <c r="J969" s="156"/>
      <c r="K969" s="156"/>
      <c r="L969" s="156"/>
      <c r="M969" s="156"/>
      <c r="N969" s="156"/>
      <c r="O969" s="156"/>
      <c r="P969" s="156"/>
      <c r="Q969" s="156"/>
      <c r="R969" s="156"/>
      <c r="S969" s="156"/>
      <c r="T969" s="156"/>
      <c r="U969" s="156"/>
      <c r="V969" s="156"/>
      <c r="W969" s="156"/>
      <c r="X969" s="156"/>
      <c r="Y969" s="149"/>
      <c r="Z969" s="149"/>
      <c r="AA969" s="149"/>
      <c r="AB969" s="149"/>
      <c r="AC969" s="149"/>
      <c r="AD969" s="149"/>
      <c r="AE969" s="149"/>
      <c r="AF969" s="149"/>
      <c r="AG969" s="149" t="s">
        <v>161</v>
      </c>
      <c r="AH969" s="149"/>
      <c r="AI969" s="149"/>
      <c r="AJ969" s="149"/>
      <c r="AK969" s="149"/>
      <c r="AL969" s="149"/>
      <c r="AM969" s="149"/>
      <c r="AN969" s="149"/>
      <c r="AO969" s="149"/>
      <c r="AP969" s="149"/>
      <c r="AQ969" s="149"/>
      <c r="AR969" s="149"/>
      <c r="AS969" s="149"/>
      <c r="AT969" s="149"/>
      <c r="AU969" s="149"/>
      <c r="AV969" s="149"/>
      <c r="AW969" s="149"/>
      <c r="AX969" s="149"/>
      <c r="AY969" s="149"/>
      <c r="AZ969" s="149"/>
      <c r="BA969" s="149"/>
      <c r="BB969" s="149"/>
      <c r="BC969" s="149"/>
      <c r="BD969" s="149"/>
      <c r="BE969" s="149"/>
      <c r="BF969" s="149"/>
      <c r="BG969" s="149"/>
      <c r="BH969" s="149"/>
    </row>
    <row r="970" spans="1:60" ht="22.5" outlineLevel="1" x14ac:dyDescent="0.2">
      <c r="A970" s="165">
        <v>246</v>
      </c>
      <c r="B970" s="166" t="s">
        <v>1019</v>
      </c>
      <c r="C970" s="180" t="s">
        <v>1021</v>
      </c>
      <c r="D970" s="181" t="s">
        <v>238</v>
      </c>
      <c r="E970" s="168">
        <v>30</v>
      </c>
      <c r="F970" s="167"/>
      <c r="G970" s="168">
        <f>ROUND(E970*F970,2)</f>
        <v>0</v>
      </c>
      <c r="H970" s="167"/>
      <c r="I970" s="168">
        <f>ROUND(E970*H970,2)</f>
        <v>0</v>
      </c>
      <c r="J970" s="167"/>
      <c r="K970" s="168">
        <f>ROUND(E970*J970,2)</f>
        <v>0</v>
      </c>
      <c r="L970" s="168">
        <v>21</v>
      </c>
      <c r="M970" s="168">
        <f>G970*(1+L970/100)</f>
        <v>0</v>
      </c>
      <c r="N970" s="168">
        <v>1.6000000000000001E-4</v>
      </c>
      <c r="O970" s="168">
        <f>ROUND(E970*N970,2)</f>
        <v>0</v>
      </c>
      <c r="P970" s="168">
        <v>0</v>
      </c>
      <c r="Q970" s="168">
        <f>ROUND(E970*P970,2)</f>
        <v>0</v>
      </c>
      <c r="R970" s="168"/>
      <c r="S970" s="168" t="s">
        <v>157</v>
      </c>
      <c r="T970" s="169" t="s">
        <v>157</v>
      </c>
      <c r="U970" s="156">
        <v>0.17</v>
      </c>
      <c r="V970" s="156">
        <f>ROUND(E970*U970,2)</f>
        <v>5.0999999999999996</v>
      </c>
      <c r="W970" s="156"/>
      <c r="X970" s="156" t="s">
        <v>158</v>
      </c>
      <c r="Y970" s="149"/>
      <c r="Z970" s="149"/>
      <c r="AA970" s="149"/>
      <c r="AB970" s="149"/>
      <c r="AC970" s="149"/>
      <c r="AD970" s="149"/>
      <c r="AE970" s="149"/>
      <c r="AF970" s="149"/>
      <c r="AG970" s="149" t="s">
        <v>1014</v>
      </c>
      <c r="AH970" s="149"/>
      <c r="AI970" s="149"/>
      <c r="AJ970" s="149"/>
      <c r="AK970" s="149"/>
      <c r="AL970" s="149"/>
      <c r="AM970" s="149"/>
      <c r="AN970" s="149"/>
      <c r="AO970" s="149"/>
      <c r="AP970" s="149"/>
      <c r="AQ970" s="149"/>
      <c r="AR970" s="149"/>
      <c r="AS970" s="149"/>
      <c r="AT970" s="149"/>
      <c r="AU970" s="149"/>
      <c r="AV970" s="149"/>
      <c r="AW970" s="149"/>
      <c r="AX970" s="149"/>
      <c r="AY970" s="149"/>
      <c r="AZ970" s="149"/>
      <c r="BA970" s="149"/>
      <c r="BB970" s="149"/>
      <c r="BC970" s="149"/>
      <c r="BD970" s="149"/>
      <c r="BE970" s="149"/>
      <c r="BF970" s="149"/>
      <c r="BG970" s="149"/>
      <c r="BH970" s="149"/>
    </row>
    <row r="971" spans="1:60" outlineLevel="1" x14ac:dyDescent="0.2">
      <c r="A971" s="154"/>
      <c r="B971" s="155"/>
      <c r="C971" s="253" t="s">
        <v>211</v>
      </c>
      <c r="D971" s="254"/>
      <c r="E971" s="254"/>
      <c r="F971" s="254"/>
      <c r="G971" s="254"/>
      <c r="H971" s="156"/>
      <c r="I971" s="156"/>
      <c r="J971" s="156"/>
      <c r="K971" s="156"/>
      <c r="L971" s="156"/>
      <c r="M971" s="156"/>
      <c r="N971" s="156"/>
      <c r="O971" s="156"/>
      <c r="P971" s="156"/>
      <c r="Q971" s="156"/>
      <c r="R971" s="156"/>
      <c r="S971" s="156"/>
      <c r="T971" s="156"/>
      <c r="U971" s="156"/>
      <c r="V971" s="156"/>
      <c r="W971" s="156"/>
      <c r="X971" s="156"/>
      <c r="Y971" s="149"/>
      <c r="Z971" s="149"/>
      <c r="AA971" s="149"/>
      <c r="AB971" s="149"/>
      <c r="AC971" s="149"/>
      <c r="AD971" s="149"/>
      <c r="AE971" s="149"/>
      <c r="AF971" s="149"/>
      <c r="AG971" s="149" t="s">
        <v>161</v>
      </c>
      <c r="AH971" s="149"/>
      <c r="AI971" s="149"/>
      <c r="AJ971" s="149"/>
      <c r="AK971" s="149"/>
      <c r="AL971" s="149"/>
      <c r="AM971" s="149"/>
      <c r="AN971" s="149"/>
      <c r="AO971" s="149"/>
      <c r="AP971" s="149"/>
      <c r="AQ971" s="149"/>
      <c r="AR971" s="149"/>
      <c r="AS971" s="149"/>
      <c r="AT971" s="149"/>
      <c r="AU971" s="149"/>
      <c r="AV971" s="149"/>
      <c r="AW971" s="149"/>
      <c r="AX971" s="149"/>
      <c r="AY971" s="149"/>
      <c r="AZ971" s="149"/>
      <c r="BA971" s="149"/>
      <c r="BB971" s="149"/>
      <c r="BC971" s="149"/>
      <c r="BD971" s="149"/>
      <c r="BE971" s="149"/>
      <c r="BF971" s="149"/>
      <c r="BG971" s="149"/>
      <c r="BH971" s="149"/>
    </row>
    <row r="972" spans="1:60" ht="22.5" outlineLevel="1" x14ac:dyDescent="0.2">
      <c r="A972" s="165">
        <v>247</v>
      </c>
      <c r="B972" s="166" t="s">
        <v>1022</v>
      </c>
      <c r="C972" s="180" t="s">
        <v>1023</v>
      </c>
      <c r="D972" s="181" t="s">
        <v>191</v>
      </c>
      <c r="E972" s="168">
        <v>38</v>
      </c>
      <c r="F972" s="167"/>
      <c r="G972" s="168">
        <f>ROUND(E972*F972,2)</f>
        <v>0</v>
      </c>
      <c r="H972" s="167"/>
      <c r="I972" s="168">
        <f>ROUND(E972*H972,2)</f>
        <v>0</v>
      </c>
      <c r="J972" s="167"/>
      <c r="K972" s="168">
        <f>ROUND(E972*J972,2)</f>
        <v>0</v>
      </c>
      <c r="L972" s="168">
        <v>21</v>
      </c>
      <c r="M972" s="168">
        <f>G972*(1+L972/100)</f>
        <v>0</v>
      </c>
      <c r="N972" s="168">
        <v>2.0000000000000002E-5</v>
      </c>
      <c r="O972" s="168">
        <f>ROUND(E972*N972,2)</f>
        <v>0</v>
      </c>
      <c r="P972" s="168">
        <v>0</v>
      </c>
      <c r="Q972" s="168">
        <f>ROUND(E972*P972,2)</f>
        <v>0</v>
      </c>
      <c r="R972" s="168"/>
      <c r="S972" s="168" t="s">
        <v>157</v>
      </c>
      <c r="T972" s="169" t="s">
        <v>157</v>
      </c>
      <c r="U972" s="156">
        <v>0.14000000000000001</v>
      </c>
      <c r="V972" s="156">
        <f>ROUND(E972*U972,2)</f>
        <v>5.32</v>
      </c>
      <c r="W972" s="156"/>
      <c r="X972" s="156" t="s">
        <v>158</v>
      </c>
      <c r="Y972" s="149"/>
      <c r="Z972" s="149"/>
      <c r="AA972" s="149"/>
      <c r="AB972" s="149"/>
      <c r="AC972" s="149"/>
      <c r="AD972" s="149"/>
      <c r="AE972" s="149"/>
      <c r="AF972" s="149"/>
      <c r="AG972" s="149" t="s">
        <v>1014</v>
      </c>
      <c r="AH972" s="149"/>
      <c r="AI972" s="149"/>
      <c r="AJ972" s="149"/>
      <c r="AK972" s="149"/>
      <c r="AL972" s="149"/>
      <c r="AM972" s="149"/>
      <c r="AN972" s="149"/>
      <c r="AO972" s="149"/>
      <c r="AP972" s="149"/>
      <c r="AQ972" s="149"/>
      <c r="AR972" s="149"/>
      <c r="AS972" s="149"/>
      <c r="AT972" s="149"/>
      <c r="AU972" s="149"/>
      <c r="AV972" s="149"/>
      <c r="AW972" s="149"/>
      <c r="AX972" s="149"/>
      <c r="AY972" s="149"/>
      <c r="AZ972" s="149"/>
      <c r="BA972" s="149"/>
      <c r="BB972" s="149"/>
      <c r="BC972" s="149"/>
      <c r="BD972" s="149"/>
      <c r="BE972" s="149"/>
      <c r="BF972" s="149"/>
      <c r="BG972" s="149"/>
      <c r="BH972" s="149"/>
    </row>
    <row r="973" spans="1:60" outlineLevel="1" x14ac:dyDescent="0.2">
      <c r="A973" s="154"/>
      <c r="B973" s="155"/>
      <c r="C973" s="253" t="s">
        <v>211</v>
      </c>
      <c r="D973" s="254"/>
      <c r="E973" s="254"/>
      <c r="F973" s="254"/>
      <c r="G973" s="254"/>
      <c r="H973" s="156"/>
      <c r="I973" s="156"/>
      <c r="J973" s="156"/>
      <c r="K973" s="156"/>
      <c r="L973" s="156"/>
      <c r="M973" s="156"/>
      <c r="N973" s="156"/>
      <c r="O973" s="156"/>
      <c r="P973" s="156"/>
      <c r="Q973" s="156"/>
      <c r="R973" s="156"/>
      <c r="S973" s="156"/>
      <c r="T973" s="156"/>
      <c r="U973" s="156"/>
      <c r="V973" s="156"/>
      <c r="W973" s="156"/>
      <c r="X973" s="156"/>
      <c r="Y973" s="149"/>
      <c r="Z973" s="149"/>
      <c r="AA973" s="149"/>
      <c r="AB973" s="149"/>
      <c r="AC973" s="149"/>
      <c r="AD973" s="149"/>
      <c r="AE973" s="149"/>
      <c r="AF973" s="149"/>
      <c r="AG973" s="149" t="s">
        <v>161</v>
      </c>
      <c r="AH973" s="149"/>
      <c r="AI973" s="149"/>
      <c r="AJ973" s="149"/>
      <c r="AK973" s="149"/>
      <c r="AL973" s="149"/>
      <c r="AM973" s="149"/>
      <c r="AN973" s="149"/>
      <c r="AO973" s="149"/>
      <c r="AP973" s="149"/>
      <c r="AQ973" s="149"/>
      <c r="AR973" s="149"/>
      <c r="AS973" s="149"/>
      <c r="AT973" s="149"/>
      <c r="AU973" s="149"/>
      <c r="AV973" s="149"/>
      <c r="AW973" s="149"/>
      <c r="AX973" s="149"/>
      <c r="AY973" s="149"/>
      <c r="AZ973" s="149"/>
      <c r="BA973" s="149"/>
      <c r="BB973" s="149"/>
      <c r="BC973" s="149"/>
      <c r="BD973" s="149"/>
      <c r="BE973" s="149"/>
      <c r="BF973" s="149"/>
      <c r="BG973" s="149"/>
      <c r="BH973" s="149"/>
    </row>
    <row r="974" spans="1:60" ht="22.5" outlineLevel="1" x14ac:dyDescent="0.2">
      <c r="A974" s="165">
        <v>248</v>
      </c>
      <c r="B974" s="166" t="s">
        <v>1024</v>
      </c>
      <c r="C974" s="180" t="s">
        <v>1025</v>
      </c>
      <c r="D974" s="181" t="s">
        <v>191</v>
      </c>
      <c r="E974" s="168">
        <v>12</v>
      </c>
      <c r="F974" s="167"/>
      <c r="G974" s="168">
        <f>ROUND(E974*F974,2)</f>
        <v>0</v>
      </c>
      <c r="H974" s="167"/>
      <c r="I974" s="168">
        <f>ROUND(E974*H974,2)</f>
        <v>0</v>
      </c>
      <c r="J974" s="167"/>
      <c r="K974" s="168">
        <f>ROUND(E974*J974,2)</f>
        <v>0</v>
      </c>
      <c r="L974" s="168">
        <v>21</v>
      </c>
      <c r="M974" s="168">
        <f>G974*(1+L974/100)</f>
        <v>0</v>
      </c>
      <c r="N974" s="168">
        <v>9.0000000000000006E-5</v>
      </c>
      <c r="O974" s="168">
        <f>ROUND(E974*N974,2)</f>
        <v>0</v>
      </c>
      <c r="P974" s="168">
        <v>0</v>
      </c>
      <c r="Q974" s="168">
        <f>ROUND(E974*P974,2)</f>
        <v>0</v>
      </c>
      <c r="R974" s="168"/>
      <c r="S974" s="168" t="s">
        <v>157</v>
      </c>
      <c r="T974" s="169" t="s">
        <v>157</v>
      </c>
      <c r="U974" s="156">
        <v>0.39</v>
      </c>
      <c r="V974" s="156">
        <f>ROUND(E974*U974,2)</f>
        <v>4.68</v>
      </c>
      <c r="W974" s="156"/>
      <c r="X974" s="156" t="s">
        <v>158</v>
      </c>
      <c r="Y974" s="149"/>
      <c r="Z974" s="149"/>
      <c r="AA974" s="149"/>
      <c r="AB974" s="149"/>
      <c r="AC974" s="149"/>
      <c r="AD974" s="149"/>
      <c r="AE974" s="149"/>
      <c r="AF974" s="149"/>
      <c r="AG974" s="149" t="s">
        <v>1014</v>
      </c>
      <c r="AH974" s="149"/>
      <c r="AI974" s="149"/>
      <c r="AJ974" s="149"/>
      <c r="AK974" s="149"/>
      <c r="AL974" s="149"/>
      <c r="AM974" s="149"/>
      <c r="AN974" s="149"/>
      <c r="AO974" s="149"/>
      <c r="AP974" s="149"/>
      <c r="AQ974" s="149"/>
      <c r="AR974" s="149"/>
      <c r="AS974" s="149"/>
      <c r="AT974" s="149"/>
      <c r="AU974" s="149"/>
      <c r="AV974" s="149"/>
      <c r="AW974" s="149"/>
      <c r="AX974" s="149"/>
      <c r="AY974" s="149"/>
      <c r="AZ974" s="149"/>
      <c r="BA974" s="149"/>
      <c r="BB974" s="149"/>
      <c r="BC974" s="149"/>
      <c r="BD974" s="149"/>
      <c r="BE974" s="149"/>
      <c r="BF974" s="149"/>
      <c r="BG974" s="149"/>
      <c r="BH974" s="149"/>
    </row>
    <row r="975" spans="1:60" outlineLevel="1" x14ac:dyDescent="0.2">
      <c r="A975" s="154"/>
      <c r="B975" s="155"/>
      <c r="C975" s="253" t="s">
        <v>211</v>
      </c>
      <c r="D975" s="254"/>
      <c r="E975" s="254"/>
      <c r="F975" s="254"/>
      <c r="G975" s="254"/>
      <c r="H975" s="156"/>
      <c r="I975" s="156"/>
      <c r="J975" s="156"/>
      <c r="K975" s="156"/>
      <c r="L975" s="156"/>
      <c r="M975" s="156"/>
      <c r="N975" s="156"/>
      <c r="O975" s="156"/>
      <c r="P975" s="156"/>
      <c r="Q975" s="156"/>
      <c r="R975" s="156"/>
      <c r="S975" s="156"/>
      <c r="T975" s="156"/>
      <c r="U975" s="156"/>
      <c r="V975" s="156"/>
      <c r="W975" s="156"/>
      <c r="X975" s="156"/>
      <c r="Y975" s="149"/>
      <c r="Z975" s="149"/>
      <c r="AA975" s="149"/>
      <c r="AB975" s="149"/>
      <c r="AC975" s="149"/>
      <c r="AD975" s="149"/>
      <c r="AE975" s="149"/>
      <c r="AF975" s="149"/>
      <c r="AG975" s="149" t="s">
        <v>161</v>
      </c>
      <c r="AH975" s="149"/>
      <c r="AI975" s="149"/>
      <c r="AJ975" s="149"/>
      <c r="AK975" s="149"/>
      <c r="AL975" s="149"/>
      <c r="AM975" s="149"/>
      <c r="AN975" s="149"/>
      <c r="AO975" s="149"/>
      <c r="AP975" s="149"/>
      <c r="AQ975" s="149"/>
      <c r="AR975" s="149"/>
      <c r="AS975" s="149"/>
      <c r="AT975" s="149"/>
      <c r="AU975" s="149"/>
      <c r="AV975" s="149"/>
      <c r="AW975" s="149"/>
      <c r="AX975" s="149"/>
      <c r="AY975" s="149"/>
      <c r="AZ975" s="149"/>
      <c r="BA975" s="149"/>
      <c r="BB975" s="149"/>
      <c r="BC975" s="149"/>
      <c r="BD975" s="149"/>
      <c r="BE975" s="149"/>
      <c r="BF975" s="149"/>
      <c r="BG975" s="149"/>
      <c r="BH975" s="149"/>
    </row>
    <row r="976" spans="1:60" ht="22.5" outlineLevel="1" x14ac:dyDescent="0.2">
      <c r="A976" s="165">
        <v>249</v>
      </c>
      <c r="B976" s="166" t="s">
        <v>1026</v>
      </c>
      <c r="C976" s="180" t="s">
        <v>1027</v>
      </c>
      <c r="D976" s="181" t="s">
        <v>191</v>
      </c>
      <c r="E976" s="168">
        <v>2</v>
      </c>
      <c r="F976" s="167"/>
      <c r="G976" s="168">
        <f>ROUND(E976*F976,2)</f>
        <v>0</v>
      </c>
      <c r="H976" s="167"/>
      <c r="I976" s="168">
        <f>ROUND(E976*H976,2)</f>
        <v>0</v>
      </c>
      <c r="J976" s="167"/>
      <c r="K976" s="168">
        <f>ROUND(E976*J976,2)</f>
        <v>0</v>
      </c>
      <c r="L976" s="168">
        <v>21</v>
      </c>
      <c r="M976" s="168">
        <f>G976*(1+L976/100)</f>
        <v>0</v>
      </c>
      <c r="N976" s="168">
        <v>2.2000000000000001E-4</v>
      </c>
      <c r="O976" s="168">
        <f>ROUND(E976*N976,2)</f>
        <v>0</v>
      </c>
      <c r="P976" s="168">
        <v>0</v>
      </c>
      <c r="Q976" s="168">
        <f>ROUND(E976*P976,2)</f>
        <v>0</v>
      </c>
      <c r="R976" s="168"/>
      <c r="S976" s="168" t="s">
        <v>157</v>
      </c>
      <c r="T976" s="169" t="s">
        <v>157</v>
      </c>
      <c r="U976" s="156">
        <v>0.43</v>
      </c>
      <c r="V976" s="156">
        <f>ROUND(E976*U976,2)</f>
        <v>0.86</v>
      </c>
      <c r="W976" s="156"/>
      <c r="X976" s="156" t="s">
        <v>158</v>
      </c>
      <c r="Y976" s="149"/>
      <c r="Z976" s="149"/>
      <c r="AA976" s="149"/>
      <c r="AB976" s="149"/>
      <c r="AC976" s="149"/>
      <c r="AD976" s="149"/>
      <c r="AE976" s="149"/>
      <c r="AF976" s="149"/>
      <c r="AG976" s="149" t="s">
        <v>1014</v>
      </c>
      <c r="AH976" s="149"/>
      <c r="AI976" s="149"/>
      <c r="AJ976" s="149"/>
      <c r="AK976" s="149"/>
      <c r="AL976" s="149"/>
      <c r="AM976" s="149"/>
      <c r="AN976" s="149"/>
      <c r="AO976" s="149"/>
      <c r="AP976" s="149"/>
      <c r="AQ976" s="149"/>
      <c r="AR976" s="149"/>
      <c r="AS976" s="149"/>
      <c r="AT976" s="149"/>
      <c r="AU976" s="149"/>
      <c r="AV976" s="149"/>
      <c r="AW976" s="149"/>
      <c r="AX976" s="149"/>
      <c r="AY976" s="149"/>
      <c r="AZ976" s="149"/>
      <c r="BA976" s="149"/>
      <c r="BB976" s="149"/>
      <c r="BC976" s="149"/>
      <c r="BD976" s="149"/>
      <c r="BE976" s="149"/>
      <c r="BF976" s="149"/>
      <c r="BG976" s="149"/>
      <c r="BH976" s="149"/>
    </row>
    <row r="977" spans="1:60" outlineLevel="1" x14ac:dyDescent="0.2">
      <c r="A977" s="154"/>
      <c r="B977" s="155"/>
      <c r="C977" s="253" t="s">
        <v>211</v>
      </c>
      <c r="D977" s="254"/>
      <c r="E977" s="254"/>
      <c r="F977" s="254"/>
      <c r="G977" s="254"/>
      <c r="H977" s="156"/>
      <c r="I977" s="156"/>
      <c r="J977" s="156"/>
      <c r="K977" s="156"/>
      <c r="L977" s="156"/>
      <c r="M977" s="156"/>
      <c r="N977" s="156"/>
      <c r="O977" s="156"/>
      <c r="P977" s="156"/>
      <c r="Q977" s="156"/>
      <c r="R977" s="156"/>
      <c r="S977" s="156"/>
      <c r="T977" s="156"/>
      <c r="U977" s="156"/>
      <c r="V977" s="156"/>
      <c r="W977" s="156"/>
      <c r="X977" s="156"/>
      <c r="Y977" s="149"/>
      <c r="Z977" s="149"/>
      <c r="AA977" s="149"/>
      <c r="AB977" s="149"/>
      <c r="AC977" s="149"/>
      <c r="AD977" s="149"/>
      <c r="AE977" s="149"/>
      <c r="AF977" s="149"/>
      <c r="AG977" s="149" t="s">
        <v>161</v>
      </c>
      <c r="AH977" s="149"/>
      <c r="AI977" s="149"/>
      <c r="AJ977" s="149"/>
      <c r="AK977" s="149"/>
      <c r="AL977" s="149"/>
      <c r="AM977" s="149"/>
      <c r="AN977" s="149"/>
      <c r="AO977" s="149"/>
      <c r="AP977" s="149"/>
      <c r="AQ977" s="149"/>
      <c r="AR977" s="149"/>
      <c r="AS977" s="149"/>
      <c r="AT977" s="149"/>
      <c r="AU977" s="149"/>
      <c r="AV977" s="149"/>
      <c r="AW977" s="149"/>
      <c r="AX977" s="149"/>
      <c r="AY977" s="149"/>
      <c r="AZ977" s="149"/>
      <c r="BA977" s="149"/>
      <c r="BB977" s="149"/>
      <c r="BC977" s="149"/>
      <c r="BD977" s="149"/>
      <c r="BE977" s="149"/>
      <c r="BF977" s="149"/>
      <c r="BG977" s="149"/>
      <c r="BH977" s="149"/>
    </row>
    <row r="978" spans="1:60" ht="22.5" outlineLevel="1" x14ac:dyDescent="0.2">
      <c r="A978" s="165">
        <v>250</v>
      </c>
      <c r="B978" s="166" t="s">
        <v>1028</v>
      </c>
      <c r="C978" s="180" t="s">
        <v>1029</v>
      </c>
      <c r="D978" s="181" t="s">
        <v>191</v>
      </c>
      <c r="E978" s="168">
        <v>41</v>
      </c>
      <c r="F978" s="167"/>
      <c r="G978" s="168">
        <f>ROUND(E978*F978,2)</f>
        <v>0</v>
      </c>
      <c r="H978" s="167"/>
      <c r="I978" s="168">
        <f>ROUND(E978*H978,2)</f>
        <v>0</v>
      </c>
      <c r="J978" s="167"/>
      <c r="K978" s="168">
        <f>ROUND(E978*J978,2)</f>
        <v>0</v>
      </c>
      <c r="L978" s="168">
        <v>21</v>
      </c>
      <c r="M978" s="168">
        <f>G978*(1+L978/100)</f>
        <v>0</v>
      </c>
      <c r="N978" s="168">
        <v>0</v>
      </c>
      <c r="O978" s="168">
        <f>ROUND(E978*N978,2)</f>
        <v>0</v>
      </c>
      <c r="P978" s="168">
        <v>0</v>
      </c>
      <c r="Q978" s="168">
        <f>ROUND(E978*P978,2)</f>
        <v>0</v>
      </c>
      <c r="R978" s="168"/>
      <c r="S978" s="168" t="s">
        <v>157</v>
      </c>
      <c r="T978" s="169" t="s">
        <v>157</v>
      </c>
      <c r="U978" s="156">
        <v>0.01</v>
      </c>
      <c r="V978" s="156">
        <f>ROUND(E978*U978,2)</f>
        <v>0.41</v>
      </c>
      <c r="W978" s="156"/>
      <c r="X978" s="156" t="s">
        <v>158</v>
      </c>
      <c r="Y978" s="149"/>
      <c r="Z978" s="149"/>
      <c r="AA978" s="149"/>
      <c r="AB978" s="149"/>
      <c r="AC978" s="149"/>
      <c r="AD978" s="149"/>
      <c r="AE978" s="149"/>
      <c r="AF978" s="149"/>
      <c r="AG978" s="149" t="s">
        <v>1014</v>
      </c>
      <c r="AH978" s="149"/>
      <c r="AI978" s="149"/>
      <c r="AJ978" s="149"/>
      <c r="AK978" s="149"/>
      <c r="AL978" s="149"/>
      <c r="AM978" s="149"/>
      <c r="AN978" s="149"/>
      <c r="AO978" s="149"/>
      <c r="AP978" s="149"/>
      <c r="AQ978" s="149"/>
      <c r="AR978" s="149"/>
      <c r="AS978" s="149"/>
      <c r="AT978" s="149"/>
      <c r="AU978" s="149"/>
      <c r="AV978" s="149"/>
      <c r="AW978" s="149"/>
      <c r="AX978" s="149"/>
      <c r="AY978" s="149"/>
      <c r="AZ978" s="149"/>
      <c r="BA978" s="149"/>
      <c r="BB978" s="149"/>
      <c r="BC978" s="149"/>
      <c r="BD978" s="149"/>
      <c r="BE978" s="149"/>
      <c r="BF978" s="149"/>
      <c r="BG978" s="149"/>
      <c r="BH978" s="149"/>
    </row>
    <row r="979" spans="1:60" outlineLevel="1" x14ac:dyDescent="0.2">
      <c r="A979" s="154"/>
      <c r="B979" s="155"/>
      <c r="C979" s="253" t="s">
        <v>211</v>
      </c>
      <c r="D979" s="254"/>
      <c r="E979" s="254"/>
      <c r="F979" s="254"/>
      <c r="G979" s="254"/>
      <c r="H979" s="156"/>
      <c r="I979" s="156"/>
      <c r="J979" s="156"/>
      <c r="K979" s="156"/>
      <c r="L979" s="156"/>
      <c r="M979" s="156"/>
      <c r="N979" s="156"/>
      <c r="O979" s="156"/>
      <c r="P979" s="156"/>
      <c r="Q979" s="156"/>
      <c r="R979" s="156"/>
      <c r="S979" s="156"/>
      <c r="T979" s="156"/>
      <c r="U979" s="156"/>
      <c r="V979" s="156"/>
      <c r="W979" s="156"/>
      <c r="X979" s="156"/>
      <c r="Y979" s="149"/>
      <c r="Z979" s="149"/>
      <c r="AA979" s="149"/>
      <c r="AB979" s="149"/>
      <c r="AC979" s="149"/>
      <c r="AD979" s="149"/>
      <c r="AE979" s="149"/>
      <c r="AF979" s="149"/>
      <c r="AG979" s="149" t="s">
        <v>161</v>
      </c>
      <c r="AH979" s="149"/>
      <c r="AI979" s="149"/>
      <c r="AJ979" s="149"/>
      <c r="AK979" s="149"/>
      <c r="AL979" s="149"/>
      <c r="AM979" s="149"/>
      <c r="AN979" s="149"/>
      <c r="AO979" s="149"/>
      <c r="AP979" s="149"/>
      <c r="AQ979" s="149"/>
      <c r="AR979" s="149"/>
      <c r="AS979" s="149"/>
      <c r="AT979" s="149"/>
      <c r="AU979" s="149"/>
      <c r="AV979" s="149"/>
      <c r="AW979" s="149"/>
      <c r="AX979" s="149"/>
      <c r="AY979" s="149"/>
      <c r="AZ979" s="149"/>
      <c r="BA979" s="149"/>
      <c r="BB979" s="149"/>
      <c r="BC979" s="149"/>
      <c r="BD979" s="149"/>
      <c r="BE979" s="149"/>
      <c r="BF979" s="149"/>
      <c r="BG979" s="149"/>
      <c r="BH979" s="149"/>
    </row>
    <row r="980" spans="1:60" outlineLevel="1" x14ac:dyDescent="0.2">
      <c r="A980" s="165">
        <v>251</v>
      </c>
      <c r="B980" s="166" t="s">
        <v>1030</v>
      </c>
      <c r="C980" s="180" t="s">
        <v>1031</v>
      </c>
      <c r="D980" s="181" t="s">
        <v>191</v>
      </c>
      <c r="E980" s="168">
        <v>71</v>
      </c>
      <c r="F980" s="167"/>
      <c r="G980" s="168">
        <f>ROUND(E980*F980,2)</f>
        <v>0</v>
      </c>
      <c r="H980" s="167"/>
      <c r="I980" s="168">
        <f>ROUND(E980*H980,2)</f>
        <v>0</v>
      </c>
      <c r="J980" s="167"/>
      <c r="K980" s="168">
        <f>ROUND(E980*J980,2)</f>
        <v>0</v>
      </c>
      <c r="L980" s="168">
        <v>21</v>
      </c>
      <c r="M980" s="168">
        <f>G980*(1+L980/100)</f>
        <v>0</v>
      </c>
      <c r="N980" s="168">
        <v>0</v>
      </c>
      <c r="O980" s="168">
        <f>ROUND(E980*N980,2)</f>
        <v>0</v>
      </c>
      <c r="P980" s="168">
        <v>0</v>
      </c>
      <c r="Q980" s="168">
        <f>ROUND(E980*P980,2)</f>
        <v>0</v>
      </c>
      <c r="R980" s="168"/>
      <c r="S980" s="168" t="s">
        <v>157</v>
      </c>
      <c r="T980" s="169" t="s">
        <v>157</v>
      </c>
      <c r="U980" s="156">
        <v>0.05</v>
      </c>
      <c r="V980" s="156">
        <f>ROUND(E980*U980,2)</f>
        <v>3.55</v>
      </c>
      <c r="W980" s="156"/>
      <c r="X980" s="156" t="s">
        <v>158</v>
      </c>
      <c r="Y980" s="149"/>
      <c r="Z980" s="149"/>
      <c r="AA980" s="149"/>
      <c r="AB980" s="149"/>
      <c r="AC980" s="149"/>
      <c r="AD980" s="149"/>
      <c r="AE980" s="149"/>
      <c r="AF980" s="149"/>
      <c r="AG980" s="149" t="s">
        <v>1014</v>
      </c>
      <c r="AH980" s="149"/>
      <c r="AI980" s="149"/>
      <c r="AJ980" s="149"/>
      <c r="AK980" s="149"/>
      <c r="AL980" s="149"/>
      <c r="AM980" s="149"/>
      <c r="AN980" s="149"/>
      <c r="AO980" s="149"/>
      <c r="AP980" s="149"/>
      <c r="AQ980" s="149"/>
      <c r="AR980" s="149"/>
      <c r="AS980" s="149"/>
      <c r="AT980" s="149"/>
      <c r="AU980" s="149"/>
      <c r="AV980" s="149"/>
      <c r="AW980" s="149"/>
      <c r="AX980" s="149"/>
      <c r="AY980" s="149"/>
      <c r="AZ980" s="149"/>
      <c r="BA980" s="149"/>
      <c r="BB980" s="149"/>
      <c r="BC980" s="149"/>
      <c r="BD980" s="149"/>
      <c r="BE980" s="149"/>
      <c r="BF980" s="149"/>
      <c r="BG980" s="149"/>
      <c r="BH980" s="149"/>
    </row>
    <row r="981" spans="1:60" outlineLevel="1" x14ac:dyDescent="0.2">
      <c r="A981" s="154"/>
      <c r="B981" s="155"/>
      <c r="C981" s="253" t="s">
        <v>211</v>
      </c>
      <c r="D981" s="254"/>
      <c r="E981" s="254"/>
      <c r="F981" s="254"/>
      <c r="G981" s="254"/>
      <c r="H981" s="156"/>
      <c r="I981" s="156"/>
      <c r="J981" s="156"/>
      <c r="K981" s="156"/>
      <c r="L981" s="156"/>
      <c r="M981" s="156"/>
      <c r="N981" s="156"/>
      <c r="O981" s="156"/>
      <c r="P981" s="156"/>
      <c r="Q981" s="156"/>
      <c r="R981" s="156"/>
      <c r="S981" s="156"/>
      <c r="T981" s="156"/>
      <c r="U981" s="156"/>
      <c r="V981" s="156"/>
      <c r="W981" s="156"/>
      <c r="X981" s="156"/>
      <c r="Y981" s="149"/>
      <c r="Z981" s="149"/>
      <c r="AA981" s="149"/>
      <c r="AB981" s="149"/>
      <c r="AC981" s="149"/>
      <c r="AD981" s="149"/>
      <c r="AE981" s="149"/>
      <c r="AF981" s="149"/>
      <c r="AG981" s="149" t="s">
        <v>161</v>
      </c>
      <c r="AH981" s="149"/>
      <c r="AI981" s="149"/>
      <c r="AJ981" s="149"/>
      <c r="AK981" s="149"/>
      <c r="AL981" s="149"/>
      <c r="AM981" s="149"/>
      <c r="AN981" s="149"/>
      <c r="AO981" s="149"/>
      <c r="AP981" s="149"/>
      <c r="AQ981" s="149"/>
      <c r="AR981" s="149"/>
      <c r="AS981" s="149"/>
      <c r="AT981" s="149"/>
      <c r="AU981" s="149"/>
      <c r="AV981" s="149"/>
      <c r="AW981" s="149"/>
      <c r="AX981" s="149"/>
      <c r="AY981" s="149"/>
      <c r="AZ981" s="149"/>
      <c r="BA981" s="149"/>
      <c r="BB981" s="149"/>
      <c r="BC981" s="149"/>
      <c r="BD981" s="149"/>
      <c r="BE981" s="149"/>
      <c r="BF981" s="149"/>
      <c r="BG981" s="149"/>
      <c r="BH981" s="149"/>
    </row>
    <row r="982" spans="1:60" outlineLevel="1" x14ac:dyDescent="0.2">
      <c r="A982" s="165">
        <v>252</v>
      </c>
      <c r="B982" s="166" t="s">
        <v>1032</v>
      </c>
      <c r="C982" s="180" t="s">
        <v>1033</v>
      </c>
      <c r="D982" s="181" t="s">
        <v>191</v>
      </c>
      <c r="E982" s="168">
        <v>10</v>
      </c>
      <c r="F982" s="167"/>
      <c r="G982" s="168">
        <f>ROUND(E982*F982,2)</f>
        <v>0</v>
      </c>
      <c r="H982" s="167"/>
      <c r="I982" s="168">
        <f>ROUND(E982*H982,2)</f>
        <v>0</v>
      </c>
      <c r="J982" s="167"/>
      <c r="K982" s="168">
        <f>ROUND(E982*J982,2)</f>
        <v>0</v>
      </c>
      <c r="L982" s="168">
        <v>21</v>
      </c>
      <c r="M982" s="168">
        <f>G982*(1+L982/100)</f>
        <v>0</v>
      </c>
      <c r="N982" s="168">
        <v>0</v>
      </c>
      <c r="O982" s="168">
        <f>ROUND(E982*N982,2)</f>
        <v>0</v>
      </c>
      <c r="P982" s="168">
        <v>0</v>
      </c>
      <c r="Q982" s="168">
        <f>ROUND(E982*P982,2)</f>
        <v>0</v>
      </c>
      <c r="R982" s="168"/>
      <c r="S982" s="168" t="s">
        <v>157</v>
      </c>
      <c r="T982" s="169" t="s">
        <v>157</v>
      </c>
      <c r="U982" s="156">
        <v>0.08</v>
      </c>
      <c r="V982" s="156">
        <f>ROUND(E982*U982,2)</f>
        <v>0.8</v>
      </c>
      <c r="W982" s="156"/>
      <c r="X982" s="156" t="s">
        <v>158</v>
      </c>
      <c r="Y982" s="149"/>
      <c r="Z982" s="149"/>
      <c r="AA982" s="149"/>
      <c r="AB982" s="149"/>
      <c r="AC982" s="149"/>
      <c r="AD982" s="149"/>
      <c r="AE982" s="149"/>
      <c r="AF982" s="149"/>
      <c r="AG982" s="149" t="s">
        <v>1014</v>
      </c>
      <c r="AH982" s="149"/>
      <c r="AI982" s="149"/>
      <c r="AJ982" s="149"/>
      <c r="AK982" s="149"/>
      <c r="AL982" s="149"/>
      <c r="AM982" s="149"/>
      <c r="AN982" s="149"/>
      <c r="AO982" s="149"/>
      <c r="AP982" s="149"/>
      <c r="AQ982" s="149"/>
      <c r="AR982" s="149"/>
      <c r="AS982" s="149"/>
      <c r="AT982" s="149"/>
      <c r="AU982" s="149"/>
      <c r="AV982" s="149"/>
      <c r="AW982" s="149"/>
      <c r="AX982" s="149"/>
      <c r="AY982" s="149"/>
      <c r="AZ982" s="149"/>
      <c r="BA982" s="149"/>
      <c r="BB982" s="149"/>
      <c r="BC982" s="149"/>
      <c r="BD982" s="149"/>
      <c r="BE982" s="149"/>
      <c r="BF982" s="149"/>
      <c r="BG982" s="149"/>
      <c r="BH982" s="149"/>
    </row>
    <row r="983" spans="1:60" outlineLevel="1" x14ac:dyDescent="0.2">
      <c r="A983" s="154"/>
      <c r="B983" s="155"/>
      <c r="C983" s="253" t="s">
        <v>211</v>
      </c>
      <c r="D983" s="254"/>
      <c r="E983" s="254"/>
      <c r="F983" s="254"/>
      <c r="G983" s="254"/>
      <c r="H983" s="156"/>
      <c r="I983" s="156"/>
      <c r="J983" s="156"/>
      <c r="K983" s="156"/>
      <c r="L983" s="156"/>
      <c r="M983" s="156"/>
      <c r="N983" s="156"/>
      <c r="O983" s="156"/>
      <c r="P983" s="156"/>
      <c r="Q983" s="156"/>
      <c r="R983" s="156"/>
      <c r="S983" s="156"/>
      <c r="T983" s="156"/>
      <c r="U983" s="156"/>
      <c r="V983" s="156"/>
      <c r="W983" s="156"/>
      <c r="X983" s="156"/>
      <c r="Y983" s="149"/>
      <c r="Z983" s="149"/>
      <c r="AA983" s="149"/>
      <c r="AB983" s="149"/>
      <c r="AC983" s="149"/>
      <c r="AD983" s="149"/>
      <c r="AE983" s="149"/>
      <c r="AF983" s="149"/>
      <c r="AG983" s="149" t="s">
        <v>161</v>
      </c>
      <c r="AH983" s="149"/>
      <c r="AI983" s="149"/>
      <c r="AJ983" s="149"/>
      <c r="AK983" s="149"/>
      <c r="AL983" s="149"/>
      <c r="AM983" s="149"/>
      <c r="AN983" s="149"/>
      <c r="AO983" s="149"/>
      <c r="AP983" s="149"/>
      <c r="AQ983" s="149"/>
      <c r="AR983" s="149"/>
      <c r="AS983" s="149"/>
      <c r="AT983" s="149"/>
      <c r="AU983" s="149"/>
      <c r="AV983" s="149"/>
      <c r="AW983" s="149"/>
      <c r="AX983" s="149"/>
      <c r="AY983" s="149"/>
      <c r="AZ983" s="149"/>
      <c r="BA983" s="149"/>
      <c r="BB983" s="149"/>
      <c r="BC983" s="149"/>
      <c r="BD983" s="149"/>
      <c r="BE983" s="149"/>
      <c r="BF983" s="149"/>
      <c r="BG983" s="149"/>
      <c r="BH983" s="149"/>
    </row>
    <row r="984" spans="1:60" ht="22.5" outlineLevel="1" x14ac:dyDescent="0.2">
      <c r="A984" s="165">
        <v>253</v>
      </c>
      <c r="B984" s="166" t="s">
        <v>1034</v>
      </c>
      <c r="C984" s="180" t="s">
        <v>1035</v>
      </c>
      <c r="D984" s="181" t="s">
        <v>191</v>
      </c>
      <c r="E984" s="168">
        <v>4</v>
      </c>
      <c r="F984" s="167"/>
      <c r="G984" s="168">
        <f>ROUND(E984*F984,2)</f>
        <v>0</v>
      </c>
      <c r="H984" s="167"/>
      <c r="I984" s="168">
        <f>ROUND(E984*H984,2)</f>
        <v>0</v>
      </c>
      <c r="J984" s="167"/>
      <c r="K984" s="168">
        <f>ROUND(E984*J984,2)</f>
        <v>0</v>
      </c>
      <c r="L984" s="168">
        <v>21</v>
      </c>
      <c r="M984" s="168">
        <f>G984*(1+L984/100)</f>
        <v>0</v>
      </c>
      <c r="N984" s="168">
        <v>1.1E-4</v>
      </c>
      <c r="O984" s="168">
        <f>ROUND(E984*N984,2)</f>
        <v>0</v>
      </c>
      <c r="P984" s="168">
        <v>0</v>
      </c>
      <c r="Q984" s="168">
        <f>ROUND(E984*P984,2)</f>
        <v>0</v>
      </c>
      <c r="R984" s="168"/>
      <c r="S984" s="168" t="s">
        <v>157</v>
      </c>
      <c r="T984" s="169" t="s">
        <v>157</v>
      </c>
      <c r="U984" s="156">
        <v>0.13</v>
      </c>
      <c r="V984" s="156">
        <f>ROUND(E984*U984,2)</f>
        <v>0.52</v>
      </c>
      <c r="W984" s="156"/>
      <c r="X984" s="156" t="s">
        <v>158</v>
      </c>
      <c r="Y984" s="149"/>
      <c r="Z984" s="149"/>
      <c r="AA984" s="149"/>
      <c r="AB984" s="149"/>
      <c r="AC984" s="149"/>
      <c r="AD984" s="149"/>
      <c r="AE984" s="149"/>
      <c r="AF984" s="149"/>
      <c r="AG984" s="149" t="s">
        <v>1014</v>
      </c>
      <c r="AH984" s="149"/>
      <c r="AI984" s="149"/>
      <c r="AJ984" s="149"/>
      <c r="AK984" s="149"/>
      <c r="AL984" s="149"/>
      <c r="AM984" s="149"/>
      <c r="AN984" s="149"/>
      <c r="AO984" s="149"/>
      <c r="AP984" s="149"/>
      <c r="AQ984" s="149"/>
      <c r="AR984" s="149"/>
      <c r="AS984" s="149"/>
      <c r="AT984" s="149"/>
      <c r="AU984" s="149"/>
      <c r="AV984" s="149"/>
      <c r="AW984" s="149"/>
      <c r="AX984" s="149"/>
      <c r="AY984" s="149"/>
      <c r="AZ984" s="149"/>
      <c r="BA984" s="149"/>
      <c r="BB984" s="149"/>
      <c r="BC984" s="149"/>
      <c r="BD984" s="149"/>
      <c r="BE984" s="149"/>
      <c r="BF984" s="149"/>
      <c r="BG984" s="149"/>
      <c r="BH984" s="149"/>
    </row>
    <row r="985" spans="1:60" outlineLevel="1" x14ac:dyDescent="0.2">
      <c r="A985" s="154"/>
      <c r="B985" s="155"/>
      <c r="C985" s="253" t="s">
        <v>211</v>
      </c>
      <c r="D985" s="254"/>
      <c r="E985" s="254"/>
      <c r="F985" s="254"/>
      <c r="G985" s="254"/>
      <c r="H985" s="156"/>
      <c r="I985" s="156"/>
      <c r="J985" s="156"/>
      <c r="K985" s="156"/>
      <c r="L985" s="156"/>
      <c r="M985" s="156"/>
      <c r="N985" s="156"/>
      <c r="O985" s="156"/>
      <c r="P985" s="156"/>
      <c r="Q985" s="156"/>
      <c r="R985" s="156"/>
      <c r="S985" s="156"/>
      <c r="T985" s="156"/>
      <c r="U985" s="156"/>
      <c r="V985" s="156"/>
      <c r="W985" s="156"/>
      <c r="X985" s="156"/>
      <c r="Y985" s="149"/>
      <c r="Z985" s="149"/>
      <c r="AA985" s="149"/>
      <c r="AB985" s="149"/>
      <c r="AC985" s="149"/>
      <c r="AD985" s="149"/>
      <c r="AE985" s="149"/>
      <c r="AF985" s="149"/>
      <c r="AG985" s="149" t="s">
        <v>161</v>
      </c>
      <c r="AH985" s="149"/>
      <c r="AI985" s="149"/>
      <c r="AJ985" s="149"/>
      <c r="AK985" s="149"/>
      <c r="AL985" s="149"/>
      <c r="AM985" s="149"/>
      <c r="AN985" s="149"/>
      <c r="AO985" s="149"/>
      <c r="AP985" s="149"/>
      <c r="AQ985" s="149"/>
      <c r="AR985" s="149"/>
      <c r="AS985" s="149"/>
      <c r="AT985" s="149"/>
      <c r="AU985" s="149"/>
      <c r="AV985" s="149"/>
      <c r="AW985" s="149"/>
      <c r="AX985" s="149"/>
      <c r="AY985" s="149"/>
      <c r="AZ985" s="149"/>
      <c r="BA985" s="149"/>
      <c r="BB985" s="149"/>
      <c r="BC985" s="149"/>
      <c r="BD985" s="149"/>
      <c r="BE985" s="149"/>
      <c r="BF985" s="149"/>
      <c r="BG985" s="149"/>
      <c r="BH985" s="149"/>
    </row>
    <row r="986" spans="1:60" ht="22.5" outlineLevel="1" x14ac:dyDescent="0.2">
      <c r="A986" s="165">
        <v>254</v>
      </c>
      <c r="B986" s="166" t="s">
        <v>1036</v>
      </c>
      <c r="C986" s="180" t="s">
        <v>1037</v>
      </c>
      <c r="D986" s="181" t="s">
        <v>191</v>
      </c>
      <c r="E986" s="168">
        <v>8</v>
      </c>
      <c r="F986" s="167"/>
      <c r="G986" s="168">
        <f>ROUND(E986*F986,2)</f>
        <v>0</v>
      </c>
      <c r="H986" s="167"/>
      <c r="I986" s="168">
        <f>ROUND(E986*H986,2)</f>
        <v>0</v>
      </c>
      <c r="J986" s="167"/>
      <c r="K986" s="168">
        <f>ROUND(E986*J986,2)</f>
        <v>0</v>
      </c>
      <c r="L986" s="168">
        <v>21</v>
      </c>
      <c r="M986" s="168">
        <f>G986*(1+L986/100)</f>
        <v>0</v>
      </c>
      <c r="N986" s="168">
        <v>1.1E-4</v>
      </c>
      <c r="O986" s="168">
        <f>ROUND(E986*N986,2)</f>
        <v>0</v>
      </c>
      <c r="P986" s="168">
        <v>0</v>
      </c>
      <c r="Q986" s="168">
        <f>ROUND(E986*P986,2)</f>
        <v>0</v>
      </c>
      <c r="R986" s="168"/>
      <c r="S986" s="168" t="s">
        <v>157</v>
      </c>
      <c r="T986" s="169" t="s">
        <v>157</v>
      </c>
      <c r="U986" s="156">
        <v>0.16</v>
      </c>
      <c r="V986" s="156">
        <f>ROUND(E986*U986,2)</f>
        <v>1.28</v>
      </c>
      <c r="W986" s="156"/>
      <c r="X986" s="156" t="s">
        <v>158</v>
      </c>
      <c r="Y986" s="149"/>
      <c r="Z986" s="149"/>
      <c r="AA986" s="149"/>
      <c r="AB986" s="149"/>
      <c r="AC986" s="149"/>
      <c r="AD986" s="149"/>
      <c r="AE986" s="149"/>
      <c r="AF986" s="149"/>
      <c r="AG986" s="149" t="s">
        <v>1014</v>
      </c>
      <c r="AH986" s="149"/>
      <c r="AI986" s="149"/>
      <c r="AJ986" s="149"/>
      <c r="AK986" s="149"/>
      <c r="AL986" s="149"/>
      <c r="AM986" s="149"/>
      <c r="AN986" s="149"/>
      <c r="AO986" s="149"/>
      <c r="AP986" s="149"/>
      <c r="AQ986" s="149"/>
      <c r="AR986" s="149"/>
      <c r="AS986" s="149"/>
      <c r="AT986" s="149"/>
      <c r="AU986" s="149"/>
      <c r="AV986" s="149"/>
      <c r="AW986" s="149"/>
      <c r="AX986" s="149"/>
      <c r="AY986" s="149"/>
      <c r="AZ986" s="149"/>
      <c r="BA986" s="149"/>
      <c r="BB986" s="149"/>
      <c r="BC986" s="149"/>
      <c r="BD986" s="149"/>
      <c r="BE986" s="149"/>
      <c r="BF986" s="149"/>
      <c r="BG986" s="149"/>
      <c r="BH986" s="149"/>
    </row>
    <row r="987" spans="1:60" outlineLevel="1" x14ac:dyDescent="0.2">
      <c r="A987" s="154"/>
      <c r="B987" s="155"/>
      <c r="C987" s="253" t="s">
        <v>211</v>
      </c>
      <c r="D987" s="254"/>
      <c r="E987" s="254"/>
      <c r="F987" s="254"/>
      <c r="G987" s="254"/>
      <c r="H987" s="156"/>
      <c r="I987" s="156"/>
      <c r="J987" s="156"/>
      <c r="K987" s="156"/>
      <c r="L987" s="156"/>
      <c r="M987" s="156"/>
      <c r="N987" s="156"/>
      <c r="O987" s="156"/>
      <c r="P987" s="156"/>
      <c r="Q987" s="156"/>
      <c r="R987" s="156"/>
      <c r="S987" s="156"/>
      <c r="T987" s="156"/>
      <c r="U987" s="156"/>
      <c r="V987" s="156"/>
      <c r="W987" s="156"/>
      <c r="X987" s="156"/>
      <c r="Y987" s="149"/>
      <c r="Z987" s="149"/>
      <c r="AA987" s="149"/>
      <c r="AB987" s="149"/>
      <c r="AC987" s="149"/>
      <c r="AD987" s="149"/>
      <c r="AE987" s="149"/>
      <c r="AF987" s="149"/>
      <c r="AG987" s="149" t="s">
        <v>161</v>
      </c>
      <c r="AH987" s="149"/>
      <c r="AI987" s="149"/>
      <c r="AJ987" s="149"/>
      <c r="AK987" s="149"/>
      <c r="AL987" s="149"/>
      <c r="AM987" s="149"/>
      <c r="AN987" s="149"/>
      <c r="AO987" s="149"/>
      <c r="AP987" s="149"/>
      <c r="AQ987" s="149"/>
      <c r="AR987" s="149"/>
      <c r="AS987" s="149"/>
      <c r="AT987" s="149"/>
      <c r="AU987" s="149"/>
      <c r="AV987" s="149"/>
      <c r="AW987" s="149"/>
      <c r="AX987" s="149"/>
      <c r="AY987" s="149"/>
      <c r="AZ987" s="149"/>
      <c r="BA987" s="149"/>
      <c r="BB987" s="149"/>
      <c r="BC987" s="149"/>
      <c r="BD987" s="149"/>
      <c r="BE987" s="149"/>
      <c r="BF987" s="149"/>
      <c r="BG987" s="149"/>
      <c r="BH987" s="149"/>
    </row>
    <row r="988" spans="1:60" ht="22.5" outlineLevel="1" x14ac:dyDescent="0.2">
      <c r="A988" s="165">
        <v>255</v>
      </c>
      <c r="B988" s="166" t="s">
        <v>1038</v>
      </c>
      <c r="C988" s="180" t="s">
        <v>1039</v>
      </c>
      <c r="D988" s="181" t="s">
        <v>191</v>
      </c>
      <c r="E988" s="168">
        <v>9</v>
      </c>
      <c r="F988" s="167"/>
      <c r="G988" s="168">
        <f>ROUND(E988*F988,2)</f>
        <v>0</v>
      </c>
      <c r="H988" s="167"/>
      <c r="I988" s="168">
        <f>ROUND(E988*H988,2)</f>
        <v>0</v>
      </c>
      <c r="J988" s="167"/>
      <c r="K988" s="168">
        <f>ROUND(E988*J988,2)</f>
        <v>0</v>
      </c>
      <c r="L988" s="168">
        <v>21</v>
      </c>
      <c r="M988" s="168">
        <f>G988*(1+L988/100)</f>
        <v>0</v>
      </c>
      <c r="N988" s="168">
        <v>1.1E-4</v>
      </c>
      <c r="O988" s="168">
        <f>ROUND(E988*N988,2)</f>
        <v>0</v>
      </c>
      <c r="P988" s="168">
        <v>0</v>
      </c>
      <c r="Q988" s="168">
        <f>ROUND(E988*P988,2)</f>
        <v>0</v>
      </c>
      <c r="R988" s="168"/>
      <c r="S988" s="168" t="s">
        <v>157</v>
      </c>
      <c r="T988" s="169" t="s">
        <v>157</v>
      </c>
      <c r="U988" s="156">
        <v>0.18</v>
      </c>
      <c r="V988" s="156">
        <f>ROUND(E988*U988,2)</f>
        <v>1.62</v>
      </c>
      <c r="W988" s="156"/>
      <c r="X988" s="156" t="s">
        <v>158</v>
      </c>
      <c r="Y988" s="149"/>
      <c r="Z988" s="149"/>
      <c r="AA988" s="149"/>
      <c r="AB988" s="149"/>
      <c r="AC988" s="149"/>
      <c r="AD988" s="149"/>
      <c r="AE988" s="149"/>
      <c r="AF988" s="149"/>
      <c r="AG988" s="149" t="s">
        <v>1014</v>
      </c>
      <c r="AH988" s="149"/>
      <c r="AI988" s="149"/>
      <c r="AJ988" s="149"/>
      <c r="AK988" s="149"/>
      <c r="AL988" s="149"/>
      <c r="AM988" s="149"/>
      <c r="AN988" s="149"/>
      <c r="AO988" s="149"/>
      <c r="AP988" s="149"/>
      <c r="AQ988" s="149"/>
      <c r="AR988" s="149"/>
      <c r="AS988" s="149"/>
      <c r="AT988" s="149"/>
      <c r="AU988" s="149"/>
      <c r="AV988" s="149"/>
      <c r="AW988" s="149"/>
      <c r="AX988" s="149"/>
      <c r="AY988" s="149"/>
      <c r="AZ988" s="149"/>
      <c r="BA988" s="149"/>
      <c r="BB988" s="149"/>
      <c r="BC988" s="149"/>
      <c r="BD988" s="149"/>
      <c r="BE988" s="149"/>
      <c r="BF988" s="149"/>
      <c r="BG988" s="149"/>
      <c r="BH988" s="149"/>
    </row>
    <row r="989" spans="1:60" outlineLevel="1" x14ac:dyDescent="0.2">
      <c r="A989" s="154"/>
      <c r="B989" s="155"/>
      <c r="C989" s="253" t="s">
        <v>211</v>
      </c>
      <c r="D989" s="254"/>
      <c r="E989" s="254"/>
      <c r="F989" s="254"/>
      <c r="G989" s="254"/>
      <c r="H989" s="156"/>
      <c r="I989" s="156"/>
      <c r="J989" s="156"/>
      <c r="K989" s="156"/>
      <c r="L989" s="156"/>
      <c r="M989" s="156"/>
      <c r="N989" s="156"/>
      <c r="O989" s="156"/>
      <c r="P989" s="156"/>
      <c r="Q989" s="156"/>
      <c r="R989" s="156"/>
      <c r="S989" s="156"/>
      <c r="T989" s="156"/>
      <c r="U989" s="156"/>
      <c r="V989" s="156"/>
      <c r="W989" s="156"/>
      <c r="X989" s="156"/>
      <c r="Y989" s="149"/>
      <c r="Z989" s="149"/>
      <c r="AA989" s="149"/>
      <c r="AB989" s="149"/>
      <c r="AC989" s="149"/>
      <c r="AD989" s="149"/>
      <c r="AE989" s="149"/>
      <c r="AF989" s="149"/>
      <c r="AG989" s="149" t="s">
        <v>161</v>
      </c>
      <c r="AH989" s="149"/>
      <c r="AI989" s="149"/>
      <c r="AJ989" s="149"/>
      <c r="AK989" s="149"/>
      <c r="AL989" s="149"/>
      <c r="AM989" s="149"/>
      <c r="AN989" s="149"/>
      <c r="AO989" s="149"/>
      <c r="AP989" s="149"/>
      <c r="AQ989" s="149"/>
      <c r="AR989" s="149"/>
      <c r="AS989" s="149"/>
      <c r="AT989" s="149"/>
      <c r="AU989" s="149"/>
      <c r="AV989" s="149"/>
      <c r="AW989" s="149"/>
      <c r="AX989" s="149"/>
      <c r="AY989" s="149"/>
      <c r="AZ989" s="149"/>
      <c r="BA989" s="149"/>
      <c r="BB989" s="149"/>
      <c r="BC989" s="149"/>
      <c r="BD989" s="149"/>
      <c r="BE989" s="149"/>
      <c r="BF989" s="149"/>
      <c r="BG989" s="149"/>
      <c r="BH989" s="149"/>
    </row>
    <row r="990" spans="1:60" ht="22.5" outlineLevel="1" x14ac:dyDescent="0.2">
      <c r="A990" s="165">
        <v>256</v>
      </c>
      <c r="B990" s="166" t="s">
        <v>1040</v>
      </c>
      <c r="C990" s="180" t="s">
        <v>1041</v>
      </c>
      <c r="D990" s="181" t="s">
        <v>191</v>
      </c>
      <c r="E990" s="168">
        <v>4</v>
      </c>
      <c r="F990" s="167"/>
      <c r="G990" s="168">
        <f>ROUND(E990*F990,2)</f>
        <v>0</v>
      </c>
      <c r="H990" s="167"/>
      <c r="I990" s="168">
        <f>ROUND(E990*H990,2)</f>
        <v>0</v>
      </c>
      <c r="J990" s="167"/>
      <c r="K990" s="168">
        <f>ROUND(E990*J990,2)</f>
        <v>0</v>
      </c>
      <c r="L990" s="168">
        <v>21</v>
      </c>
      <c r="M990" s="168">
        <f>G990*(1+L990/100)</f>
        <v>0</v>
      </c>
      <c r="N990" s="168">
        <v>1.2E-4</v>
      </c>
      <c r="O990" s="168">
        <f>ROUND(E990*N990,2)</f>
        <v>0</v>
      </c>
      <c r="P990" s="168">
        <v>0</v>
      </c>
      <c r="Q990" s="168">
        <f>ROUND(E990*P990,2)</f>
        <v>0</v>
      </c>
      <c r="R990" s="168"/>
      <c r="S990" s="168" t="s">
        <v>157</v>
      </c>
      <c r="T990" s="169" t="s">
        <v>157</v>
      </c>
      <c r="U990" s="156">
        <v>0.27</v>
      </c>
      <c r="V990" s="156">
        <f>ROUND(E990*U990,2)</f>
        <v>1.08</v>
      </c>
      <c r="W990" s="156"/>
      <c r="X990" s="156" t="s">
        <v>158</v>
      </c>
      <c r="Y990" s="149"/>
      <c r="Z990" s="149"/>
      <c r="AA990" s="149"/>
      <c r="AB990" s="149"/>
      <c r="AC990" s="149"/>
      <c r="AD990" s="149"/>
      <c r="AE990" s="149"/>
      <c r="AF990" s="149"/>
      <c r="AG990" s="149" t="s">
        <v>1014</v>
      </c>
      <c r="AH990" s="149"/>
      <c r="AI990" s="149"/>
      <c r="AJ990" s="149"/>
      <c r="AK990" s="149"/>
      <c r="AL990" s="149"/>
      <c r="AM990" s="149"/>
      <c r="AN990" s="149"/>
      <c r="AO990" s="149"/>
      <c r="AP990" s="149"/>
      <c r="AQ990" s="149"/>
      <c r="AR990" s="149"/>
      <c r="AS990" s="149"/>
      <c r="AT990" s="149"/>
      <c r="AU990" s="149"/>
      <c r="AV990" s="149"/>
      <c r="AW990" s="149"/>
      <c r="AX990" s="149"/>
      <c r="AY990" s="149"/>
      <c r="AZ990" s="149"/>
      <c r="BA990" s="149"/>
      <c r="BB990" s="149"/>
      <c r="BC990" s="149"/>
      <c r="BD990" s="149"/>
      <c r="BE990" s="149"/>
      <c r="BF990" s="149"/>
      <c r="BG990" s="149"/>
      <c r="BH990" s="149"/>
    </row>
    <row r="991" spans="1:60" outlineLevel="1" x14ac:dyDescent="0.2">
      <c r="A991" s="154"/>
      <c r="B991" s="155"/>
      <c r="C991" s="253" t="s">
        <v>211</v>
      </c>
      <c r="D991" s="254"/>
      <c r="E991" s="254"/>
      <c r="F991" s="254"/>
      <c r="G991" s="254"/>
      <c r="H991" s="156"/>
      <c r="I991" s="156"/>
      <c r="J991" s="156"/>
      <c r="K991" s="156"/>
      <c r="L991" s="156"/>
      <c r="M991" s="156"/>
      <c r="N991" s="156"/>
      <c r="O991" s="156"/>
      <c r="P991" s="156"/>
      <c r="Q991" s="156"/>
      <c r="R991" s="156"/>
      <c r="S991" s="156"/>
      <c r="T991" s="156"/>
      <c r="U991" s="156"/>
      <c r="V991" s="156"/>
      <c r="W991" s="156"/>
      <c r="X991" s="156"/>
      <c r="Y991" s="149"/>
      <c r="Z991" s="149"/>
      <c r="AA991" s="149"/>
      <c r="AB991" s="149"/>
      <c r="AC991" s="149"/>
      <c r="AD991" s="149"/>
      <c r="AE991" s="149"/>
      <c r="AF991" s="149"/>
      <c r="AG991" s="149" t="s">
        <v>161</v>
      </c>
      <c r="AH991" s="149"/>
      <c r="AI991" s="149"/>
      <c r="AJ991" s="149"/>
      <c r="AK991" s="149"/>
      <c r="AL991" s="149"/>
      <c r="AM991" s="149"/>
      <c r="AN991" s="149"/>
      <c r="AO991" s="149"/>
      <c r="AP991" s="149"/>
      <c r="AQ991" s="149"/>
      <c r="AR991" s="149"/>
      <c r="AS991" s="149"/>
      <c r="AT991" s="149"/>
      <c r="AU991" s="149"/>
      <c r="AV991" s="149"/>
      <c r="AW991" s="149"/>
      <c r="AX991" s="149"/>
      <c r="AY991" s="149"/>
      <c r="AZ991" s="149"/>
      <c r="BA991" s="149"/>
      <c r="BB991" s="149"/>
      <c r="BC991" s="149"/>
      <c r="BD991" s="149"/>
      <c r="BE991" s="149"/>
      <c r="BF991" s="149"/>
      <c r="BG991" s="149"/>
      <c r="BH991" s="149"/>
    </row>
    <row r="992" spans="1:60" ht="22.5" outlineLevel="1" x14ac:dyDescent="0.2">
      <c r="A992" s="165">
        <v>257</v>
      </c>
      <c r="B992" s="166" t="s">
        <v>1042</v>
      </c>
      <c r="C992" s="180" t="s">
        <v>1043</v>
      </c>
      <c r="D992" s="181" t="s">
        <v>191</v>
      </c>
      <c r="E992" s="168">
        <v>27</v>
      </c>
      <c r="F992" s="167"/>
      <c r="G992" s="168">
        <f>ROUND(E992*F992,2)</f>
        <v>0</v>
      </c>
      <c r="H992" s="167"/>
      <c r="I992" s="168">
        <f>ROUND(E992*H992,2)</f>
        <v>0</v>
      </c>
      <c r="J992" s="167"/>
      <c r="K992" s="168">
        <f>ROUND(E992*J992,2)</f>
        <v>0</v>
      </c>
      <c r="L992" s="168">
        <v>21</v>
      </c>
      <c r="M992" s="168">
        <f>G992*(1+L992/100)</f>
        <v>0</v>
      </c>
      <c r="N992" s="168">
        <v>9.0000000000000006E-5</v>
      </c>
      <c r="O992" s="168">
        <f>ROUND(E992*N992,2)</f>
        <v>0</v>
      </c>
      <c r="P992" s="168">
        <v>0</v>
      </c>
      <c r="Q992" s="168">
        <f>ROUND(E992*P992,2)</f>
        <v>0</v>
      </c>
      <c r="R992" s="168"/>
      <c r="S992" s="168" t="s">
        <v>157</v>
      </c>
      <c r="T992" s="169" t="s">
        <v>157</v>
      </c>
      <c r="U992" s="156">
        <v>0.25</v>
      </c>
      <c r="V992" s="156">
        <f>ROUND(E992*U992,2)</f>
        <v>6.75</v>
      </c>
      <c r="W992" s="156"/>
      <c r="X992" s="156" t="s">
        <v>158</v>
      </c>
      <c r="Y992" s="149"/>
      <c r="Z992" s="149"/>
      <c r="AA992" s="149"/>
      <c r="AB992" s="149"/>
      <c r="AC992" s="149"/>
      <c r="AD992" s="149"/>
      <c r="AE992" s="149"/>
      <c r="AF992" s="149"/>
      <c r="AG992" s="149" t="s">
        <v>1014</v>
      </c>
      <c r="AH992" s="149"/>
      <c r="AI992" s="149"/>
      <c r="AJ992" s="149"/>
      <c r="AK992" s="149"/>
      <c r="AL992" s="149"/>
      <c r="AM992" s="149"/>
      <c r="AN992" s="149"/>
      <c r="AO992" s="149"/>
      <c r="AP992" s="149"/>
      <c r="AQ992" s="149"/>
      <c r="AR992" s="149"/>
      <c r="AS992" s="149"/>
      <c r="AT992" s="149"/>
      <c r="AU992" s="149"/>
      <c r="AV992" s="149"/>
      <c r="AW992" s="149"/>
      <c r="AX992" s="149"/>
      <c r="AY992" s="149"/>
      <c r="AZ992" s="149"/>
      <c r="BA992" s="149"/>
      <c r="BB992" s="149"/>
      <c r="BC992" s="149"/>
      <c r="BD992" s="149"/>
      <c r="BE992" s="149"/>
      <c r="BF992" s="149"/>
      <c r="BG992" s="149"/>
      <c r="BH992" s="149"/>
    </row>
    <row r="993" spans="1:60" outlineLevel="1" x14ac:dyDescent="0.2">
      <c r="A993" s="154"/>
      <c r="B993" s="155"/>
      <c r="C993" s="253" t="s">
        <v>211</v>
      </c>
      <c r="D993" s="254"/>
      <c r="E993" s="254"/>
      <c r="F993" s="254"/>
      <c r="G993" s="254"/>
      <c r="H993" s="156"/>
      <c r="I993" s="156"/>
      <c r="J993" s="156"/>
      <c r="K993" s="156"/>
      <c r="L993" s="156"/>
      <c r="M993" s="156"/>
      <c r="N993" s="156"/>
      <c r="O993" s="156"/>
      <c r="P993" s="156"/>
      <c r="Q993" s="156"/>
      <c r="R993" s="156"/>
      <c r="S993" s="156"/>
      <c r="T993" s="156"/>
      <c r="U993" s="156"/>
      <c r="V993" s="156"/>
      <c r="W993" s="156"/>
      <c r="X993" s="156"/>
      <c r="Y993" s="149"/>
      <c r="Z993" s="149"/>
      <c r="AA993" s="149"/>
      <c r="AB993" s="149"/>
      <c r="AC993" s="149"/>
      <c r="AD993" s="149"/>
      <c r="AE993" s="149"/>
      <c r="AF993" s="149"/>
      <c r="AG993" s="149" t="s">
        <v>161</v>
      </c>
      <c r="AH993" s="149"/>
      <c r="AI993" s="149"/>
      <c r="AJ993" s="149"/>
      <c r="AK993" s="149"/>
      <c r="AL993" s="149"/>
      <c r="AM993" s="149"/>
      <c r="AN993" s="149"/>
      <c r="AO993" s="149"/>
      <c r="AP993" s="149"/>
      <c r="AQ993" s="149"/>
      <c r="AR993" s="149"/>
      <c r="AS993" s="149"/>
      <c r="AT993" s="149"/>
      <c r="AU993" s="149"/>
      <c r="AV993" s="149"/>
      <c r="AW993" s="149"/>
      <c r="AX993" s="149"/>
      <c r="AY993" s="149"/>
      <c r="AZ993" s="149"/>
      <c r="BA993" s="149"/>
      <c r="BB993" s="149"/>
      <c r="BC993" s="149"/>
      <c r="BD993" s="149"/>
      <c r="BE993" s="149"/>
      <c r="BF993" s="149"/>
      <c r="BG993" s="149"/>
      <c r="BH993" s="149"/>
    </row>
    <row r="994" spans="1:60" ht="22.5" outlineLevel="1" x14ac:dyDescent="0.2">
      <c r="A994" s="165">
        <v>258</v>
      </c>
      <c r="B994" s="166" t="s">
        <v>1044</v>
      </c>
      <c r="C994" s="180" t="s">
        <v>1045</v>
      </c>
      <c r="D994" s="181" t="s">
        <v>191</v>
      </c>
      <c r="E994" s="168">
        <v>2</v>
      </c>
      <c r="F994" s="167"/>
      <c r="G994" s="168">
        <f>ROUND(E994*F994,2)</f>
        <v>0</v>
      </c>
      <c r="H994" s="167"/>
      <c r="I994" s="168">
        <f>ROUND(E994*H994,2)</f>
        <v>0</v>
      </c>
      <c r="J994" s="167"/>
      <c r="K994" s="168">
        <f>ROUND(E994*J994,2)</f>
        <v>0</v>
      </c>
      <c r="L994" s="168">
        <v>21</v>
      </c>
      <c r="M994" s="168">
        <f>G994*(1+L994/100)</f>
        <v>0</v>
      </c>
      <c r="N994" s="168">
        <v>1.0000000000000001E-5</v>
      </c>
      <c r="O994" s="168">
        <f>ROUND(E994*N994,2)</f>
        <v>0</v>
      </c>
      <c r="P994" s="168">
        <v>0</v>
      </c>
      <c r="Q994" s="168">
        <f>ROUND(E994*P994,2)</f>
        <v>0</v>
      </c>
      <c r="R994" s="168"/>
      <c r="S994" s="168" t="s">
        <v>157</v>
      </c>
      <c r="T994" s="169" t="s">
        <v>157</v>
      </c>
      <c r="U994" s="156">
        <v>0.46</v>
      </c>
      <c r="V994" s="156">
        <f>ROUND(E994*U994,2)</f>
        <v>0.92</v>
      </c>
      <c r="W994" s="156"/>
      <c r="X994" s="156" t="s">
        <v>158</v>
      </c>
      <c r="Y994" s="149"/>
      <c r="Z994" s="149"/>
      <c r="AA994" s="149"/>
      <c r="AB994" s="149"/>
      <c r="AC994" s="149"/>
      <c r="AD994" s="149"/>
      <c r="AE994" s="149"/>
      <c r="AF994" s="149"/>
      <c r="AG994" s="149" t="s">
        <v>1014</v>
      </c>
      <c r="AH994" s="149"/>
      <c r="AI994" s="149"/>
      <c r="AJ994" s="149"/>
      <c r="AK994" s="149"/>
      <c r="AL994" s="149"/>
      <c r="AM994" s="149"/>
      <c r="AN994" s="149"/>
      <c r="AO994" s="149"/>
      <c r="AP994" s="149"/>
      <c r="AQ994" s="149"/>
      <c r="AR994" s="149"/>
      <c r="AS994" s="149"/>
      <c r="AT994" s="149"/>
      <c r="AU994" s="149"/>
      <c r="AV994" s="149"/>
      <c r="AW994" s="149"/>
      <c r="AX994" s="149"/>
      <c r="AY994" s="149"/>
      <c r="AZ994" s="149"/>
      <c r="BA994" s="149"/>
      <c r="BB994" s="149"/>
      <c r="BC994" s="149"/>
      <c r="BD994" s="149"/>
      <c r="BE994" s="149"/>
      <c r="BF994" s="149"/>
      <c r="BG994" s="149"/>
      <c r="BH994" s="149"/>
    </row>
    <row r="995" spans="1:60" outlineLevel="1" x14ac:dyDescent="0.2">
      <c r="A995" s="154"/>
      <c r="B995" s="155"/>
      <c r="C995" s="253" t="s">
        <v>211</v>
      </c>
      <c r="D995" s="254"/>
      <c r="E995" s="254"/>
      <c r="F995" s="254"/>
      <c r="G995" s="254"/>
      <c r="H995" s="156"/>
      <c r="I995" s="156"/>
      <c r="J995" s="156"/>
      <c r="K995" s="156"/>
      <c r="L995" s="156"/>
      <c r="M995" s="156"/>
      <c r="N995" s="156"/>
      <c r="O995" s="156"/>
      <c r="P995" s="156"/>
      <c r="Q995" s="156"/>
      <c r="R995" s="156"/>
      <c r="S995" s="156"/>
      <c r="T995" s="156"/>
      <c r="U995" s="156"/>
      <c r="V995" s="156"/>
      <c r="W995" s="156"/>
      <c r="X995" s="156"/>
      <c r="Y995" s="149"/>
      <c r="Z995" s="149"/>
      <c r="AA995" s="149"/>
      <c r="AB995" s="149"/>
      <c r="AC995" s="149"/>
      <c r="AD995" s="149"/>
      <c r="AE995" s="149"/>
      <c r="AF995" s="149"/>
      <c r="AG995" s="149" t="s">
        <v>161</v>
      </c>
      <c r="AH995" s="149"/>
      <c r="AI995" s="149"/>
      <c r="AJ995" s="149"/>
      <c r="AK995" s="149"/>
      <c r="AL995" s="149"/>
      <c r="AM995" s="149"/>
      <c r="AN995" s="149"/>
      <c r="AO995" s="149"/>
      <c r="AP995" s="149"/>
      <c r="AQ995" s="149"/>
      <c r="AR995" s="149"/>
      <c r="AS995" s="149"/>
      <c r="AT995" s="149"/>
      <c r="AU995" s="149"/>
      <c r="AV995" s="149"/>
      <c r="AW995" s="149"/>
      <c r="AX995" s="149"/>
      <c r="AY995" s="149"/>
      <c r="AZ995" s="149"/>
      <c r="BA995" s="149"/>
      <c r="BB995" s="149"/>
      <c r="BC995" s="149"/>
      <c r="BD995" s="149"/>
      <c r="BE995" s="149"/>
      <c r="BF995" s="149"/>
      <c r="BG995" s="149"/>
      <c r="BH995" s="149"/>
    </row>
    <row r="996" spans="1:60" ht="22.5" outlineLevel="1" x14ac:dyDescent="0.2">
      <c r="A996" s="165">
        <v>259</v>
      </c>
      <c r="B996" s="166" t="s">
        <v>1046</v>
      </c>
      <c r="C996" s="180" t="s">
        <v>1047</v>
      </c>
      <c r="D996" s="181" t="s">
        <v>238</v>
      </c>
      <c r="E996" s="168">
        <v>30</v>
      </c>
      <c r="F996" s="167"/>
      <c r="G996" s="168">
        <f>ROUND(E996*F996,2)</f>
        <v>0</v>
      </c>
      <c r="H996" s="167"/>
      <c r="I996" s="168">
        <f>ROUND(E996*H996,2)</f>
        <v>0</v>
      </c>
      <c r="J996" s="167"/>
      <c r="K996" s="168">
        <f>ROUND(E996*J996,2)</f>
        <v>0</v>
      </c>
      <c r="L996" s="168">
        <v>21</v>
      </c>
      <c r="M996" s="168">
        <f>G996*(1+L996/100)</f>
        <v>0</v>
      </c>
      <c r="N996" s="168">
        <v>1.0499999999999999E-3</v>
      </c>
      <c r="O996" s="168">
        <f>ROUND(E996*N996,2)</f>
        <v>0.03</v>
      </c>
      <c r="P996" s="168">
        <v>0</v>
      </c>
      <c r="Q996" s="168">
        <f>ROUND(E996*P996,2)</f>
        <v>0</v>
      </c>
      <c r="R996" s="168"/>
      <c r="S996" s="168" t="s">
        <v>157</v>
      </c>
      <c r="T996" s="169" t="s">
        <v>157</v>
      </c>
      <c r="U996" s="156">
        <v>0.18</v>
      </c>
      <c r="V996" s="156">
        <f>ROUND(E996*U996,2)</f>
        <v>5.4</v>
      </c>
      <c r="W996" s="156"/>
      <c r="X996" s="156" t="s">
        <v>158</v>
      </c>
      <c r="Y996" s="149"/>
      <c r="Z996" s="149"/>
      <c r="AA996" s="149"/>
      <c r="AB996" s="149"/>
      <c r="AC996" s="149"/>
      <c r="AD996" s="149"/>
      <c r="AE996" s="149"/>
      <c r="AF996" s="149"/>
      <c r="AG996" s="149" t="s">
        <v>1014</v>
      </c>
      <c r="AH996" s="149"/>
      <c r="AI996" s="149"/>
      <c r="AJ996" s="149"/>
      <c r="AK996" s="149"/>
      <c r="AL996" s="149"/>
      <c r="AM996" s="149"/>
      <c r="AN996" s="149"/>
      <c r="AO996" s="149"/>
      <c r="AP996" s="149"/>
      <c r="AQ996" s="149"/>
      <c r="AR996" s="149"/>
      <c r="AS996" s="149"/>
      <c r="AT996" s="149"/>
      <c r="AU996" s="149"/>
      <c r="AV996" s="149"/>
      <c r="AW996" s="149"/>
      <c r="AX996" s="149"/>
      <c r="AY996" s="149"/>
      <c r="AZ996" s="149"/>
      <c r="BA996" s="149"/>
      <c r="BB996" s="149"/>
      <c r="BC996" s="149"/>
      <c r="BD996" s="149"/>
      <c r="BE996" s="149"/>
      <c r="BF996" s="149"/>
      <c r="BG996" s="149"/>
      <c r="BH996" s="149"/>
    </row>
    <row r="997" spans="1:60" outlineLevel="1" x14ac:dyDescent="0.2">
      <c r="A997" s="154"/>
      <c r="B997" s="155"/>
      <c r="C997" s="253" t="s">
        <v>1048</v>
      </c>
      <c r="D997" s="254"/>
      <c r="E997" s="254"/>
      <c r="F997" s="254"/>
      <c r="G997" s="254"/>
      <c r="H997" s="156"/>
      <c r="I997" s="156"/>
      <c r="J997" s="156"/>
      <c r="K997" s="156"/>
      <c r="L997" s="156"/>
      <c r="M997" s="156"/>
      <c r="N997" s="156"/>
      <c r="O997" s="156"/>
      <c r="P997" s="156"/>
      <c r="Q997" s="156"/>
      <c r="R997" s="156"/>
      <c r="S997" s="156"/>
      <c r="T997" s="156"/>
      <c r="U997" s="156"/>
      <c r="V997" s="156"/>
      <c r="W997" s="156"/>
      <c r="X997" s="156"/>
      <c r="Y997" s="149"/>
      <c r="Z997" s="149"/>
      <c r="AA997" s="149"/>
      <c r="AB997" s="149"/>
      <c r="AC997" s="149"/>
      <c r="AD997" s="149"/>
      <c r="AE997" s="149"/>
      <c r="AF997" s="149"/>
      <c r="AG997" s="149" t="s">
        <v>161</v>
      </c>
      <c r="AH997" s="149"/>
      <c r="AI997" s="149"/>
      <c r="AJ997" s="149"/>
      <c r="AK997" s="149"/>
      <c r="AL997" s="149"/>
      <c r="AM997" s="149"/>
      <c r="AN997" s="149"/>
      <c r="AO997" s="149"/>
      <c r="AP997" s="149"/>
      <c r="AQ997" s="149"/>
      <c r="AR997" s="149"/>
      <c r="AS997" s="149"/>
      <c r="AT997" s="149"/>
      <c r="AU997" s="149"/>
      <c r="AV997" s="149"/>
      <c r="AW997" s="149"/>
      <c r="AX997" s="149"/>
      <c r="AY997" s="149"/>
      <c r="AZ997" s="149"/>
      <c r="BA997" s="149"/>
      <c r="BB997" s="149"/>
      <c r="BC997" s="149"/>
      <c r="BD997" s="149"/>
      <c r="BE997" s="149"/>
      <c r="BF997" s="149"/>
      <c r="BG997" s="149"/>
      <c r="BH997" s="149"/>
    </row>
    <row r="998" spans="1:60" ht="22.5" outlineLevel="1" x14ac:dyDescent="0.2">
      <c r="A998" s="165">
        <v>260</v>
      </c>
      <c r="B998" s="166" t="s">
        <v>1049</v>
      </c>
      <c r="C998" s="180" t="s">
        <v>1050</v>
      </c>
      <c r="D998" s="181" t="s">
        <v>191</v>
      </c>
      <c r="E998" s="168">
        <v>2</v>
      </c>
      <c r="F998" s="167"/>
      <c r="G998" s="168">
        <f>ROUND(E998*F998,2)</f>
        <v>0</v>
      </c>
      <c r="H998" s="167"/>
      <c r="I998" s="168">
        <f>ROUND(E998*H998,2)</f>
        <v>0</v>
      </c>
      <c r="J998" s="167"/>
      <c r="K998" s="168">
        <f>ROUND(E998*J998,2)</f>
        <v>0</v>
      </c>
      <c r="L998" s="168">
        <v>21</v>
      </c>
      <c r="M998" s="168">
        <f>G998*(1+L998/100)</f>
        <v>0</v>
      </c>
      <c r="N998" s="168">
        <v>0</v>
      </c>
      <c r="O998" s="168">
        <f>ROUND(E998*N998,2)</f>
        <v>0</v>
      </c>
      <c r="P998" s="168">
        <v>0</v>
      </c>
      <c r="Q998" s="168">
        <f>ROUND(E998*P998,2)</f>
        <v>0</v>
      </c>
      <c r="R998" s="168"/>
      <c r="S998" s="168" t="s">
        <v>157</v>
      </c>
      <c r="T998" s="169" t="s">
        <v>157</v>
      </c>
      <c r="U998" s="156">
        <v>0.35</v>
      </c>
      <c r="V998" s="156">
        <f>ROUND(E998*U998,2)</f>
        <v>0.7</v>
      </c>
      <c r="W998" s="156"/>
      <c r="X998" s="156" t="s">
        <v>158</v>
      </c>
      <c r="Y998" s="149"/>
      <c r="Z998" s="149"/>
      <c r="AA998" s="149"/>
      <c r="AB998" s="149"/>
      <c r="AC998" s="149"/>
      <c r="AD998" s="149"/>
      <c r="AE998" s="149"/>
      <c r="AF998" s="149"/>
      <c r="AG998" s="149" t="s">
        <v>1014</v>
      </c>
      <c r="AH998" s="149"/>
      <c r="AI998" s="149"/>
      <c r="AJ998" s="149"/>
      <c r="AK998" s="149"/>
      <c r="AL998" s="149"/>
      <c r="AM998" s="149"/>
      <c r="AN998" s="149"/>
      <c r="AO998" s="149"/>
      <c r="AP998" s="149"/>
      <c r="AQ998" s="149"/>
      <c r="AR998" s="149"/>
      <c r="AS998" s="149"/>
      <c r="AT998" s="149"/>
      <c r="AU998" s="149"/>
      <c r="AV998" s="149"/>
      <c r="AW998" s="149"/>
      <c r="AX998" s="149"/>
      <c r="AY998" s="149"/>
      <c r="AZ998" s="149"/>
      <c r="BA998" s="149"/>
      <c r="BB998" s="149"/>
      <c r="BC998" s="149"/>
      <c r="BD998" s="149"/>
      <c r="BE998" s="149"/>
      <c r="BF998" s="149"/>
      <c r="BG998" s="149"/>
      <c r="BH998" s="149"/>
    </row>
    <row r="999" spans="1:60" outlineLevel="1" x14ac:dyDescent="0.2">
      <c r="A999" s="154"/>
      <c r="B999" s="155"/>
      <c r="C999" s="253" t="s">
        <v>211</v>
      </c>
      <c r="D999" s="254"/>
      <c r="E999" s="254"/>
      <c r="F999" s="254"/>
      <c r="G999" s="254"/>
      <c r="H999" s="156"/>
      <c r="I999" s="156"/>
      <c r="J999" s="156"/>
      <c r="K999" s="156"/>
      <c r="L999" s="156"/>
      <c r="M999" s="156"/>
      <c r="N999" s="156"/>
      <c r="O999" s="156"/>
      <c r="P999" s="156"/>
      <c r="Q999" s="156"/>
      <c r="R999" s="156"/>
      <c r="S999" s="156"/>
      <c r="T999" s="156"/>
      <c r="U999" s="156"/>
      <c r="V999" s="156"/>
      <c r="W999" s="156"/>
      <c r="X999" s="156"/>
      <c r="Y999" s="149"/>
      <c r="Z999" s="149"/>
      <c r="AA999" s="149"/>
      <c r="AB999" s="149"/>
      <c r="AC999" s="149"/>
      <c r="AD999" s="149"/>
      <c r="AE999" s="149"/>
      <c r="AF999" s="149"/>
      <c r="AG999" s="149" t="s">
        <v>161</v>
      </c>
      <c r="AH999" s="149"/>
      <c r="AI999" s="149"/>
      <c r="AJ999" s="149"/>
      <c r="AK999" s="149"/>
      <c r="AL999" s="149"/>
      <c r="AM999" s="149"/>
      <c r="AN999" s="149"/>
      <c r="AO999" s="149"/>
      <c r="AP999" s="149"/>
      <c r="AQ999" s="149"/>
      <c r="AR999" s="149"/>
      <c r="AS999" s="149"/>
      <c r="AT999" s="149"/>
      <c r="AU999" s="149"/>
      <c r="AV999" s="149"/>
      <c r="AW999" s="149"/>
      <c r="AX999" s="149"/>
      <c r="AY999" s="149"/>
      <c r="AZ999" s="149"/>
      <c r="BA999" s="149"/>
      <c r="BB999" s="149"/>
      <c r="BC999" s="149"/>
      <c r="BD999" s="149"/>
      <c r="BE999" s="149"/>
      <c r="BF999" s="149"/>
      <c r="BG999" s="149"/>
      <c r="BH999" s="149"/>
    </row>
    <row r="1000" spans="1:60" ht="22.5" outlineLevel="1" x14ac:dyDescent="0.2">
      <c r="A1000" s="165">
        <v>261</v>
      </c>
      <c r="B1000" s="166" t="s">
        <v>1051</v>
      </c>
      <c r="C1000" s="180" t="s">
        <v>1052</v>
      </c>
      <c r="D1000" s="181" t="s">
        <v>191</v>
      </c>
      <c r="E1000" s="168">
        <v>4</v>
      </c>
      <c r="F1000" s="167"/>
      <c r="G1000" s="168">
        <f>ROUND(E1000*F1000,2)</f>
        <v>0</v>
      </c>
      <c r="H1000" s="167"/>
      <c r="I1000" s="168">
        <f>ROUND(E1000*H1000,2)</f>
        <v>0</v>
      </c>
      <c r="J1000" s="167"/>
      <c r="K1000" s="168">
        <f>ROUND(E1000*J1000,2)</f>
        <v>0</v>
      </c>
      <c r="L1000" s="168">
        <v>21</v>
      </c>
      <c r="M1000" s="168">
        <f>G1000*(1+L1000/100)</f>
        <v>0</v>
      </c>
      <c r="N1000" s="168">
        <v>2.5000000000000001E-4</v>
      </c>
      <c r="O1000" s="168">
        <f>ROUND(E1000*N1000,2)</f>
        <v>0</v>
      </c>
      <c r="P1000" s="168">
        <v>0</v>
      </c>
      <c r="Q1000" s="168">
        <f>ROUND(E1000*P1000,2)</f>
        <v>0</v>
      </c>
      <c r="R1000" s="168"/>
      <c r="S1000" s="168" t="s">
        <v>157</v>
      </c>
      <c r="T1000" s="169" t="s">
        <v>157</v>
      </c>
      <c r="U1000" s="156">
        <v>0.26</v>
      </c>
      <c r="V1000" s="156">
        <f>ROUND(E1000*U1000,2)</f>
        <v>1.04</v>
      </c>
      <c r="W1000" s="156"/>
      <c r="X1000" s="156" t="s">
        <v>158</v>
      </c>
      <c r="Y1000" s="149"/>
      <c r="Z1000" s="149"/>
      <c r="AA1000" s="149"/>
      <c r="AB1000" s="149"/>
      <c r="AC1000" s="149"/>
      <c r="AD1000" s="149"/>
      <c r="AE1000" s="149"/>
      <c r="AF1000" s="149"/>
      <c r="AG1000" s="149" t="s">
        <v>1014</v>
      </c>
      <c r="AH1000" s="149"/>
      <c r="AI1000" s="149"/>
      <c r="AJ1000" s="149"/>
      <c r="AK1000" s="149"/>
      <c r="AL1000" s="149"/>
      <c r="AM1000" s="149"/>
      <c r="AN1000" s="149"/>
      <c r="AO1000" s="149"/>
      <c r="AP1000" s="149"/>
      <c r="AQ1000" s="149"/>
      <c r="AR1000" s="149"/>
      <c r="AS1000" s="149"/>
      <c r="AT1000" s="149"/>
      <c r="AU1000" s="149"/>
      <c r="AV1000" s="149"/>
      <c r="AW1000" s="149"/>
      <c r="AX1000" s="149"/>
      <c r="AY1000" s="149"/>
      <c r="AZ1000" s="149"/>
      <c r="BA1000" s="149"/>
      <c r="BB1000" s="149"/>
      <c r="BC1000" s="149"/>
      <c r="BD1000" s="149"/>
      <c r="BE1000" s="149"/>
      <c r="BF1000" s="149"/>
      <c r="BG1000" s="149"/>
      <c r="BH1000" s="149"/>
    </row>
    <row r="1001" spans="1:60" outlineLevel="1" x14ac:dyDescent="0.2">
      <c r="A1001" s="154"/>
      <c r="B1001" s="155"/>
      <c r="C1001" s="253" t="s">
        <v>211</v>
      </c>
      <c r="D1001" s="254"/>
      <c r="E1001" s="254"/>
      <c r="F1001" s="254"/>
      <c r="G1001" s="254"/>
      <c r="H1001" s="156"/>
      <c r="I1001" s="156"/>
      <c r="J1001" s="156"/>
      <c r="K1001" s="156"/>
      <c r="L1001" s="156"/>
      <c r="M1001" s="156"/>
      <c r="N1001" s="156"/>
      <c r="O1001" s="156"/>
      <c r="P1001" s="156"/>
      <c r="Q1001" s="156"/>
      <c r="R1001" s="156"/>
      <c r="S1001" s="156"/>
      <c r="T1001" s="156"/>
      <c r="U1001" s="156"/>
      <c r="V1001" s="156"/>
      <c r="W1001" s="156"/>
      <c r="X1001" s="156"/>
      <c r="Y1001" s="149"/>
      <c r="Z1001" s="149"/>
      <c r="AA1001" s="149"/>
      <c r="AB1001" s="149"/>
      <c r="AC1001" s="149"/>
      <c r="AD1001" s="149"/>
      <c r="AE1001" s="149"/>
      <c r="AF1001" s="149"/>
      <c r="AG1001" s="149" t="s">
        <v>161</v>
      </c>
      <c r="AH1001" s="149"/>
      <c r="AI1001" s="149"/>
      <c r="AJ1001" s="149"/>
      <c r="AK1001" s="149"/>
      <c r="AL1001" s="149"/>
      <c r="AM1001" s="149"/>
      <c r="AN1001" s="149"/>
      <c r="AO1001" s="149"/>
      <c r="AP1001" s="149"/>
      <c r="AQ1001" s="149"/>
      <c r="AR1001" s="149"/>
      <c r="AS1001" s="149"/>
      <c r="AT1001" s="149"/>
      <c r="AU1001" s="149"/>
      <c r="AV1001" s="149"/>
      <c r="AW1001" s="149"/>
      <c r="AX1001" s="149"/>
      <c r="AY1001" s="149"/>
      <c r="AZ1001" s="149"/>
      <c r="BA1001" s="149"/>
      <c r="BB1001" s="149"/>
      <c r="BC1001" s="149"/>
      <c r="BD1001" s="149"/>
      <c r="BE1001" s="149"/>
      <c r="BF1001" s="149"/>
      <c r="BG1001" s="149"/>
      <c r="BH1001" s="149"/>
    </row>
    <row r="1002" spans="1:60" ht="22.5" outlineLevel="1" x14ac:dyDescent="0.2">
      <c r="A1002" s="165">
        <v>262</v>
      </c>
      <c r="B1002" s="166" t="s">
        <v>1053</v>
      </c>
      <c r="C1002" s="180" t="s">
        <v>1054</v>
      </c>
      <c r="D1002" s="181" t="s">
        <v>238</v>
      </c>
      <c r="E1002" s="168">
        <v>80</v>
      </c>
      <c r="F1002" s="167"/>
      <c r="G1002" s="168">
        <f>ROUND(E1002*F1002,2)</f>
        <v>0</v>
      </c>
      <c r="H1002" s="167"/>
      <c r="I1002" s="168">
        <f>ROUND(E1002*H1002,2)</f>
        <v>0</v>
      </c>
      <c r="J1002" s="167"/>
      <c r="K1002" s="168">
        <f>ROUND(E1002*J1002,2)</f>
        <v>0</v>
      </c>
      <c r="L1002" s="168">
        <v>21</v>
      </c>
      <c r="M1002" s="168">
        <f>G1002*(1+L1002/100)</f>
        <v>0</v>
      </c>
      <c r="N1002" s="168">
        <v>3.0000000000000001E-5</v>
      </c>
      <c r="O1002" s="168">
        <f>ROUND(E1002*N1002,2)</f>
        <v>0</v>
      </c>
      <c r="P1002" s="168">
        <v>0</v>
      </c>
      <c r="Q1002" s="168">
        <f>ROUND(E1002*P1002,2)</f>
        <v>0</v>
      </c>
      <c r="R1002" s="168"/>
      <c r="S1002" s="168" t="s">
        <v>157</v>
      </c>
      <c r="T1002" s="169" t="s">
        <v>157</v>
      </c>
      <c r="U1002" s="156">
        <v>0.09</v>
      </c>
      <c r="V1002" s="156">
        <f>ROUND(E1002*U1002,2)</f>
        <v>7.2</v>
      </c>
      <c r="W1002" s="156"/>
      <c r="X1002" s="156" t="s">
        <v>158</v>
      </c>
      <c r="Y1002" s="149"/>
      <c r="Z1002" s="149"/>
      <c r="AA1002" s="149"/>
      <c r="AB1002" s="149"/>
      <c r="AC1002" s="149"/>
      <c r="AD1002" s="149"/>
      <c r="AE1002" s="149"/>
      <c r="AF1002" s="149"/>
      <c r="AG1002" s="149" t="s">
        <v>1014</v>
      </c>
      <c r="AH1002" s="149"/>
      <c r="AI1002" s="149"/>
      <c r="AJ1002" s="149"/>
      <c r="AK1002" s="149"/>
      <c r="AL1002" s="149"/>
      <c r="AM1002" s="149"/>
      <c r="AN1002" s="149"/>
      <c r="AO1002" s="149"/>
      <c r="AP1002" s="149"/>
      <c r="AQ1002" s="149"/>
      <c r="AR1002" s="149"/>
      <c r="AS1002" s="149"/>
      <c r="AT1002" s="149"/>
      <c r="AU1002" s="149"/>
      <c r="AV1002" s="149"/>
      <c r="AW1002" s="149"/>
      <c r="AX1002" s="149"/>
      <c r="AY1002" s="149"/>
      <c r="AZ1002" s="149"/>
      <c r="BA1002" s="149"/>
      <c r="BB1002" s="149"/>
      <c r="BC1002" s="149"/>
      <c r="BD1002" s="149"/>
      <c r="BE1002" s="149"/>
      <c r="BF1002" s="149"/>
      <c r="BG1002" s="149"/>
      <c r="BH1002" s="149"/>
    </row>
    <row r="1003" spans="1:60" outlineLevel="1" x14ac:dyDescent="0.2">
      <c r="A1003" s="154"/>
      <c r="B1003" s="155"/>
      <c r="C1003" s="253" t="s">
        <v>211</v>
      </c>
      <c r="D1003" s="254"/>
      <c r="E1003" s="254"/>
      <c r="F1003" s="254"/>
      <c r="G1003" s="254"/>
      <c r="H1003" s="156"/>
      <c r="I1003" s="156"/>
      <c r="J1003" s="156"/>
      <c r="K1003" s="156"/>
      <c r="L1003" s="156"/>
      <c r="M1003" s="156"/>
      <c r="N1003" s="156"/>
      <c r="O1003" s="156"/>
      <c r="P1003" s="156"/>
      <c r="Q1003" s="156"/>
      <c r="R1003" s="156"/>
      <c r="S1003" s="156"/>
      <c r="T1003" s="156"/>
      <c r="U1003" s="156"/>
      <c r="V1003" s="156"/>
      <c r="W1003" s="156"/>
      <c r="X1003" s="156"/>
      <c r="Y1003" s="149"/>
      <c r="Z1003" s="149"/>
      <c r="AA1003" s="149"/>
      <c r="AB1003" s="149"/>
      <c r="AC1003" s="149"/>
      <c r="AD1003" s="149"/>
      <c r="AE1003" s="149"/>
      <c r="AF1003" s="149"/>
      <c r="AG1003" s="149" t="s">
        <v>161</v>
      </c>
      <c r="AH1003" s="149"/>
      <c r="AI1003" s="149"/>
      <c r="AJ1003" s="149"/>
      <c r="AK1003" s="149"/>
      <c r="AL1003" s="149"/>
      <c r="AM1003" s="149"/>
      <c r="AN1003" s="149"/>
      <c r="AO1003" s="149"/>
      <c r="AP1003" s="149"/>
      <c r="AQ1003" s="149"/>
      <c r="AR1003" s="149"/>
      <c r="AS1003" s="149"/>
      <c r="AT1003" s="149"/>
      <c r="AU1003" s="149"/>
      <c r="AV1003" s="149"/>
      <c r="AW1003" s="149"/>
      <c r="AX1003" s="149"/>
      <c r="AY1003" s="149"/>
      <c r="AZ1003" s="149"/>
      <c r="BA1003" s="149"/>
      <c r="BB1003" s="149"/>
      <c r="BC1003" s="149"/>
      <c r="BD1003" s="149"/>
      <c r="BE1003" s="149"/>
      <c r="BF1003" s="149"/>
      <c r="BG1003" s="149"/>
      <c r="BH1003" s="149"/>
    </row>
    <row r="1004" spans="1:60" ht="22.5" outlineLevel="1" x14ac:dyDescent="0.2">
      <c r="A1004" s="165">
        <v>263</v>
      </c>
      <c r="B1004" s="166" t="s">
        <v>1055</v>
      </c>
      <c r="C1004" s="180" t="s">
        <v>1056</v>
      </c>
      <c r="D1004" s="181" t="s">
        <v>238</v>
      </c>
      <c r="E1004" s="168">
        <v>40</v>
      </c>
      <c r="F1004" s="167"/>
      <c r="G1004" s="168">
        <f>ROUND(E1004*F1004,2)</f>
        <v>0</v>
      </c>
      <c r="H1004" s="167"/>
      <c r="I1004" s="168">
        <f>ROUND(E1004*H1004,2)</f>
        <v>0</v>
      </c>
      <c r="J1004" s="167"/>
      <c r="K1004" s="168">
        <f>ROUND(E1004*J1004,2)</f>
        <v>0</v>
      </c>
      <c r="L1004" s="168">
        <v>21</v>
      </c>
      <c r="M1004" s="168">
        <f>G1004*(1+L1004/100)</f>
        <v>0</v>
      </c>
      <c r="N1004" s="168">
        <v>4.0000000000000003E-5</v>
      </c>
      <c r="O1004" s="168">
        <f>ROUND(E1004*N1004,2)</f>
        <v>0</v>
      </c>
      <c r="P1004" s="168">
        <v>0</v>
      </c>
      <c r="Q1004" s="168">
        <f>ROUND(E1004*P1004,2)</f>
        <v>0</v>
      </c>
      <c r="R1004" s="168"/>
      <c r="S1004" s="168" t="s">
        <v>157</v>
      </c>
      <c r="T1004" s="169" t="s">
        <v>157</v>
      </c>
      <c r="U1004" s="156">
        <v>0.09</v>
      </c>
      <c r="V1004" s="156">
        <f>ROUND(E1004*U1004,2)</f>
        <v>3.6</v>
      </c>
      <c r="W1004" s="156"/>
      <c r="X1004" s="156" t="s">
        <v>158</v>
      </c>
      <c r="Y1004" s="149"/>
      <c r="Z1004" s="149"/>
      <c r="AA1004" s="149"/>
      <c r="AB1004" s="149"/>
      <c r="AC1004" s="149"/>
      <c r="AD1004" s="149"/>
      <c r="AE1004" s="149"/>
      <c r="AF1004" s="149"/>
      <c r="AG1004" s="149" t="s">
        <v>1014</v>
      </c>
      <c r="AH1004" s="149"/>
      <c r="AI1004" s="149"/>
      <c r="AJ1004" s="149"/>
      <c r="AK1004" s="149"/>
      <c r="AL1004" s="149"/>
      <c r="AM1004" s="149"/>
      <c r="AN1004" s="149"/>
      <c r="AO1004" s="149"/>
      <c r="AP1004" s="149"/>
      <c r="AQ1004" s="149"/>
      <c r="AR1004" s="149"/>
      <c r="AS1004" s="149"/>
      <c r="AT1004" s="149"/>
      <c r="AU1004" s="149"/>
      <c r="AV1004" s="149"/>
      <c r="AW1004" s="149"/>
      <c r="AX1004" s="149"/>
      <c r="AY1004" s="149"/>
      <c r="AZ1004" s="149"/>
      <c r="BA1004" s="149"/>
      <c r="BB1004" s="149"/>
      <c r="BC1004" s="149"/>
      <c r="BD1004" s="149"/>
      <c r="BE1004" s="149"/>
      <c r="BF1004" s="149"/>
      <c r="BG1004" s="149"/>
      <c r="BH1004" s="149"/>
    </row>
    <row r="1005" spans="1:60" outlineLevel="1" x14ac:dyDescent="0.2">
      <c r="A1005" s="154"/>
      <c r="B1005" s="155"/>
      <c r="C1005" s="253" t="s">
        <v>211</v>
      </c>
      <c r="D1005" s="254"/>
      <c r="E1005" s="254"/>
      <c r="F1005" s="254"/>
      <c r="G1005" s="254"/>
      <c r="H1005" s="156"/>
      <c r="I1005" s="156"/>
      <c r="J1005" s="156"/>
      <c r="K1005" s="156"/>
      <c r="L1005" s="156"/>
      <c r="M1005" s="156"/>
      <c r="N1005" s="156"/>
      <c r="O1005" s="156"/>
      <c r="P1005" s="156"/>
      <c r="Q1005" s="156"/>
      <c r="R1005" s="156"/>
      <c r="S1005" s="156"/>
      <c r="T1005" s="156"/>
      <c r="U1005" s="156"/>
      <c r="V1005" s="156"/>
      <c r="W1005" s="156"/>
      <c r="X1005" s="156"/>
      <c r="Y1005" s="149"/>
      <c r="Z1005" s="149"/>
      <c r="AA1005" s="149"/>
      <c r="AB1005" s="149"/>
      <c r="AC1005" s="149"/>
      <c r="AD1005" s="149"/>
      <c r="AE1005" s="149"/>
      <c r="AF1005" s="149"/>
      <c r="AG1005" s="149" t="s">
        <v>161</v>
      </c>
      <c r="AH1005" s="149"/>
      <c r="AI1005" s="149"/>
      <c r="AJ1005" s="149"/>
      <c r="AK1005" s="149"/>
      <c r="AL1005" s="149"/>
      <c r="AM1005" s="149"/>
      <c r="AN1005" s="149"/>
      <c r="AO1005" s="149"/>
      <c r="AP1005" s="149"/>
      <c r="AQ1005" s="149"/>
      <c r="AR1005" s="149"/>
      <c r="AS1005" s="149"/>
      <c r="AT1005" s="149"/>
      <c r="AU1005" s="149"/>
      <c r="AV1005" s="149"/>
      <c r="AW1005" s="149"/>
      <c r="AX1005" s="149"/>
      <c r="AY1005" s="149"/>
      <c r="AZ1005" s="149"/>
      <c r="BA1005" s="149"/>
      <c r="BB1005" s="149"/>
      <c r="BC1005" s="149"/>
      <c r="BD1005" s="149"/>
      <c r="BE1005" s="149"/>
      <c r="BF1005" s="149"/>
      <c r="BG1005" s="149"/>
      <c r="BH1005" s="149"/>
    </row>
    <row r="1006" spans="1:60" ht="22.5" outlineLevel="1" x14ac:dyDescent="0.2">
      <c r="A1006" s="165">
        <v>264</v>
      </c>
      <c r="B1006" s="166" t="s">
        <v>1057</v>
      </c>
      <c r="C1006" s="180" t="s">
        <v>1058</v>
      </c>
      <c r="D1006" s="181" t="s">
        <v>238</v>
      </c>
      <c r="E1006" s="168">
        <v>50</v>
      </c>
      <c r="F1006" s="167"/>
      <c r="G1006" s="168">
        <f>ROUND(E1006*F1006,2)</f>
        <v>0</v>
      </c>
      <c r="H1006" s="167"/>
      <c r="I1006" s="168">
        <f>ROUND(E1006*H1006,2)</f>
        <v>0</v>
      </c>
      <c r="J1006" s="167"/>
      <c r="K1006" s="168">
        <f>ROUND(E1006*J1006,2)</f>
        <v>0</v>
      </c>
      <c r="L1006" s="168">
        <v>21</v>
      </c>
      <c r="M1006" s="168">
        <f>G1006*(1+L1006/100)</f>
        <v>0</v>
      </c>
      <c r="N1006" s="168">
        <v>6.0000000000000002E-5</v>
      </c>
      <c r="O1006" s="168">
        <f>ROUND(E1006*N1006,2)</f>
        <v>0</v>
      </c>
      <c r="P1006" s="168">
        <v>0</v>
      </c>
      <c r="Q1006" s="168">
        <f>ROUND(E1006*P1006,2)</f>
        <v>0</v>
      </c>
      <c r="R1006" s="168"/>
      <c r="S1006" s="168" t="s">
        <v>157</v>
      </c>
      <c r="T1006" s="169" t="s">
        <v>157</v>
      </c>
      <c r="U1006" s="156">
        <v>0.09</v>
      </c>
      <c r="V1006" s="156">
        <f>ROUND(E1006*U1006,2)</f>
        <v>4.5</v>
      </c>
      <c r="W1006" s="156"/>
      <c r="X1006" s="156" t="s">
        <v>158</v>
      </c>
      <c r="Y1006" s="149"/>
      <c r="Z1006" s="149"/>
      <c r="AA1006" s="149"/>
      <c r="AB1006" s="149"/>
      <c r="AC1006" s="149"/>
      <c r="AD1006" s="149"/>
      <c r="AE1006" s="149"/>
      <c r="AF1006" s="149"/>
      <c r="AG1006" s="149" t="s">
        <v>1014</v>
      </c>
      <c r="AH1006" s="149"/>
      <c r="AI1006" s="149"/>
      <c r="AJ1006" s="149"/>
      <c r="AK1006" s="149"/>
      <c r="AL1006" s="149"/>
      <c r="AM1006" s="149"/>
      <c r="AN1006" s="149"/>
      <c r="AO1006" s="149"/>
      <c r="AP1006" s="149"/>
      <c r="AQ1006" s="149"/>
      <c r="AR1006" s="149"/>
      <c r="AS1006" s="149"/>
      <c r="AT1006" s="149"/>
      <c r="AU1006" s="149"/>
      <c r="AV1006" s="149"/>
      <c r="AW1006" s="149"/>
      <c r="AX1006" s="149"/>
      <c r="AY1006" s="149"/>
      <c r="AZ1006" s="149"/>
      <c r="BA1006" s="149"/>
      <c r="BB1006" s="149"/>
      <c r="BC1006" s="149"/>
      <c r="BD1006" s="149"/>
      <c r="BE1006" s="149"/>
      <c r="BF1006" s="149"/>
      <c r="BG1006" s="149"/>
      <c r="BH1006" s="149"/>
    </row>
    <row r="1007" spans="1:60" outlineLevel="1" x14ac:dyDescent="0.2">
      <c r="A1007" s="154"/>
      <c r="B1007" s="155"/>
      <c r="C1007" s="253" t="s">
        <v>211</v>
      </c>
      <c r="D1007" s="254"/>
      <c r="E1007" s="254"/>
      <c r="F1007" s="254"/>
      <c r="G1007" s="254"/>
      <c r="H1007" s="156"/>
      <c r="I1007" s="156"/>
      <c r="J1007" s="156"/>
      <c r="K1007" s="156"/>
      <c r="L1007" s="156"/>
      <c r="M1007" s="156"/>
      <c r="N1007" s="156"/>
      <c r="O1007" s="156"/>
      <c r="P1007" s="156"/>
      <c r="Q1007" s="156"/>
      <c r="R1007" s="156"/>
      <c r="S1007" s="156"/>
      <c r="T1007" s="156"/>
      <c r="U1007" s="156"/>
      <c r="V1007" s="156"/>
      <c r="W1007" s="156"/>
      <c r="X1007" s="156"/>
      <c r="Y1007" s="149"/>
      <c r="Z1007" s="149"/>
      <c r="AA1007" s="149"/>
      <c r="AB1007" s="149"/>
      <c r="AC1007" s="149"/>
      <c r="AD1007" s="149"/>
      <c r="AE1007" s="149"/>
      <c r="AF1007" s="149"/>
      <c r="AG1007" s="149" t="s">
        <v>161</v>
      </c>
      <c r="AH1007" s="149"/>
      <c r="AI1007" s="149"/>
      <c r="AJ1007" s="149"/>
      <c r="AK1007" s="149"/>
      <c r="AL1007" s="149"/>
      <c r="AM1007" s="149"/>
      <c r="AN1007" s="149"/>
      <c r="AO1007" s="149"/>
      <c r="AP1007" s="149"/>
      <c r="AQ1007" s="149"/>
      <c r="AR1007" s="149"/>
      <c r="AS1007" s="149"/>
      <c r="AT1007" s="149"/>
      <c r="AU1007" s="149"/>
      <c r="AV1007" s="149"/>
      <c r="AW1007" s="149"/>
      <c r="AX1007" s="149"/>
      <c r="AY1007" s="149"/>
      <c r="AZ1007" s="149"/>
      <c r="BA1007" s="149"/>
      <c r="BB1007" s="149"/>
      <c r="BC1007" s="149"/>
      <c r="BD1007" s="149"/>
      <c r="BE1007" s="149"/>
      <c r="BF1007" s="149"/>
      <c r="BG1007" s="149"/>
      <c r="BH1007" s="149"/>
    </row>
    <row r="1008" spans="1:60" ht="22.5" outlineLevel="1" x14ac:dyDescent="0.2">
      <c r="A1008" s="165">
        <v>265</v>
      </c>
      <c r="B1008" s="166" t="s">
        <v>1059</v>
      </c>
      <c r="C1008" s="180" t="s">
        <v>1060</v>
      </c>
      <c r="D1008" s="181" t="s">
        <v>238</v>
      </c>
      <c r="E1008" s="168">
        <v>50</v>
      </c>
      <c r="F1008" s="167"/>
      <c r="G1008" s="168">
        <f>ROUND(E1008*F1008,2)</f>
        <v>0</v>
      </c>
      <c r="H1008" s="167"/>
      <c r="I1008" s="168">
        <f>ROUND(E1008*H1008,2)</f>
        <v>0</v>
      </c>
      <c r="J1008" s="167"/>
      <c r="K1008" s="168">
        <f>ROUND(E1008*J1008,2)</f>
        <v>0</v>
      </c>
      <c r="L1008" s="168">
        <v>21</v>
      </c>
      <c r="M1008" s="168">
        <f>G1008*(1+L1008/100)</f>
        <v>0</v>
      </c>
      <c r="N1008" s="168">
        <v>1.2E-4</v>
      </c>
      <c r="O1008" s="168">
        <f>ROUND(E1008*N1008,2)</f>
        <v>0.01</v>
      </c>
      <c r="P1008" s="168">
        <v>0</v>
      </c>
      <c r="Q1008" s="168">
        <f>ROUND(E1008*P1008,2)</f>
        <v>0</v>
      </c>
      <c r="R1008" s="168"/>
      <c r="S1008" s="168" t="s">
        <v>157</v>
      </c>
      <c r="T1008" s="169" t="s">
        <v>157</v>
      </c>
      <c r="U1008" s="156">
        <v>0.09</v>
      </c>
      <c r="V1008" s="156">
        <f>ROUND(E1008*U1008,2)</f>
        <v>4.5</v>
      </c>
      <c r="W1008" s="156"/>
      <c r="X1008" s="156" t="s">
        <v>158</v>
      </c>
      <c r="Y1008" s="149"/>
      <c r="Z1008" s="149"/>
      <c r="AA1008" s="149"/>
      <c r="AB1008" s="149"/>
      <c r="AC1008" s="149"/>
      <c r="AD1008" s="149"/>
      <c r="AE1008" s="149"/>
      <c r="AF1008" s="149"/>
      <c r="AG1008" s="149" t="s">
        <v>1014</v>
      </c>
      <c r="AH1008" s="149"/>
      <c r="AI1008" s="149"/>
      <c r="AJ1008" s="149"/>
      <c r="AK1008" s="149"/>
      <c r="AL1008" s="149"/>
      <c r="AM1008" s="149"/>
      <c r="AN1008" s="149"/>
      <c r="AO1008" s="149"/>
      <c r="AP1008" s="149"/>
      <c r="AQ1008" s="149"/>
      <c r="AR1008" s="149"/>
      <c r="AS1008" s="149"/>
      <c r="AT1008" s="149"/>
      <c r="AU1008" s="149"/>
      <c r="AV1008" s="149"/>
      <c r="AW1008" s="149"/>
      <c r="AX1008" s="149"/>
      <c r="AY1008" s="149"/>
      <c r="AZ1008" s="149"/>
      <c r="BA1008" s="149"/>
      <c r="BB1008" s="149"/>
      <c r="BC1008" s="149"/>
      <c r="BD1008" s="149"/>
      <c r="BE1008" s="149"/>
      <c r="BF1008" s="149"/>
      <c r="BG1008" s="149"/>
      <c r="BH1008" s="149"/>
    </row>
    <row r="1009" spans="1:60" outlineLevel="1" x14ac:dyDescent="0.2">
      <c r="A1009" s="154"/>
      <c r="B1009" s="155"/>
      <c r="C1009" s="253" t="s">
        <v>211</v>
      </c>
      <c r="D1009" s="254"/>
      <c r="E1009" s="254"/>
      <c r="F1009" s="254"/>
      <c r="G1009" s="254"/>
      <c r="H1009" s="156"/>
      <c r="I1009" s="156"/>
      <c r="J1009" s="156"/>
      <c r="K1009" s="156"/>
      <c r="L1009" s="156"/>
      <c r="M1009" s="156"/>
      <c r="N1009" s="156"/>
      <c r="O1009" s="156"/>
      <c r="P1009" s="156"/>
      <c r="Q1009" s="156"/>
      <c r="R1009" s="156"/>
      <c r="S1009" s="156"/>
      <c r="T1009" s="156"/>
      <c r="U1009" s="156"/>
      <c r="V1009" s="156"/>
      <c r="W1009" s="156"/>
      <c r="X1009" s="156"/>
      <c r="Y1009" s="149"/>
      <c r="Z1009" s="149"/>
      <c r="AA1009" s="149"/>
      <c r="AB1009" s="149"/>
      <c r="AC1009" s="149"/>
      <c r="AD1009" s="149"/>
      <c r="AE1009" s="149"/>
      <c r="AF1009" s="149"/>
      <c r="AG1009" s="149" t="s">
        <v>161</v>
      </c>
      <c r="AH1009" s="149"/>
      <c r="AI1009" s="149"/>
      <c r="AJ1009" s="149"/>
      <c r="AK1009" s="149"/>
      <c r="AL1009" s="149"/>
      <c r="AM1009" s="149"/>
      <c r="AN1009" s="149"/>
      <c r="AO1009" s="149"/>
      <c r="AP1009" s="149"/>
      <c r="AQ1009" s="149"/>
      <c r="AR1009" s="149"/>
      <c r="AS1009" s="149"/>
      <c r="AT1009" s="149"/>
      <c r="AU1009" s="149"/>
      <c r="AV1009" s="149"/>
      <c r="AW1009" s="149"/>
      <c r="AX1009" s="149"/>
      <c r="AY1009" s="149"/>
      <c r="AZ1009" s="149"/>
      <c r="BA1009" s="149"/>
      <c r="BB1009" s="149"/>
      <c r="BC1009" s="149"/>
      <c r="BD1009" s="149"/>
      <c r="BE1009" s="149"/>
      <c r="BF1009" s="149"/>
      <c r="BG1009" s="149"/>
      <c r="BH1009" s="149"/>
    </row>
    <row r="1010" spans="1:60" ht="22.5" outlineLevel="1" x14ac:dyDescent="0.2">
      <c r="A1010" s="165">
        <v>266</v>
      </c>
      <c r="B1010" s="166" t="s">
        <v>1061</v>
      </c>
      <c r="C1010" s="180" t="s">
        <v>1062</v>
      </c>
      <c r="D1010" s="181" t="s">
        <v>238</v>
      </c>
      <c r="E1010" s="168">
        <v>20</v>
      </c>
      <c r="F1010" s="167"/>
      <c r="G1010" s="168">
        <f>ROUND(E1010*F1010,2)</f>
        <v>0</v>
      </c>
      <c r="H1010" s="167"/>
      <c r="I1010" s="168">
        <f>ROUND(E1010*H1010,2)</f>
        <v>0</v>
      </c>
      <c r="J1010" s="167"/>
      <c r="K1010" s="168">
        <f>ROUND(E1010*J1010,2)</f>
        <v>0</v>
      </c>
      <c r="L1010" s="168">
        <v>21</v>
      </c>
      <c r="M1010" s="168">
        <f>G1010*(1+L1010/100)</f>
        <v>0</v>
      </c>
      <c r="N1010" s="168">
        <v>1.7000000000000001E-4</v>
      </c>
      <c r="O1010" s="168">
        <f>ROUND(E1010*N1010,2)</f>
        <v>0</v>
      </c>
      <c r="P1010" s="168">
        <v>0</v>
      </c>
      <c r="Q1010" s="168">
        <f>ROUND(E1010*P1010,2)</f>
        <v>0</v>
      </c>
      <c r="R1010" s="168"/>
      <c r="S1010" s="168" t="s">
        <v>157</v>
      </c>
      <c r="T1010" s="169" t="s">
        <v>157</v>
      </c>
      <c r="U1010" s="156">
        <v>0.09</v>
      </c>
      <c r="V1010" s="156">
        <f>ROUND(E1010*U1010,2)</f>
        <v>1.8</v>
      </c>
      <c r="W1010" s="156"/>
      <c r="X1010" s="156" t="s">
        <v>158</v>
      </c>
      <c r="Y1010" s="149"/>
      <c r="Z1010" s="149"/>
      <c r="AA1010" s="149"/>
      <c r="AB1010" s="149"/>
      <c r="AC1010" s="149"/>
      <c r="AD1010" s="149"/>
      <c r="AE1010" s="149"/>
      <c r="AF1010" s="149"/>
      <c r="AG1010" s="149" t="s">
        <v>1014</v>
      </c>
      <c r="AH1010" s="149"/>
      <c r="AI1010" s="149"/>
      <c r="AJ1010" s="149"/>
      <c r="AK1010" s="149"/>
      <c r="AL1010" s="149"/>
      <c r="AM1010" s="149"/>
      <c r="AN1010" s="149"/>
      <c r="AO1010" s="149"/>
      <c r="AP1010" s="149"/>
      <c r="AQ1010" s="149"/>
      <c r="AR1010" s="149"/>
      <c r="AS1010" s="149"/>
      <c r="AT1010" s="149"/>
      <c r="AU1010" s="149"/>
      <c r="AV1010" s="149"/>
      <c r="AW1010" s="149"/>
      <c r="AX1010" s="149"/>
      <c r="AY1010" s="149"/>
      <c r="AZ1010" s="149"/>
      <c r="BA1010" s="149"/>
      <c r="BB1010" s="149"/>
      <c r="BC1010" s="149"/>
      <c r="BD1010" s="149"/>
      <c r="BE1010" s="149"/>
      <c r="BF1010" s="149"/>
      <c r="BG1010" s="149"/>
      <c r="BH1010" s="149"/>
    </row>
    <row r="1011" spans="1:60" outlineLevel="1" x14ac:dyDescent="0.2">
      <c r="A1011" s="154"/>
      <c r="B1011" s="155"/>
      <c r="C1011" s="253" t="s">
        <v>211</v>
      </c>
      <c r="D1011" s="254"/>
      <c r="E1011" s="254"/>
      <c r="F1011" s="254"/>
      <c r="G1011" s="254"/>
      <c r="H1011" s="156"/>
      <c r="I1011" s="156"/>
      <c r="J1011" s="156"/>
      <c r="K1011" s="156"/>
      <c r="L1011" s="156"/>
      <c r="M1011" s="156"/>
      <c r="N1011" s="156"/>
      <c r="O1011" s="156"/>
      <c r="P1011" s="156"/>
      <c r="Q1011" s="156"/>
      <c r="R1011" s="156"/>
      <c r="S1011" s="156"/>
      <c r="T1011" s="156"/>
      <c r="U1011" s="156"/>
      <c r="V1011" s="156"/>
      <c r="W1011" s="156"/>
      <c r="X1011" s="156"/>
      <c r="Y1011" s="149"/>
      <c r="Z1011" s="149"/>
      <c r="AA1011" s="149"/>
      <c r="AB1011" s="149"/>
      <c r="AC1011" s="149"/>
      <c r="AD1011" s="149"/>
      <c r="AE1011" s="149"/>
      <c r="AF1011" s="149"/>
      <c r="AG1011" s="149" t="s">
        <v>161</v>
      </c>
      <c r="AH1011" s="149"/>
      <c r="AI1011" s="149"/>
      <c r="AJ1011" s="149"/>
      <c r="AK1011" s="149"/>
      <c r="AL1011" s="149"/>
      <c r="AM1011" s="149"/>
      <c r="AN1011" s="149"/>
      <c r="AO1011" s="149"/>
      <c r="AP1011" s="149"/>
      <c r="AQ1011" s="149"/>
      <c r="AR1011" s="149"/>
      <c r="AS1011" s="149"/>
      <c r="AT1011" s="149"/>
      <c r="AU1011" s="149"/>
      <c r="AV1011" s="149"/>
      <c r="AW1011" s="149"/>
      <c r="AX1011" s="149"/>
      <c r="AY1011" s="149"/>
      <c r="AZ1011" s="149"/>
      <c r="BA1011" s="149"/>
      <c r="BB1011" s="149"/>
      <c r="BC1011" s="149"/>
      <c r="BD1011" s="149"/>
      <c r="BE1011" s="149"/>
      <c r="BF1011" s="149"/>
      <c r="BG1011" s="149"/>
      <c r="BH1011" s="149"/>
    </row>
    <row r="1012" spans="1:60" ht="22.5" outlineLevel="1" x14ac:dyDescent="0.2">
      <c r="A1012" s="165">
        <v>267</v>
      </c>
      <c r="B1012" s="166" t="s">
        <v>1063</v>
      </c>
      <c r="C1012" s="180" t="s">
        <v>1064</v>
      </c>
      <c r="D1012" s="181" t="s">
        <v>238</v>
      </c>
      <c r="E1012" s="168">
        <v>30</v>
      </c>
      <c r="F1012" s="167"/>
      <c r="G1012" s="168">
        <f>ROUND(E1012*F1012,2)</f>
        <v>0</v>
      </c>
      <c r="H1012" s="167"/>
      <c r="I1012" s="168">
        <f>ROUND(E1012*H1012,2)</f>
        <v>0</v>
      </c>
      <c r="J1012" s="167"/>
      <c r="K1012" s="168">
        <f>ROUND(E1012*J1012,2)</f>
        <v>0</v>
      </c>
      <c r="L1012" s="168">
        <v>21</v>
      </c>
      <c r="M1012" s="168">
        <f>G1012*(1+L1012/100)</f>
        <v>0</v>
      </c>
      <c r="N1012" s="168">
        <v>1.3999999999999999E-4</v>
      </c>
      <c r="O1012" s="168">
        <f>ROUND(E1012*N1012,2)</f>
        <v>0</v>
      </c>
      <c r="P1012" s="168">
        <v>0</v>
      </c>
      <c r="Q1012" s="168">
        <f>ROUND(E1012*P1012,2)</f>
        <v>0</v>
      </c>
      <c r="R1012" s="168"/>
      <c r="S1012" s="168" t="s">
        <v>157</v>
      </c>
      <c r="T1012" s="169" t="s">
        <v>157</v>
      </c>
      <c r="U1012" s="156">
        <v>7.0000000000000007E-2</v>
      </c>
      <c r="V1012" s="156">
        <f>ROUND(E1012*U1012,2)</f>
        <v>2.1</v>
      </c>
      <c r="W1012" s="156"/>
      <c r="X1012" s="156" t="s">
        <v>158</v>
      </c>
      <c r="Y1012" s="149"/>
      <c r="Z1012" s="149"/>
      <c r="AA1012" s="149"/>
      <c r="AB1012" s="149"/>
      <c r="AC1012" s="149"/>
      <c r="AD1012" s="149"/>
      <c r="AE1012" s="149"/>
      <c r="AF1012" s="149"/>
      <c r="AG1012" s="149" t="s">
        <v>1014</v>
      </c>
      <c r="AH1012" s="149"/>
      <c r="AI1012" s="149"/>
      <c r="AJ1012" s="149"/>
      <c r="AK1012" s="149"/>
      <c r="AL1012" s="149"/>
      <c r="AM1012" s="149"/>
      <c r="AN1012" s="149"/>
      <c r="AO1012" s="149"/>
      <c r="AP1012" s="149"/>
      <c r="AQ1012" s="149"/>
      <c r="AR1012" s="149"/>
      <c r="AS1012" s="149"/>
      <c r="AT1012" s="149"/>
      <c r="AU1012" s="149"/>
      <c r="AV1012" s="149"/>
      <c r="AW1012" s="149"/>
      <c r="AX1012" s="149"/>
      <c r="AY1012" s="149"/>
      <c r="AZ1012" s="149"/>
      <c r="BA1012" s="149"/>
      <c r="BB1012" s="149"/>
      <c r="BC1012" s="149"/>
      <c r="BD1012" s="149"/>
      <c r="BE1012" s="149"/>
      <c r="BF1012" s="149"/>
      <c r="BG1012" s="149"/>
      <c r="BH1012" s="149"/>
    </row>
    <row r="1013" spans="1:60" outlineLevel="1" x14ac:dyDescent="0.2">
      <c r="A1013" s="154"/>
      <c r="B1013" s="155"/>
      <c r="C1013" s="253" t="s">
        <v>211</v>
      </c>
      <c r="D1013" s="254"/>
      <c r="E1013" s="254"/>
      <c r="F1013" s="254"/>
      <c r="G1013" s="254"/>
      <c r="H1013" s="156"/>
      <c r="I1013" s="156"/>
      <c r="J1013" s="156"/>
      <c r="K1013" s="156"/>
      <c r="L1013" s="156"/>
      <c r="M1013" s="156"/>
      <c r="N1013" s="156"/>
      <c r="O1013" s="156"/>
      <c r="P1013" s="156"/>
      <c r="Q1013" s="156"/>
      <c r="R1013" s="156"/>
      <c r="S1013" s="156"/>
      <c r="T1013" s="156"/>
      <c r="U1013" s="156"/>
      <c r="V1013" s="156"/>
      <c r="W1013" s="156"/>
      <c r="X1013" s="156"/>
      <c r="Y1013" s="149"/>
      <c r="Z1013" s="149"/>
      <c r="AA1013" s="149"/>
      <c r="AB1013" s="149"/>
      <c r="AC1013" s="149"/>
      <c r="AD1013" s="149"/>
      <c r="AE1013" s="149"/>
      <c r="AF1013" s="149"/>
      <c r="AG1013" s="149" t="s">
        <v>161</v>
      </c>
      <c r="AH1013" s="149"/>
      <c r="AI1013" s="149"/>
      <c r="AJ1013" s="149"/>
      <c r="AK1013" s="149"/>
      <c r="AL1013" s="149"/>
      <c r="AM1013" s="149"/>
      <c r="AN1013" s="149"/>
      <c r="AO1013" s="149"/>
      <c r="AP1013" s="149"/>
      <c r="AQ1013" s="149"/>
      <c r="AR1013" s="149"/>
      <c r="AS1013" s="149"/>
      <c r="AT1013" s="149"/>
      <c r="AU1013" s="149"/>
      <c r="AV1013" s="149"/>
      <c r="AW1013" s="149"/>
      <c r="AX1013" s="149"/>
      <c r="AY1013" s="149"/>
      <c r="AZ1013" s="149"/>
      <c r="BA1013" s="149"/>
      <c r="BB1013" s="149"/>
      <c r="BC1013" s="149"/>
      <c r="BD1013" s="149"/>
      <c r="BE1013" s="149"/>
      <c r="BF1013" s="149"/>
      <c r="BG1013" s="149"/>
      <c r="BH1013" s="149"/>
    </row>
    <row r="1014" spans="1:60" ht="22.5" outlineLevel="1" x14ac:dyDescent="0.2">
      <c r="A1014" s="165">
        <v>268</v>
      </c>
      <c r="B1014" s="166" t="s">
        <v>1065</v>
      </c>
      <c r="C1014" s="180" t="s">
        <v>1066</v>
      </c>
      <c r="D1014" s="181" t="s">
        <v>238</v>
      </c>
      <c r="E1014" s="168">
        <v>840</v>
      </c>
      <c r="F1014" s="167"/>
      <c r="G1014" s="168">
        <f>ROUND(E1014*F1014,2)</f>
        <v>0</v>
      </c>
      <c r="H1014" s="167"/>
      <c r="I1014" s="168">
        <f>ROUND(E1014*H1014,2)</f>
        <v>0</v>
      </c>
      <c r="J1014" s="167"/>
      <c r="K1014" s="168">
        <f>ROUND(E1014*J1014,2)</f>
        <v>0</v>
      </c>
      <c r="L1014" s="168">
        <v>21</v>
      </c>
      <c r="M1014" s="168">
        <f>G1014*(1+L1014/100)</f>
        <v>0</v>
      </c>
      <c r="N1014" s="168">
        <v>1.6000000000000001E-4</v>
      </c>
      <c r="O1014" s="168">
        <f>ROUND(E1014*N1014,2)</f>
        <v>0.13</v>
      </c>
      <c r="P1014" s="168">
        <v>0</v>
      </c>
      <c r="Q1014" s="168">
        <f>ROUND(E1014*P1014,2)</f>
        <v>0</v>
      </c>
      <c r="R1014" s="168"/>
      <c r="S1014" s="168" t="s">
        <v>157</v>
      </c>
      <c r="T1014" s="169" t="s">
        <v>157</v>
      </c>
      <c r="U1014" s="156">
        <v>7.0000000000000007E-2</v>
      </c>
      <c r="V1014" s="156">
        <f>ROUND(E1014*U1014,2)</f>
        <v>58.8</v>
      </c>
      <c r="W1014" s="156"/>
      <c r="X1014" s="156" t="s">
        <v>158</v>
      </c>
      <c r="Y1014" s="149"/>
      <c r="Z1014" s="149"/>
      <c r="AA1014" s="149"/>
      <c r="AB1014" s="149"/>
      <c r="AC1014" s="149"/>
      <c r="AD1014" s="149"/>
      <c r="AE1014" s="149"/>
      <c r="AF1014" s="149"/>
      <c r="AG1014" s="149" t="s">
        <v>1014</v>
      </c>
      <c r="AH1014" s="149"/>
      <c r="AI1014" s="149"/>
      <c r="AJ1014" s="149"/>
      <c r="AK1014" s="149"/>
      <c r="AL1014" s="149"/>
      <c r="AM1014" s="149"/>
      <c r="AN1014" s="149"/>
      <c r="AO1014" s="149"/>
      <c r="AP1014" s="149"/>
      <c r="AQ1014" s="149"/>
      <c r="AR1014" s="149"/>
      <c r="AS1014" s="149"/>
      <c r="AT1014" s="149"/>
      <c r="AU1014" s="149"/>
      <c r="AV1014" s="149"/>
      <c r="AW1014" s="149"/>
      <c r="AX1014" s="149"/>
      <c r="AY1014" s="149"/>
      <c r="AZ1014" s="149"/>
      <c r="BA1014" s="149"/>
      <c r="BB1014" s="149"/>
      <c r="BC1014" s="149"/>
      <c r="BD1014" s="149"/>
      <c r="BE1014" s="149"/>
      <c r="BF1014" s="149"/>
      <c r="BG1014" s="149"/>
      <c r="BH1014" s="149"/>
    </row>
    <row r="1015" spans="1:60" outlineLevel="1" x14ac:dyDescent="0.2">
      <c r="A1015" s="154"/>
      <c r="B1015" s="155"/>
      <c r="C1015" s="253" t="s">
        <v>211</v>
      </c>
      <c r="D1015" s="254"/>
      <c r="E1015" s="254"/>
      <c r="F1015" s="254"/>
      <c r="G1015" s="254"/>
      <c r="H1015" s="156"/>
      <c r="I1015" s="156"/>
      <c r="J1015" s="156"/>
      <c r="K1015" s="156"/>
      <c r="L1015" s="156"/>
      <c r="M1015" s="156"/>
      <c r="N1015" s="156"/>
      <c r="O1015" s="156"/>
      <c r="P1015" s="156"/>
      <c r="Q1015" s="156"/>
      <c r="R1015" s="156"/>
      <c r="S1015" s="156"/>
      <c r="T1015" s="156"/>
      <c r="U1015" s="156"/>
      <c r="V1015" s="156"/>
      <c r="W1015" s="156"/>
      <c r="X1015" s="156"/>
      <c r="Y1015" s="149"/>
      <c r="Z1015" s="149"/>
      <c r="AA1015" s="149"/>
      <c r="AB1015" s="149"/>
      <c r="AC1015" s="149"/>
      <c r="AD1015" s="149"/>
      <c r="AE1015" s="149"/>
      <c r="AF1015" s="149"/>
      <c r="AG1015" s="149" t="s">
        <v>161</v>
      </c>
      <c r="AH1015" s="149"/>
      <c r="AI1015" s="149"/>
      <c r="AJ1015" s="149"/>
      <c r="AK1015" s="149"/>
      <c r="AL1015" s="149"/>
      <c r="AM1015" s="149"/>
      <c r="AN1015" s="149"/>
      <c r="AO1015" s="149"/>
      <c r="AP1015" s="149"/>
      <c r="AQ1015" s="149"/>
      <c r="AR1015" s="149"/>
      <c r="AS1015" s="149"/>
      <c r="AT1015" s="149"/>
      <c r="AU1015" s="149"/>
      <c r="AV1015" s="149"/>
      <c r="AW1015" s="149"/>
      <c r="AX1015" s="149"/>
      <c r="AY1015" s="149"/>
      <c r="AZ1015" s="149"/>
      <c r="BA1015" s="149"/>
      <c r="BB1015" s="149"/>
      <c r="BC1015" s="149"/>
      <c r="BD1015" s="149"/>
      <c r="BE1015" s="149"/>
      <c r="BF1015" s="149"/>
      <c r="BG1015" s="149"/>
      <c r="BH1015" s="149"/>
    </row>
    <row r="1016" spans="1:60" outlineLevel="1" x14ac:dyDescent="0.2">
      <c r="A1016" s="154"/>
      <c r="B1016" s="155"/>
      <c r="C1016" s="182" t="s">
        <v>1067</v>
      </c>
      <c r="D1016" s="183"/>
      <c r="E1016" s="184"/>
      <c r="F1016" s="156"/>
      <c r="G1016" s="156"/>
      <c r="H1016" s="156"/>
      <c r="I1016" s="156"/>
      <c r="J1016" s="156"/>
      <c r="K1016" s="156"/>
      <c r="L1016" s="156"/>
      <c r="M1016" s="156"/>
      <c r="N1016" s="156"/>
      <c r="O1016" s="156"/>
      <c r="P1016" s="156"/>
      <c r="Q1016" s="156"/>
      <c r="R1016" s="156"/>
      <c r="S1016" s="156"/>
      <c r="T1016" s="156"/>
      <c r="U1016" s="156"/>
      <c r="V1016" s="156"/>
      <c r="W1016" s="156"/>
      <c r="X1016" s="156"/>
      <c r="Y1016" s="149"/>
      <c r="Z1016" s="149"/>
      <c r="AA1016" s="149"/>
      <c r="AB1016" s="149"/>
      <c r="AC1016" s="149"/>
      <c r="AD1016" s="149"/>
      <c r="AE1016" s="149"/>
      <c r="AF1016" s="149"/>
      <c r="AG1016" s="149" t="s">
        <v>163</v>
      </c>
      <c r="AH1016" s="149">
        <v>0</v>
      </c>
      <c r="AI1016" s="149"/>
      <c r="AJ1016" s="149"/>
      <c r="AK1016" s="149"/>
      <c r="AL1016" s="149"/>
      <c r="AM1016" s="149"/>
      <c r="AN1016" s="149"/>
      <c r="AO1016" s="149"/>
      <c r="AP1016" s="149"/>
      <c r="AQ1016" s="149"/>
      <c r="AR1016" s="149"/>
      <c r="AS1016" s="149"/>
      <c r="AT1016" s="149"/>
      <c r="AU1016" s="149"/>
      <c r="AV1016" s="149"/>
      <c r="AW1016" s="149"/>
      <c r="AX1016" s="149"/>
      <c r="AY1016" s="149"/>
      <c r="AZ1016" s="149"/>
      <c r="BA1016" s="149"/>
      <c r="BB1016" s="149"/>
      <c r="BC1016" s="149"/>
      <c r="BD1016" s="149"/>
      <c r="BE1016" s="149"/>
      <c r="BF1016" s="149"/>
      <c r="BG1016" s="149"/>
      <c r="BH1016" s="149"/>
    </row>
    <row r="1017" spans="1:60" outlineLevel="1" x14ac:dyDescent="0.2">
      <c r="A1017" s="154"/>
      <c r="B1017" s="155"/>
      <c r="C1017" s="182" t="s">
        <v>1068</v>
      </c>
      <c r="D1017" s="183"/>
      <c r="E1017" s="184"/>
      <c r="F1017" s="156"/>
      <c r="G1017" s="156"/>
      <c r="H1017" s="156"/>
      <c r="I1017" s="156"/>
      <c r="J1017" s="156"/>
      <c r="K1017" s="156"/>
      <c r="L1017" s="156"/>
      <c r="M1017" s="156"/>
      <c r="N1017" s="156"/>
      <c r="O1017" s="156"/>
      <c r="P1017" s="156"/>
      <c r="Q1017" s="156"/>
      <c r="R1017" s="156"/>
      <c r="S1017" s="156"/>
      <c r="T1017" s="156"/>
      <c r="U1017" s="156"/>
      <c r="V1017" s="156"/>
      <c r="W1017" s="156"/>
      <c r="X1017" s="156"/>
      <c r="Y1017" s="149"/>
      <c r="Z1017" s="149"/>
      <c r="AA1017" s="149"/>
      <c r="AB1017" s="149"/>
      <c r="AC1017" s="149"/>
      <c r="AD1017" s="149"/>
      <c r="AE1017" s="149"/>
      <c r="AF1017" s="149"/>
      <c r="AG1017" s="149" t="s">
        <v>163</v>
      </c>
      <c r="AH1017" s="149">
        <v>0</v>
      </c>
      <c r="AI1017" s="149"/>
      <c r="AJ1017" s="149"/>
      <c r="AK1017" s="149"/>
      <c r="AL1017" s="149"/>
      <c r="AM1017" s="149"/>
      <c r="AN1017" s="149"/>
      <c r="AO1017" s="149"/>
      <c r="AP1017" s="149"/>
      <c r="AQ1017" s="149"/>
      <c r="AR1017" s="149"/>
      <c r="AS1017" s="149"/>
      <c r="AT1017" s="149"/>
      <c r="AU1017" s="149"/>
      <c r="AV1017" s="149"/>
      <c r="AW1017" s="149"/>
      <c r="AX1017" s="149"/>
      <c r="AY1017" s="149"/>
      <c r="AZ1017" s="149"/>
      <c r="BA1017" s="149"/>
      <c r="BB1017" s="149"/>
      <c r="BC1017" s="149"/>
      <c r="BD1017" s="149"/>
      <c r="BE1017" s="149"/>
      <c r="BF1017" s="149"/>
      <c r="BG1017" s="149"/>
      <c r="BH1017" s="149"/>
    </row>
    <row r="1018" spans="1:60" outlineLevel="1" x14ac:dyDescent="0.2">
      <c r="A1018" s="154"/>
      <c r="B1018" s="155"/>
      <c r="C1018" s="182" t="s">
        <v>1069</v>
      </c>
      <c r="D1018" s="183"/>
      <c r="E1018" s="184">
        <v>840</v>
      </c>
      <c r="F1018" s="156"/>
      <c r="G1018" s="156"/>
      <c r="H1018" s="156"/>
      <c r="I1018" s="156"/>
      <c r="J1018" s="156"/>
      <c r="K1018" s="156"/>
      <c r="L1018" s="156"/>
      <c r="M1018" s="156"/>
      <c r="N1018" s="156"/>
      <c r="O1018" s="156"/>
      <c r="P1018" s="156"/>
      <c r="Q1018" s="156"/>
      <c r="R1018" s="156"/>
      <c r="S1018" s="156"/>
      <c r="T1018" s="156"/>
      <c r="U1018" s="156"/>
      <c r="V1018" s="156"/>
      <c r="W1018" s="156"/>
      <c r="X1018" s="156"/>
      <c r="Y1018" s="149"/>
      <c r="Z1018" s="149"/>
      <c r="AA1018" s="149"/>
      <c r="AB1018" s="149"/>
      <c r="AC1018" s="149"/>
      <c r="AD1018" s="149"/>
      <c r="AE1018" s="149"/>
      <c r="AF1018" s="149"/>
      <c r="AG1018" s="149" t="s">
        <v>163</v>
      </c>
      <c r="AH1018" s="149">
        <v>0</v>
      </c>
      <c r="AI1018" s="149"/>
      <c r="AJ1018" s="149"/>
      <c r="AK1018" s="149"/>
      <c r="AL1018" s="149"/>
      <c r="AM1018" s="149"/>
      <c r="AN1018" s="149"/>
      <c r="AO1018" s="149"/>
      <c r="AP1018" s="149"/>
      <c r="AQ1018" s="149"/>
      <c r="AR1018" s="149"/>
      <c r="AS1018" s="149"/>
      <c r="AT1018" s="149"/>
      <c r="AU1018" s="149"/>
      <c r="AV1018" s="149"/>
      <c r="AW1018" s="149"/>
      <c r="AX1018" s="149"/>
      <c r="AY1018" s="149"/>
      <c r="AZ1018" s="149"/>
      <c r="BA1018" s="149"/>
      <c r="BB1018" s="149"/>
      <c r="BC1018" s="149"/>
      <c r="BD1018" s="149"/>
      <c r="BE1018" s="149"/>
      <c r="BF1018" s="149"/>
      <c r="BG1018" s="149"/>
      <c r="BH1018" s="149"/>
    </row>
    <row r="1019" spans="1:60" ht="22.5" outlineLevel="1" x14ac:dyDescent="0.2">
      <c r="A1019" s="165">
        <v>269</v>
      </c>
      <c r="B1019" s="166" t="s">
        <v>1070</v>
      </c>
      <c r="C1019" s="180" t="s">
        <v>1071</v>
      </c>
      <c r="D1019" s="181" t="s">
        <v>238</v>
      </c>
      <c r="E1019" s="168">
        <v>690</v>
      </c>
      <c r="F1019" s="167"/>
      <c r="G1019" s="168">
        <f>ROUND(E1019*F1019,2)</f>
        <v>0</v>
      </c>
      <c r="H1019" s="167"/>
      <c r="I1019" s="168">
        <f>ROUND(E1019*H1019,2)</f>
        <v>0</v>
      </c>
      <c r="J1019" s="167"/>
      <c r="K1019" s="168">
        <f>ROUND(E1019*J1019,2)</f>
        <v>0</v>
      </c>
      <c r="L1019" s="168">
        <v>21</v>
      </c>
      <c r="M1019" s="168">
        <f>G1019*(1+L1019/100)</f>
        <v>0</v>
      </c>
      <c r="N1019" s="168">
        <v>2.1000000000000001E-4</v>
      </c>
      <c r="O1019" s="168">
        <f>ROUND(E1019*N1019,2)</f>
        <v>0.14000000000000001</v>
      </c>
      <c r="P1019" s="168">
        <v>0</v>
      </c>
      <c r="Q1019" s="168">
        <f>ROUND(E1019*P1019,2)</f>
        <v>0</v>
      </c>
      <c r="R1019" s="168"/>
      <c r="S1019" s="168" t="s">
        <v>157</v>
      </c>
      <c r="T1019" s="169" t="s">
        <v>157</v>
      </c>
      <c r="U1019" s="156">
        <v>7.0000000000000007E-2</v>
      </c>
      <c r="V1019" s="156">
        <f>ROUND(E1019*U1019,2)</f>
        <v>48.3</v>
      </c>
      <c r="W1019" s="156"/>
      <c r="X1019" s="156" t="s">
        <v>158</v>
      </c>
      <c r="Y1019" s="149"/>
      <c r="Z1019" s="149"/>
      <c r="AA1019" s="149"/>
      <c r="AB1019" s="149"/>
      <c r="AC1019" s="149"/>
      <c r="AD1019" s="149"/>
      <c r="AE1019" s="149"/>
      <c r="AF1019" s="149"/>
      <c r="AG1019" s="149" t="s">
        <v>1014</v>
      </c>
      <c r="AH1019" s="149"/>
      <c r="AI1019" s="149"/>
      <c r="AJ1019" s="149"/>
      <c r="AK1019" s="149"/>
      <c r="AL1019" s="149"/>
      <c r="AM1019" s="149"/>
      <c r="AN1019" s="149"/>
      <c r="AO1019" s="149"/>
      <c r="AP1019" s="149"/>
      <c r="AQ1019" s="149"/>
      <c r="AR1019" s="149"/>
      <c r="AS1019" s="149"/>
      <c r="AT1019" s="149"/>
      <c r="AU1019" s="149"/>
      <c r="AV1019" s="149"/>
      <c r="AW1019" s="149"/>
      <c r="AX1019" s="149"/>
      <c r="AY1019" s="149"/>
      <c r="AZ1019" s="149"/>
      <c r="BA1019" s="149"/>
      <c r="BB1019" s="149"/>
      <c r="BC1019" s="149"/>
      <c r="BD1019" s="149"/>
      <c r="BE1019" s="149"/>
      <c r="BF1019" s="149"/>
      <c r="BG1019" s="149"/>
      <c r="BH1019" s="149"/>
    </row>
    <row r="1020" spans="1:60" outlineLevel="1" x14ac:dyDescent="0.2">
      <c r="A1020" s="154"/>
      <c r="B1020" s="155"/>
      <c r="C1020" s="253" t="s">
        <v>211</v>
      </c>
      <c r="D1020" s="254"/>
      <c r="E1020" s="254"/>
      <c r="F1020" s="254"/>
      <c r="G1020" s="254"/>
      <c r="H1020" s="156"/>
      <c r="I1020" s="156"/>
      <c r="J1020" s="156"/>
      <c r="K1020" s="156"/>
      <c r="L1020" s="156"/>
      <c r="M1020" s="156"/>
      <c r="N1020" s="156"/>
      <c r="O1020" s="156"/>
      <c r="P1020" s="156"/>
      <c r="Q1020" s="156"/>
      <c r="R1020" s="156"/>
      <c r="S1020" s="156"/>
      <c r="T1020" s="156"/>
      <c r="U1020" s="156"/>
      <c r="V1020" s="156"/>
      <c r="W1020" s="156"/>
      <c r="X1020" s="156"/>
      <c r="Y1020" s="149"/>
      <c r="Z1020" s="149"/>
      <c r="AA1020" s="149"/>
      <c r="AB1020" s="149"/>
      <c r="AC1020" s="149"/>
      <c r="AD1020" s="149"/>
      <c r="AE1020" s="149"/>
      <c r="AF1020" s="149"/>
      <c r="AG1020" s="149" t="s">
        <v>161</v>
      </c>
      <c r="AH1020" s="149"/>
      <c r="AI1020" s="149"/>
      <c r="AJ1020" s="149"/>
      <c r="AK1020" s="149"/>
      <c r="AL1020" s="149"/>
      <c r="AM1020" s="149"/>
      <c r="AN1020" s="149"/>
      <c r="AO1020" s="149"/>
      <c r="AP1020" s="149"/>
      <c r="AQ1020" s="149"/>
      <c r="AR1020" s="149"/>
      <c r="AS1020" s="149"/>
      <c r="AT1020" s="149"/>
      <c r="AU1020" s="149"/>
      <c r="AV1020" s="149"/>
      <c r="AW1020" s="149"/>
      <c r="AX1020" s="149"/>
      <c r="AY1020" s="149"/>
      <c r="AZ1020" s="149"/>
      <c r="BA1020" s="149"/>
      <c r="BB1020" s="149"/>
      <c r="BC1020" s="149"/>
      <c r="BD1020" s="149"/>
      <c r="BE1020" s="149"/>
      <c r="BF1020" s="149"/>
      <c r="BG1020" s="149"/>
      <c r="BH1020" s="149"/>
    </row>
    <row r="1021" spans="1:60" ht="22.5" outlineLevel="1" x14ac:dyDescent="0.2">
      <c r="A1021" s="165">
        <v>270</v>
      </c>
      <c r="B1021" s="166" t="s">
        <v>1072</v>
      </c>
      <c r="C1021" s="180" t="s">
        <v>1073</v>
      </c>
      <c r="D1021" s="181" t="s">
        <v>238</v>
      </c>
      <c r="E1021" s="168">
        <v>40</v>
      </c>
      <c r="F1021" s="167"/>
      <c r="G1021" s="168">
        <f>ROUND(E1021*F1021,2)</f>
        <v>0</v>
      </c>
      <c r="H1021" s="167"/>
      <c r="I1021" s="168">
        <f>ROUND(E1021*H1021,2)</f>
        <v>0</v>
      </c>
      <c r="J1021" s="167"/>
      <c r="K1021" s="168">
        <f>ROUND(E1021*J1021,2)</f>
        <v>0</v>
      </c>
      <c r="L1021" s="168">
        <v>21</v>
      </c>
      <c r="M1021" s="168">
        <f>G1021*(1+L1021/100)</f>
        <v>0</v>
      </c>
      <c r="N1021" s="168">
        <v>6.4000000000000005E-4</v>
      </c>
      <c r="O1021" s="168">
        <f>ROUND(E1021*N1021,2)</f>
        <v>0.03</v>
      </c>
      <c r="P1021" s="168">
        <v>0</v>
      </c>
      <c r="Q1021" s="168">
        <f>ROUND(E1021*P1021,2)</f>
        <v>0</v>
      </c>
      <c r="R1021" s="168"/>
      <c r="S1021" s="168" t="s">
        <v>157</v>
      </c>
      <c r="T1021" s="169" t="s">
        <v>157</v>
      </c>
      <c r="U1021" s="156">
        <v>0.08</v>
      </c>
      <c r="V1021" s="156">
        <f>ROUND(E1021*U1021,2)</f>
        <v>3.2</v>
      </c>
      <c r="W1021" s="156"/>
      <c r="X1021" s="156" t="s">
        <v>158</v>
      </c>
      <c r="Y1021" s="149"/>
      <c r="Z1021" s="149"/>
      <c r="AA1021" s="149"/>
      <c r="AB1021" s="149"/>
      <c r="AC1021" s="149"/>
      <c r="AD1021" s="149"/>
      <c r="AE1021" s="149"/>
      <c r="AF1021" s="149"/>
      <c r="AG1021" s="149" t="s">
        <v>1014</v>
      </c>
      <c r="AH1021" s="149"/>
      <c r="AI1021" s="149"/>
      <c r="AJ1021" s="149"/>
      <c r="AK1021" s="149"/>
      <c r="AL1021" s="149"/>
      <c r="AM1021" s="149"/>
      <c r="AN1021" s="149"/>
      <c r="AO1021" s="149"/>
      <c r="AP1021" s="149"/>
      <c r="AQ1021" s="149"/>
      <c r="AR1021" s="149"/>
      <c r="AS1021" s="149"/>
      <c r="AT1021" s="149"/>
      <c r="AU1021" s="149"/>
      <c r="AV1021" s="149"/>
      <c r="AW1021" s="149"/>
      <c r="AX1021" s="149"/>
      <c r="AY1021" s="149"/>
      <c r="AZ1021" s="149"/>
      <c r="BA1021" s="149"/>
      <c r="BB1021" s="149"/>
      <c r="BC1021" s="149"/>
      <c r="BD1021" s="149"/>
      <c r="BE1021" s="149"/>
      <c r="BF1021" s="149"/>
      <c r="BG1021" s="149"/>
      <c r="BH1021" s="149"/>
    </row>
    <row r="1022" spans="1:60" outlineLevel="1" x14ac:dyDescent="0.2">
      <c r="A1022" s="154"/>
      <c r="B1022" s="155"/>
      <c r="C1022" s="253" t="s">
        <v>211</v>
      </c>
      <c r="D1022" s="254"/>
      <c r="E1022" s="254"/>
      <c r="F1022" s="254"/>
      <c r="G1022" s="254"/>
      <c r="H1022" s="156"/>
      <c r="I1022" s="156"/>
      <c r="J1022" s="156"/>
      <c r="K1022" s="156"/>
      <c r="L1022" s="156"/>
      <c r="M1022" s="156"/>
      <c r="N1022" s="156"/>
      <c r="O1022" s="156"/>
      <c r="P1022" s="156"/>
      <c r="Q1022" s="156"/>
      <c r="R1022" s="156"/>
      <c r="S1022" s="156"/>
      <c r="T1022" s="156"/>
      <c r="U1022" s="156"/>
      <c r="V1022" s="156"/>
      <c r="W1022" s="156"/>
      <c r="X1022" s="156"/>
      <c r="Y1022" s="149"/>
      <c r="Z1022" s="149"/>
      <c r="AA1022" s="149"/>
      <c r="AB1022" s="149"/>
      <c r="AC1022" s="149"/>
      <c r="AD1022" s="149"/>
      <c r="AE1022" s="149"/>
      <c r="AF1022" s="149"/>
      <c r="AG1022" s="149" t="s">
        <v>161</v>
      </c>
      <c r="AH1022" s="149"/>
      <c r="AI1022" s="149"/>
      <c r="AJ1022" s="149"/>
      <c r="AK1022" s="149"/>
      <c r="AL1022" s="149"/>
      <c r="AM1022" s="149"/>
      <c r="AN1022" s="149"/>
      <c r="AO1022" s="149"/>
      <c r="AP1022" s="149"/>
      <c r="AQ1022" s="149"/>
      <c r="AR1022" s="149"/>
      <c r="AS1022" s="149"/>
      <c r="AT1022" s="149"/>
      <c r="AU1022" s="149"/>
      <c r="AV1022" s="149"/>
      <c r="AW1022" s="149"/>
      <c r="AX1022" s="149"/>
      <c r="AY1022" s="149"/>
      <c r="AZ1022" s="149"/>
      <c r="BA1022" s="149"/>
      <c r="BB1022" s="149"/>
      <c r="BC1022" s="149"/>
      <c r="BD1022" s="149"/>
      <c r="BE1022" s="149"/>
      <c r="BF1022" s="149"/>
      <c r="BG1022" s="149"/>
      <c r="BH1022" s="149"/>
    </row>
    <row r="1023" spans="1:60" ht="22.5" outlineLevel="1" x14ac:dyDescent="0.2">
      <c r="A1023" s="165">
        <v>271</v>
      </c>
      <c r="B1023" s="166" t="s">
        <v>1074</v>
      </c>
      <c r="C1023" s="180" t="s">
        <v>1075</v>
      </c>
      <c r="D1023" s="181" t="s">
        <v>238</v>
      </c>
      <c r="E1023" s="168">
        <v>80</v>
      </c>
      <c r="F1023" s="167"/>
      <c r="G1023" s="168">
        <f>ROUND(E1023*F1023,2)</f>
        <v>0</v>
      </c>
      <c r="H1023" s="167"/>
      <c r="I1023" s="168">
        <f>ROUND(E1023*H1023,2)</f>
        <v>0</v>
      </c>
      <c r="J1023" s="167"/>
      <c r="K1023" s="168">
        <f>ROUND(E1023*J1023,2)</f>
        <v>0</v>
      </c>
      <c r="L1023" s="168">
        <v>21</v>
      </c>
      <c r="M1023" s="168">
        <f>G1023*(1+L1023/100)</f>
        <v>0</v>
      </c>
      <c r="N1023" s="168">
        <v>2.2000000000000001E-4</v>
      </c>
      <c r="O1023" s="168">
        <f>ROUND(E1023*N1023,2)</f>
        <v>0.02</v>
      </c>
      <c r="P1023" s="168">
        <v>0</v>
      </c>
      <c r="Q1023" s="168">
        <f>ROUND(E1023*P1023,2)</f>
        <v>0</v>
      </c>
      <c r="R1023" s="168"/>
      <c r="S1023" s="168" t="s">
        <v>157</v>
      </c>
      <c r="T1023" s="169" t="s">
        <v>157</v>
      </c>
      <c r="U1023" s="156">
        <v>7.0000000000000007E-2</v>
      </c>
      <c r="V1023" s="156">
        <f>ROUND(E1023*U1023,2)</f>
        <v>5.6</v>
      </c>
      <c r="W1023" s="156"/>
      <c r="X1023" s="156" t="s">
        <v>158</v>
      </c>
      <c r="Y1023" s="149"/>
      <c r="Z1023" s="149"/>
      <c r="AA1023" s="149"/>
      <c r="AB1023" s="149"/>
      <c r="AC1023" s="149"/>
      <c r="AD1023" s="149"/>
      <c r="AE1023" s="149"/>
      <c r="AF1023" s="149"/>
      <c r="AG1023" s="149" t="s">
        <v>1014</v>
      </c>
      <c r="AH1023" s="149"/>
      <c r="AI1023" s="149"/>
      <c r="AJ1023" s="149"/>
      <c r="AK1023" s="149"/>
      <c r="AL1023" s="149"/>
      <c r="AM1023" s="149"/>
      <c r="AN1023" s="149"/>
      <c r="AO1023" s="149"/>
      <c r="AP1023" s="149"/>
      <c r="AQ1023" s="149"/>
      <c r="AR1023" s="149"/>
      <c r="AS1023" s="149"/>
      <c r="AT1023" s="149"/>
      <c r="AU1023" s="149"/>
      <c r="AV1023" s="149"/>
      <c r="AW1023" s="149"/>
      <c r="AX1023" s="149"/>
      <c r="AY1023" s="149"/>
      <c r="AZ1023" s="149"/>
      <c r="BA1023" s="149"/>
      <c r="BB1023" s="149"/>
      <c r="BC1023" s="149"/>
      <c r="BD1023" s="149"/>
      <c r="BE1023" s="149"/>
      <c r="BF1023" s="149"/>
      <c r="BG1023" s="149"/>
      <c r="BH1023" s="149"/>
    </row>
    <row r="1024" spans="1:60" outlineLevel="1" x14ac:dyDescent="0.2">
      <c r="A1024" s="154"/>
      <c r="B1024" s="155"/>
      <c r="C1024" s="253" t="s">
        <v>211</v>
      </c>
      <c r="D1024" s="254"/>
      <c r="E1024" s="254"/>
      <c r="F1024" s="254"/>
      <c r="G1024" s="254"/>
      <c r="H1024" s="156"/>
      <c r="I1024" s="156"/>
      <c r="J1024" s="156"/>
      <c r="K1024" s="156"/>
      <c r="L1024" s="156"/>
      <c r="M1024" s="156"/>
      <c r="N1024" s="156"/>
      <c r="O1024" s="156"/>
      <c r="P1024" s="156"/>
      <c r="Q1024" s="156"/>
      <c r="R1024" s="156"/>
      <c r="S1024" s="156"/>
      <c r="T1024" s="156"/>
      <c r="U1024" s="156"/>
      <c r="V1024" s="156"/>
      <c r="W1024" s="156"/>
      <c r="X1024" s="156"/>
      <c r="Y1024" s="149"/>
      <c r="Z1024" s="149"/>
      <c r="AA1024" s="149"/>
      <c r="AB1024" s="149"/>
      <c r="AC1024" s="149"/>
      <c r="AD1024" s="149"/>
      <c r="AE1024" s="149"/>
      <c r="AF1024" s="149"/>
      <c r="AG1024" s="149" t="s">
        <v>161</v>
      </c>
      <c r="AH1024" s="149"/>
      <c r="AI1024" s="149"/>
      <c r="AJ1024" s="149"/>
      <c r="AK1024" s="149"/>
      <c r="AL1024" s="149"/>
      <c r="AM1024" s="149"/>
      <c r="AN1024" s="149"/>
      <c r="AO1024" s="149"/>
      <c r="AP1024" s="149"/>
      <c r="AQ1024" s="149"/>
      <c r="AR1024" s="149"/>
      <c r="AS1024" s="149"/>
      <c r="AT1024" s="149"/>
      <c r="AU1024" s="149"/>
      <c r="AV1024" s="149"/>
      <c r="AW1024" s="149"/>
      <c r="AX1024" s="149"/>
      <c r="AY1024" s="149"/>
      <c r="AZ1024" s="149"/>
      <c r="BA1024" s="149"/>
      <c r="BB1024" s="149"/>
      <c r="BC1024" s="149"/>
      <c r="BD1024" s="149"/>
      <c r="BE1024" s="149"/>
      <c r="BF1024" s="149"/>
      <c r="BG1024" s="149"/>
      <c r="BH1024" s="149"/>
    </row>
    <row r="1025" spans="1:60" outlineLevel="1" x14ac:dyDescent="0.2">
      <c r="A1025" s="165">
        <v>272</v>
      </c>
      <c r="B1025" s="166" t="s">
        <v>1076</v>
      </c>
      <c r="C1025" s="180" t="s">
        <v>1077</v>
      </c>
      <c r="D1025" s="181" t="s">
        <v>191</v>
      </c>
      <c r="E1025" s="168">
        <v>40</v>
      </c>
      <c r="F1025" s="167"/>
      <c r="G1025" s="168">
        <f>ROUND(E1025*F1025,2)</f>
        <v>0</v>
      </c>
      <c r="H1025" s="167"/>
      <c r="I1025" s="168">
        <f>ROUND(E1025*H1025,2)</f>
        <v>0</v>
      </c>
      <c r="J1025" s="167"/>
      <c r="K1025" s="168">
        <f>ROUND(E1025*J1025,2)</f>
        <v>0</v>
      </c>
      <c r="L1025" s="168">
        <v>21</v>
      </c>
      <c r="M1025" s="168">
        <f>G1025*(1+L1025/100)</f>
        <v>0</v>
      </c>
      <c r="N1025" s="168">
        <v>1.0000000000000001E-5</v>
      </c>
      <c r="O1025" s="168">
        <f>ROUND(E1025*N1025,2)</f>
        <v>0</v>
      </c>
      <c r="P1025" s="168">
        <v>0</v>
      </c>
      <c r="Q1025" s="168">
        <f>ROUND(E1025*P1025,2)</f>
        <v>0</v>
      </c>
      <c r="R1025" s="168"/>
      <c r="S1025" s="168" t="s">
        <v>157</v>
      </c>
      <c r="T1025" s="169" t="s">
        <v>157</v>
      </c>
      <c r="U1025" s="156">
        <v>0.03</v>
      </c>
      <c r="V1025" s="156">
        <f>ROUND(E1025*U1025,2)</f>
        <v>1.2</v>
      </c>
      <c r="W1025" s="156"/>
      <c r="X1025" s="156" t="s">
        <v>158</v>
      </c>
      <c r="Y1025" s="149"/>
      <c r="Z1025" s="149"/>
      <c r="AA1025" s="149"/>
      <c r="AB1025" s="149"/>
      <c r="AC1025" s="149"/>
      <c r="AD1025" s="149"/>
      <c r="AE1025" s="149"/>
      <c r="AF1025" s="149"/>
      <c r="AG1025" s="149" t="s">
        <v>1014</v>
      </c>
      <c r="AH1025" s="149"/>
      <c r="AI1025" s="149"/>
      <c r="AJ1025" s="149"/>
      <c r="AK1025" s="149"/>
      <c r="AL1025" s="149"/>
      <c r="AM1025" s="149"/>
      <c r="AN1025" s="149"/>
      <c r="AO1025" s="149"/>
      <c r="AP1025" s="149"/>
      <c r="AQ1025" s="149"/>
      <c r="AR1025" s="149"/>
      <c r="AS1025" s="149"/>
      <c r="AT1025" s="149"/>
      <c r="AU1025" s="149"/>
      <c r="AV1025" s="149"/>
      <c r="AW1025" s="149"/>
      <c r="AX1025" s="149"/>
      <c r="AY1025" s="149"/>
      <c r="AZ1025" s="149"/>
      <c r="BA1025" s="149"/>
      <c r="BB1025" s="149"/>
      <c r="BC1025" s="149"/>
      <c r="BD1025" s="149"/>
      <c r="BE1025" s="149"/>
      <c r="BF1025" s="149"/>
      <c r="BG1025" s="149"/>
      <c r="BH1025" s="149"/>
    </row>
    <row r="1026" spans="1:60" outlineLevel="1" x14ac:dyDescent="0.2">
      <c r="A1026" s="154"/>
      <c r="B1026" s="155"/>
      <c r="C1026" s="253" t="s">
        <v>211</v>
      </c>
      <c r="D1026" s="254"/>
      <c r="E1026" s="254"/>
      <c r="F1026" s="254"/>
      <c r="G1026" s="254"/>
      <c r="H1026" s="156"/>
      <c r="I1026" s="156"/>
      <c r="J1026" s="156"/>
      <c r="K1026" s="156"/>
      <c r="L1026" s="156"/>
      <c r="M1026" s="156"/>
      <c r="N1026" s="156"/>
      <c r="O1026" s="156"/>
      <c r="P1026" s="156"/>
      <c r="Q1026" s="156"/>
      <c r="R1026" s="156"/>
      <c r="S1026" s="156"/>
      <c r="T1026" s="156"/>
      <c r="U1026" s="156"/>
      <c r="V1026" s="156"/>
      <c r="W1026" s="156"/>
      <c r="X1026" s="156"/>
      <c r="Y1026" s="149"/>
      <c r="Z1026" s="149"/>
      <c r="AA1026" s="149"/>
      <c r="AB1026" s="149"/>
      <c r="AC1026" s="149"/>
      <c r="AD1026" s="149"/>
      <c r="AE1026" s="149"/>
      <c r="AF1026" s="149"/>
      <c r="AG1026" s="149" t="s">
        <v>161</v>
      </c>
      <c r="AH1026" s="149"/>
      <c r="AI1026" s="149"/>
      <c r="AJ1026" s="149"/>
      <c r="AK1026" s="149"/>
      <c r="AL1026" s="149"/>
      <c r="AM1026" s="149"/>
      <c r="AN1026" s="149"/>
      <c r="AO1026" s="149"/>
      <c r="AP1026" s="149"/>
      <c r="AQ1026" s="149"/>
      <c r="AR1026" s="149"/>
      <c r="AS1026" s="149"/>
      <c r="AT1026" s="149"/>
      <c r="AU1026" s="149"/>
      <c r="AV1026" s="149"/>
      <c r="AW1026" s="149"/>
      <c r="AX1026" s="149"/>
      <c r="AY1026" s="149"/>
      <c r="AZ1026" s="149"/>
      <c r="BA1026" s="149"/>
      <c r="BB1026" s="149"/>
      <c r="BC1026" s="149"/>
      <c r="BD1026" s="149"/>
      <c r="BE1026" s="149"/>
      <c r="BF1026" s="149"/>
      <c r="BG1026" s="149"/>
      <c r="BH1026" s="149"/>
    </row>
    <row r="1027" spans="1:60" outlineLevel="1" x14ac:dyDescent="0.2">
      <c r="A1027" s="165">
        <v>273</v>
      </c>
      <c r="B1027" s="166" t="s">
        <v>1078</v>
      </c>
      <c r="C1027" s="180" t="s">
        <v>1079</v>
      </c>
      <c r="D1027" s="181" t="s">
        <v>238</v>
      </c>
      <c r="E1027" s="168">
        <v>40</v>
      </c>
      <c r="F1027" s="167"/>
      <c r="G1027" s="168">
        <f>ROUND(E1027*F1027,2)</f>
        <v>0</v>
      </c>
      <c r="H1027" s="167"/>
      <c r="I1027" s="168">
        <f>ROUND(E1027*H1027,2)</f>
        <v>0</v>
      </c>
      <c r="J1027" s="167"/>
      <c r="K1027" s="168">
        <f>ROUND(E1027*J1027,2)</f>
        <v>0</v>
      </c>
      <c r="L1027" s="168">
        <v>21</v>
      </c>
      <c r="M1027" s="168">
        <f>G1027*(1+L1027/100)</f>
        <v>0</v>
      </c>
      <c r="N1027" s="168">
        <v>0</v>
      </c>
      <c r="O1027" s="168">
        <f>ROUND(E1027*N1027,2)</f>
        <v>0</v>
      </c>
      <c r="P1027" s="168">
        <v>0</v>
      </c>
      <c r="Q1027" s="168">
        <f>ROUND(E1027*P1027,2)</f>
        <v>0</v>
      </c>
      <c r="R1027" s="168"/>
      <c r="S1027" s="168" t="s">
        <v>157</v>
      </c>
      <c r="T1027" s="169" t="s">
        <v>157</v>
      </c>
      <c r="U1027" s="156">
        <v>0.09</v>
      </c>
      <c r="V1027" s="156">
        <f>ROUND(E1027*U1027,2)</f>
        <v>3.6</v>
      </c>
      <c r="W1027" s="156"/>
      <c r="X1027" s="156" t="s">
        <v>158</v>
      </c>
      <c r="Y1027" s="149"/>
      <c r="Z1027" s="149"/>
      <c r="AA1027" s="149"/>
      <c r="AB1027" s="149"/>
      <c r="AC1027" s="149"/>
      <c r="AD1027" s="149"/>
      <c r="AE1027" s="149"/>
      <c r="AF1027" s="149"/>
      <c r="AG1027" s="149" t="s">
        <v>1014</v>
      </c>
      <c r="AH1027" s="149"/>
      <c r="AI1027" s="149"/>
      <c r="AJ1027" s="149"/>
      <c r="AK1027" s="149"/>
      <c r="AL1027" s="149"/>
      <c r="AM1027" s="149"/>
      <c r="AN1027" s="149"/>
      <c r="AO1027" s="149"/>
      <c r="AP1027" s="149"/>
      <c r="AQ1027" s="149"/>
      <c r="AR1027" s="149"/>
      <c r="AS1027" s="149"/>
      <c r="AT1027" s="149"/>
      <c r="AU1027" s="149"/>
      <c r="AV1027" s="149"/>
      <c r="AW1027" s="149"/>
      <c r="AX1027" s="149"/>
      <c r="AY1027" s="149"/>
      <c r="AZ1027" s="149"/>
      <c r="BA1027" s="149"/>
      <c r="BB1027" s="149"/>
      <c r="BC1027" s="149"/>
      <c r="BD1027" s="149"/>
      <c r="BE1027" s="149"/>
      <c r="BF1027" s="149"/>
      <c r="BG1027" s="149"/>
      <c r="BH1027" s="149"/>
    </row>
    <row r="1028" spans="1:60" outlineLevel="1" x14ac:dyDescent="0.2">
      <c r="A1028" s="154"/>
      <c r="B1028" s="155"/>
      <c r="C1028" s="253" t="s">
        <v>211</v>
      </c>
      <c r="D1028" s="254"/>
      <c r="E1028" s="254"/>
      <c r="F1028" s="254"/>
      <c r="G1028" s="254"/>
      <c r="H1028" s="156"/>
      <c r="I1028" s="156"/>
      <c r="J1028" s="156"/>
      <c r="K1028" s="156"/>
      <c r="L1028" s="156"/>
      <c r="M1028" s="156"/>
      <c r="N1028" s="156"/>
      <c r="O1028" s="156"/>
      <c r="P1028" s="156"/>
      <c r="Q1028" s="156"/>
      <c r="R1028" s="156"/>
      <c r="S1028" s="156"/>
      <c r="T1028" s="156"/>
      <c r="U1028" s="156"/>
      <c r="V1028" s="156"/>
      <c r="W1028" s="156"/>
      <c r="X1028" s="156"/>
      <c r="Y1028" s="149"/>
      <c r="Z1028" s="149"/>
      <c r="AA1028" s="149"/>
      <c r="AB1028" s="149"/>
      <c r="AC1028" s="149"/>
      <c r="AD1028" s="149"/>
      <c r="AE1028" s="149"/>
      <c r="AF1028" s="149"/>
      <c r="AG1028" s="149" t="s">
        <v>161</v>
      </c>
      <c r="AH1028" s="149"/>
      <c r="AI1028" s="149"/>
      <c r="AJ1028" s="149"/>
      <c r="AK1028" s="149"/>
      <c r="AL1028" s="149"/>
      <c r="AM1028" s="149"/>
      <c r="AN1028" s="149"/>
      <c r="AO1028" s="149"/>
      <c r="AP1028" s="149"/>
      <c r="AQ1028" s="149"/>
      <c r="AR1028" s="149"/>
      <c r="AS1028" s="149"/>
      <c r="AT1028" s="149"/>
      <c r="AU1028" s="149"/>
      <c r="AV1028" s="149"/>
      <c r="AW1028" s="149"/>
      <c r="AX1028" s="149"/>
      <c r="AY1028" s="149"/>
      <c r="AZ1028" s="149"/>
      <c r="BA1028" s="149"/>
      <c r="BB1028" s="149"/>
      <c r="BC1028" s="149"/>
      <c r="BD1028" s="149"/>
      <c r="BE1028" s="149"/>
      <c r="BF1028" s="149"/>
      <c r="BG1028" s="149"/>
      <c r="BH1028" s="149"/>
    </row>
    <row r="1029" spans="1:60" outlineLevel="1" x14ac:dyDescent="0.2">
      <c r="A1029" s="165">
        <v>274</v>
      </c>
      <c r="B1029" s="166" t="s">
        <v>1080</v>
      </c>
      <c r="C1029" s="180" t="s">
        <v>1081</v>
      </c>
      <c r="D1029" s="181" t="s">
        <v>191</v>
      </c>
      <c r="E1029" s="168">
        <v>39</v>
      </c>
      <c r="F1029" s="167"/>
      <c r="G1029" s="168">
        <f>ROUND(E1029*F1029,2)</f>
        <v>0</v>
      </c>
      <c r="H1029" s="167"/>
      <c r="I1029" s="168">
        <f>ROUND(E1029*H1029,2)</f>
        <v>0</v>
      </c>
      <c r="J1029" s="167"/>
      <c r="K1029" s="168">
        <f>ROUND(E1029*J1029,2)</f>
        <v>0</v>
      </c>
      <c r="L1029" s="168">
        <v>21</v>
      </c>
      <c r="M1029" s="168">
        <f>G1029*(1+L1029/100)</f>
        <v>0</v>
      </c>
      <c r="N1029" s="168">
        <v>0</v>
      </c>
      <c r="O1029" s="168">
        <f>ROUND(E1029*N1029,2)</f>
        <v>0</v>
      </c>
      <c r="P1029" s="168">
        <v>0</v>
      </c>
      <c r="Q1029" s="168">
        <f>ROUND(E1029*P1029,2)</f>
        <v>0</v>
      </c>
      <c r="R1029" s="168"/>
      <c r="S1029" s="168" t="s">
        <v>157</v>
      </c>
      <c r="T1029" s="169" t="s">
        <v>157</v>
      </c>
      <c r="U1029" s="156">
        <v>0.45</v>
      </c>
      <c r="V1029" s="156">
        <f>ROUND(E1029*U1029,2)</f>
        <v>17.55</v>
      </c>
      <c r="W1029" s="156"/>
      <c r="X1029" s="156" t="s">
        <v>158</v>
      </c>
      <c r="Y1029" s="149"/>
      <c r="Z1029" s="149"/>
      <c r="AA1029" s="149"/>
      <c r="AB1029" s="149"/>
      <c r="AC1029" s="149"/>
      <c r="AD1029" s="149"/>
      <c r="AE1029" s="149"/>
      <c r="AF1029" s="149"/>
      <c r="AG1029" s="149" t="s">
        <v>1014</v>
      </c>
      <c r="AH1029" s="149"/>
      <c r="AI1029" s="149"/>
      <c r="AJ1029" s="149"/>
      <c r="AK1029" s="149"/>
      <c r="AL1029" s="149"/>
      <c r="AM1029" s="149"/>
      <c r="AN1029" s="149"/>
      <c r="AO1029" s="149"/>
      <c r="AP1029" s="149"/>
      <c r="AQ1029" s="149"/>
      <c r="AR1029" s="149"/>
      <c r="AS1029" s="149"/>
      <c r="AT1029" s="149"/>
      <c r="AU1029" s="149"/>
      <c r="AV1029" s="149"/>
      <c r="AW1029" s="149"/>
      <c r="AX1029" s="149"/>
      <c r="AY1029" s="149"/>
      <c r="AZ1029" s="149"/>
      <c r="BA1029" s="149"/>
      <c r="BB1029" s="149"/>
      <c r="BC1029" s="149"/>
      <c r="BD1029" s="149"/>
      <c r="BE1029" s="149"/>
      <c r="BF1029" s="149"/>
      <c r="BG1029" s="149"/>
      <c r="BH1029" s="149"/>
    </row>
    <row r="1030" spans="1:60" outlineLevel="1" x14ac:dyDescent="0.2">
      <c r="A1030" s="154"/>
      <c r="B1030" s="155"/>
      <c r="C1030" s="182" t="s">
        <v>1082</v>
      </c>
      <c r="D1030" s="183"/>
      <c r="E1030" s="184">
        <v>39</v>
      </c>
      <c r="F1030" s="156"/>
      <c r="G1030" s="156"/>
      <c r="H1030" s="156"/>
      <c r="I1030" s="156"/>
      <c r="J1030" s="156"/>
      <c r="K1030" s="156"/>
      <c r="L1030" s="156"/>
      <c r="M1030" s="156"/>
      <c r="N1030" s="156"/>
      <c r="O1030" s="156"/>
      <c r="P1030" s="156"/>
      <c r="Q1030" s="156"/>
      <c r="R1030" s="156"/>
      <c r="S1030" s="156"/>
      <c r="T1030" s="156"/>
      <c r="U1030" s="156"/>
      <c r="V1030" s="156"/>
      <c r="W1030" s="156"/>
      <c r="X1030" s="156"/>
      <c r="Y1030" s="149"/>
      <c r="Z1030" s="149"/>
      <c r="AA1030" s="149"/>
      <c r="AB1030" s="149"/>
      <c r="AC1030" s="149"/>
      <c r="AD1030" s="149"/>
      <c r="AE1030" s="149"/>
      <c r="AF1030" s="149"/>
      <c r="AG1030" s="149" t="s">
        <v>163</v>
      </c>
      <c r="AH1030" s="149">
        <v>0</v>
      </c>
      <c r="AI1030" s="149"/>
      <c r="AJ1030" s="149"/>
      <c r="AK1030" s="149"/>
      <c r="AL1030" s="149"/>
      <c r="AM1030" s="149"/>
      <c r="AN1030" s="149"/>
      <c r="AO1030" s="149"/>
      <c r="AP1030" s="149"/>
      <c r="AQ1030" s="149"/>
      <c r="AR1030" s="149"/>
      <c r="AS1030" s="149"/>
      <c r="AT1030" s="149"/>
      <c r="AU1030" s="149"/>
      <c r="AV1030" s="149"/>
      <c r="AW1030" s="149"/>
      <c r="AX1030" s="149"/>
      <c r="AY1030" s="149"/>
      <c r="AZ1030" s="149"/>
      <c r="BA1030" s="149"/>
      <c r="BB1030" s="149"/>
      <c r="BC1030" s="149"/>
      <c r="BD1030" s="149"/>
      <c r="BE1030" s="149"/>
      <c r="BF1030" s="149"/>
      <c r="BG1030" s="149"/>
      <c r="BH1030" s="149"/>
    </row>
    <row r="1031" spans="1:60" outlineLevel="1" x14ac:dyDescent="0.2">
      <c r="A1031" s="170">
        <v>275</v>
      </c>
      <c r="B1031" s="171" t="s">
        <v>1083</v>
      </c>
      <c r="C1031" s="185" t="s">
        <v>1084</v>
      </c>
      <c r="D1031" s="186" t="s">
        <v>652</v>
      </c>
      <c r="E1031" s="173">
        <v>2</v>
      </c>
      <c r="F1031" s="172"/>
      <c r="G1031" s="173">
        <f t="shared" ref="G1031:G1040" si="14">ROUND(E1031*F1031,2)</f>
        <v>0</v>
      </c>
      <c r="H1031" s="172"/>
      <c r="I1031" s="173">
        <f t="shared" ref="I1031:I1040" si="15">ROUND(E1031*H1031,2)</f>
        <v>0</v>
      </c>
      <c r="J1031" s="172"/>
      <c r="K1031" s="173">
        <f t="shared" ref="K1031:K1040" si="16">ROUND(E1031*J1031,2)</f>
        <v>0</v>
      </c>
      <c r="L1031" s="173">
        <v>21</v>
      </c>
      <c r="M1031" s="173">
        <f t="shared" ref="M1031:M1040" si="17">G1031*(1+L1031/100)</f>
        <v>0</v>
      </c>
      <c r="N1031" s="173">
        <v>0</v>
      </c>
      <c r="O1031" s="173">
        <f t="shared" ref="O1031:O1040" si="18">ROUND(E1031*N1031,2)</f>
        <v>0</v>
      </c>
      <c r="P1031" s="173">
        <v>0</v>
      </c>
      <c r="Q1031" s="173">
        <f t="shared" ref="Q1031:Q1040" si="19">ROUND(E1031*P1031,2)</f>
        <v>0</v>
      </c>
      <c r="R1031" s="173"/>
      <c r="S1031" s="173" t="s">
        <v>208</v>
      </c>
      <c r="T1031" s="174" t="s">
        <v>234</v>
      </c>
      <c r="U1031" s="156">
        <v>0</v>
      </c>
      <c r="V1031" s="156">
        <f t="shared" ref="V1031:V1040" si="20">ROUND(E1031*U1031,2)</f>
        <v>0</v>
      </c>
      <c r="W1031" s="156"/>
      <c r="X1031" s="156" t="s">
        <v>158</v>
      </c>
      <c r="Y1031" s="149"/>
      <c r="Z1031" s="149"/>
      <c r="AA1031" s="149"/>
      <c r="AB1031" s="149"/>
      <c r="AC1031" s="149"/>
      <c r="AD1031" s="149"/>
      <c r="AE1031" s="149"/>
      <c r="AF1031" s="149"/>
      <c r="AG1031" s="149" t="s">
        <v>1014</v>
      </c>
      <c r="AH1031" s="149"/>
      <c r="AI1031" s="149"/>
      <c r="AJ1031" s="149"/>
      <c r="AK1031" s="149"/>
      <c r="AL1031" s="149"/>
      <c r="AM1031" s="149"/>
      <c r="AN1031" s="149"/>
      <c r="AO1031" s="149"/>
      <c r="AP1031" s="149"/>
      <c r="AQ1031" s="149"/>
      <c r="AR1031" s="149"/>
      <c r="AS1031" s="149"/>
      <c r="AT1031" s="149"/>
      <c r="AU1031" s="149"/>
      <c r="AV1031" s="149"/>
      <c r="AW1031" s="149"/>
      <c r="AX1031" s="149"/>
      <c r="AY1031" s="149"/>
      <c r="AZ1031" s="149"/>
      <c r="BA1031" s="149"/>
      <c r="BB1031" s="149"/>
      <c r="BC1031" s="149"/>
      <c r="BD1031" s="149"/>
      <c r="BE1031" s="149"/>
      <c r="BF1031" s="149"/>
      <c r="BG1031" s="149"/>
      <c r="BH1031" s="149"/>
    </row>
    <row r="1032" spans="1:60" outlineLevel="1" x14ac:dyDescent="0.2">
      <c r="A1032" s="170">
        <v>276</v>
      </c>
      <c r="B1032" s="171" t="s">
        <v>1085</v>
      </c>
      <c r="C1032" s="185" t="s">
        <v>1086</v>
      </c>
      <c r="D1032" s="186" t="s">
        <v>652</v>
      </c>
      <c r="E1032" s="173">
        <v>1</v>
      </c>
      <c r="F1032" s="172"/>
      <c r="G1032" s="173">
        <f t="shared" si="14"/>
        <v>0</v>
      </c>
      <c r="H1032" s="172"/>
      <c r="I1032" s="173">
        <f t="shared" si="15"/>
        <v>0</v>
      </c>
      <c r="J1032" s="172"/>
      <c r="K1032" s="173">
        <f t="shared" si="16"/>
        <v>0</v>
      </c>
      <c r="L1032" s="173">
        <v>21</v>
      </c>
      <c r="M1032" s="173">
        <f t="shared" si="17"/>
        <v>0</v>
      </c>
      <c r="N1032" s="173">
        <v>0</v>
      </c>
      <c r="O1032" s="173">
        <f t="shared" si="18"/>
        <v>0</v>
      </c>
      <c r="P1032" s="173">
        <v>0</v>
      </c>
      <c r="Q1032" s="173">
        <f t="shared" si="19"/>
        <v>0</v>
      </c>
      <c r="R1032" s="173"/>
      <c r="S1032" s="173" t="s">
        <v>208</v>
      </c>
      <c r="T1032" s="174" t="s">
        <v>234</v>
      </c>
      <c r="U1032" s="156">
        <v>0</v>
      </c>
      <c r="V1032" s="156">
        <f t="shared" si="20"/>
        <v>0</v>
      </c>
      <c r="W1032" s="156"/>
      <c r="X1032" s="156" t="s">
        <v>158</v>
      </c>
      <c r="Y1032" s="149"/>
      <c r="Z1032" s="149"/>
      <c r="AA1032" s="149"/>
      <c r="AB1032" s="149"/>
      <c r="AC1032" s="149"/>
      <c r="AD1032" s="149"/>
      <c r="AE1032" s="149"/>
      <c r="AF1032" s="149"/>
      <c r="AG1032" s="149" t="s">
        <v>1014</v>
      </c>
      <c r="AH1032" s="149"/>
      <c r="AI1032" s="149"/>
      <c r="AJ1032" s="149"/>
      <c r="AK1032" s="149"/>
      <c r="AL1032" s="149"/>
      <c r="AM1032" s="149"/>
      <c r="AN1032" s="149"/>
      <c r="AO1032" s="149"/>
      <c r="AP1032" s="149"/>
      <c r="AQ1032" s="149"/>
      <c r="AR1032" s="149"/>
      <c r="AS1032" s="149"/>
      <c r="AT1032" s="149"/>
      <c r="AU1032" s="149"/>
      <c r="AV1032" s="149"/>
      <c r="AW1032" s="149"/>
      <c r="AX1032" s="149"/>
      <c r="AY1032" s="149"/>
      <c r="AZ1032" s="149"/>
      <c r="BA1032" s="149"/>
      <c r="BB1032" s="149"/>
      <c r="BC1032" s="149"/>
      <c r="BD1032" s="149"/>
      <c r="BE1032" s="149"/>
      <c r="BF1032" s="149"/>
      <c r="BG1032" s="149"/>
      <c r="BH1032" s="149"/>
    </row>
    <row r="1033" spans="1:60" ht="22.5" outlineLevel="1" x14ac:dyDescent="0.2">
      <c r="A1033" s="170">
        <v>277</v>
      </c>
      <c r="B1033" s="171" t="s">
        <v>1087</v>
      </c>
      <c r="C1033" s="185" t="s">
        <v>1088</v>
      </c>
      <c r="D1033" s="186" t="s">
        <v>392</v>
      </c>
      <c r="E1033" s="173">
        <v>1</v>
      </c>
      <c r="F1033" s="172"/>
      <c r="G1033" s="173">
        <f t="shared" si="14"/>
        <v>0</v>
      </c>
      <c r="H1033" s="172"/>
      <c r="I1033" s="173">
        <f t="shared" si="15"/>
        <v>0</v>
      </c>
      <c r="J1033" s="172"/>
      <c r="K1033" s="173">
        <f t="shared" si="16"/>
        <v>0</v>
      </c>
      <c r="L1033" s="173">
        <v>21</v>
      </c>
      <c r="M1033" s="173">
        <f t="shared" si="17"/>
        <v>0</v>
      </c>
      <c r="N1033" s="173">
        <v>0</v>
      </c>
      <c r="O1033" s="173">
        <f t="shared" si="18"/>
        <v>0</v>
      </c>
      <c r="P1033" s="173">
        <v>0</v>
      </c>
      <c r="Q1033" s="173">
        <f t="shared" si="19"/>
        <v>0</v>
      </c>
      <c r="R1033" s="173"/>
      <c r="S1033" s="173" t="s">
        <v>208</v>
      </c>
      <c r="T1033" s="174" t="s">
        <v>234</v>
      </c>
      <c r="U1033" s="156">
        <v>0</v>
      </c>
      <c r="V1033" s="156">
        <f t="shared" si="20"/>
        <v>0</v>
      </c>
      <c r="W1033" s="156"/>
      <c r="X1033" s="156" t="s">
        <v>158</v>
      </c>
      <c r="Y1033" s="149"/>
      <c r="Z1033" s="149"/>
      <c r="AA1033" s="149"/>
      <c r="AB1033" s="149"/>
      <c r="AC1033" s="149"/>
      <c r="AD1033" s="149"/>
      <c r="AE1033" s="149"/>
      <c r="AF1033" s="149"/>
      <c r="AG1033" s="149" t="s">
        <v>1014</v>
      </c>
      <c r="AH1033" s="149"/>
      <c r="AI1033" s="149"/>
      <c r="AJ1033" s="149"/>
      <c r="AK1033" s="149"/>
      <c r="AL1033" s="149"/>
      <c r="AM1033" s="149"/>
      <c r="AN1033" s="149"/>
      <c r="AO1033" s="149"/>
      <c r="AP1033" s="149"/>
      <c r="AQ1033" s="149"/>
      <c r="AR1033" s="149"/>
      <c r="AS1033" s="149"/>
      <c r="AT1033" s="149"/>
      <c r="AU1033" s="149"/>
      <c r="AV1033" s="149"/>
      <c r="AW1033" s="149"/>
      <c r="AX1033" s="149"/>
      <c r="AY1033" s="149"/>
      <c r="AZ1033" s="149"/>
      <c r="BA1033" s="149"/>
      <c r="BB1033" s="149"/>
      <c r="BC1033" s="149"/>
      <c r="BD1033" s="149"/>
      <c r="BE1033" s="149"/>
      <c r="BF1033" s="149"/>
      <c r="BG1033" s="149"/>
      <c r="BH1033" s="149"/>
    </row>
    <row r="1034" spans="1:60" outlineLevel="1" x14ac:dyDescent="0.2">
      <c r="A1034" s="170">
        <v>278</v>
      </c>
      <c r="B1034" s="171" t="s">
        <v>1089</v>
      </c>
      <c r="C1034" s="185" t="s">
        <v>1090</v>
      </c>
      <c r="D1034" s="186" t="s">
        <v>392</v>
      </c>
      <c r="E1034" s="173">
        <v>1</v>
      </c>
      <c r="F1034" s="172"/>
      <c r="G1034" s="173">
        <f t="shared" si="14"/>
        <v>0</v>
      </c>
      <c r="H1034" s="172"/>
      <c r="I1034" s="173">
        <f t="shared" si="15"/>
        <v>0</v>
      </c>
      <c r="J1034" s="172"/>
      <c r="K1034" s="173">
        <f t="shared" si="16"/>
        <v>0</v>
      </c>
      <c r="L1034" s="173">
        <v>21</v>
      </c>
      <c r="M1034" s="173">
        <f t="shared" si="17"/>
        <v>0</v>
      </c>
      <c r="N1034" s="173">
        <v>0</v>
      </c>
      <c r="O1034" s="173">
        <f t="shared" si="18"/>
        <v>0</v>
      </c>
      <c r="P1034" s="173">
        <v>0</v>
      </c>
      <c r="Q1034" s="173">
        <f t="shared" si="19"/>
        <v>0</v>
      </c>
      <c r="R1034" s="173"/>
      <c r="S1034" s="173" t="s">
        <v>208</v>
      </c>
      <c r="T1034" s="174" t="s">
        <v>234</v>
      </c>
      <c r="U1034" s="156">
        <v>0</v>
      </c>
      <c r="V1034" s="156">
        <f t="shared" si="20"/>
        <v>0</v>
      </c>
      <c r="W1034" s="156"/>
      <c r="X1034" s="156" t="s">
        <v>158</v>
      </c>
      <c r="Y1034" s="149"/>
      <c r="Z1034" s="149"/>
      <c r="AA1034" s="149"/>
      <c r="AB1034" s="149"/>
      <c r="AC1034" s="149"/>
      <c r="AD1034" s="149"/>
      <c r="AE1034" s="149"/>
      <c r="AF1034" s="149"/>
      <c r="AG1034" s="149" t="s">
        <v>1014</v>
      </c>
      <c r="AH1034" s="149"/>
      <c r="AI1034" s="149"/>
      <c r="AJ1034" s="149"/>
      <c r="AK1034" s="149"/>
      <c r="AL1034" s="149"/>
      <c r="AM1034" s="149"/>
      <c r="AN1034" s="149"/>
      <c r="AO1034" s="149"/>
      <c r="AP1034" s="149"/>
      <c r="AQ1034" s="149"/>
      <c r="AR1034" s="149"/>
      <c r="AS1034" s="149"/>
      <c r="AT1034" s="149"/>
      <c r="AU1034" s="149"/>
      <c r="AV1034" s="149"/>
      <c r="AW1034" s="149"/>
      <c r="AX1034" s="149"/>
      <c r="AY1034" s="149"/>
      <c r="AZ1034" s="149"/>
      <c r="BA1034" s="149"/>
      <c r="BB1034" s="149"/>
      <c r="BC1034" s="149"/>
      <c r="BD1034" s="149"/>
      <c r="BE1034" s="149"/>
      <c r="BF1034" s="149"/>
      <c r="BG1034" s="149"/>
      <c r="BH1034" s="149"/>
    </row>
    <row r="1035" spans="1:60" outlineLevel="1" x14ac:dyDescent="0.2">
      <c r="A1035" s="170">
        <v>279</v>
      </c>
      <c r="B1035" s="171" t="s">
        <v>1091</v>
      </c>
      <c r="C1035" s="185" t="s">
        <v>1092</v>
      </c>
      <c r="D1035" s="186" t="s">
        <v>652</v>
      </c>
      <c r="E1035" s="173">
        <v>1</v>
      </c>
      <c r="F1035" s="172"/>
      <c r="G1035" s="173">
        <f t="shared" si="14"/>
        <v>0</v>
      </c>
      <c r="H1035" s="172"/>
      <c r="I1035" s="173">
        <f t="shared" si="15"/>
        <v>0</v>
      </c>
      <c r="J1035" s="172"/>
      <c r="K1035" s="173">
        <f t="shared" si="16"/>
        <v>0</v>
      </c>
      <c r="L1035" s="173">
        <v>21</v>
      </c>
      <c r="M1035" s="173">
        <f t="shared" si="17"/>
        <v>0</v>
      </c>
      <c r="N1035" s="173">
        <v>0</v>
      </c>
      <c r="O1035" s="173">
        <f t="shared" si="18"/>
        <v>0</v>
      </c>
      <c r="P1035" s="173">
        <v>0</v>
      </c>
      <c r="Q1035" s="173">
        <f t="shared" si="19"/>
        <v>0</v>
      </c>
      <c r="R1035" s="173"/>
      <c r="S1035" s="173" t="s">
        <v>208</v>
      </c>
      <c r="T1035" s="174" t="s">
        <v>234</v>
      </c>
      <c r="U1035" s="156">
        <v>0</v>
      </c>
      <c r="V1035" s="156">
        <f t="shared" si="20"/>
        <v>0</v>
      </c>
      <c r="W1035" s="156"/>
      <c r="X1035" s="156" t="s">
        <v>158</v>
      </c>
      <c r="Y1035" s="149"/>
      <c r="Z1035" s="149"/>
      <c r="AA1035" s="149"/>
      <c r="AB1035" s="149"/>
      <c r="AC1035" s="149"/>
      <c r="AD1035" s="149"/>
      <c r="AE1035" s="149"/>
      <c r="AF1035" s="149"/>
      <c r="AG1035" s="149" t="s">
        <v>1014</v>
      </c>
      <c r="AH1035" s="149"/>
      <c r="AI1035" s="149"/>
      <c r="AJ1035" s="149"/>
      <c r="AK1035" s="149"/>
      <c r="AL1035" s="149"/>
      <c r="AM1035" s="149"/>
      <c r="AN1035" s="149"/>
      <c r="AO1035" s="149"/>
      <c r="AP1035" s="149"/>
      <c r="AQ1035" s="149"/>
      <c r="AR1035" s="149"/>
      <c r="AS1035" s="149"/>
      <c r="AT1035" s="149"/>
      <c r="AU1035" s="149"/>
      <c r="AV1035" s="149"/>
      <c r="AW1035" s="149"/>
      <c r="AX1035" s="149"/>
      <c r="AY1035" s="149"/>
      <c r="AZ1035" s="149"/>
      <c r="BA1035" s="149"/>
      <c r="BB1035" s="149"/>
      <c r="BC1035" s="149"/>
      <c r="BD1035" s="149"/>
      <c r="BE1035" s="149"/>
      <c r="BF1035" s="149"/>
      <c r="BG1035" s="149"/>
      <c r="BH1035" s="149"/>
    </row>
    <row r="1036" spans="1:60" outlineLevel="1" x14ac:dyDescent="0.2">
      <c r="A1036" s="170">
        <v>280</v>
      </c>
      <c r="B1036" s="171" t="s">
        <v>1093</v>
      </c>
      <c r="C1036" s="185" t="s">
        <v>1094</v>
      </c>
      <c r="D1036" s="186" t="s">
        <v>652</v>
      </c>
      <c r="E1036" s="173">
        <v>1</v>
      </c>
      <c r="F1036" s="172"/>
      <c r="G1036" s="173">
        <f t="shared" si="14"/>
        <v>0</v>
      </c>
      <c r="H1036" s="172"/>
      <c r="I1036" s="173">
        <f t="shared" si="15"/>
        <v>0</v>
      </c>
      <c r="J1036" s="172"/>
      <c r="K1036" s="173">
        <f t="shared" si="16"/>
        <v>0</v>
      </c>
      <c r="L1036" s="173">
        <v>21</v>
      </c>
      <c r="M1036" s="173">
        <f t="shared" si="17"/>
        <v>0</v>
      </c>
      <c r="N1036" s="173">
        <v>0</v>
      </c>
      <c r="O1036" s="173">
        <f t="shared" si="18"/>
        <v>0</v>
      </c>
      <c r="P1036" s="173">
        <v>0</v>
      </c>
      <c r="Q1036" s="173">
        <f t="shared" si="19"/>
        <v>0</v>
      </c>
      <c r="R1036" s="173"/>
      <c r="S1036" s="173" t="s">
        <v>208</v>
      </c>
      <c r="T1036" s="174" t="s">
        <v>234</v>
      </c>
      <c r="U1036" s="156">
        <v>0</v>
      </c>
      <c r="V1036" s="156">
        <f t="shared" si="20"/>
        <v>0</v>
      </c>
      <c r="W1036" s="156"/>
      <c r="X1036" s="156" t="s">
        <v>158</v>
      </c>
      <c r="Y1036" s="149"/>
      <c r="Z1036" s="149"/>
      <c r="AA1036" s="149"/>
      <c r="AB1036" s="149"/>
      <c r="AC1036" s="149"/>
      <c r="AD1036" s="149"/>
      <c r="AE1036" s="149"/>
      <c r="AF1036" s="149"/>
      <c r="AG1036" s="149" t="s">
        <v>1014</v>
      </c>
      <c r="AH1036" s="149"/>
      <c r="AI1036" s="149"/>
      <c r="AJ1036" s="149"/>
      <c r="AK1036" s="149"/>
      <c r="AL1036" s="149"/>
      <c r="AM1036" s="149"/>
      <c r="AN1036" s="149"/>
      <c r="AO1036" s="149"/>
      <c r="AP1036" s="149"/>
      <c r="AQ1036" s="149"/>
      <c r="AR1036" s="149"/>
      <c r="AS1036" s="149"/>
      <c r="AT1036" s="149"/>
      <c r="AU1036" s="149"/>
      <c r="AV1036" s="149"/>
      <c r="AW1036" s="149"/>
      <c r="AX1036" s="149"/>
      <c r="AY1036" s="149"/>
      <c r="AZ1036" s="149"/>
      <c r="BA1036" s="149"/>
      <c r="BB1036" s="149"/>
      <c r="BC1036" s="149"/>
      <c r="BD1036" s="149"/>
      <c r="BE1036" s="149"/>
      <c r="BF1036" s="149"/>
      <c r="BG1036" s="149"/>
      <c r="BH1036" s="149"/>
    </row>
    <row r="1037" spans="1:60" outlineLevel="1" x14ac:dyDescent="0.2">
      <c r="A1037" s="170">
        <v>281</v>
      </c>
      <c r="B1037" s="171" t="s">
        <v>1095</v>
      </c>
      <c r="C1037" s="185" t="s">
        <v>1096</v>
      </c>
      <c r="D1037" s="186" t="s">
        <v>392</v>
      </c>
      <c r="E1037" s="173">
        <v>1</v>
      </c>
      <c r="F1037" s="172"/>
      <c r="G1037" s="173">
        <f t="shared" si="14"/>
        <v>0</v>
      </c>
      <c r="H1037" s="172"/>
      <c r="I1037" s="173">
        <f t="shared" si="15"/>
        <v>0</v>
      </c>
      <c r="J1037" s="172"/>
      <c r="K1037" s="173">
        <f t="shared" si="16"/>
        <v>0</v>
      </c>
      <c r="L1037" s="173">
        <v>21</v>
      </c>
      <c r="M1037" s="173">
        <f t="shared" si="17"/>
        <v>0</v>
      </c>
      <c r="N1037" s="173">
        <v>0</v>
      </c>
      <c r="O1037" s="173">
        <f t="shared" si="18"/>
        <v>0</v>
      </c>
      <c r="P1037" s="173">
        <v>0</v>
      </c>
      <c r="Q1037" s="173">
        <f t="shared" si="19"/>
        <v>0</v>
      </c>
      <c r="R1037" s="173"/>
      <c r="S1037" s="173" t="s">
        <v>157</v>
      </c>
      <c r="T1037" s="174" t="s">
        <v>234</v>
      </c>
      <c r="U1037" s="156">
        <v>0.04</v>
      </c>
      <c r="V1037" s="156">
        <f t="shared" si="20"/>
        <v>0.04</v>
      </c>
      <c r="W1037" s="156"/>
      <c r="X1037" s="156" t="s">
        <v>158</v>
      </c>
      <c r="Y1037" s="149"/>
      <c r="Z1037" s="149"/>
      <c r="AA1037" s="149"/>
      <c r="AB1037" s="149"/>
      <c r="AC1037" s="149"/>
      <c r="AD1037" s="149"/>
      <c r="AE1037" s="149"/>
      <c r="AF1037" s="149"/>
      <c r="AG1037" s="149" t="s">
        <v>1014</v>
      </c>
      <c r="AH1037" s="149"/>
      <c r="AI1037" s="149"/>
      <c r="AJ1037" s="149"/>
      <c r="AK1037" s="149"/>
      <c r="AL1037" s="149"/>
      <c r="AM1037" s="149"/>
      <c r="AN1037" s="149"/>
      <c r="AO1037" s="149"/>
      <c r="AP1037" s="149"/>
      <c r="AQ1037" s="149"/>
      <c r="AR1037" s="149"/>
      <c r="AS1037" s="149"/>
      <c r="AT1037" s="149"/>
      <c r="AU1037" s="149"/>
      <c r="AV1037" s="149"/>
      <c r="AW1037" s="149"/>
      <c r="AX1037" s="149"/>
      <c r="AY1037" s="149"/>
      <c r="AZ1037" s="149"/>
      <c r="BA1037" s="149"/>
      <c r="BB1037" s="149"/>
      <c r="BC1037" s="149"/>
      <c r="BD1037" s="149"/>
      <c r="BE1037" s="149"/>
      <c r="BF1037" s="149"/>
      <c r="BG1037" s="149"/>
      <c r="BH1037" s="149"/>
    </row>
    <row r="1038" spans="1:60" outlineLevel="1" x14ac:dyDescent="0.2">
      <c r="A1038" s="170">
        <v>282</v>
      </c>
      <c r="B1038" s="171" t="s">
        <v>1097</v>
      </c>
      <c r="C1038" s="185" t="s">
        <v>1098</v>
      </c>
      <c r="D1038" s="186" t="s">
        <v>392</v>
      </c>
      <c r="E1038" s="173">
        <v>1</v>
      </c>
      <c r="F1038" s="172"/>
      <c r="G1038" s="173">
        <f t="shared" si="14"/>
        <v>0</v>
      </c>
      <c r="H1038" s="172"/>
      <c r="I1038" s="173">
        <f t="shared" si="15"/>
        <v>0</v>
      </c>
      <c r="J1038" s="172"/>
      <c r="K1038" s="173">
        <f t="shared" si="16"/>
        <v>0</v>
      </c>
      <c r="L1038" s="173">
        <v>21</v>
      </c>
      <c r="M1038" s="173">
        <f t="shared" si="17"/>
        <v>0</v>
      </c>
      <c r="N1038" s="173">
        <v>0</v>
      </c>
      <c r="O1038" s="173">
        <f t="shared" si="18"/>
        <v>0</v>
      </c>
      <c r="P1038" s="173">
        <v>0</v>
      </c>
      <c r="Q1038" s="173">
        <f t="shared" si="19"/>
        <v>0</v>
      </c>
      <c r="R1038" s="173"/>
      <c r="S1038" s="173" t="s">
        <v>208</v>
      </c>
      <c r="T1038" s="174" t="s">
        <v>234</v>
      </c>
      <c r="U1038" s="156">
        <v>0</v>
      </c>
      <c r="V1038" s="156">
        <f t="shared" si="20"/>
        <v>0</v>
      </c>
      <c r="W1038" s="156"/>
      <c r="X1038" s="156" t="s">
        <v>158</v>
      </c>
      <c r="Y1038" s="149"/>
      <c r="Z1038" s="149"/>
      <c r="AA1038" s="149"/>
      <c r="AB1038" s="149"/>
      <c r="AC1038" s="149"/>
      <c r="AD1038" s="149"/>
      <c r="AE1038" s="149"/>
      <c r="AF1038" s="149"/>
      <c r="AG1038" s="149" t="s">
        <v>1014</v>
      </c>
      <c r="AH1038" s="149"/>
      <c r="AI1038" s="149"/>
      <c r="AJ1038" s="149"/>
      <c r="AK1038" s="149"/>
      <c r="AL1038" s="149"/>
      <c r="AM1038" s="149"/>
      <c r="AN1038" s="149"/>
      <c r="AO1038" s="149"/>
      <c r="AP1038" s="149"/>
      <c r="AQ1038" s="149"/>
      <c r="AR1038" s="149"/>
      <c r="AS1038" s="149"/>
      <c r="AT1038" s="149"/>
      <c r="AU1038" s="149"/>
      <c r="AV1038" s="149"/>
      <c r="AW1038" s="149"/>
      <c r="AX1038" s="149"/>
      <c r="AY1038" s="149"/>
      <c r="AZ1038" s="149"/>
      <c r="BA1038" s="149"/>
      <c r="BB1038" s="149"/>
      <c r="BC1038" s="149"/>
      <c r="BD1038" s="149"/>
      <c r="BE1038" s="149"/>
      <c r="BF1038" s="149"/>
      <c r="BG1038" s="149"/>
      <c r="BH1038" s="149"/>
    </row>
    <row r="1039" spans="1:60" outlineLevel="1" x14ac:dyDescent="0.2">
      <c r="A1039" s="170">
        <v>283</v>
      </c>
      <c r="B1039" s="171" t="s">
        <v>1099</v>
      </c>
      <c r="C1039" s="185" t="s">
        <v>1100</v>
      </c>
      <c r="D1039" s="186" t="s">
        <v>652</v>
      </c>
      <c r="E1039" s="173">
        <v>1</v>
      </c>
      <c r="F1039" s="172"/>
      <c r="G1039" s="173">
        <f t="shared" si="14"/>
        <v>0</v>
      </c>
      <c r="H1039" s="172"/>
      <c r="I1039" s="173">
        <f t="shared" si="15"/>
        <v>0</v>
      </c>
      <c r="J1039" s="172"/>
      <c r="K1039" s="173">
        <f t="shared" si="16"/>
        <v>0</v>
      </c>
      <c r="L1039" s="173">
        <v>21</v>
      </c>
      <c r="M1039" s="173">
        <f t="shared" si="17"/>
        <v>0</v>
      </c>
      <c r="N1039" s="173">
        <v>0</v>
      </c>
      <c r="O1039" s="173">
        <f t="shared" si="18"/>
        <v>0</v>
      </c>
      <c r="P1039" s="173">
        <v>0</v>
      </c>
      <c r="Q1039" s="173">
        <f t="shared" si="19"/>
        <v>0</v>
      </c>
      <c r="R1039" s="173"/>
      <c r="S1039" s="173" t="s">
        <v>208</v>
      </c>
      <c r="T1039" s="174" t="s">
        <v>234</v>
      </c>
      <c r="U1039" s="156">
        <v>0</v>
      </c>
      <c r="V1039" s="156">
        <f t="shared" si="20"/>
        <v>0</v>
      </c>
      <c r="W1039" s="156"/>
      <c r="X1039" s="156" t="s">
        <v>158</v>
      </c>
      <c r="Y1039" s="149"/>
      <c r="Z1039" s="149"/>
      <c r="AA1039" s="149"/>
      <c r="AB1039" s="149"/>
      <c r="AC1039" s="149"/>
      <c r="AD1039" s="149"/>
      <c r="AE1039" s="149"/>
      <c r="AF1039" s="149"/>
      <c r="AG1039" s="149" t="s">
        <v>1014</v>
      </c>
      <c r="AH1039" s="149"/>
      <c r="AI1039" s="149"/>
      <c r="AJ1039" s="149"/>
      <c r="AK1039" s="149"/>
      <c r="AL1039" s="149"/>
      <c r="AM1039" s="149"/>
      <c r="AN1039" s="149"/>
      <c r="AO1039" s="149"/>
      <c r="AP1039" s="149"/>
      <c r="AQ1039" s="149"/>
      <c r="AR1039" s="149"/>
      <c r="AS1039" s="149"/>
      <c r="AT1039" s="149"/>
      <c r="AU1039" s="149"/>
      <c r="AV1039" s="149"/>
      <c r="AW1039" s="149"/>
      <c r="AX1039" s="149"/>
      <c r="AY1039" s="149"/>
      <c r="AZ1039" s="149"/>
      <c r="BA1039" s="149"/>
      <c r="BB1039" s="149"/>
      <c r="BC1039" s="149"/>
      <c r="BD1039" s="149"/>
      <c r="BE1039" s="149"/>
      <c r="BF1039" s="149"/>
      <c r="BG1039" s="149"/>
      <c r="BH1039" s="149"/>
    </row>
    <row r="1040" spans="1:60" outlineLevel="1" x14ac:dyDescent="0.2">
      <c r="A1040" s="165">
        <v>284</v>
      </c>
      <c r="B1040" s="166" t="s">
        <v>1101</v>
      </c>
      <c r="C1040" s="180" t="s">
        <v>1102</v>
      </c>
      <c r="D1040" s="181" t="s">
        <v>238</v>
      </c>
      <c r="E1040" s="168">
        <v>40</v>
      </c>
      <c r="F1040" s="167"/>
      <c r="G1040" s="168">
        <f t="shared" si="14"/>
        <v>0</v>
      </c>
      <c r="H1040" s="167"/>
      <c r="I1040" s="168">
        <f t="shared" si="15"/>
        <v>0</v>
      </c>
      <c r="J1040" s="167"/>
      <c r="K1040" s="168">
        <f t="shared" si="16"/>
        <v>0</v>
      </c>
      <c r="L1040" s="168">
        <v>21</v>
      </c>
      <c r="M1040" s="168">
        <f t="shared" si="17"/>
        <v>0</v>
      </c>
      <c r="N1040" s="168">
        <v>2.5999999999999998E-4</v>
      </c>
      <c r="O1040" s="168">
        <f t="shared" si="18"/>
        <v>0.01</v>
      </c>
      <c r="P1040" s="168">
        <v>0</v>
      </c>
      <c r="Q1040" s="168">
        <f t="shared" si="19"/>
        <v>0</v>
      </c>
      <c r="R1040" s="168" t="s">
        <v>373</v>
      </c>
      <c r="S1040" s="168" t="s">
        <v>157</v>
      </c>
      <c r="T1040" s="169" t="s">
        <v>157</v>
      </c>
      <c r="U1040" s="156">
        <v>0</v>
      </c>
      <c r="V1040" s="156">
        <f t="shared" si="20"/>
        <v>0</v>
      </c>
      <c r="W1040" s="156"/>
      <c r="X1040" s="156" t="s">
        <v>374</v>
      </c>
      <c r="Y1040" s="149"/>
      <c r="Z1040" s="149"/>
      <c r="AA1040" s="149"/>
      <c r="AB1040" s="149"/>
      <c r="AC1040" s="149"/>
      <c r="AD1040" s="149"/>
      <c r="AE1040" s="149"/>
      <c r="AF1040" s="149"/>
      <c r="AG1040" s="149" t="s">
        <v>375</v>
      </c>
      <c r="AH1040" s="149"/>
      <c r="AI1040" s="149"/>
      <c r="AJ1040" s="149"/>
      <c r="AK1040" s="149"/>
      <c r="AL1040" s="149"/>
      <c r="AM1040" s="149"/>
      <c r="AN1040" s="149"/>
      <c r="AO1040" s="149"/>
      <c r="AP1040" s="149"/>
      <c r="AQ1040" s="149"/>
      <c r="AR1040" s="149"/>
      <c r="AS1040" s="149"/>
      <c r="AT1040" s="149"/>
      <c r="AU1040" s="149"/>
      <c r="AV1040" s="149"/>
      <c r="AW1040" s="149"/>
      <c r="AX1040" s="149"/>
      <c r="AY1040" s="149"/>
      <c r="AZ1040" s="149"/>
      <c r="BA1040" s="149"/>
      <c r="BB1040" s="149"/>
      <c r="BC1040" s="149"/>
      <c r="BD1040" s="149"/>
      <c r="BE1040" s="149"/>
      <c r="BF1040" s="149"/>
      <c r="BG1040" s="149"/>
      <c r="BH1040" s="149"/>
    </row>
    <row r="1041" spans="1:60" outlineLevel="1" x14ac:dyDescent="0.2">
      <c r="A1041" s="154"/>
      <c r="B1041" s="155"/>
      <c r="C1041" s="253" t="s">
        <v>1208</v>
      </c>
      <c r="D1041" s="254"/>
      <c r="E1041" s="254"/>
      <c r="F1041" s="254"/>
      <c r="G1041" s="254"/>
      <c r="H1041" s="156"/>
      <c r="I1041" s="156"/>
      <c r="J1041" s="156"/>
      <c r="K1041" s="156"/>
      <c r="L1041" s="156"/>
      <c r="M1041" s="156"/>
      <c r="N1041" s="156"/>
      <c r="O1041" s="156"/>
      <c r="P1041" s="156"/>
      <c r="Q1041" s="156"/>
      <c r="R1041" s="156"/>
      <c r="S1041" s="156"/>
      <c r="T1041" s="156"/>
      <c r="U1041" s="156"/>
      <c r="V1041" s="156"/>
      <c r="W1041" s="156"/>
      <c r="X1041" s="156"/>
      <c r="Y1041" s="149"/>
      <c r="Z1041" s="149"/>
      <c r="AA1041" s="149"/>
      <c r="AB1041" s="149"/>
      <c r="AC1041" s="149"/>
      <c r="AD1041" s="149"/>
      <c r="AE1041" s="149"/>
      <c r="AF1041" s="149"/>
      <c r="AG1041" s="149" t="s">
        <v>161</v>
      </c>
      <c r="AH1041" s="149"/>
      <c r="AI1041" s="149"/>
      <c r="AJ1041" s="149"/>
      <c r="AK1041" s="149"/>
      <c r="AL1041" s="149"/>
      <c r="AM1041" s="149"/>
      <c r="AN1041" s="149"/>
      <c r="AO1041" s="149"/>
      <c r="AP1041" s="149"/>
      <c r="AQ1041" s="149"/>
      <c r="AR1041" s="149"/>
      <c r="AS1041" s="149"/>
      <c r="AT1041" s="149"/>
      <c r="AU1041" s="149"/>
      <c r="AV1041" s="149"/>
      <c r="AW1041" s="149"/>
      <c r="AX1041" s="149"/>
      <c r="AY1041" s="149"/>
      <c r="AZ1041" s="149"/>
      <c r="BA1041" s="149"/>
      <c r="BB1041" s="149"/>
      <c r="BC1041" s="149"/>
      <c r="BD1041" s="149"/>
      <c r="BE1041" s="149"/>
      <c r="BF1041" s="149"/>
      <c r="BG1041" s="149"/>
      <c r="BH1041" s="149"/>
    </row>
    <row r="1042" spans="1:60" outlineLevel="1" x14ac:dyDescent="0.2">
      <c r="A1042" s="154"/>
      <c r="B1042" s="155"/>
      <c r="C1042" s="255" t="s">
        <v>1209</v>
      </c>
      <c r="D1042" s="256"/>
      <c r="E1042" s="256"/>
      <c r="F1042" s="256"/>
      <c r="G1042" s="256"/>
      <c r="H1042" s="156"/>
      <c r="I1042" s="156"/>
      <c r="J1042" s="156"/>
      <c r="K1042" s="156"/>
      <c r="L1042" s="156"/>
      <c r="M1042" s="156"/>
      <c r="N1042" s="156"/>
      <c r="O1042" s="156"/>
      <c r="P1042" s="156"/>
      <c r="Q1042" s="156"/>
      <c r="R1042" s="156"/>
      <c r="S1042" s="156"/>
      <c r="T1042" s="156"/>
      <c r="U1042" s="156"/>
      <c r="V1042" s="156"/>
      <c r="W1042" s="156"/>
      <c r="X1042" s="156"/>
      <c r="Y1042" s="149"/>
      <c r="Z1042" s="149"/>
      <c r="AA1042" s="149"/>
      <c r="AB1042" s="149"/>
      <c r="AC1042" s="149"/>
      <c r="AD1042" s="149"/>
      <c r="AE1042" s="149"/>
      <c r="AF1042" s="149"/>
      <c r="AG1042" s="149" t="s">
        <v>161</v>
      </c>
      <c r="AH1042" s="149"/>
      <c r="AI1042" s="149"/>
      <c r="AJ1042" s="149"/>
      <c r="AK1042" s="149"/>
      <c r="AL1042" s="149"/>
      <c r="AM1042" s="149"/>
      <c r="AN1042" s="149"/>
      <c r="AO1042" s="149"/>
      <c r="AP1042" s="149"/>
      <c r="AQ1042" s="149"/>
      <c r="AR1042" s="149"/>
      <c r="AS1042" s="149"/>
      <c r="AT1042" s="149"/>
      <c r="AU1042" s="149"/>
      <c r="AV1042" s="149"/>
      <c r="AW1042" s="149"/>
      <c r="AX1042" s="149"/>
      <c r="AY1042" s="149"/>
      <c r="AZ1042" s="149"/>
      <c r="BA1042" s="149"/>
      <c r="BB1042" s="149"/>
      <c r="BC1042" s="149"/>
      <c r="BD1042" s="149"/>
      <c r="BE1042" s="149"/>
      <c r="BF1042" s="149"/>
      <c r="BG1042" s="149"/>
      <c r="BH1042" s="149"/>
    </row>
    <row r="1043" spans="1:60" outlineLevel="1" x14ac:dyDescent="0.2">
      <c r="A1043" s="154"/>
      <c r="B1043" s="155"/>
      <c r="C1043" s="255" t="s">
        <v>1210</v>
      </c>
      <c r="D1043" s="256"/>
      <c r="E1043" s="256"/>
      <c r="F1043" s="256"/>
      <c r="G1043" s="256"/>
      <c r="H1043" s="156"/>
      <c r="I1043" s="156"/>
      <c r="J1043" s="156"/>
      <c r="K1043" s="156"/>
      <c r="L1043" s="156"/>
      <c r="M1043" s="156"/>
      <c r="N1043" s="156"/>
      <c r="O1043" s="156"/>
      <c r="P1043" s="156"/>
      <c r="Q1043" s="156"/>
      <c r="R1043" s="156"/>
      <c r="S1043" s="156"/>
      <c r="T1043" s="156"/>
      <c r="U1043" s="156"/>
      <c r="V1043" s="156"/>
      <c r="W1043" s="156"/>
      <c r="X1043" s="156"/>
      <c r="Y1043" s="149"/>
      <c r="Z1043" s="149"/>
      <c r="AA1043" s="149"/>
      <c r="AB1043" s="149"/>
      <c r="AC1043" s="149"/>
      <c r="AD1043" s="149"/>
      <c r="AE1043" s="149"/>
      <c r="AF1043" s="149"/>
      <c r="AG1043" s="149" t="s">
        <v>161</v>
      </c>
      <c r="AH1043" s="149"/>
      <c r="AI1043" s="149"/>
      <c r="AJ1043" s="149"/>
      <c r="AK1043" s="149"/>
      <c r="AL1043" s="149"/>
      <c r="AM1043" s="149"/>
      <c r="AN1043" s="149"/>
      <c r="AO1043" s="149"/>
      <c r="AP1043" s="149"/>
      <c r="AQ1043" s="149"/>
      <c r="AR1043" s="149"/>
      <c r="AS1043" s="149"/>
      <c r="AT1043" s="149"/>
      <c r="AU1043" s="149"/>
      <c r="AV1043" s="149"/>
      <c r="AW1043" s="149"/>
      <c r="AX1043" s="149"/>
      <c r="AY1043" s="149"/>
      <c r="AZ1043" s="149"/>
      <c r="BA1043" s="149"/>
      <c r="BB1043" s="149"/>
      <c r="BC1043" s="149"/>
      <c r="BD1043" s="149"/>
      <c r="BE1043" s="149"/>
      <c r="BF1043" s="149"/>
      <c r="BG1043" s="149"/>
      <c r="BH1043" s="149"/>
    </row>
    <row r="1044" spans="1:60" outlineLevel="1" x14ac:dyDescent="0.2">
      <c r="A1044" s="154"/>
      <c r="B1044" s="155"/>
      <c r="C1044" s="255" t="s">
        <v>1211</v>
      </c>
      <c r="D1044" s="256"/>
      <c r="E1044" s="256"/>
      <c r="F1044" s="256"/>
      <c r="G1044" s="256"/>
      <c r="H1044" s="156"/>
      <c r="I1044" s="156"/>
      <c r="J1044" s="156"/>
      <c r="K1044" s="156"/>
      <c r="L1044" s="156"/>
      <c r="M1044" s="156"/>
      <c r="N1044" s="156"/>
      <c r="O1044" s="156"/>
      <c r="P1044" s="156"/>
      <c r="Q1044" s="156"/>
      <c r="R1044" s="156"/>
      <c r="S1044" s="156"/>
      <c r="T1044" s="156"/>
      <c r="U1044" s="156"/>
      <c r="V1044" s="156"/>
      <c r="W1044" s="156"/>
      <c r="X1044" s="156"/>
      <c r="Y1044" s="149"/>
      <c r="Z1044" s="149"/>
      <c r="AA1044" s="149"/>
      <c r="AB1044" s="149"/>
      <c r="AC1044" s="149"/>
      <c r="AD1044" s="149"/>
      <c r="AE1044" s="149"/>
      <c r="AF1044" s="149"/>
      <c r="AG1044" s="149" t="s">
        <v>161</v>
      </c>
      <c r="AH1044" s="149"/>
      <c r="AI1044" s="149"/>
      <c r="AJ1044" s="149"/>
      <c r="AK1044" s="149"/>
      <c r="AL1044" s="149"/>
      <c r="AM1044" s="149"/>
      <c r="AN1044" s="149"/>
      <c r="AO1044" s="149"/>
      <c r="AP1044" s="149"/>
      <c r="AQ1044" s="149"/>
      <c r="AR1044" s="149"/>
      <c r="AS1044" s="149"/>
      <c r="AT1044" s="149"/>
      <c r="AU1044" s="149"/>
      <c r="AV1044" s="149"/>
      <c r="AW1044" s="149"/>
      <c r="AX1044" s="149"/>
      <c r="AY1044" s="149"/>
      <c r="AZ1044" s="149"/>
      <c r="BA1044" s="149"/>
      <c r="BB1044" s="149"/>
      <c r="BC1044" s="149"/>
      <c r="BD1044" s="149"/>
      <c r="BE1044" s="149"/>
      <c r="BF1044" s="149"/>
      <c r="BG1044" s="149"/>
      <c r="BH1044" s="149"/>
    </row>
    <row r="1045" spans="1:60" outlineLevel="1" x14ac:dyDescent="0.2">
      <c r="A1045" s="154"/>
      <c r="B1045" s="155"/>
      <c r="C1045" s="255" t="s">
        <v>1212</v>
      </c>
      <c r="D1045" s="256"/>
      <c r="E1045" s="256"/>
      <c r="F1045" s="256"/>
      <c r="G1045" s="256"/>
      <c r="H1045" s="156"/>
      <c r="I1045" s="156"/>
      <c r="J1045" s="156"/>
      <c r="K1045" s="156"/>
      <c r="L1045" s="156"/>
      <c r="M1045" s="156"/>
      <c r="N1045" s="156"/>
      <c r="O1045" s="156"/>
      <c r="P1045" s="156"/>
      <c r="Q1045" s="156"/>
      <c r="R1045" s="156"/>
      <c r="S1045" s="156"/>
      <c r="T1045" s="156"/>
      <c r="U1045" s="156"/>
      <c r="V1045" s="156"/>
      <c r="W1045" s="156"/>
      <c r="X1045" s="156"/>
      <c r="Y1045" s="149"/>
      <c r="Z1045" s="149"/>
      <c r="AA1045" s="149"/>
      <c r="AB1045" s="149"/>
      <c r="AC1045" s="149"/>
      <c r="AD1045" s="149"/>
      <c r="AE1045" s="149"/>
      <c r="AF1045" s="149"/>
      <c r="AG1045" s="149" t="s">
        <v>161</v>
      </c>
      <c r="AH1045" s="149"/>
      <c r="AI1045" s="149"/>
      <c r="AJ1045" s="149"/>
      <c r="AK1045" s="149"/>
      <c r="AL1045" s="149"/>
      <c r="AM1045" s="149"/>
      <c r="AN1045" s="149"/>
      <c r="AO1045" s="149"/>
      <c r="AP1045" s="149"/>
      <c r="AQ1045" s="149"/>
      <c r="AR1045" s="149"/>
      <c r="AS1045" s="149"/>
      <c r="AT1045" s="149"/>
      <c r="AU1045" s="149"/>
      <c r="AV1045" s="149"/>
      <c r="AW1045" s="149"/>
      <c r="AX1045" s="149"/>
      <c r="AY1045" s="149"/>
      <c r="AZ1045" s="149"/>
      <c r="BA1045" s="149"/>
      <c r="BB1045" s="149"/>
      <c r="BC1045" s="149"/>
      <c r="BD1045" s="149"/>
      <c r="BE1045" s="149"/>
      <c r="BF1045" s="149"/>
      <c r="BG1045" s="149"/>
      <c r="BH1045" s="149"/>
    </row>
    <row r="1046" spans="1:60" outlineLevel="1" x14ac:dyDescent="0.2">
      <c r="A1046" s="154"/>
      <c r="B1046" s="155"/>
      <c r="C1046" s="255" t="s">
        <v>1103</v>
      </c>
      <c r="D1046" s="256"/>
      <c r="E1046" s="256"/>
      <c r="F1046" s="256"/>
      <c r="G1046" s="256"/>
      <c r="H1046" s="156"/>
      <c r="I1046" s="156"/>
      <c r="J1046" s="156"/>
      <c r="K1046" s="156"/>
      <c r="L1046" s="156"/>
      <c r="M1046" s="156"/>
      <c r="N1046" s="156"/>
      <c r="O1046" s="156"/>
      <c r="P1046" s="156"/>
      <c r="Q1046" s="156"/>
      <c r="R1046" s="156"/>
      <c r="S1046" s="156"/>
      <c r="T1046" s="156"/>
      <c r="U1046" s="156"/>
      <c r="V1046" s="156"/>
      <c r="W1046" s="156"/>
      <c r="X1046" s="156"/>
      <c r="Y1046" s="149"/>
      <c r="Z1046" s="149"/>
      <c r="AA1046" s="149"/>
      <c r="AB1046" s="149"/>
      <c r="AC1046" s="149"/>
      <c r="AD1046" s="149"/>
      <c r="AE1046" s="149"/>
      <c r="AF1046" s="149"/>
      <c r="AG1046" s="149" t="s">
        <v>161</v>
      </c>
      <c r="AH1046" s="149"/>
      <c r="AI1046" s="149"/>
      <c r="AJ1046" s="149"/>
      <c r="AK1046" s="149"/>
      <c r="AL1046" s="149"/>
      <c r="AM1046" s="149"/>
      <c r="AN1046" s="149"/>
      <c r="AO1046" s="149"/>
      <c r="AP1046" s="149"/>
      <c r="AQ1046" s="149"/>
      <c r="AR1046" s="149"/>
      <c r="AS1046" s="149"/>
      <c r="AT1046" s="149"/>
      <c r="AU1046" s="149"/>
      <c r="AV1046" s="149"/>
      <c r="AW1046" s="149"/>
      <c r="AX1046" s="149"/>
      <c r="AY1046" s="149"/>
      <c r="AZ1046" s="149"/>
      <c r="BA1046" s="149"/>
      <c r="BB1046" s="149"/>
      <c r="BC1046" s="149"/>
      <c r="BD1046" s="149"/>
      <c r="BE1046" s="149"/>
      <c r="BF1046" s="149"/>
      <c r="BG1046" s="149"/>
      <c r="BH1046" s="149"/>
    </row>
    <row r="1047" spans="1:60" outlineLevel="1" x14ac:dyDescent="0.2">
      <c r="A1047" s="170">
        <v>285</v>
      </c>
      <c r="B1047" s="171" t="s">
        <v>1104</v>
      </c>
      <c r="C1047" s="185" t="s">
        <v>1105</v>
      </c>
      <c r="D1047" s="186" t="s">
        <v>1106</v>
      </c>
      <c r="E1047" s="173">
        <v>2</v>
      </c>
      <c r="F1047" s="172"/>
      <c r="G1047" s="173">
        <f t="shared" ref="G1047:G1059" si="21">ROUND(E1047*F1047,2)</f>
        <v>0</v>
      </c>
      <c r="H1047" s="172"/>
      <c r="I1047" s="173">
        <f t="shared" ref="I1047:I1059" si="22">ROUND(E1047*H1047,2)</f>
        <v>0</v>
      </c>
      <c r="J1047" s="172"/>
      <c r="K1047" s="173">
        <f t="shared" ref="K1047:K1059" si="23">ROUND(E1047*J1047,2)</f>
        <v>0</v>
      </c>
      <c r="L1047" s="173">
        <v>21</v>
      </c>
      <c r="M1047" s="173">
        <f t="shared" ref="M1047:M1059" si="24">G1047*(1+L1047/100)</f>
        <v>0</v>
      </c>
      <c r="N1047" s="173">
        <v>0</v>
      </c>
      <c r="O1047" s="173">
        <f t="shared" ref="O1047:O1059" si="25">ROUND(E1047*N1047,2)</f>
        <v>0</v>
      </c>
      <c r="P1047" s="173">
        <v>0</v>
      </c>
      <c r="Q1047" s="173">
        <f t="shared" ref="Q1047:Q1059" si="26">ROUND(E1047*P1047,2)</f>
        <v>0</v>
      </c>
      <c r="R1047" s="173" t="s">
        <v>373</v>
      </c>
      <c r="S1047" s="173" t="s">
        <v>157</v>
      </c>
      <c r="T1047" s="174" t="s">
        <v>234</v>
      </c>
      <c r="U1047" s="156">
        <v>0</v>
      </c>
      <c r="V1047" s="156">
        <f t="shared" ref="V1047:V1059" si="27">ROUND(E1047*U1047,2)</f>
        <v>0</v>
      </c>
      <c r="W1047" s="156"/>
      <c r="X1047" s="156" t="s">
        <v>374</v>
      </c>
      <c r="Y1047" s="149"/>
      <c r="Z1047" s="149"/>
      <c r="AA1047" s="149"/>
      <c r="AB1047" s="149"/>
      <c r="AC1047" s="149"/>
      <c r="AD1047" s="149"/>
      <c r="AE1047" s="149"/>
      <c r="AF1047" s="149"/>
      <c r="AG1047" s="149" t="s">
        <v>375</v>
      </c>
      <c r="AH1047" s="149"/>
      <c r="AI1047" s="149"/>
      <c r="AJ1047" s="149"/>
      <c r="AK1047" s="149"/>
      <c r="AL1047" s="149"/>
      <c r="AM1047" s="149"/>
      <c r="AN1047" s="149"/>
      <c r="AO1047" s="149"/>
      <c r="AP1047" s="149"/>
      <c r="AQ1047" s="149"/>
      <c r="AR1047" s="149"/>
      <c r="AS1047" s="149"/>
      <c r="AT1047" s="149"/>
      <c r="AU1047" s="149"/>
      <c r="AV1047" s="149"/>
      <c r="AW1047" s="149"/>
      <c r="AX1047" s="149"/>
      <c r="AY1047" s="149"/>
      <c r="AZ1047" s="149"/>
      <c r="BA1047" s="149"/>
      <c r="BB1047" s="149"/>
      <c r="BC1047" s="149"/>
      <c r="BD1047" s="149"/>
      <c r="BE1047" s="149"/>
      <c r="BF1047" s="149"/>
      <c r="BG1047" s="149"/>
      <c r="BH1047" s="149"/>
    </row>
    <row r="1048" spans="1:60" ht="22.5" outlineLevel="1" x14ac:dyDescent="0.2">
      <c r="A1048" s="170">
        <v>286</v>
      </c>
      <c r="B1048" s="171" t="s">
        <v>1107</v>
      </c>
      <c r="C1048" s="185" t="s">
        <v>1108</v>
      </c>
      <c r="D1048" s="186" t="s">
        <v>191</v>
      </c>
      <c r="E1048" s="173">
        <v>1</v>
      </c>
      <c r="F1048" s="172"/>
      <c r="G1048" s="173">
        <f t="shared" si="21"/>
        <v>0</v>
      </c>
      <c r="H1048" s="172"/>
      <c r="I1048" s="173">
        <f t="shared" si="22"/>
        <v>0</v>
      </c>
      <c r="J1048" s="172"/>
      <c r="K1048" s="173">
        <f t="shared" si="23"/>
        <v>0</v>
      </c>
      <c r="L1048" s="173">
        <v>21</v>
      </c>
      <c r="M1048" s="173">
        <f t="shared" si="24"/>
        <v>0</v>
      </c>
      <c r="N1048" s="173">
        <v>1.8E-3</v>
      </c>
      <c r="O1048" s="173">
        <f t="shared" si="25"/>
        <v>0</v>
      </c>
      <c r="P1048" s="173">
        <v>0</v>
      </c>
      <c r="Q1048" s="173">
        <f t="shared" si="26"/>
        <v>0</v>
      </c>
      <c r="R1048" s="173"/>
      <c r="S1048" s="173" t="s">
        <v>208</v>
      </c>
      <c r="T1048" s="174" t="s">
        <v>234</v>
      </c>
      <c r="U1048" s="156">
        <v>0</v>
      </c>
      <c r="V1048" s="156">
        <f t="shared" si="27"/>
        <v>0</v>
      </c>
      <c r="W1048" s="156"/>
      <c r="X1048" s="156" t="s">
        <v>374</v>
      </c>
      <c r="Y1048" s="149"/>
      <c r="Z1048" s="149"/>
      <c r="AA1048" s="149"/>
      <c r="AB1048" s="149"/>
      <c r="AC1048" s="149"/>
      <c r="AD1048" s="149"/>
      <c r="AE1048" s="149"/>
      <c r="AF1048" s="149"/>
      <c r="AG1048" s="149" t="s">
        <v>375</v>
      </c>
      <c r="AH1048" s="149"/>
      <c r="AI1048" s="149"/>
      <c r="AJ1048" s="149"/>
      <c r="AK1048" s="149"/>
      <c r="AL1048" s="149"/>
      <c r="AM1048" s="149"/>
      <c r="AN1048" s="149"/>
      <c r="AO1048" s="149"/>
      <c r="AP1048" s="149"/>
      <c r="AQ1048" s="149"/>
      <c r="AR1048" s="149"/>
      <c r="AS1048" s="149"/>
      <c r="AT1048" s="149"/>
      <c r="AU1048" s="149"/>
      <c r="AV1048" s="149"/>
      <c r="AW1048" s="149"/>
      <c r="AX1048" s="149"/>
      <c r="AY1048" s="149"/>
      <c r="AZ1048" s="149"/>
      <c r="BA1048" s="149"/>
      <c r="BB1048" s="149"/>
      <c r="BC1048" s="149"/>
      <c r="BD1048" s="149"/>
      <c r="BE1048" s="149"/>
      <c r="BF1048" s="149"/>
      <c r="BG1048" s="149"/>
      <c r="BH1048" s="149"/>
    </row>
    <row r="1049" spans="1:60" ht="22.5" outlineLevel="1" x14ac:dyDescent="0.2">
      <c r="A1049" s="170">
        <v>287</v>
      </c>
      <c r="B1049" s="171" t="s">
        <v>1109</v>
      </c>
      <c r="C1049" s="185" t="s">
        <v>1110</v>
      </c>
      <c r="D1049" s="186" t="s">
        <v>191</v>
      </c>
      <c r="E1049" s="173">
        <v>7</v>
      </c>
      <c r="F1049" s="172"/>
      <c r="G1049" s="173">
        <f t="shared" si="21"/>
        <v>0</v>
      </c>
      <c r="H1049" s="172"/>
      <c r="I1049" s="173">
        <f t="shared" si="22"/>
        <v>0</v>
      </c>
      <c r="J1049" s="172"/>
      <c r="K1049" s="173">
        <f t="shared" si="23"/>
        <v>0</v>
      </c>
      <c r="L1049" s="173">
        <v>21</v>
      </c>
      <c r="M1049" s="173">
        <f t="shared" si="24"/>
        <v>0</v>
      </c>
      <c r="N1049" s="173">
        <v>1.8E-3</v>
      </c>
      <c r="O1049" s="173">
        <f t="shared" si="25"/>
        <v>0.01</v>
      </c>
      <c r="P1049" s="173">
        <v>0</v>
      </c>
      <c r="Q1049" s="173">
        <f t="shared" si="26"/>
        <v>0</v>
      </c>
      <c r="R1049" s="173"/>
      <c r="S1049" s="173" t="s">
        <v>208</v>
      </c>
      <c r="T1049" s="174" t="s">
        <v>234</v>
      </c>
      <c r="U1049" s="156">
        <v>0</v>
      </c>
      <c r="V1049" s="156">
        <f t="shared" si="27"/>
        <v>0</v>
      </c>
      <c r="W1049" s="156"/>
      <c r="X1049" s="156" t="s">
        <v>374</v>
      </c>
      <c r="Y1049" s="149"/>
      <c r="Z1049" s="149"/>
      <c r="AA1049" s="149"/>
      <c r="AB1049" s="149"/>
      <c r="AC1049" s="149"/>
      <c r="AD1049" s="149"/>
      <c r="AE1049" s="149"/>
      <c r="AF1049" s="149"/>
      <c r="AG1049" s="149" t="s">
        <v>375</v>
      </c>
      <c r="AH1049" s="149"/>
      <c r="AI1049" s="149"/>
      <c r="AJ1049" s="149"/>
      <c r="AK1049" s="149"/>
      <c r="AL1049" s="149"/>
      <c r="AM1049" s="149"/>
      <c r="AN1049" s="149"/>
      <c r="AO1049" s="149"/>
      <c r="AP1049" s="149"/>
      <c r="AQ1049" s="149"/>
      <c r="AR1049" s="149"/>
      <c r="AS1049" s="149"/>
      <c r="AT1049" s="149"/>
      <c r="AU1049" s="149"/>
      <c r="AV1049" s="149"/>
      <c r="AW1049" s="149"/>
      <c r="AX1049" s="149"/>
      <c r="AY1049" s="149"/>
      <c r="AZ1049" s="149"/>
      <c r="BA1049" s="149"/>
      <c r="BB1049" s="149"/>
      <c r="BC1049" s="149"/>
      <c r="BD1049" s="149"/>
      <c r="BE1049" s="149"/>
      <c r="BF1049" s="149"/>
      <c r="BG1049" s="149"/>
      <c r="BH1049" s="149"/>
    </row>
    <row r="1050" spans="1:60" ht="22.5" outlineLevel="1" x14ac:dyDescent="0.2">
      <c r="A1050" s="170">
        <v>288</v>
      </c>
      <c r="B1050" s="171" t="s">
        <v>1111</v>
      </c>
      <c r="C1050" s="185" t="s">
        <v>1112</v>
      </c>
      <c r="D1050" s="186" t="s">
        <v>191</v>
      </c>
      <c r="E1050" s="173">
        <v>1</v>
      </c>
      <c r="F1050" s="172"/>
      <c r="G1050" s="173">
        <f t="shared" si="21"/>
        <v>0</v>
      </c>
      <c r="H1050" s="172"/>
      <c r="I1050" s="173">
        <f t="shared" si="22"/>
        <v>0</v>
      </c>
      <c r="J1050" s="172"/>
      <c r="K1050" s="173">
        <f t="shared" si="23"/>
        <v>0</v>
      </c>
      <c r="L1050" s="173">
        <v>21</v>
      </c>
      <c r="M1050" s="173">
        <f t="shared" si="24"/>
        <v>0</v>
      </c>
      <c r="N1050" s="173">
        <v>1.8E-3</v>
      </c>
      <c r="O1050" s="173">
        <f t="shared" si="25"/>
        <v>0</v>
      </c>
      <c r="P1050" s="173">
        <v>0</v>
      </c>
      <c r="Q1050" s="173">
        <f t="shared" si="26"/>
        <v>0</v>
      </c>
      <c r="R1050" s="173"/>
      <c r="S1050" s="173" t="s">
        <v>208</v>
      </c>
      <c r="T1050" s="174" t="s">
        <v>234</v>
      </c>
      <c r="U1050" s="156">
        <v>0</v>
      </c>
      <c r="V1050" s="156">
        <f t="shared" si="27"/>
        <v>0</v>
      </c>
      <c r="W1050" s="156"/>
      <c r="X1050" s="156" t="s">
        <v>374</v>
      </c>
      <c r="Y1050" s="149"/>
      <c r="Z1050" s="149"/>
      <c r="AA1050" s="149"/>
      <c r="AB1050" s="149"/>
      <c r="AC1050" s="149"/>
      <c r="AD1050" s="149"/>
      <c r="AE1050" s="149"/>
      <c r="AF1050" s="149"/>
      <c r="AG1050" s="149" t="s">
        <v>375</v>
      </c>
      <c r="AH1050" s="149"/>
      <c r="AI1050" s="149"/>
      <c r="AJ1050" s="149"/>
      <c r="AK1050" s="149"/>
      <c r="AL1050" s="149"/>
      <c r="AM1050" s="149"/>
      <c r="AN1050" s="149"/>
      <c r="AO1050" s="149"/>
      <c r="AP1050" s="149"/>
      <c r="AQ1050" s="149"/>
      <c r="AR1050" s="149"/>
      <c r="AS1050" s="149"/>
      <c r="AT1050" s="149"/>
      <c r="AU1050" s="149"/>
      <c r="AV1050" s="149"/>
      <c r="AW1050" s="149"/>
      <c r="AX1050" s="149"/>
      <c r="AY1050" s="149"/>
      <c r="AZ1050" s="149"/>
      <c r="BA1050" s="149"/>
      <c r="BB1050" s="149"/>
      <c r="BC1050" s="149"/>
      <c r="BD1050" s="149"/>
      <c r="BE1050" s="149"/>
      <c r="BF1050" s="149"/>
      <c r="BG1050" s="149"/>
      <c r="BH1050" s="149"/>
    </row>
    <row r="1051" spans="1:60" ht="22.5" outlineLevel="1" x14ac:dyDescent="0.2">
      <c r="A1051" s="170">
        <v>289</v>
      </c>
      <c r="B1051" s="171" t="s">
        <v>1113</v>
      </c>
      <c r="C1051" s="185" t="s">
        <v>1114</v>
      </c>
      <c r="D1051" s="186" t="s">
        <v>191</v>
      </c>
      <c r="E1051" s="173">
        <v>21</v>
      </c>
      <c r="F1051" s="172"/>
      <c r="G1051" s="173">
        <f t="shared" si="21"/>
        <v>0</v>
      </c>
      <c r="H1051" s="172"/>
      <c r="I1051" s="173">
        <f t="shared" si="22"/>
        <v>0</v>
      </c>
      <c r="J1051" s="172"/>
      <c r="K1051" s="173">
        <f t="shared" si="23"/>
        <v>0</v>
      </c>
      <c r="L1051" s="173">
        <v>21</v>
      </c>
      <c r="M1051" s="173">
        <f t="shared" si="24"/>
        <v>0</v>
      </c>
      <c r="N1051" s="173">
        <v>2.2000000000000001E-3</v>
      </c>
      <c r="O1051" s="173">
        <f t="shared" si="25"/>
        <v>0.05</v>
      </c>
      <c r="P1051" s="173">
        <v>0</v>
      </c>
      <c r="Q1051" s="173">
        <f t="shared" si="26"/>
        <v>0</v>
      </c>
      <c r="R1051" s="173"/>
      <c r="S1051" s="173" t="s">
        <v>208</v>
      </c>
      <c r="T1051" s="174" t="s">
        <v>234</v>
      </c>
      <c r="U1051" s="156">
        <v>0</v>
      </c>
      <c r="V1051" s="156">
        <f t="shared" si="27"/>
        <v>0</v>
      </c>
      <c r="W1051" s="156"/>
      <c r="X1051" s="156" t="s">
        <v>374</v>
      </c>
      <c r="Y1051" s="149"/>
      <c r="Z1051" s="149"/>
      <c r="AA1051" s="149"/>
      <c r="AB1051" s="149"/>
      <c r="AC1051" s="149"/>
      <c r="AD1051" s="149"/>
      <c r="AE1051" s="149"/>
      <c r="AF1051" s="149"/>
      <c r="AG1051" s="149" t="s">
        <v>375</v>
      </c>
      <c r="AH1051" s="149"/>
      <c r="AI1051" s="149"/>
      <c r="AJ1051" s="149"/>
      <c r="AK1051" s="149"/>
      <c r="AL1051" s="149"/>
      <c r="AM1051" s="149"/>
      <c r="AN1051" s="149"/>
      <c r="AO1051" s="149"/>
      <c r="AP1051" s="149"/>
      <c r="AQ1051" s="149"/>
      <c r="AR1051" s="149"/>
      <c r="AS1051" s="149"/>
      <c r="AT1051" s="149"/>
      <c r="AU1051" s="149"/>
      <c r="AV1051" s="149"/>
      <c r="AW1051" s="149"/>
      <c r="AX1051" s="149"/>
      <c r="AY1051" s="149"/>
      <c r="AZ1051" s="149"/>
      <c r="BA1051" s="149"/>
      <c r="BB1051" s="149"/>
      <c r="BC1051" s="149"/>
      <c r="BD1051" s="149"/>
      <c r="BE1051" s="149"/>
      <c r="BF1051" s="149"/>
      <c r="BG1051" s="149"/>
      <c r="BH1051" s="149"/>
    </row>
    <row r="1052" spans="1:60" ht="22.5" outlineLevel="1" x14ac:dyDescent="0.2">
      <c r="A1052" s="170">
        <v>290</v>
      </c>
      <c r="B1052" s="171" t="s">
        <v>1115</v>
      </c>
      <c r="C1052" s="185" t="s">
        <v>1116</v>
      </c>
      <c r="D1052" s="186" t="s">
        <v>191</v>
      </c>
      <c r="E1052" s="173">
        <v>4</v>
      </c>
      <c r="F1052" s="172"/>
      <c r="G1052" s="173">
        <f t="shared" si="21"/>
        <v>0</v>
      </c>
      <c r="H1052" s="172"/>
      <c r="I1052" s="173">
        <f t="shared" si="22"/>
        <v>0</v>
      </c>
      <c r="J1052" s="172"/>
      <c r="K1052" s="173">
        <f t="shared" si="23"/>
        <v>0</v>
      </c>
      <c r="L1052" s="173">
        <v>21</v>
      </c>
      <c r="M1052" s="173">
        <f t="shared" si="24"/>
        <v>0</v>
      </c>
      <c r="N1052" s="173">
        <v>2.2000000000000001E-3</v>
      </c>
      <c r="O1052" s="173">
        <f t="shared" si="25"/>
        <v>0.01</v>
      </c>
      <c r="P1052" s="173">
        <v>0</v>
      </c>
      <c r="Q1052" s="173">
        <f t="shared" si="26"/>
        <v>0</v>
      </c>
      <c r="R1052" s="173"/>
      <c r="S1052" s="173" t="s">
        <v>208</v>
      </c>
      <c r="T1052" s="174" t="s">
        <v>234</v>
      </c>
      <c r="U1052" s="156">
        <v>0</v>
      </c>
      <c r="V1052" s="156">
        <f t="shared" si="27"/>
        <v>0</v>
      </c>
      <c r="W1052" s="156"/>
      <c r="X1052" s="156" t="s">
        <v>374</v>
      </c>
      <c r="Y1052" s="149"/>
      <c r="Z1052" s="149"/>
      <c r="AA1052" s="149"/>
      <c r="AB1052" s="149"/>
      <c r="AC1052" s="149"/>
      <c r="AD1052" s="149"/>
      <c r="AE1052" s="149"/>
      <c r="AF1052" s="149"/>
      <c r="AG1052" s="149" t="s">
        <v>375</v>
      </c>
      <c r="AH1052" s="149"/>
      <c r="AI1052" s="149"/>
      <c r="AJ1052" s="149"/>
      <c r="AK1052" s="149"/>
      <c r="AL1052" s="149"/>
      <c r="AM1052" s="149"/>
      <c r="AN1052" s="149"/>
      <c r="AO1052" s="149"/>
      <c r="AP1052" s="149"/>
      <c r="AQ1052" s="149"/>
      <c r="AR1052" s="149"/>
      <c r="AS1052" s="149"/>
      <c r="AT1052" s="149"/>
      <c r="AU1052" s="149"/>
      <c r="AV1052" s="149"/>
      <c r="AW1052" s="149"/>
      <c r="AX1052" s="149"/>
      <c r="AY1052" s="149"/>
      <c r="AZ1052" s="149"/>
      <c r="BA1052" s="149"/>
      <c r="BB1052" s="149"/>
      <c r="BC1052" s="149"/>
      <c r="BD1052" s="149"/>
      <c r="BE1052" s="149"/>
      <c r="BF1052" s="149"/>
      <c r="BG1052" s="149"/>
      <c r="BH1052" s="149"/>
    </row>
    <row r="1053" spans="1:60" ht="22.5" outlineLevel="1" x14ac:dyDescent="0.2">
      <c r="A1053" s="170">
        <v>291</v>
      </c>
      <c r="B1053" s="171" t="s">
        <v>1117</v>
      </c>
      <c r="C1053" s="185" t="s">
        <v>1118</v>
      </c>
      <c r="D1053" s="186" t="s">
        <v>191</v>
      </c>
      <c r="E1053" s="173">
        <v>1</v>
      </c>
      <c r="F1053" s="172"/>
      <c r="G1053" s="173">
        <f t="shared" si="21"/>
        <v>0</v>
      </c>
      <c r="H1053" s="172"/>
      <c r="I1053" s="173">
        <f t="shared" si="22"/>
        <v>0</v>
      </c>
      <c r="J1053" s="172"/>
      <c r="K1053" s="173">
        <f t="shared" si="23"/>
        <v>0</v>
      </c>
      <c r="L1053" s="173">
        <v>21</v>
      </c>
      <c r="M1053" s="173">
        <f t="shared" si="24"/>
        <v>0</v>
      </c>
      <c r="N1053" s="173">
        <v>2.2000000000000001E-3</v>
      </c>
      <c r="O1053" s="173">
        <f t="shared" si="25"/>
        <v>0</v>
      </c>
      <c r="P1053" s="173">
        <v>0</v>
      </c>
      <c r="Q1053" s="173">
        <f t="shared" si="26"/>
        <v>0</v>
      </c>
      <c r="R1053" s="173"/>
      <c r="S1053" s="173" t="s">
        <v>208</v>
      </c>
      <c r="T1053" s="174" t="s">
        <v>234</v>
      </c>
      <c r="U1053" s="156">
        <v>0</v>
      </c>
      <c r="V1053" s="156">
        <f t="shared" si="27"/>
        <v>0</v>
      </c>
      <c r="W1053" s="156"/>
      <c r="X1053" s="156" t="s">
        <v>374</v>
      </c>
      <c r="Y1053" s="149"/>
      <c r="Z1053" s="149"/>
      <c r="AA1053" s="149"/>
      <c r="AB1053" s="149"/>
      <c r="AC1053" s="149"/>
      <c r="AD1053" s="149"/>
      <c r="AE1053" s="149"/>
      <c r="AF1053" s="149"/>
      <c r="AG1053" s="149" t="s">
        <v>375</v>
      </c>
      <c r="AH1053" s="149"/>
      <c r="AI1053" s="149"/>
      <c r="AJ1053" s="149"/>
      <c r="AK1053" s="149"/>
      <c r="AL1053" s="149"/>
      <c r="AM1053" s="149"/>
      <c r="AN1053" s="149"/>
      <c r="AO1053" s="149"/>
      <c r="AP1053" s="149"/>
      <c r="AQ1053" s="149"/>
      <c r="AR1053" s="149"/>
      <c r="AS1053" s="149"/>
      <c r="AT1053" s="149"/>
      <c r="AU1053" s="149"/>
      <c r="AV1053" s="149"/>
      <c r="AW1053" s="149"/>
      <c r="AX1053" s="149"/>
      <c r="AY1053" s="149"/>
      <c r="AZ1053" s="149"/>
      <c r="BA1053" s="149"/>
      <c r="BB1053" s="149"/>
      <c r="BC1053" s="149"/>
      <c r="BD1053" s="149"/>
      <c r="BE1053" s="149"/>
      <c r="BF1053" s="149"/>
      <c r="BG1053" s="149"/>
      <c r="BH1053" s="149"/>
    </row>
    <row r="1054" spans="1:60" ht="22.5" outlineLevel="1" x14ac:dyDescent="0.2">
      <c r="A1054" s="170">
        <v>292</v>
      </c>
      <c r="B1054" s="171" t="s">
        <v>1119</v>
      </c>
      <c r="C1054" s="185" t="s">
        <v>1120</v>
      </c>
      <c r="D1054" s="186" t="s">
        <v>191</v>
      </c>
      <c r="E1054" s="173">
        <v>1</v>
      </c>
      <c r="F1054" s="172"/>
      <c r="G1054" s="173">
        <f t="shared" si="21"/>
        <v>0</v>
      </c>
      <c r="H1054" s="172"/>
      <c r="I1054" s="173">
        <f t="shared" si="22"/>
        <v>0</v>
      </c>
      <c r="J1054" s="172"/>
      <c r="K1054" s="173">
        <f t="shared" si="23"/>
        <v>0</v>
      </c>
      <c r="L1054" s="173">
        <v>21</v>
      </c>
      <c r="M1054" s="173">
        <f t="shared" si="24"/>
        <v>0</v>
      </c>
      <c r="N1054" s="173">
        <v>4.1999999999999997E-3</v>
      </c>
      <c r="O1054" s="173">
        <f t="shared" si="25"/>
        <v>0</v>
      </c>
      <c r="P1054" s="173">
        <v>0</v>
      </c>
      <c r="Q1054" s="173">
        <f t="shared" si="26"/>
        <v>0</v>
      </c>
      <c r="R1054" s="173"/>
      <c r="S1054" s="173" t="s">
        <v>208</v>
      </c>
      <c r="T1054" s="174" t="s">
        <v>234</v>
      </c>
      <c r="U1054" s="156">
        <v>0</v>
      </c>
      <c r="V1054" s="156">
        <f t="shared" si="27"/>
        <v>0</v>
      </c>
      <c r="W1054" s="156"/>
      <c r="X1054" s="156" t="s">
        <v>374</v>
      </c>
      <c r="Y1054" s="149"/>
      <c r="Z1054" s="149"/>
      <c r="AA1054" s="149"/>
      <c r="AB1054" s="149"/>
      <c r="AC1054" s="149"/>
      <c r="AD1054" s="149"/>
      <c r="AE1054" s="149"/>
      <c r="AF1054" s="149"/>
      <c r="AG1054" s="149" t="s">
        <v>375</v>
      </c>
      <c r="AH1054" s="149"/>
      <c r="AI1054" s="149"/>
      <c r="AJ1054" s="149"/>
      <c r="AK1054" s="149"/>
      <c r="AL1054" s="149"/>
      <c r="AM1054" s="149"/>
      <c r="AN1054" s="149"/>
      <c r="AO1054" s="149"/>
      <c r="AP1054" s="149"/>
      <c r="AQ1054" s="149"/>
      <c r="AR1054" s="149"/>
      <c r="AS1054" s="149"/>
      <c r="AT1054" s="149"/>
      <c r="AU1054" s="149"/>
      <c r="AV1054" s="149"/>
      <c r="AW1054" s="149"/>
      <c r="AX1054" s="149"/>
      <c r="AY1054" s="149"/>
      <c r="AZ1054" s="149"/>
      <c r="BA1054" s="149"/>
      <c r="BB1054" s="149"/>
      <c r="BC1054" s="149"/>
      <c r="BD1054" s="149"/>
      <c r="BE1054" s="149"/>
      <c r="BF1054" s="149"/>
      <c r="BG1054" s="149"/>
      <c r="BH1054" s="149"/>
    </row>
    <row r="1055" spans="1:60" ht="22.5" outlineLevel="1" x14ac:dyDescent="0.2">
      <c r="A1055" s="170">
        <v>293</v>
      </c>
      <c r="B1055" s="171" t="s">
        <v>1121</v>
      </c>
      <c r="C1055" s="185" t="s">
        <v>1122</v>
      </c>
      <c r="D1055" s="186" t="s">
        <v>191</v>
      </c>
      <c r="E1055" s="173">
        <v>3</v>
      </c>
      <c r="F1055" s="172"/>
      <c r="G1055" s="173">
        <f t="shared" si="21"/>
        <v>0</v>
      </c>
      <c r="H1055" s="172"/>
      <c r="I1055" s="173">
        <f t="shared" si="22"/>
        <v>0</v>
      </c>
      <c r="J1055" s="172"/>
      <c r="K1055" s="173">
        <f t="shared" si="23"/>
        <v>0</v>
      </c>
      <c r="L1055" s="173">
        <v>21</v>
      </c>
      <c r="M1055" s="173">
        <f t="shared" si="24"/>
        <v>0</v>
      </c>
      <c r="N1055" s="173">
        <v>4.1999999999999997E-3</v>
      </c>
      <c r="O1055" s="173">
        <f t="shared" si="25"/>
        <v>0.01</v>
      </c>
      <c r="P1055" s="173">
        <v>0</v>
      </c>
      <c r="Q1055" s="173">
        <f t="shared" si="26"/>
        <v>0</v>
      </c>
      <c r="R1055" s="173"/>
      <c r="S1055" s="173" t="s">
        <v>208</v>
      </c>
      <c r="T1055" s="174" t="s">
        <v>234</v>
      </c>
      <c r="U1055" s="156">
        <v>0</v>
      </c>
      <c r="V1055" s="156">
        <f t="shared" si="27"/>
        <v>0</v>
      </c>
      <c r="W1055" s="156"/>
      <c r="X1055" s="156" t="s">
        <v>374</v>
      </c>
      <c r="Y1055" s="149"/>
      <c r="Z1055" s="149"/>
      <c r="AA1055" s="149"/>
      <c r="AB1055" s="149"/>
      <c r="AC1055" s="149"/>
      <c r="AD1055" s="149"/>
      <c r="AE1055" s="149"/>
      <c r="AF1055" s="149"/>
      <c r="AG1055" s="149" t="s">
        <v>375</v>
      </c>
      <c r="AH1055" s="149"/>
      <c r="AI1055" s="149"/>
      <c r="AJ1055" s="149"/>
      <c r="AK1055" s="149"/>
      <c r="AL1055" s="149"/>
      <c r="AM1055" s="149"/>
      <c r="AN1055" s="149"/>
      <c r="AO1055" s="149"/>
      <c r="AP1055" s="149"/>
      <c r="AQ1055" s="149"/>
      <c r="AR1055" s="149"/>
      <c r="AS1055" s="149"/>
      <c r="AT1055" s="149"/>
      <c r="AU1055" s="149"/>
      <c r="AV1055" s="149"/>
      <c r="AW1055" s="149"/>
      <c r="AX1055" s="149"/>
      <c r="AY1055" s="149"/>
      <c r="AZ1055" s="149"/>
      <c r="BA1055" s="149"/>
      <c r="BB1055" s="149"/>
      <c r="BC1055" s="149"/>
      <c r="BD1055" s="149"/>
      <c r="BE1055" s="149"/>
      <c r="BF1055" s="149"/>
      <c r="BG1055" s="149"/>
      <c r="BH1055" s="149"/>
    </row>
    <row r="1056" spans="1:60" outlineLevel="1" x14ac:dyDescent="0.2">
      <c r="A1056" s="170">
        <v>294</v>
      </c>
      <c r="B1056" s="171" t="s">
        <v>1123</v>
      </c>
      <c r="C1056" s="185" t="s">
        <v>1124</v>
      </c>
      <c r="D1056" s="186" t="s">
        <v>191</v>
      </c>
      <c r="E1056" s="173">
        <v>2</v>
      </c>
      <c r="F1056" s="172"/>
      <c r="G1056" s="173">
        <f t="shared" si="21"/>
        <v>0</v>
      </c>
      <c r="H1056" s="172"/>
      <c r="I1056" s="173">
        <f t="shared" si="22"/>
        <v>0</v>
      </c>
      <c r="J1056" s="172"/>
      <c r="K1056" s="173">
        <f t="shared" si="23"/>
        <v>0</v>
      </c>
      <c r="L1056" s="173">
        <v>21</v>
      </c>
      <c r="M1056" s="173">
        <f t="shared" si="24"/>
        <v>0</v>
      </c>
      <c r="N1056" s="173">
        <v>2.4000000000000001E-4</v>
      </c>
      <c r="O1056" s="173">
        <f t="shared" si="25"/>
        <v>0</v>
      </c>
      <c r="P1056" s="173">
        <v>0</v>
      </c>
      <c r="Q1056" s="173">
        <f t="shared" si="26"/>
        <v>0</v>
      </c>
      <c r="R1056" s="173" t="s">
        <v>373</v>
      </c>
      <c r="S1056" s="173" t="s">
        <v>157</v>
      </c>
      <c r="T1056" s="174" t="s">
        <v>234</v>
      </c>
      <c r="U1056" s="156">
        <v>0</v>
      </c>
      <c r="V1056" s="156">
        <f t="shared" si="27"/>
        <v>0</v>
      </c>
      <c r="W1056" s="156"/>
      <c r="X1056" s="156" t="s">
        <v>374</v>
      </c>
      <c r="Y1056" s="149"/>
      <c r="Z1056" s="149"/>
      <c r="AA1056" s="149"/>
      <c r="AB1056" s="149"/>
      <c r="AC1056" s="149"/>
      <c r="AD1056" s="149"/>
      <c r="AE1056" s="149"/>
      <c r="AF1056" s="149"/>
      <c r="AG1056" s="149" t="s">
        <v>375</v>
      </c>
      <c r="AH1056" s="149"/>
      <c r="AI1056" s="149"/>
      <c r="AJ1056" s="149"/>
      <c r="AK1056" s="149"/>
      <c r="AL1056" s="149"/>
      <c r="AM1056" s="149"/>
      <c r="AN1056" s="149"/>
      <c r="AO1056" s="149"/>
      <c r="AP1056" s="149"/>
      <c r="AQ1056" s="149"/>
      <c r="AR1056" s="149"/>
      <c r="AS1056" s="149"/>
      <c r="AT1056" s="149"/>
      <c r="AU1056" s="149"/>
      <c r="AV1056" s="149"/>
      <c r="AW1056" s="149"/>
      <c r="AX1056" s="149"/>
      <c r="AY1056" s="149"/>
      <c r="AZ1056" s="149"/>
      <c r="BA1056" s="149"/>
      <c r="BB1056" s="149"/>
      <c r="BC1056" s="149"/>
      <c r="BD1056" s="149"/>
      <c r="BE1056" s="149"/>
      <c r="BF1056" s="149"/>
      <c r="BG1056" s="149"/>
      <c r="BH1056" s="149"/>
    </row>
    <row r="1057" spans="1:60" ht="22.5" outlineLevel="1" x14ac:dyDescent="0.2">
      <c r="A1057" s="170">
        <v>295</v>
      </c>
      <c r="B1057" s="171" t="s">
        <v>1125</v>
      </c>
      <c r="C1057" s="185" t="s">
        <v>1126</v>
      </c>
      <c r="D1057" s="186" t="s">
        <v>191</v>
      </c>
      <c r="E1057" s="173">
        <v>8</v>
      </c>
      <c r="F1057" s="172"/>
      <c r="G1057" s="173">
        <f t="shared" si="21"/>
        <v>0</v>
      </c>
      <c r="H1057" s="172"/>
      <c r="I1057" s="173">
        <f t="shared" si="22"/>
        <v>0</v>
      </c>
      <c r="J1057" s="172"/>
      <c r="K1057" s="173">
        <f t="shared" si="23"/>
        <v>0</v>
      </c>
      <c r="L1057" s="173">
        <v>21</v>
      </c>
      <c r="M1057" s="173">
        <f t="shared" si="24"/>
        <v>0</v>
      </c>
      <c r="N1057" s="173">
        <v>0</v>
      </c>
      <c r="O1057" s="173">
        <f t="shared" si="25"/>
        <v>0</v>
      </c>
      <c r="P1057" s="173">
        <v>0</v>
      </c>
      <c r="Q1057" s="173">
        <f t="shared" si="26"/>
        <v>0</v>
      </c>
      <c r="R1057" s="173"/>
      <c r="S1057" s="173" t="s">
        <v>788</v>
      </c>
      <c r="T1057" s="174" t="s">
        <v>234</v>
      </c>
      <c r="U1057" s="156">
        <v>0</v>
      </c>
      <c r="V1057" s="156">
        <f t="shared" si="27"/>
        <v>0</v>
      </c>
      <c r="W1057" s="156"/>
      <c r="X1057" s="156" t="s">
        <v>158</v>
      </c>
      <c r="Y1057" s="149"/>
      <c r="Z1057" s="149"/>
      <c r="AA1057" s="149"/>
      <c r="AB1057" s="149"/>
      <c r="AC1057" s="149"/>
      <c r="AD1057" s="149"/>
      <c r="AE1057" s="149"/>
      <c r="AF1057" s="149"/>
      <c r="AG1057" s="149" t="s">
        <v>192</v>
      </c>
      <c r="AH1057" s="149"/>
      <c r="AI1057" s="149"/>
      <c r="AJ1057" s="149"/>
      <c r="AK1057" s="149"/>
      <c r="AL1057" s="149"/>
      <c r="AM1057" s="149"/>
      <c r="AN1057" s="149"/>
      <c r="AO1057" s="149"/>
      <c r="AP1057" s="149"/>
      <c r="AQ1057" s="149"/>
      <c r="AR1057" s="149"/>
      <c r="AS1057" s="149"/>
      <c r="AT1057" s="149"/>
      <c r="AU1057" s="149"/>
      <c r="AV1057" s="149"/>
      <c r="AW1057" s="149"/>
      <c r="AX1057" s="149"/>
      <c r="AY1057" s="149"/>
      <c r="AZ1057" s="149"/>
      <c r="BA1057" s="149"/>
      <c r="BB1057" s="149"/>
      <c r="BC1057" s="149"/>
      <c r="BD1057" s="149"/>
      <c r="BE1057" s="149"/>
      <c r="BF1057" s="149"/>
      <c r="BG1057" s="149"/>
      <c r="BH1057" s="149"/>
    </row>
    <row r="1058" spans="1:60" outlineLevel="1" x14ac:dyDescent="0.2">
      <c r="A1058" s="170">
        <v>296</v>
      </c>
      <c r="B1058" s="171" t="s">
        <v>1127</v>
      </c>
      <c r="C1058" s="185" t="s">
        <v>1128</v>
      </c>
      <c r="D1058" s="186" t="s">
        <v>191</v>
      </c>
      <c r="E1058" s="173">
        <v>8</v>
      </c>
      <c r="F1058" s="172"/>
      <c r="G1058" s="173">
        <f t="shared" si="21"/>
        <v>0</v>
      </c>
      <c r="H1058" s="172"/>
      <c r="I1058" s="173">
        <f t="shared" si="22"/>
        <v>0</v>
      </c>
      <c r="J1058" s="172"/>
      <c r="K1058" s="173">
        <f t="shared" si="23"/>
        <v>0</v>
      </c>
      <c r="L1058" s="173">
        <v>21</v>
      </c>
      <c r="M1058" s="173">
        <f t="shared" si="24"/>
        <v>0</v>
      </c>
      <c r="N1058" s="173">
        <v>0</v>
      </c>
      <c r="O1058" s="173">
        <f t="shared" si="25"/>
        <v>0</v>
      </c>
      <c r="P1058" s="173">
        <v>0</v>
      </c>
      <c r="Q1058" s="173">
        <f t="shared" si="26"/>
        <v>0</v>
      </c>
      <c r="R1058" s="173"/>
      <c r="S1058" s="173" t="s">
        <v>208</v>
      </c>
      <c r="T1058" s="174" t="s">
        <v>234</v>
      </c>
      <c r="U1058" s="156">
        <v>0</v>
      </c>
      <c r="V1058" s="156">
        <f t="shared" si="27"/>
        <v>0</v>
      </c>
      <c r="W1058" s="156"/>
      <c r="X1058" s="156" t="s">
        <v>374</v>
      </c>
      <c r="Y1058" s="149"/>
      <c r="Z1058" s="149"/>
      <c r="AA1058" s="149"/>
      <c r="AB1058" s="149"/>
      <c r="AC1058" s="149"/>
      <c r="AD1058" s="149"/>
      <c r="AE1058" s="149"/>
      <c r="AF1058" s="149"/>
      <c r="AG1058" s="149" t="s">
        <v>716</v>
      </c>
      <c r="AH1058" s="149"/>
      <c r="AI1058" s="149"/>
      <c r="AJ1058" s="149"/>
      <c r="AK1058" s="149"/>
      <c r="AL1058" s="149"/>
      <c r="AM1058" s="149"/>
      <c r="AN1058" s="149"/>
      <c r="AO1058" s="149"/>
      <c r="AP1058" s="149"/>
      <c r="AQ1058" s="149"/>
      <c r="AR1058" s="149"/>
      <c r="AS1058" s="149"/>
      <c r="AT1058" s="149"/>
      <c r="AU1058" s="149"/>
      <c r="AV1058" s="149"/>
      <c r="AW1058" s="149"/>
      <c r="AX1058" s="149"/>
      <c r="AY1058" s="149"/>
      <c r="AZ1058" s="149"/>
      <c r="BA1058" s="149"/>
      <c r="BB1058" s="149"/>
      <c r="BC1058" s="149"/>
      <c r="BD1058" s="149"/>
      <c r="BE1058" s="149"/>
      <c r="BF1058" s="149"/>
      <c r="BG1058" s="149"/>
      <c r="BH1058" s="149"/>
    </row>
    <row r="1059" spans="1:60" outlineLevel="1" x14ac:dyDescent="0.2">
      <c r="A1059" s="170">
        <v>297</v>
      </c>
      <c r="B1059" s="171" t="s">
        <v>1129</v>
      </c>
      <c r="C1059" s="185" t="s">
        <v>1130</v>
      </c>
      <c r="D1059" s="186" t="s">
        <v>392</v>
      </c>
      <c r="E1059" s="173">
        <v>1</v>
      </c>
      <c r="F1059" s="172"/>
      <c r="G1059" s="173">
        <f t="shared" si="21"/>
        <v>0</v>
      </c>
      <c r="H1059" s="172"/>
      <c r="I1059" s="173">
        <f t="shared" si="22"/>
        <v>0</v>
      </c>
      <c r="J1059" s="172"/>
      <c r="K1059" s="173">
        <f t="shared" si="23"/>
        <v>0</v>
      </c>
      <c r="L1059" s="173">
        <v>21</v>
      </c>
      <c r="M1059" s="173">
        <f t="shared" si="24"/>
        <v>0</v>
      </c>
      <c r="N1059" s="173">
        <v>0</v>
      </c>
      <c r="O1059" s="173">
        <f t="shared" si="25"/>
        <v>0</v>
      </c>
      <c r="P1059" s="173">
        <v>0</v>
      </c>
      <c r="Q1059" s="173">
        <f t="shared" si="26"/>
        <v>0</v>
      </c>
      <c r="R1059" s="173"/>
      <c r="S1059" s="173" t="s">
        <v>208</v>
      </c>
      <c r="T1059" s="174" t="s">
        <v>234</v>
      </c>
      <c r="U1059" s="156">
        <v>0</v>
      </c>
      <c r="V1059" s="156">
        <f t="shared" si="27"/>
        <v>0</v>
      </c>
      <c r="W1059" s="156"/>
      <c r="X1059" s="156" t="s">
        <v>374</v>
      </c>
      <c r="Y1059" s="149"/>
      <c r="Z1059" s="149"/>
      <c r="AA1059" s="149"/>
      <c r="AB1059" s="149"/>
      <c r="AC1059" s="149"/>
      <c r="AD1059" s="149"/>
      <c r="AE1059" s="149"/>
      <c r="AF1059" s="149"/>
      <c r="AG1059" s="149" t="s">
        <v>716</v>
      </c>
      <c r="AH1059" s="149"/>
      <c r="AI1059" s="149"/>
      <c r="AJ1059" s="149"/>
      <c r="AK1059" s="149"/>
      <c r="AL1059" s="149"/>
      <c r="AM1059" s="149"/>
      <c r="AN1059" s="149"/>
      <c r="AO1059" s="149"/>
      <c r="AP1059" s="149"/>
      <c r="AQ1059" s="149"/>
      <c r="AR1059" s="149"/>
      <c r="AS1059" s="149"/>
      <c r="AT1059" s="149"/>
      <c r="AU1059" s="149"/>
      <c r="AV1059" s="149"/>
      <c r="AW1059" s="149"/>
      <c r="AX1059" s="149"/>
      <c r="AY1059" s="149"/>
      <c r="AZ1059" s="149"/>
      <c r="BA1059" s="149"/>
      <c r="BB1059" s="149"/>
      <c r="BC1059" s="149"/>
      <c r="BD1059" s="149"/>
      <c r="BE1059" s="149"/>
      <c r="BF1059" s="149"/>
      <c r="BG1059" s="149"/>
      <c r="BH1059" s="149"/>
    </row>
    <row r="1060" spans="1:60" x14ac:dyDescent="0.2">
      <c r="A1060" s="159" t="s">
        <v>152</v>
      </c>
      <c r="B1060" s="160" t="s">
        <v>118</v>
      </c>
      <c r="C1060" s="187" t="s">
        <v>119</v>
      </c>
      <c r="D1060" s="188"/>
      <c r="E1060" s="163"/>
      <c r="F1060" s="163"/>
      <c r="G1060" s="163">
        <f>SUMIF(AG1061:AG1064,"&lt;&gt;NOR",G1061:G1064)</f>
        <v>0</v>
      </c>
      <c r="H1060" s="163"/>
      <c r="I1060" s="163">
        <f>SUM(I1061:I1064)</f>
        <v>0</v>
      </c>
      <c r="J1060" s="163"/>
      <c r="K1060" s="163">
        <f>SUM(K1061:K1064)</f>
        <v>0</v>
      </c>
      <c r="L1060" s="163"/>
      <c r="M1060" s="163">
        <f>SUM(M1061:M1064)</f>
        <v>0</v>
      </c>
      <c r="N1060" s="163"/>
      <c r="O1060" s="163">
        <f>SUM(O1061:O1064)</f>
        <v>0</v>
      </c>
      <c r="P1060" s="163"/>
      <c r="Q1060" s="163">
        <f>SUM(Q1061:Q1064)</f>
        <v>0</v>
      </c>
      <c r="R1060" s="163"/>
      <c r="S1060" s="163"/>
      <c r="T1060" s="164"/>
      <c r="U1060" s="158"/>
      <c r="V1060" s="158">
        <f>SUM(V1061:V1064)</f>
        <v>13.02</v>
      </c>
      <c r="W1060" s="158"/>
      <c r="X1060" s="158"/>
      <c r="AG1060" t="s">
        <v>153</v>
      </c>
    </row>
    <row r="1061" spans="1:60" outlineLevel="1" x14ac:dyDescent="0.2">
      <c r="A1061" s="165">
        <v>298</v>
      </c>
      <c r="B1061" s="166" t="s">
        <v>1131</v>
      </c>
      <c r="C1061" s="180" t="s">
        <v>1132</v>
      </c>
      <c r="D1061" s="181" t="s">
        <v>238</v>
      </c>
      <c r="E1061" s="168">
        <v>210</v>
      </c>
      <c r="F1061" s="167"/>
      <c r="G1061" s="168">
        <f>ROUND(E1061*F1061,2)</f>
        <v>0</v>
      </c>
      <c r="H1061" s="167"/>
      <c r="I1061" s="168">
        <f>ROUND(E1061*H1061,2)</f>
        <v>0</v>
      </c>
      <c r="J1061" s="167"/>
      <c r="K1061" s="168">
        <f>ROUND(E1061*J1061,2)</f>
        <v>0</v>
      </c>
      <c r="L1061" s="168">
        <v>21</v>
      </c>
      <c r="M1061" s="168">
        <f>G1061*(1+L1061/100)</f>
        <v>0</v>
      </c>
      <c r="N1061" s="168">
        <v>0</v>
      </c>
      <c r="O1061" s="168">
        <f>ROUND(E1061*N1061,2)</f>
        <v>0</v>
      </c>
      <c r="P1061" s="168">
        <v>0</v>
      </c>
      <c r="Q1061" s="168">
        <f>ROUND(E1061*P1061,2)</f>
        <v>0</v>
      </c>
      <c r="R1061" s="168"/>
      <c r="S1061" s="168" t="s">
        <v>157</v>
      </c>
      <c r="T1061" s="169" t="s">
        <v>157</v>
      </c>
      <c r="U1061" s="156">
        <v>0.06</v>
      </c>
      <c r="V1061" s="156">
        <f>ROUND(E1061*U1061,2)</f>
        <v>12.6</v>
      </c>
      <c r="W1061" s="156"/>
      <c r="X1061" s="156" t="s">
        <v>158</v>
      </c>
      <c r="Y1061" s="149"/>
      <c r="Z1061" s="149"/>
      <c r="AA1061" s="149"/>
      <c r="AB1061" s="149"/>
      <c r="AC1061" s="149"/>
      <c r="AD1061" s="149"/>
      <c r="AE1061" s="149"/>
      <c r="AF1061" s="149"/>
      <c r="AG1061" s="149" t="s">
        <v>1014</v>
      </c>
      <c r="AH1061" s="149"/>
      <c r="AI1061" s="149"/>
      <c r="AJ1061" s="149"/>
      <c r="AK1061" s="149"/>
      <c r="AL1061" s="149"/>
      <c r="AM1061" s="149"/>
      <c r="AN1061" s="149"/>
      <c r="AO1061" s="149"/>
      <c r="AP1061" s="149"/>
      <c r="AQ1061" s="149"/>
      <c r="AR1061" s="149"/>
      <c r="AS1061" s="149"/>
      <c r="AT1061" s="149"/>
      <c r="AU1061" s="149"/>
      <c r="AV1061" s="149"/>
      <c r="AW1061" s="149"/>
      <c r="AX1061" s="149"/>
      <c r="AY1061" s="149"/>
      <c r="AZ1061" s="149"/>
      <c r="BA1061" s="149"/>
      <c r="BB1061" s="149"/>
      <c r="BC1061" s="149"/>
      <c r="BD1061" s="149"/>
      <c r="BE1061" s="149"/>
      <c r="BF1061" s="149"/>
      <c r="BG1061" s="149"/>
      <c r="BH1061" s="149"/>
    </row>
    <row r="1062" spans="1:60" outlineLevel="1" x14ac:dyDescent="0.2">
      <c r="A1062" s="154"/>
      <c r="B1062" s="155"/>
      <c r="C1062" s="253" t="s">
        <v>211</v>
      </c>
      <c r="D1062" s="254"/>
      <c r="E1062" s="254"/>
      <c r="F1062" s="254"/>
      <c r="G1062" s="254"/>
      <c r="H1062" s="156"/>
      <c r="I1062" s="156"/>
      <c r="J1062" s="156"/>
      <c r="K1062" s="156"/>
      <c r="L1062" s="156"/>
      <c r="M1062" s="156"/>
      <c r="N1062" s="156"/>
      <c r="O1062" s="156"/>
      <c r="P1062" s="156"/>
      <c r="Q1062" s="156"/>
      <c r="R1062" s="156"/>
      <c r="S1062" s="156"/>
      <c r="T1062" s="156"/>
      <c r="U1062" s="156"/>
      <c r="V1062" s="156"/>
      <c r="W1062" s="156"/>
      <c r="X1062" s="156"/>
      <c r="Y1062" s="149"/>
      <c r="Z1062" s="149"/>
      <c r="AA1062" s="149"/>
      <c r="AB1062" s="149"/>
      <c r="AC1062" s="149"/>
      <c r="AD1062" s="149"/>
      <c r="AE1062" s="149"/>
      <c r="AF1062" s="149"/>
      <c r="AG1062" s="149" t="s">
        <v>161</v>
      </c>
      <c r="AH1062" s="149"/>
      <c r="AI1062" s="149"/>
      <c r="AJ1062" s="149"/>
      <c r="AK1062" s="149"/>
      <c r="AL1062" s="149"/>
      <c r="AM1062" s="149"/>
      <c r="AN1062" s="149"/>
      <c r="AO1062" s="149"/>
      <c r="AP1062" s="149"/>
      <c r="AQ1062" s="149"/>
      <c r="AR1062" s="149"/>
      <c r="AS1062" s="149"/>
      <c r="AT1062" s="149"/>
      <c r="AU1062" s="149"/>
      <c r="AV1062" s="149"/>
      <c r="AW1062" s="149"/>
      <c r="AX1062" s="149"/>
      <c r="AY1062" s="149"/>
      <c r="AZ1062" s="149"/>
      <c r="BA1062" s="149"/>
      <c r="BB1062" s="149"/>
      <c r="BC1062" s="149"/>
      <c r="BD1062" s="149"/>
      <c r="BE1062" s="149"/>
      <c r="BF1062" s="149"/>
      <c r="BG1062" s="149"/>
      <c r="BH1062" s="149"/>
    </row>
    <row r="1063" spans="1:60" outlineLevel="1" x14ac:dyDescent="0.2">
      <c r="A1063" s="165">
        <v>299</v>
      </c>
      <c r="B1063" s="166" t="s">
        <v>1133</v>
      </c>
      <c r="C1063" s="180" t="s">
        <v>1134</v>
      </c>
      <c r="D1063" s="181" t="s">
        <v>191</v>
      </c>
      <c r="E1063" s="168">
        <v>3</v>
      </c>
      <c r="F1063" s="167"/>
      <c r="G1063" s="168">
        <f>ROUND(E1063*F1063,2)</f>
        <v>0</v>
      </c>
      <c r="H1063" s="167"/>
      <c r="I1063" s="168">
        <f>ROUND(E1063*H1063,2)</f>
        <v>0</v>
      </c>
      <c r="J1063" s="167"/>
      <c r="K1063" s="168">
        <f>ROUND(E1063*J1063,2)</f>
        <v>0</v>
      </c>
      <c r="L1063" s="168">
        <v>21</v>
      </c>
      <c r="M1063" s="168">
        <f>G1063*(1+L1063/100)</f>
        <v>0</v>
      </c>
      <c r="N1063" s="168">
        <v>0</v>
      </c>
      <c r="O1063" s="168">
        <f>ROUND(E1063*N1063,2)</f>
        <v>0</v>
      </c>
      <c r="P1063" s="168">
        <v>0</v>
      </c>
      <c r="Q1063" s="168">
        <f>ROUND(E1063*P1063,2)</f>
        <v>0</v>
      </c>
      <c r="R1063" s="168"/>
      <c r="S1063" s="168" t="s">
        <v>157</v>
      </c>
      <c r="T1063" s="169" t="s">
        <v>157</v>
      </c>
      <c r="U1063" s="156">
        <v>0.14000000000000001</v>
      </c>
      <c r="V1063" s="156">
        <f>ROUND(E1063*U1063,2)</f>
        <v>0.42</v>
      </c>
      <c r="W1063" s="156"/>
      <c r="X1063" s="156" t="s">
        <v>158</v>
      </c>
      <c r="Y1063" s="149"/>
      <c r="Z1063" s="149"/>
      <c r="AA1063" s="149"/>
      <c r="AB1063" s="149"/>
      <c r="AC1063" s="149"/>
      <c r="AD1063" s="149"/>
      <c r="AE1063" s="149"/>
      <c r="AF1063" s="149"/>
      <c r="AG1063" s="149" t="s">
        <v>1014</v>
      </c>
      <c r="AH1063" s="149"/>
      <c r="AI1063" s="149"/>
      <c r="AJ1063" s="149"/>
      <c r="AK1063" s="149"/>
      <c r="AL1063" s="149"/>
      <c r="AM1063" s="149"/>
      <c r="AN1063" s="149"/>
      <c r="AO1063" s="149"/>
      <c r="AP1063" s="149"/>
      <c r="AQ1063" s="149"/>
      <c r="AR1063" s="149"/>
      <c r="AS1063" s="149"/>
      <c r="AT1063" s="149"/>
      <c r="AU1063" s="149"/>
      <c r="AV1063" s="149"/>
      <c r="AW1063" s="149"/>
      <c r="AX1063" s="149"/>
      <c r="AY1063" s="149"/>
      <c r="AZ1063" s="149"/>
      <c r="BA1063" s="149"/>
      <c r="BB1063" s="149"/>
      <c r="BC1063" s="149"/>
      <c r="BD1063" s="149"/>
      <c r="BE1063" s="149"/>
      <c r="BF1063" s="149"/>
      <c r="BG1063" s="149"/>
      <c r="BH1063" s="149"/>
    </row>
    <row r="1064" spans="1:60" outlineLevel="1" x14ac:dyDescent="0.2">
      <c r="A1064" s="154"/>
      <c r="B1064" s="155"/>
      <c r="C1064" s="253" t="s">
        <v>211</v>
      </c>
      <c r="D1064" s="254"/>
      <c r="E1064" s="254"/>
      <c r="F1064" s="254"/>
      <c r="G1064" s="254"/>
      <c r="H1064" s="156"/>
      <c r="I1064" s="156"/>
      <c r="J1064" s="156"/>
      <c r="K1064" s="156"/>
      <c r="L1064" s="156"/>
      <c r="M1064" s="156"/>
      <c r="N1064" s="156"/>
      <c r="O1064" s="156"/>
      <c r="P1064" s="156"/>
      <c r="Q1064" s="156"/>
      <c r="R1064" s="156"/>
      <c r="S1064" s="156"/>
      <c r="T1064" s="156"/>
      <c r="U1064" s="156"/>
      <c r="V1064" s="156"/>
      <c r="W1064" s="156"/>
      <c r="X1064" s="156"/>
      <c r="Y1064" s="149"/>
      <c r="Z1064" s="149"/>
      <c r="AA1064" s="149"/>
      <c r="AB1064" s="149"/>
      <c r="AC1064" s="149"/>
      <c r="AD1064" s="149"/>
      <c r="AE1064" s="149"/>
      <c r="AF1064" s="149"/>
      <c r="AG1064" s="149" t="s">
        <v>161</v>
      </c>
      <c r="AH1064" s="149"/>
      <c r="AI1064" s="149"/>
      <c r="AJ1064" s="149"/>
      <c r="AK1064" s="149"/>
      <c r="AL1064" s="149"/>
      <c r="AM1064" s="149"/>
      <c r="AN1064" s="149"/>
      <c r="AO1064" s="149"/>
      <c r="AP1064" s="149"/>
      <c r="AQ1064" s="149"/>
      <c r="AR1064" s="149"/>
      <c r="AS1064" s="149"/>
      <c r="AT1064" s="149"/>
      <c r="AU1064" s="149"/>
      <c r="AV1064" s="149"/>
      <c r="AW1064" s="149"/>
      <c r="AX1064" s="149"/>
      <c r="AY1064" s="149"/>
      <c r="AZ1064" s="149"/>
      <c r="BA1064" s="149"/>
      <c r="BB1064" s="149"/>
      <c r="BC1064" s="149"/>
      <c r="BD1064" s="149"/>
      <c r="BE1064" s="149"/>
      <c r="BF1064" s="149"/>
      <c r="BG1064" s="149"/>
      <c r="BH1064" s="149"/>
    </row>
    <row r="1065" spans="1:60" x14ac:dyDescent="0.2">
      <c r="A1065" s="159" t="s">
        <v>152</v>
      </c>
      <c r="B1065" s="160" t="s">
        <v>120</v>
      </c>
      <c r="C1065" s="187" t="s">
        <v>121</v>
      </c>
      <c r="D1065" s="188"/>
      <c r="E1065" s="163"/>
      <c r="F1065" s="163"/>
      <c r="G1065" s="163">
        <f>SUMIF(AG1066:AG1078,"&lt;&gt;NOR",G1066:G1078)</f>
        <v>0</v>
      </c>
      <c r="H1065" s="163"/>
      <c r="I1065" s="163">
        <f>SUM(I1066:I1078)</f>
        <v>0</v>
      </c>
      <c r="J1065" s="163"/>
      <c r="K1065" s="163">
        <f>SUM(K1066:K1078)</f>
        <v>0</v>
      </c>
      <c r="L1065" s="163"/>
      <c r="M1065" s="163">
        <f>SUM(M1066:M1078)</f>
        <v>0</v>
      </c>
      <c r="N1065" s="163"/>
      <c r="O1065" s="163">
        <f>SUM(O1066:O1078)</f>
        <v>7.0000000000000007E-2</v>
      </c>
      <c r="P1065" s="163"/>
      <c r="Q1065" s="163">
        <f>SUM(Q1066:Q1078)</f>
        <v>0</v>
      </c>
      <c r="R1065" s="163"/>
      <c r="S1065" s="163"/>
      <c r="T1065" s="164"/>
      <c r="U1065" s="158"/>
      <c r="V1065" s="158">
        <f>SUM(V1066:V1078)</f>
        <v>0</v>
      </c>
      <c r="W1065" s="158"/>
      <c r="X1065" s="158"/>
      <c r="AG1065" t="s">
        <v>153</v>
      </c>
    </row>
    <row r="1066" spans="1:60" outlineLevel="1" x14ac:dyDescent="0.2">
      <c r="A1066" s="165">
        <v>300</v>
      </c>
      <c r="B1066" s="166" t="s">
        <v>1135</v>
      </c>
      <c r="C1066" s="180" t="s">
        <v>1136</v>
      </c>
      <c r="D1066" s="181" t="s">
        <v>191</v>
      </c>
      <c r="E1066" s="168">
        <v>3</v>
      </c>
      <c r="F1066" s="167"/>
      <c r="G1066" s="168">
        <f>ROUND(E1066*F1066,2)</f>
        <v>0</v>
      </c>
      <c r="H1066" s="167"/>
      <c r="I1066" s="168">
        <f>ROUND(E1066*H1066,2)</f>
        <v>0</v>
      </c>
      <c r="J1066" s="167"/>
      <c r="K1066" s="168">
        <f>ROUND(E1066*J1066,2)</f>
        <v>0</v>
      </c>
      <c r="L1066" s="168">
        <v>21</v>
      </c>
      <c r="M1066" s="168">
        <f>G1066*(1+L1066/100)</f>
        <v>0</v>
      </c>
      <c r="N1066" s="168">
        <v>2.47E-2</v>
      </c>
      <c r="O1066" s="168">
        <f>ROUND(E1066*N1066,2)</f>
        <v>7.0000000000000007E-2</v>
      </c>
      <c r="P1066" s="168">
        <v>0</v>
      </c>
      <c r="Q1066" s="168">
        <f>ROUND(E1066*P1066,2)</f>
        <v>0</v>
      </c>
      <c r="R1066" s="168" t="s">
        <v>373</v>
      </c>
      <c r="S1066" s="168" t="s">
        <v>157</v>
      </c>
      <c r="T1066" s="169" t="s">
        <v>157</v>
      </c>
      <c r="U1066" s="156">
        <v>0</v>
      </c>
      <c r="V1066" s="156">
        <f>ROUND(E1066*U1066,2)</f>
        <v>0</v>
      </c>
      <c r="W1066" s="156"/>
      <c r="X1066" s="156" t="s">
        <v>374</v>
      </c>
      <c r="Y1066" s="149"/>
      <c r="Z1066" s="149"/>
      <c r="AA1066" s="149"/>
      <c r="AB1066" s="149"/>
      <c r="AC1066" s="149"/>
      <c r="AD1066" s="149"/>
      <c r="AE1066" s="149"/>
      <c r="AF1066" s="149"/>
      <c r="AG1066" s="149" t="s">
        <v>716</v>
      </c>
      <c r="AH1066" s="149"/>
      <c r="AI1066" s="149"/>
      <c r="AJ1066" s="149"/>
      <c r="AK1066" s="149"/>
      <c r="AL1066" s="149"/>
      <c r="AM1066" s="149"/>
      <c r="AN1066" s="149"/>
      <c r="AO1066" s="149"/>
      <c r="AP1066" s="149"/>
      <c r="AQ1066" s="149"/>
      <c r="AR1066" s="149"/>
      <c r="AS1066" s="149"/>
      <c r="AT1066" s="149"/>
      <c r="AU1066" s="149"/>
      <c r="AV1066" s="149"/>
      <c r="AW1066" s="149"/>
      <c r="AX1066" s="149"/>
      <c r="AY1066" s="149"/>
      <c r="AZ1066" s="149"/>
      <c r="BA1066" s="149"/>
      <c r="BB1066" s="149"/>
      <c r="BC1066" s="149"/>
      <c r="BD1066" s="149"/>
      <c r="BE1066" s="149"/>
      <c r="BF1066" s="149"/>
      <c r="BG1066" s="149"/>
      <c r="BH1066" s="149"/>
    </row>
    <row r="1067" spans="1:60" outlineLevel="1" x14ac:dyDescent="0.2">
      <c r="A1067" s="154"/>
      <c r="B1067" s="155"/>
      <c r="C1067" s="253" t="s">
        <v>211</v>
      </c>
      <c r="D1067" s="254"/>
      <c r="E1067" s="254"/>
      <c r="F1067" s="254"/>
      <c r="G1067" s="254"/>
      <c r="H1067" s="156"/>
      <c r="I1067" s="156"/>
      <c r="J1067" s="156"/>
      <c r="K1067" s="156"/>
      <c r="L1067" s="156"/>
      <c r="M1067" s="156"/>
      <c r="N1067" s="156"/>
      <c r="O1067" s="156"/>
      <c r="P1067" s="156"/>
      <c r="Q1067" s="156"/>
      <c r="R1067" s="156"/>
      <c r="S1067" s="156"/>
      <c r="T1067" s="156"/>
      <c r="U1067" s="156"/>
      <c r="V1067" s="156"/>
      <c r="W1067" s="156"/>
      <c r="X1067" s="156"/>
      <c r="Y1067" s="149"/>
      <c r="Z1067" s="149"/>
      <c r="AA1067" s="149"/>
      <c r="AB1067" s="149"/>
      <c r="AC1067" s="149"/>
      <c r="AD1067" s="149"/>
      <c r="AE1067" s="149"/>
      <c r="AF1067" s="149"/>
      <c r="AG1067" s="149" t="s">
        <v>161</v>
      </c>
      <c r="AH1067" s="149"/>
      <c r="AI1067" s="149"/>
      <c r="AJ1067" s="149"/>
      <c r="AK1067" s="149"/>
      <c r="AL1067" s="149"/>
      <c r="AM1067" s="149"/>
      <c r="AN1067" s="149"/>
      <c r="AO1067" s="149"/>
      <c r="AP1067" s="149"/>
      <c r="AQ1067" s="149"/>
      <c r="AR1067" s="149"/>
      <c r="AS1067" s="149"/>
      <c r="AT1067" s="149"/>
      <c r="AU1067" s="149"/>
      <c r="AV1067" s="149"/>
      <c r="AW1067" s="149"/>
      <c r="AX1067" s="149"/>
      <c r="AY1067" s="149"/>
      <c r="AZ1067" s="149"/>
      <c r="BA1067" s="149"/>
      <c r="BB1067" s="149"/>
      <c r="BC1067" s="149"/>
      <c r="BD1067" s="149"/>
      <c r="BE1067" s="149"/>
      <c r="BF1067" s="149"/>
      <c r="BG1067" s="149"/>
      <c r="BH1067" s="149"/>
    </row>
    <row r="1068" spans="1:60" outlineLevel="1" x14ac:dyDescent="0.2">
      <c r="A1068" s="154"/>
      <c r="B1068" s="155"/>
      <c r="C1068" s="182" t="s">
        <v>1137</v>
      </c>
      <c r="D1068" s="183"/>
      <c r="E1068" s="184">
        <v>3</v>
      </c>
      <c r="F1068" s="156"/>
      <c r="G1068" s="156"/>
      <c r="H1068" s="156"/>
      <c r="I1068" s="156"/>
      <c r="J1068" s="156"/>
      <c r="K1068" s="156"/>
      <c r="L1068" s="156"/>
      <c r="M1068" s="156"/>
      <c r="N1068" s="156"/>
      <c r="O1068" s="156"/>
      <c r="P1068" s="156"/>
      <c r="Q1068" s="156"/>
      <c r="R1068" s="156"/>
      <c r="S1068" s="156"/>
      <c r="T1068" s="156"/>
      <c r="U1068" s="156"/>
      <c r="V1068" s="156"/>
      <c r="W1068" s="156"/>
      <c r="X1068" s="156"/>
      <c r="Y1068" s="149"/>
      <c r="Z1068" s="149"/>
      <c r="AA1068" s="149"/>
      <c r="AB1068" s="149"/>
      <c r="AC1068" s="149"/>
      <c r="AD1068" s="149"/>
      <c r="AE1068" s="149"/>
      <c r="AF1068" s="149"/>
      <c r="AG1068" s="149" t="s">
        <v>163</v>
      </c>
      <c r="AH1068" s="149">
        <v>0</v>
      </c>
      <c r="AI1068" s="149"/>
      <c r="AJ1068" s="149"/>
      <c r="AK1068" s="149"/>
      <c r="AL1068" s="149"/>
      <c r="AM1068" s="149"/>
      <c r="AN1068" s="149"/>
      <c r="AO1068" s="149"/>
      <c r="AP1068" s="149"/>
      <c r="AQ1068" s="149"/>
      <c r="AR1068" s="149"/>
      <c r="AS1068" s="149"/>
      <c r="AT1068" s="149"/>
      <c r="AU1068" s="149"/>
      <c r="AV1068" s="149"/>
      <c r="AW1068" s="149"/>
      <c r="AX1068" s="149"/>
      <c r="AY1068" s="149"/>
      <c r="AZ1068" s="149"/>
      <c r="BA1068" s="149"/>
      <c r="BB1068" s="149"/>
      <c r="BC1068" s="149"/>
      <c r="BD1068" s="149"/>
      <c r="BE1068" s="149"/>
      <c r="BF1068" s="149"/>
      <c r="BG1068" s="149"/>
      <c r="BH1068" s="149"/>
    </row>
    <row r="1069" spans="1:60" outlineLevel="1" x14ac:dyDescent="0.2">
      <c r="A1069" s="165">
        <v>301</v>
      </c>
      <c r="B1069" s="166" t="s">
        <v>1138</v>
      </c>
      <c r="C1069" s="180" t="s">
        <v>1139</v>
      </c>
      <c r="D1069" s="181" t="s">
        <v>191</v>
      </c>
      <c r="E1069" s="168">
        <v>1</v>
      </c>
      <c r="F1069" s="167"/>
      <c r="G1069" s="168">
        <f>ROUND(E1069*F1069,2)</f>
        <v>0</v>
      </c>
      <c r="H1069" s="167"/>
      <c r="I1069" s="168">
        <f>ROUND(E1069*H1069,2)</f>
        <v>0</v>
      </c>
      <c r="J1069" s="167"/>
      <c r="K1069" s="168">
        <f>ROUND(E1069*J1069,2)</f>
        <v>0</v>
      </c>
      <c r="L1069" s="168">
        <v>21</v>
      </c>
      <c r="M1069" s="168">
        <f>G1069*(1+L1069/100)</f>
        <v>0</v>
      </c>
      <c r="N1069" s="168">
        <v>0</v>
      </c>
      <c r="O1069" s="168">
        <f>ROUND(E1069*N1069,2)</f>
        <v>0</v>
      </c>
      <c r="P1069" s="168">
        <v>0</v>
      </c>
      <c r="Q1069" s="168">
        <f>ROUND(E1069*P1069,2)</f>
        <v>0</v>
      </c>
      <c r="R1069" s="168"/>
      <c r="S1069" s="168" t="s">
        <v>208</v>
      </c>
      <c r="T1069" s="169" t="s">
        <v>788</v>
      </c>
      <c r="U1069" s="156">
        <v>0</v>
      </c>
      <c r="V1069" s="156">
        <f>ROUND(E1069*U1069,2)</f>
        <v>0</v>
      </c>
      <c r="W1069" s="156"/>
      <c r="X1069" s="156" t="s">
        <v>158</v>
      </c>
      <c r="Y1069" s="149"/>
      <c r="Z1069" s="149"/>
      <c r="AA1069" s="149"/>
      <c r="AB1069" s="149"/>
      <c r="AC1069" s="149"/>
      <c r="AD1069" s="149"/>
      <c r="AE1069" s="149"/>
      <c r="AF1069" s="149"/>
      <c r="AG1069" s="149" t="s">
        <v>192</v>
      </c>
      <c r="AH1069" s="149"/>
      <c r="AI1069" s="149"/>
      <c r="AJ1069" s="149"/>
      <c r="AK1069" s="149"/>
      <c r="AL1069" s="149"/>
      <c r="AM1069" s="149"/>
      <c r="AN1069" s="149"/>
      <c r="AO1069" s="149"/>
      <c r="AP1069" s="149"/>
      <c r="AQ1069" s="149"/>
      <c r="AR1069" s="149"/>
      <c r="AS1069" s="149"/>
      <c r="AT1069" s="149"/>
      <c r="AU1069" s="149"/>
      <c r="AV1069" s="149"/>
      <c r="AW1069" s="149"/>
      <c r="AX1069" s="149"/>
      <c r="AY1069" s="149"/>
      <c r="AZ1069" s="149"/>
      <c r="BA1069" s="149"/>
      <c r="BB1069" s="149"/>
      <c r="BC1069" s="149"/>
      <c r="BD1069" s="149"/>
      <c r="BE1069" s="149"/>
      <c r="BF1069" s="149"/>
      <c r="BG1069" s="149"/>
      <c r="BH1069" s="149"/>
    </row>
    <row r="1070" spans="1:60" outlineLevel="1" x14ac:dyDescent="0.2">
      <c r="A1070" s="154"/>
      <c r="B1070" s="155"/>
      <c r="C1070" s="253" t="s">
        <v>211</v>
      </c>
      <c r="D1070" s="254"/>
      <c r="E1070" s="254"/>
      <c r="F1070" s="254"/>
      <c r="G1070" s="254"/>
      <c r="H1070" s="156"/>
      <c r="I1070" s="156"/>
      <c r="J1070" s="156"/>
      <c r="K1070" s="156"/>
      <c r="L1070" s="156"/>
      <c r="M1070" s="156"/>
      <c r="N1070" s="156"/>
      <c r="O1070" s="156"/>
      <c r="P1070" s="156"/>
      <c r="Q1070" s="156"/>
      <c r="R1070" s="156"/>
      <c r="S1070" s="156"/>
      <c r="T1070" s="156"/>
      <c r="U1070" s="156"/>
      <c r="V1070" s="156"/>
      <c r="W1070" s="156"/>
      <c r="X1070" s="156"/>
      <c r="Y1070" s="149"/>
      <c r="Z1070" s="149"/>
      <c r="AA1070" s="149"/>
      <c r="AB1070" s="149"/>
      <c r="AC1070" s="149"/>
      <c r="AD1070" s="149"/>
      <c r="AE1070" s="149"/>
      <c r="AF1070" s="149"/>
      <c r="AG1070" s="149" t="s">
        <v>161</v>
      </c>
      <c r="AH1070" s="149"/>
      <c r="AI1070" s="149"/>
      <c r="AJ1070" s="149"/>
      <c r="AK1070" s="149"/>
      <c r="AL1070" s="149"/>
      <c r="AM1070" s="149"/>
      <c r="AN1070" s="149"/>
      <c r="AO1070" s="149"/>
      <c r="AP1070" s="149"/>
      <c r="AQ1070" s="149"/>
      <c r="AR1070" s="149"/>
      <c r="AS1070" s="149"/>
      <c r="AT1070" s="149"/>
      <c r="AU1070" s="149"/>
      <c r="AV1070" s="149"/>
      <c r="AW1070" s="149"/>
      <c r="AX1070" s="149"/>
      <c r="AY1070" s="149"/>
      <c r="AZ1070" s="149"/>
      <c r="BA1070" s="149"/>
      <c r="BB1070" s="149"/>
      <c r="BC1070" s="149"/>
      <c r="BD1070" s="149"/>
      <c r="BE1070" s="149"/>
      <c r="BF1070" s="149"/>
      <c r="BG1070" s="149"/>
      <c r="BH1070" s="149"/>
    </row>
    <row r="1071" spans="1:60" outlineLevel="1" x14ac:dyDescent="0.2">
      <c r="A1071" s="154"/>
      <c r="B1071" s="155"/>
      <c r="C1071" s="182" t="s">
        <v>1140</v>
      </c>
      <c r="D1071" s="183"/>
      <c r="E1071" s="184">
        <v>1</v>
      </c>
      <c r="F1071" s="156"/>
      <c r="G1071" s="156"/>
      <c r="H1071" s="156"/>
      <c r="I1071" s="156"/>
      <c r="J1071" s="156"/>
      <c r="K1071" s="156"/>
      <c r="L1071" s="156"/>
      <c r="M1071" s="156"/>
      <c r="N1071" s="156"/>
      <c r="O1071" s="156"/>
      <c r="P1071" s="156"/>
      <c r="Q1071" s="156"/>
      <c r="R1071" s="156"/>
      <c r="S1071" s="156"/>
      <c r="T1071" s="156"/>
      <c r="U1071" s="156"/>
      <c r="V1071" s="156"/>
      <c r="W1071" s="156"/>
      <c r="X1071" s="156"/>
      <c r="Y1071" s="149"/>
      <c r="Z1071" s="149"/>
      <c r="AA1071" s="149"/>
      <c r="AB1071" s="149"/>
      <c r="AC1071" s="149"/>
      <c r="AD1071" s="149"/>
      <c r="AE1071" s="149"/>
      <c r="AF1071" s="149"/>
      <c r="AG1071" s="149" t="s">
        <v>163</v>
      </c>
      <c r="AH1071" s="149">
        <v>0</v>
      </c>
      <c r="AI1071" s="149"/>
      <c r="AJ1071" s="149"/>
      <c r="AK1071" s="149"/>
      <c r="AL1071" s="149"/>
      <c r="AM1071" s="149"/>
      <c r="AN1071" s="149"/>
      <c r="AO1071" s="149"/>
      <c r="AP1071" s="149"/>
      <c r="AQ1071" s="149"/>
      <c r="AR1071" s="149"/>
      <c r="AS1071" s="149"/>
      <c r="AT1071" s="149"/>
      <c r="AU1071" s="149"/>
      <c r="AV1071" s="149"/>
      <c r="AW1071" s="149"/>
      <c r="AX1071" s="149"/>
      <c r="AY1071" s="149"/>
      <c r="AZ1071" s="149"/>
      <c r="BA1071" s="149"/>
      <c r="BB1071" s="149"/>
      <c r="BC1071" s="149"/>
      <c r="BD1071" s="149"/>
      <c r="BE1071" s="149"/>
      <c r="BF1071" s="149"/>
      <c r="BG1071" s="149"/>
      <c r="BH1071" s="149"/>
    </row>
    <row r="1072" spans="1:60" outlineLevel="1" x14ac:dyDescent="0.2">
      <c r="A1072" s="165">
        <v>302</v>
      </c>
      <c r="B1072" s="166" t="s">
        <v>1141</v>
      </c>
      <c r="C1072" s="180" t="s">
        <v>1142</v>
      </c>
      <c r="D1072" s="181" t="s">
        <v>238</v>
      </c>
      <c r="E1072" s="168">
        <v>16.5</v>
      </c>
      <c r="F1072" s="167"/>
      <c r="G1072" s="168">
        <f>ROUND(E1072*F1072,2)</f>
        <v>0</v>
      </c>
      <c r="H1072" s="167"/>
      <c r="I1072" s="168">
        <f>ROUND(E1072*H1072,2)</f>
        <v>0</v>
      </c>
      <c r="J1072" s="167"/>
      <c r="K1072" s="168">
        <f>ROUND(E1072*J1072,2)</f>
        <v>0</v>
      </c>
      <c r="L1072" s="168">
        <v>21</v>
      </c>
      <c r="M1072" s="168">
        <f>G1072*(1+L1072/100)</f>
        <v>0</v>
      </c>
      <c r="N1072" s="168">
        <v>0</v>
      </c>
      <c r="O1072" s="168">
        <f>ROUND(E1072*N1072,2)</f>
        <v>0</v>
      </c>
      <c r="P1072" s="168">
        <v>0</v>
      </c>
      <c r="Q1072" s="168">
        <f>ROUND(E1072*P1072,2)</f>
        <v>0</v>
      </c>
      <c r="R1072" s="168"/>
      <c r="S1072" s="168" t="s">
        <v>208</v>
      </c>
      <c r="T1072" s="169" t="s">
        <v>234</v>
      </c>
      <c r="U1072" s="156">
        <v>0</v>
      </c>
      <c r="V1072" s="156">
        <f>ROUND(E1072*U1072,2)</f>
        <v>0</v>
      </c>
      <c r="W1072" s="156"/>
      <c r="X1072" s="156" t="s">
        <v>209</v>
      </c>
      <c r="Y1072" s="149"/>
      <c r="Z1072" s="149"/>
      <c r="AA1072" s="149"/>
      <c r="AB1072" s="149"/>
      <c r="AC1072" s="149"/>
      <c r="AD1072" s="149"/>
      <c r="AE1072" s="149"/>
      <c r="AF1072" s="149"/>
      <c r="AG1072" s="149" t="s">
        <v>210</v>
      </c>
      <c r="AH1072" s="149"/>
      <c r="AI1072" s="149"/>
      <c r="AJ1072" s="149"/>
      <c r="AK1072" s="149"/>
      <c r="AL1072" s="149"/>
      <c r="AM1072" s="149"/>
      <c r="AN1072" s="149"/>
      <c r="AO1072" s="149"/>
      <c r="AP1072" s="149"/>
      <c r="AQ1072" s="149"/>
      <c r="AR1072" s="149"/>
      <c r="AS1072" s="149"/>
      <c r="AT1072" s="149"/>
      <c r="AU1072" s="149"/>
      <c r="AV1072" s="149"/>
      <c r="AW1072" s="149"/>
      <c r="AX1072" s="149"/>
      <c r="AY1072" s="149"/>
      <c r="AZ1072" s="149"/>
      <c r="BA1072" s="149"/>
      <c r="BB1072" s="149"/>
      <c r="BC1072" s="149"/>
      <c r="BD1072" s="149"/>
      <c r="BE1072" s="149"/>
      <c r="BF1072" s="149"/>
      <c r="BG1072" s="149"/>
      <c r="BH1072" s="149"/>
    </row>
    <row r="1073" spans="1:60" outlineLevel="1" x14ac:dyDescent="0.2">
      <c r="A1073" s="154"/>
      <c r="B1073" s="155"/>
      <c r="C1073" s="253" t="s">
        <v>1213</v>
      </c>
      <c r="D1073" s="254"/>
      <c r="E1073" s="254"/>
      <c r="F1073" s="254"/>
      <c r="G1073" s="254"/>
      <c r="H1073" s="156"/>
      <c r="I1073" s="156"/>
      <c r="J1073" s="156"/>
      <c r="K1073" s="156"/>
      <c r="L1073" s="156"/>
      <c r="M1073" s="156"/>
      <c r="N1073" s="156"/>
      <c r="O1073" s="156"/>
      <c r="P1073" s="156"/>
      <c r="Q1073" s="156"/>
      <c r="R1073" s="156"/>
      <c r="S1073" s="156"/>
      <c r="T1073" s="156"/>
      <c r="U1073" s="156"/>
      <c r="V1073" s="156"/>
      <c r="W1073" s="156"/>
      <c r="X1073" s="156"/>
      <c r="Y1073" s="149"/>
      <c r="Z1073" s="149"/>
      <c r="AA1073" s="149"/>
      <c r="AB1073" s="149"/>
      <c r="AC1073" s="149"/>
      <c r="AD1073" s="149"/>
      <c r="AE1073" s="149"/>
      <c r="AF1073" s="149"/>
      <c r="AG1073" s="149" t="s">
        <v>161</v>
      </c>
      <c r="AH1073" s="149"/>
      <c r="AI1073" s="149"/>
      <c r="AJ1073" s="149"/>
      <c r="AK1073" s="149"/>
      <c r="AL1073" s="149"/>
      <c r="AM1073" s="149"/>
      <c r="AN1073" s="149"/>
      <c r="AO1073" s="149"/>
      <c r="AP1073" s="149"/>
      <c r="AQ1073" s="149"/>
      <c r="AR1073" s="149"/>
      <c r="AS1073" s="149"/>
      <c r="AT1073" s="149"/>
      <c r="AU1073" s="149"/>
      <c r="AV1073" s="149"/>
      <c r="AW1073" s="149"/>
      <c r="AX1073" s="149"/>
      <c r="AY1073" s="149"/>
      <c r="AZ1073" s="149"/>
      <c r="BA1073" s="149"/>
      <c r="BB1073" s="149"/>
      <c r="BC1073" s="149"/>
      <c r="BD1073" s="149"/>
      <c r="BE1073" s="149"/>
      <c r="BF1073" s="149"/>
      <c r="BG1073" s="149"/>
      <c r="BH1073" s="149"/>
    </row>
    <row r="1074" spans="1:60" outlineLevel="1" x14ac:dyDescent="0.2">
      <c r="A1074" s="154"/>
      <c r="B1074" s="155"/>
      <c r="C1074" s="255" t="s">
        <v>1143</v>
      </c>
      <c r="D1074" s="256"/>
      <c r="E1074" s="256"/>
      <c r="F1074" s="256"/>
      <c r="G1074" s="256"/>
      <c r="H1074" s="156"/>
      <c r="I1074" s="156"/>
      <c r="J1074" s="156"/>
      <c r="K1074" s="156"/>
      <c r="L1074" s="156"/>
      <c r="M1074" s="156"/>
      <c r="N1074" s="156"/>
      <c r="O1074" s="156"/>
      <c r="P1074" s="156"/>
      <c r="Q1074" s="156"/>
      <c r="R1074" s="156"/>
      <c r="S1074" s="156"/>
      <c r="T1074" s="156"/>
      <c r="U1074" s="156"/>
      <c r="V1074" s="156"/>
      <c r="W1074" s="156"/>
      <c r="X1074" s="156"/>
      <c r="Y1074" s="149"/>
      <c r="Z1074" s="149"/>
      <c r="AA1074" s="149"/>
      <c r="AB1074" s="149"/>
      <c r="AC1074" s="149"/>
      <c r="AD1074" s="149"/>
      <c r="AE1074" s="149"/>
      <c r="AF1074" s="149"/>
      <c r="AG1074" s="149" t="s">
        <v>161</v>
      </c>
      <c r="AH1074" s="149"/>
      <c r="AI1074" s="149"/>
      <c r="AJ1074" s="149"/>
      <c r="AK1074" s="149"/>
      <c r="AL1074" s="149"/>
      <c r="AM1074" s="149"/>
      <c r="AN1074" s="149"/>
      <c r="AO1074" s="149"/>
      <c r="AP1074" s="149"/>
      <c r="AQ1074" s="149"/>
      <c r="AR1074" s="149"/>
      <c r="AS1074" s="149"/>
      <c r="AT1074" s="149"/>
      <c r="AU1074" s="149"/>
      <c r="AV1074" s="149"/>
      <c r="AW1074" s="149"/>
      <c r="AX1074" s="149"/>
      <c r="AY1074" s="149"/>
      <c r="AZ1074" s="149"/>
      <c r="BA1074" s="149"/>
      <c r="BB1074" s="149"/>
      <c r="BC1074" s="149"/>
      <c r="BD1074" s="149"/>
      <c r="BE1074" s="149"/>
      <c r="BF1074" s="149"/>
      <c r="BG1074" s="149"/>
      <c r="BH1074" s="149"/>
    </row>
    <row r="1075" spans="1:60" outlineLevel="1" x14ac:dyDescent="0.2">
      <c r="A1075" s="154"/>
      <c r="B1075" s="155"/>
      <c r="C1075" s="255" t="s">
        <v>1144</v>
      </c>
      <c r="D1075" s="256"/>
      <c r="E1075" s="256"/>
      <c r="F1075" s="256"/>
      <c r="G1075" s="256"/>
      <c r="H1075" s="156"/>
      <c r="I1075" s="156"/>
      <c r="J1075" s="156"/>
      <c r="K1075" s="156"/>
      <c r="L1075" s="156"/>
      <c r="M1075" s="156"/>
      <c r="N1075" s="156"/>
      <c r="O1075" s="156"/>
      <c r="P1075" s="156"/>
      <c r="Q1075" s="156"/>
      <c r="R1075" s="156"/>
      <c r="S1075" s="156"/>
      <c r="T1075" s="156"/>
      <c r="U1075" s="156"/>
      <c r="V1075" s="156"/>
      <c r="W1075" s="156"/>
      <c r="X1075" s="156"/>
      <c r="Y1075" s="149"/>
      <c r="Z1075" s="149"/>
      <c r="AA1075" s="149"/>
      <c r="AB1075" s="149"/>
      <c r="AC1075" s="149"/>
      <c r="AD1075" s="149"/>
      <c r="AE1075" s="149"/>
      <c r="AF1075" s="149"/>
      <c r="AG1075" s="149" t="s">
        <v>161</v>
      </c>
      <c r="AH1075" s="149"/>
      <c r="AI1075" s="149"/>
      <c r="AJ1075" s="149"/>
      <c r="AK1075" s="149"/>
      <c r="AL1075" s="149"/>
      <c r="AM1075" s="149"/>
      <c r="AN1075" s="149"/>
      <c r="AO1075" s="149"/>
      <c r="AP1075" s="149"/>
      <c r="AQ1075" s="149"/>
      <c r="AR1075" s="149"/>
      <c r="AS1075" s="149"/>
      <c r="AT1075" s="149"/>
      <c r="AU1075" s="149"/>
      <c r="AV1075" s="149"/>
      <c r="AW1075" s="149"/>
      <c r="AX1075" s="149"/>
      <c r="AY1075" s="149"/>
      <c r="AZ1075" s="149"/>
      <c r="BA1075" s="149"/>
      <c r="BB1075" s="149"/>
      <c r="BC1075" s="149"/>
      <c r="BD1075" s="149"/>
      <c r="BE1075" s="149"/>
      <c r="BF1075" s="149"/>
      <c r="BG1075" s="149"/>
      <c r="BH1075" s="149"/>
    </row>
    <row r="1076" spans="1:60" outlineLevel="1" x14ac:dyDescent="0.2">
      <c r="A1076" s="154"/>
      <c r="B1076" s="155"/>
      <c r="C1076" s="255" t="s">
        <v>211</v>
      </c>
      <c r="D1076" s="256"/>
      <c r="E1076" s="256"/>
      <c r="F1076" s="256"/>
      <c r="G1076" s="256"/>
      <c r="H1076" s="156"/>
      <c r="I1076" s="156"/>
      <c r="J1076" s="156"/>
      <c r="K1076" s="156"/>
      <c r="L1076" s="156"/>
      <c r="M1076" s="156"/>
      <c r="N1076" s="156"/>
      <c r="O1076" s="156"/>
      <c r="P1076" s="156"/>
      <c r="Q1076" s="156"/>
      <c r="R1076" s="156"/>
      <c r="S1076" s="156"/>
      <c r="T1076" s="156"/>
      <c r="U1076" s="156"/>
      <c r="V1076" s="156"/>
      <c r="W1076" s="156"/>
      <c r="X1076" s="156"/>
      <c r="Y1076" s="149"/>
      <c r="Z1076" s="149"/>
      <c r="AA1076" s="149"/>
      <c r="AB1076" s="149"/>
      <c r="AC1076" s="149"/>
      <c r="AD1076" s="149"/>
      <c r="AE1076" s="149"/>
      <c r="AF1076" s="149"/>
      <c r="AG1076" s="149" t="s">
        <v>161</v>
      </c>
      <c r="AH1076" s="149"/>
      <c r="AI1076" s="149"/>
      <c r="AJ1076" s="149"/>
      <c r="AK1076" s="149"/>
      <c r="AL1076" s="149"/>
      <c r="AM1076" s="149"/>
      <c r="AN1076" s="149"/>
      <c r="AO1076" s="149"/>
      <c r="AP1076" s="149"/>
      <c r="AQ1076" s="149"/>
      <c r="AR1076" s="149"/>
      <c r="AS1076" s="149"/>
      <c r="AT1076" s="149"/>
      <c r="AU1076" s="149"/>
      <c r="AV1076" s="149"/>
      <c r="AW1076" s="149"/>
      <c r="AX1076" s="149"/>
      <c r="AY1076" s="149"/>
      <c r="AZ1076" s="149"/>
      <c r="BA1076" s="149"/>
      <c r="BB1076" s="149"/>
      <c r="BC1076" s="149"/>
      <c r="BD1076" s="149"/>
      <c r="BE1076" s="149"/>
      <c r="BF1076" s="149"/>
      <c r="BG1076" s="149"/>
      <c r="BH1076" s="149"/>
    </row>
    <row r="1077" spans="1:60" ht="22.5" outlineLevel="1" x14ac:dyDescent="0.2">
      <c r="A1077" s="165">
        <v>303</v>
      </c>
      <c r="B1077" s="166" t="s">
        <v>1145</v>
      </c>
      <c r="C1077" s="180" t="s">
        <v>1146</v>
      </c>
      <c r="D1077" s="181" t="s">
        <v>191</v>
      </c>
      <c r="E1077" s="168">
        <v>2</v>
      </c>
      <c r="F1077" s="167"/>
      <c r="G1077" s="168">
        <f>ROUND(E1077*F1077,2)</f>
        <v>0</v>
      </c>
      <c r="H1077" s="167"/>
      <c r="I1077" s="168">
        <f>ROUND(E1077*H1077,2)</f>
        <v>0</v>
      </c>
      <c r="J1077" s="167"/>
      <c r="K1077" s="168">
        <f>ROUND(E1077*J1077,2)</f>
        <v>0</v>
      </c>
      <c r="L1077" s="168">
        <v>21</v>
      </c>
      <c r="M1077" s="168">
        <f>G1077*(1+L1077/100)</f>
        <v>0</v>
      </c>
      <c r="N1077" s="168">
        <v>0</v>
      </c>
      <c r="O1077" s="168">
        <f>ROUND(E1077*N1077,2)</f>
        <v>0</v>
      </c>
      <c r="P1077" s="168">
        <v>0</v>
      </c>
      <c r="Q1077" s="168">
        <f>ROUND(E1077*P1077,2)</f>
        <v>0</v>
      </c>
      <c r="R1077" s="168"/>
      <c r="S1077" s="168" t="s">
        <v>208</v>
      </c>
      <c r="T1077" s="169" t="s">
        <v>788</v>
      </c>
      <c r="U1077" s="156">
        <v>0</v>
      </c>
      <c r="V1077" s="156">
        <f>ROUND(E1077*U1077,2)</f>
        <v>0</v>
      </c>
      <c r="W1077" s="156"/>
      <c r="X1077" s="156" t="s">
        <v>158</v>
      </c>
      <c r="Y1077" s="149"/>
      <c r="Z1077" s="149"/>
      <c r="AA1077" s="149"/>
      <c r="AB1077" s="149"/>
      <c r="AC1077" s="149"/>
      <c r="AD1077" s="149"/>
      <c r="AE1077" s="149"/>
      <c r="AF1077" s="149"/>
      <c r="AG1077" s="149" t="s">
        <v>192</v>
      </c>
      <c r="AH1077" s="149"/>
      <c r="AI1077" s="149"/>
      <c r="AJ1077" s="149"/>
      <c r="AK1077" s="149"/>
      <c r="AL1077" s="149"/>
      <c r="AM1077" s="149"/>
      <c r="AN1077" s="149"/>
      <c r="AO1077" s="149"/>
      <c r="AP1077" s="149"/>
      <c r="AQ1077" s="149"/>
      <c r="AR1077" s="149"/>
      <c r="AS1077" s="149"/>
      <c r="AT1077" s="149"/>
      <c r="AU1077" s="149"/>
      <c r="AV1077" s="149"/>
      <c r="AW1077" s="149"/>
      <c r="AX1077" s="149"/>
      <c r="AY1077" s="149"/>
      <c r="AZ1077" s="149"/>
      <c r="BA1077" s="149"/>
      <c r="BB1077" s="149"/>
      <c r="BC1077" s="149"/>
      <c r="BD1077" s="149"/>
      <c r="BE1077" s="149"/>
      <c r="BF1077" s="149"/>
      <c r="BG1077" s="149"/>
      <c r="BH1077" s="149"/>
    </row>
    <row r="1078" spans="1:60" outlineLevel="1" x14ac:dyDescent="0.2">
      <c r="A1078" s="154"/>
      <c r="B1078" s="155"/>
      <c r="C1078" s="182" t="s">
        <v>1147</v>
      </c>
      <c r="D1078" s="183"/>
      <c r="E1078" s="184">
        <v>2</v>
      </c>
      <c r="F1078" s="156"/>
      <c r="G1078" s="156"/>
      <c r="H1078" s="156"/>
      <c r="I1078" s="156"/>
      <c r="J1078" s="156"/>
      <c r="K1078" s="156"/>
      <c r="L1078" s="156"/>
      <c r="M1078" s="156"/>
      <c r="N1078" s="156"/>
      <c r="O1078" s="156"/>
      <c r="P1078" s="156"/>
      <c r="Q1078" s="156"/>
      <c r="R1078" s="156"/>
      <c r="S1078" s="156"/>
      <c r="T1078" s="156"/>
      <c r="U1078" s="156"/>
      <c r="V1078" s="156"/>
      <c r="W1078" s="156"/>
      <c r="X1078" s="156"/>
      <c r="Y1078" s="149"/>
      <c r="Z1078" s="149"/>
      <c r="AA1078" s="149"/>
      <c r="AB1078" s="149"/>
      <c r="AC1078" s="149"/>
      <c r="AD1078" s="149"/>
      <c r="AE1078" s="149"/>
      <c r="AF1078" s="149"/>
      <c r="AG1078" s="149" t="s">
        <v>163</v>
      </c>
      <c r="AH1078" s="149">
        <v>0</v>
      </c>
      <c r="AI1078" s="149"/>
      <c r="AJ1078" s="149"/>
      <c r="AK1078" s="149"/>
      <c r="AL1078" s="149"/>
      <c r="AM1078" s="149"/>
      <c r="AN1078" s="149"/>
      <c r="AO1078" s="149"/>
      <c r="AP1078" s="149"/>
      <c r="AQ1078" s="149"/>
      <c r="AR1078" s="149"/>
      <c r="AS1078" s="149"/>
      <c r="AT1078" s="149"/>
      <c r="AU1078" s="149"/>
      <c r="AV1078" s="149"/>
      <c r="AW1078" s="149"/>
      <c r="AX1078" s="149"/>
      <c r="AY1078" s="149"/>
      <c r="AZ1078" s="149"/>
      <c r="BA1078" s="149"/>
      <c r="BB1078" s="149"/>
      <c r="BC1078" s="149"/>
      <c r="BD1078" s="149"/>
      <c r="BE1078" s="149"/>
      <c r="BF1078" s="149"/>
      <c r="BG1078" s="149"/>
      <c r="BH1078" s="149"/>
    </row>
    <row r="1079" spans="1:60" x14ac:dyDescent="0.2">
      <c r="A1079" s="159" t="s">
        <v>152</v>
      </c>
      <c r="B1079" s="160" t="s">
        <v>118</v>
      </c>
      <c r="C1079" s="187" t="s">
        <v>119</v>
      </c>
      <c r="D1079" s="188"/>
      <c r="E1079" s="163"/>
      <c r="F1079" s="163"/>
      <c r="G1079" s="163">
        <f>SUMIF(AG1080:AG1098,"&lt;&gt;NOR",G1080:G1098)</f>
        <v>0</v>
      </c>
      <c r="H1079" s="163"/>
      <c r="I1079" s="163">
        <f>SUM(I1080:I1098)</f>
        <v>0</v>
      </c>
      <c r="J1079" s="163"/>
      <c r="K1079" s="163">
        <f>SUM(K1080:K1098)</f>
        <v>0</v>
      </c>
      <c r="L1079" s="163"/>
      <c r="M1079" s="163">
        <f>SUM(M1080:M1098)</f>
        <v>0</v>
      </c>
      <c r="N1079" s="163"/>
      <c r="O1079" s="163">
        <f>SUM(O1080:O1098)</f>
        <v>0</v>
      </c>
      <c r="P1079" s="163"/>
      <c r="Q1079" s="163">
        <f>SUM(Q1080:Q1098)</f>
        <v>0</v>
      </c>
      <c r="R1079" s="163"/>
      <c r="S1079" s="163"/>
      <c r="T1079" s="164"/>
      <c r="U1079" s="158"/>
      <c r="V1079" s="158">
        <f>SUM(V1080:V1098)</f>
        <v>0.75</v>
      </c>
      <c r="W1079" s="158"/>
      <c r="X1079" s="158"/>
      <c r="AG1079" t="s">
        <v>153</v>
      </c>
    </row>
    <row r="1080" spans="1:60" ht="22.5" outlineLevel="1" x14ac:dyDescent="0.2">
      <c r="A1080" s="165">
        <v>304</v>
      </c>
      <c r="B1080" s="166" t="s">
        <v>1148</v>
      </c>
      <c r="C1080" s="180" t="s">
        <v>1149</v>
      </c>
      <c r="D1080" s="181" t="s">
        <v>191</v>
      </c>
      <c r="E1080" s="168">
        <v>3</v>
      </c>
      <c r="F1080" s="167"/>
      <c r="G1080" s="168">
        <f>ROUND(E1080*F1080,2)</f>
        <v>0</v>
      </c>
      <c r="H1080" s="167"/>
      <c r="I1080" s="168">
        <f>ROUND(E1080*H1080,2)</f>
        <v>0</v>
      </c>
      <c r="J1080" s="167"/>
      <c r="K1080" s="168">
        <f>ROUND(E1080*J1080,2)</f>
        <v>0</v>
      </c>
      <c r="L1080" s="168">
        <v>21</v>
      </c>
      <c r="M1080" s="168">
        <f>G1080*(1+L1080/100)</f>
        <v>0</v>
      </c>
      <c r="N1080" s="168">
        <v>1.0000000000000001E-5</v>
      </c>
      <c r="O1080" s="168">
        <f>ROUND(E1080*N1080,2)</f>
        <v>0</v>
      </c>
      <c r="P1080" s="168">
        <v>0</v>
      </c>
      <c r="Q1080" s="168">
        <f>ROUND(E1080*P1080,2)</f>
        <v>0</v>
      </c>
      <c r="R1080" s="168"/>
      <c r="S1080" s="168" t="s">
        <v>157</v>
      </c>
      <c r="T1080" s="169" t="s">
        <v>157</v>
      </c>
      <c r="U1080" s="156">
        <v>0.25</v>
      </c>
      <c r="V1080" s="156">
        <f>ROUND(E1080*U1080,2)</f>
        <v>0.75</v>
      </c>
      <c r="W1080" s="156"/>
      <c r="X1080" s="156" t="s">
        <v>158</v>
      </c>
      <c r="Y1080" s="149"/>
      <c r="Z1080" s="149"/>
      <c r="AA1080" s="149"/>
      <c r="AB1080" s="149"/>
      <c r="AC1080" s="149"/>
      <c r="AD1080" s="149"/>
      <c r="AE1080" s="149"/>
      <c r="AF1080" s="149"/>
      <c r="AG1080" s="149" t="s">
        <v>1014</v>
      </c>
      <c r="AH1080" s="149"/>
      <c r="AI1080" s="149"/>
      <c r="AJ1080" s="149"/>
      <c r="AK1080" s="149"/>
      <c r="AL1080" s="149"/>
      <c r="AM1080" s="149"/>
      <c r="AN1080" s="149"/>
      <c r="AO1080" s="149"/>
      <c r="AP1080" s="149"/>
      <c r="AQ1080" s="149"/>
      <c r="AR1080" s="149"/>
      <c r="AS1080" s="149"/>
      <c r="AT1080" s="149"/>
      <c r="AU1080" s="149"/>
      <c r="AV1080" s="149"/>
      <c r="AW1080" s="149"/>
      <c r="AX1080" s="149"/>
      <c r="AY1080" s="149"/>
      <c r="AZ1080" s="149"/>
      <c r="BA1080" s="149"/>
      <c r="BB1080" s="149"/>
      <c r="BC1080" s="149"/>
      <c r="BD1080" s="149"/>
      <c r="BE1080" s="149"/>
      <c r="BF1080" s="149"/>
      <c r="BG1080" s="149"/>
      <c r="BH1080" s="149"/>
    </row>
    <row r="1081" spans="1:60" outlineLevel="1" x14ac:dyDescent="0.2">
      <c r="A1081" s="154"/>
      <c r="B1081" s="155"/>
      <c r="C1081" s="253" t="s">
        <v>1214</v>
      </c>
      <c r="D1081" s="254"/>
      <c r="E1081" s="254"/>
      <c r="F1081" s="254"/>
      <c r="G1081" s="254"/>
      <c r="H1081" s="156"/>
      <c r="I1081" s="156"/>
      <c r="J1081" s="156"/>
      <c r="K1081" s="156"/>
      <c r="L1081" s="156"/>
      <c r="M1081" s="156"/>
      <c r="N1081" s="156"/>
      <c r="O1081" s="156"/>
      <c r="P1081" s="156"/>
      <c r="Q1081" s="156"/>
      <c r="R1081" s="156"/>
      <c r="S1081" s="156"/>
      <c r="T1081" s="156"/>
      <c r="U1081" s="156"/>
      <c r="V1081" s="156"/>
      <c r="W1081" s="156"/>
      <c r="X1081" s="156"/>
      <c r="Y1081" s="149"/>
      <c r="Z1081" s="149"/>
      <c r="AA1081" s="149"/>
      <c r="AB1081" s="149"/>
      <c r="AC1081" s="149"/>
      <c r="AD1081" s="149"/>
      <c r="AE1081" s="149"/>
      <c r="AF1081" s="149"/>
      <c r="AG1081" s="149" t="s">
        <v>161</v>
      </c>
      <c r="AH1081" s="149"/>
      <c r="AI1081" s="149"/>
      <c r="AJ1081" s="149"/>
      <c r="AK1081" s="149"/>
      <c r="AL1081" s="149"/>
      <c r="AM1081" s="149"/>
      <c r="AN1081" s="149"/>
      <c r="AO1081" s="149"/>
      <c r="AP1081" s="149"/>
      <c r="AQ1081" s="149"/>
      <c r="AR1081" s="149"/>
      <c r="AS1081" s="149"/>
      <c r="AT1081" s="149"/>
      <c r="AU1081" s="149"/>
      <c r="AV1081" s="149"/>
      <c r="AW1081" s="149"/>
      <c r="AX1081" s="149"/>
      <c r="AY1081" s="149"/>
      <c r="AZ1081" s="149"/>
      <c r="BA1081" s="149"/>
      <c r="BB1081" s="149"/>
      <c r="BC1081" s="149"/>
      <c r="BD1081" s="149"/>
      <c r="BE1081" s="149"/>
      <c r="BF1081" s="149"/>
      <c r="BG1081" s="149"/>
      <c r="BH1081" s="149"/>
    </row>
    <row r="1082" spans="1:60" outlineLevel="1" x14ac:dyDescent="0.2">
      <c r="A1082" s="154"/>
      <c r="B1082" s="155"/>
      <c r="C1082" s="255" t="s">
        <v>211</v>
      </c>
      <c r="D1082" s="256"/>
      <c r="E1082" s="256"/>
      <c r="F1082" s="256"/>
      <c r="G1082" s="256"/>
      <c r="H1082" s="156"/>
      <c r="I1082" s="156"/>
      <c r="J1082" s="156"/>
      <c r="K1082" s="156"/>
      <c r="L1082" s="156"/>
      <c r="M1082" s="156"/>
      <c r="N1082" s="156"/>
      <c r="O1082" s="156"/>
      <c r="P1082" s="156"/>
      <c r="Q1082" s="156"/>
      <c r="R1082" s="156"/>
      <c r="S1082" s="156"/>
      <c r="T1082" s="156"/>
      <c r="U1082" s="156"/>
      <c r="V1082" s="156"/>
      <c r="W1082" s="156"/>
      <c r="X1082" s="156"/>
      <c r="Y1082" s="149"/>
      <c r="Z1082" s="149"/>
      <c r="AA1082" s="149"/>
      <c r="AB1082" s="149"/>
      <c r="AC1082" s="149"/>
      <c r="AD1082" s="149"/>
      <c r="AE1082" s="149"/>
      <c r="AF1082" s="149"/>
      <c r="AG1082" s="149" t="s">
        <v>161</v>
      </c>
      <c r="AH1082" s="149"/>
      <c r="AI1082" s="149"/>
      <c r="AJ1082" s="149"/>
      <c r="AK1082" s="149"/>
      <c r="AL1082" s="149"/>
      <c r="AM1082" s="149"/>
      <c r="AN1082" s="149"/>
      <c r="AO1082" s="149"/>
      <c r="AP1082" s="149"/>
      <c r="AQ1082" s="149"/>
      <c r="AR1082" s="149"/>
      <c r="AS1082" s="149"/>
      <c r="AT1082" s="149"/>
      <c r="AU1082" s="149"/>
      <c r="AV1082" s="149"/>
      <c r="AW1082" s="149"/>
      <c r="AX1082" s="149"/>
      <c r="AY1082" s="149"/>
      <c r="AZ1082" s="149"/>
      <c r="BA1082" s="149"/>
      <c r="BB1082" s="149"/>
      <c r="BC1082" s="149"/>
      <c r="BD1082" s="149"/>
      <c r="BE1082" s="149"/>
      <c r="BF1082" s="149"/>
      <c r="BG1082" s="149"/>
      <c r="BH1082" s="149"/>
    </row>
    <row r="1083" spans="1:60" ht="22.5" outlineLevel="1" x14ac:dyDescent="0.2">
      <c r="A1083" s="165">
        <v>305</v>
      </c>
      <c r="B1083" s="166" t="s">
        <v>1150</v>
      </c>
      <c r="C1083" s="180" t="s">
        <v>1151</v>
      </c>
      <c r="D1083" s="181" t="s">
        <v>392</v>
      </c>
      <c r="E1083" s="168">
        <v>1</v>
      </c>
      <c r="F1083" s="167"/>
      <c r="G1083" s="168">
        <f>ROUND(E1083*F1083,2)</f>
        <v>0</v>
      </c>
      <c r="H1083" s="167"/>
      <c r="I1083" s="168">
        <f>ROUND(E1083*H1083,2)</f>
        <v>0</v>
      </c>
      <c r="J1083" s="167"/>
      <c r="K1083" s="168">
        <f>ROUND(E1083*J1083,2)</f>
        <v>0</v>
      </c>
      <c r="L1083" s="168">
        <v>21</v>
      </c>
      <c r="M1083" s="168">
        <f>G1083*(1+L1083/100)</f>
        <v>0</v>
      </c>
      <c r="N1083" s="168">
        <v>0</v>
      </c>
      <c r="O1083" s="168">
        <f>ROUND(E1083*N1083,2)</f>
        <v>0</v>
      </c>
      <c r="P1083" s="168">
        <v>0</v>
      </c>
      <c r="Q1083" s="168">
        <f>ROUND(E1083*P1083,2)</f>
        <v>0</v>
      </c>
      <c r="R1083" s="168"/>
      <c r="S1083" s="168" t="s">
        <v>208</v>
      </c>
      <c r="T1083" s="169" t="s">
        <v>234</v>
      </c>
      <c r="U1083" s="156">
        <v>0</v>
      </c>
      <c r="V1083" s="156">
        <f>ROUND(E1083*U1083,2)</f>
        <v>0</v>
      </c>
      <c r="W1083" s="156"/>
      <c r="X1083" s="156" t="s">
        <v>158</v>
      </c>
      <c r="Y1083" s="149"/>
      <c r="Z1083" s="149"/>
      <c r="AA1083" s="149"/>
      <c r="AB1083" s="149"/>
      <c r="AC1083" s="149"/>
      <c r="AD1083" s="149"/>
      <c r="AE1083" s="149"/>
      <c r="AF1083" s="149"/>
      <c r="AG1083" s="149" t="s">
        <v>1014</v>
      </c>
      <c r="AH1083" s="149"/>
      <c r="AI1083" s="149"/>
      <c r="AJ1083" s="149"/>
      <c r="AK1083" s="149"/>
      <c r="AL1083" s="149"/>
      <c r="AM1083" s="149"/>
      <c r="AN1083" s="149"/>
      <c r="AO1083" s="149"/>
      <c r="AP1083" s="149"/>
      <c r="AQ1083" s="149"/>
      <c r="AR1083" s="149"/>
      <c r="AS1083" s="149"/>
      <c r="AT1083" s="149"/>
      <c r="AU1083" s="149"/>
      <c r="AV1083" s="149"/>
      <c r="AW1083" s="149"/>
      <c r="AX1083" s="149"/>
      <c r="AY1083" s="149"/>
      <c r="AZ1083" s="149"/>
      <c r="BA1083" s="149"/>
      <c r="BB1083" s="149"/>
      <c r="BC1083" s="149"/>
      <c r="BD1083" s="149"/>
      <c r="BE1083" s="149"/>
      <c r="BF1083" s="149"/>
      <c r="BG1083" s="149"/>
      <c r="BH1083" s="149"/>
    </row>
    <row r="1084" spans="1:60" outlineLevel="1" x14ac:dyDescent="0.2">
      <c r="A1084" s="154"/>
      <c r="B1084" s="155"/>
      <c r="C1084" s="253" t="s">
        <v>1215</v>
      </c>
      <c r="D1084" s="254"/>
      <c r="E1084" s="254"/>
      <c r="F1084" s="254"/>
      <c r="G1084" s="254"/>
      <c r="H1084" s="156"/>
      <c r="I1084" s="156"/>
      <c r="J1084" s="156"/>
      <c r="K1084" s="156"/>
      <c r="L1084" s="156"/>
      <c r="M1084" s="156"/>
      <c r="N1084" s="156"/>
      <c r="O1084" s="156"/>
      <c r="P1084" s="156"/>
      <c r="Q1084" s="156"/>
      <c r="R1084" s="156"/>
      <c r="S1084" s="156"/>
      <c r="T1084" s="156"/>
      <c r="U1084" s="156"/>
      <c r="V1084" s="156"/>
      <c r="W1084" s="156"/>
      <c r="X1084" s="156"/>
      <c r="Y1084" s="149"/>
      <c r="Z1084" s="149"/>
      <c r="AA1084" s="149"/>
      <c r="AB1084" s="149"/>
      <c r="AC1084" s="149"/>
      <c r="AD1084" s="149"/>
      <c r="AE1084" s="149"/>
      <c r="AF1084" s="149"/>
      <c r="AG1084" s="149" t="s">
        <v>161</v>
      </c>
      <c r="AH1084" s="149"/>
      <c r="AI1084" s="149"/>
      <c r="AJ1084" s="149"/>
      <c r="AK1084" s="149"/>
      <c r="AL1084" s="149"/>
      <c r="AM1084" s="149"/>
      <c r="AN1084" s="149"/>
      <c r="AO1084" s="149"/>
      <c r="AP1084" s="149"/>
      <c r="AQ1084" s="149"/>
      <c r="AR1084" s="149"/>
      <c r="AS1084" s="149"/>
      <c r="AT1084" s="149"/>
      <c r="AU1084" s="149"/>
      <c r="AV1084" s="149"/>
      <c r="AW1084" s="149"/>
      <c r="AX1084" s="149"/>
      <c r="AY1084" s="149"/>
      <c r="AZ1084" s="149"/>
      <c r="BA1084" s="149"/>
      <c r="BB1084" s="149"/>
      <c r="BC1084" s="149"/>
      <c r="BD1084" s="149"/>
      <c r="BE1084" s="149"/>
      <c r="BF1084" s="149"/>
      <c r="BG1084" s="149"/>
      <c r="BH1084" s="149"/>
    </row>
    <row r="1085" spans="1:60" outlineLevel="1" x14ac:dyDescent="0.2">
      <c r="A1085" s="154"/>
      <c r="B1085" s="155"/>
      <c r="C1085" s="255" t="s">
        <v>1216</v>
      </c>
      <c r="D1085" s="256"/>
      <c r="E1085" s="256"/>
      <c r="F1085" s="256"/>
      <c r="G1085" s="256"/>
      <c r="H1085" s="156"/>
      <c r="I1085" s="156"/>
      <c r="J1085" s="156"/>
      <c r="K1085" s="156"/>
      <c r="L1085" s="156"/>
      <c r="M1085" s="156"/>
      <c r="N1085" s="156"/>
      <c r="O1085" s="156"/>
      <c r="P1085" s="156"/>
      <c r="Q1085" s="156"/>
      <c r="R1085" s="156"/>
      <c r="S1085" s="156"/>
      <c r="T1085" s="156"/>
      <c r="U1085" s="156"/>
      <c r="V1085" s="156"/>
      <c r="W1085" s="156"/>
      <c r="X1085" s="156"/>
      <c r="Y1085" s="149"/>
      <c r="Z1085" s="149"/>
      <c r="AA1085" s="149"/>
      <c r="AB1085" s="149"/>
      <c r="AC1085" s="149"/>
      <c r="AD1085" s="149"/>
      <c r="AE1085" s="149"/>
      <c r="AF1085" s="149"/>
      <c r="AG1085" s="149" t="s">
        <v>161</v>
      </c>
      <c r="AH1085" s="149"/>
      <c r="AI1085" s="149"/>
      <c r="AJ1085" s="149"/>
      <c r="AK1085" s="149"/>
      <c r="AL1085" s="149"/>
      <c r="AM1085" s="149"/>
      <c r="AN1085" s="149"/>
      <c r="AO1085" s="149"/>
      <c r="AP1085" s="149"/>
      <c r="AQ1085" s="149"/>
      <c r="AR1085" s="149"/>
      <c r="AS1085" s="149"/>
      <c r="AT1085" s="149"/>
      <c r="AU1085" s="149"/>
      <c r="AV1085" s="149"/>
      <c r="AW1085" s="149"/>
      <c r="AX1085" s="149"/>
      <c r="AY1085" s="149"/>
      <c r="AZ1085" s="149"/>
      <c r="BA1085" s="149"/>
      <c r="BB1085" s="149"/>
      <c r="BC1085" s="149"/>
      <c r="BD1085" s="149"/>
      <c r="BE1085" s="149"/>
      <c r="BF1085" s="149"/>
      <c r="BG1085" s="149"/>
      <c r="BH1085" s="149"/>
    </row>
    <row r="1086" spans="1:60" outlineLevel="1" x14ac:dyDescent="0.2">
      <c r="A1086" s="154"/>
      <c r="B1086" s="155"/>
      <c r="C1086" s="255" t="s">
        <v>1217</v>
      </c>
      <c r="D1086" s="256"/>
      <c r="E1086" s="256"/>
      <c r="F1086" s="256"/>
      <c r="G1086" s="256"/>
      <c r="H1086" s="156"/>
      <c r="I1086" s="156"/>
      <c r="J1086" s="156"/>
      <c r="K1086" s="156"/>
      <c r="L1086" s="156"/>
      <c r="M1086" s="156"/>
      <c r="N1086" s="156"/>
      <c r="O1086" s="156"/>
      <c r="P1086" s="156"/>
      <c r="Q1086" s="156"/>
      <c r="R1086" s="156"/>
      <c r="S1086" s="156"/>
      <c r="T1086" s="156"/>
      <c r="U1086" s="156"/>
      <c r="V1086" s="156"/>
      <c r="W1086" s="156"/>
      <c r="X1086" s="156"/>
      <c r="Y1086" s="149"/>
      <c r="Z1086" s="149"/>
      <c r="AA1086" s="149"/>
      <c r="AB1086" s="149"/>
      <c r="AC1086" s="149"/>
      <c r="AD1086" s="149"/>
      <c r="AE1086" s="149"/>
      <c r="AF1086" s="149"/>
      <c r="AG1086" s="149" t="s">
        <v>161</v>
      </c>
      <c r="AH1086" s="149"/>
      <c r="AI1086" s="149"/>
      <c r="AJ1086" s="149"/>
      <c r="AK1086" s="149"/>
      <c r="AL1086" s="149"/>
      <c r="AM1086" s="149"/>
      <c r="AN1086" s="149"/>
      <c r="AO1086" s="149"/>
      <c r="AP1086" s="149"/>
      <c r="AQ1086" s="149"/>
      <c r="AR1086" s="149"/>
      <c r="AS1086" s="149"/>
      <c r="AT1086" s="149"/>
      <c r="AU1086" s="149"/>
      <c r="AV1086" s="149"/>
      <c r="AW1086" s="149"/>
      <c r="AX1086" s="149"/>
      <c r="AY1086" s="149"/>
      <c r="AZ1086" s="149"/>
      <c r="BA1086" s="149"/>
      <c r="BB1086" s="149"/>
      <c r="BC1086" s="149"/>
      <c r="BD1086" s="149"/>
      <c r="BE1086" s="149"/>
      <c r="BF1086" s="149"/>
      <c r="BG1086" s="149"/>
      <c r="BH1086" s="149"/>
    </row>
    <row r="1087" spans="1:60" outlineLevel="1" x14ac:dyDescent="0.2">
      <c r="A1087" s="154"/>
      <c r="B1087" s="155"/>
      <c r="C1087" s="255" t="s">
        <v>1218</v>
      </c>
      <c r="D1087" s="256"/>
      <c r="E1087" s="256"/>
      <c r="F1087" s="256"/>
      <c r="G1087" s="256"/>
      <c r="H1087" s="156"/>
      <c r="I1087" s="156"/>
      <c r="J1087" s="156"/>
      <c r="K1087" s="156"/>
      <c r="L1087" s="156"/>
      <c r="M1087" s="156"/>
      <c r="N1087" s="156"/>
      <c r="O1087" s="156"/>
      <c r="P1087" s="156"/>
      <c r="Q1087" s="156"/>
      <c r="R1087" s="156"/>
      <c r="S1087" s="156"/>
      <c r="T1087" s="156"/>
      <c r="U1087" s="156"/>
      <c r="V1087" s="156"/>
      <c r="W1087" s="156"/>
      <c r="X1087" s="156"/>
      <c r="Y1087" s="149"/>
      <c r="Z1087" s="149"/>
      <c r="AA1087" s="149"/>
      <c r="AB1087" s="149"/>
      <c r="AC1087" s="149"/>
      <c r="AD1087" s="149"/>
      <c r="AE1087" s="149"/>
      <c r="AF1087" s="149"/>
      <c r="AG1087" s="149" t="s">
        <v>161</v>
      </c>
      <c r="AH1087" s="149"/>
      <c r="AI1087" s="149"/>
      <c r="AJ1087" s="149"/>
      <c r="AK1087" s="149"/>
      <c r="AL1087" s="149"/>
      <c r="AM1087" s="149"/>
      <c r="AN1087" s="149"/>
      <c r="AO1087" s="149"/>
      <c r="AP1087" s="149"/>
      <c r="AQ1087" s="149"/>
      <c r="AR1087" s="149"/>
      <c r="AS1087" s="149"/>
      <c r="AT1087" s="149"/>
      <c r="AU1087" s="149"/>
      <c r="AV1087" s="149"/>
      <c r="AW1087" s="149"/>
      <c r="AX1087" s="149"/>
      <c r="AY1087" s="149"/>
      <c r="AZ1087" s="149"/>
      <c r="BA1087" s="149"/>
      <c r="BB1087" s="149"/>
      <c r="BC1087" s="149"/>
      <c r="BD1087" s="149"/>
      <c r="BE1087" s="149"/>
      <c r="BF1087" s="149"/>
      <c r="BG1087" s="149"/>
      <c r="BH1087" s="149"/>
    </row>
    <row r="1088" spans="1:60" outlineLevel="1" x14ac:dyDescent="0.2">
      <c r="A1088" s="154"/>
      <c r="B1088" s="155"/>
      <c r="C1088" s="255" t="s">
        <v>1219</v>
      </c>
      <c r="D1088" s="256"/>
      <c r="E1088" s="256"/>
      <c r="F1088" s="256"/>
      <c r="G1088" s="256"/>
      <c r="H1088" s="156"/>
      <c r="I1088" s="156"/>
      <c r="J1088" s="156"/>
      <c r="K1088" s="156"/>
      <c r="L1088" s="156"/>
      <c r="M1088" s="156"/>
      <c r="N1088" s="156"/>
      <c r="O1088" s="156"/>
      <c r="P1088" s="156"/>
      <c r="Q1088" s="156"/>
      <c r="R1088" s="156"/>
      <c r="S1088" s="156"/>
      <c r="T1088" s="156"/>
      <c r="U1088" s="156"/>
      <c r="V1088" s="156"/>
      <c r="W1088" s="156"/>
      <c r="X1088" s="156"/>
      <c r="Y1088" s="149"/>
      <c r="Z1088" s="149"/>
      <c r="AA1088" s="149"/>
      <c r="AB1088" s="149"/>
      <c r="AC1088" s="149"/>
      <c r="AD1088" s="149"/>
      <c r="AE1088" s="149"/>
      <c r="AF1088" s="149"/>
      <c r="AG1088" s="149" t="s">
        <v>161</v>
      </c>
      <c r="AH1088" s="149"/>
      <c r="AI1088" s="149"/>
      <c r="AJ1088" s="149"/>
      <c r="AK1088" s="149"/>
      <c r="AL1088" s="149"/>
      <c r="AM1088" s="149"/>
      <c r="AN1088" s="149"/>
      <c r="AO1088" s="149"/>
      <c r="AP1088" s="149"/>
      <c r="AQ1088" s="149"/>
      <c r="AR1088" s="149"/>
      <c r="AS1088" s="149"/>
      <c r="AT1088" s="149"/>
      <c r="AU1088" s="149"/>
      <c r="AV1088" s="149"/>
      <c r="AW1088" s="149"/>
      <c r="AX1088" s="149"/>
      <c r="AY1088" s="149"/>
      <c r="AZ1088" s="149"/>
      <c r="BA1088" s="149"/>
      <c r="BB1088" s="149"/>
      <c r="BC1088" s="149"/>
      <c r="BD1088" s="149"/>
      <c r="BE1088" s="149"/>
      <c r="BF1088" s="149"/>
      <c r="BG1088" s="149"/>
      <c r="BH1088" s="149"/>
    </row>
    <row r="1089" spans="1:60" outlineLevel="1" x14ac:dyDescent="0.2">
      <c r="A1089" s="154"/>
      <c r="B1089" s="155"/>
      <c r="C1089" s="255" t="s">
        <v>1220</v>
      </c>
      <c r="D1089" s="256"/>
      <c r="E1089" s="256"/>
      <c r="F1089" s="256"/>
      <c r="G1089" s="256"/>
      <c r="H1089" s="156"/>
      <c r="I1089" s="156"/>
      <c r="J1089" s="156"/>
      <c r="K1089" s="156"/>
      <c r="L1089" s="156"/>
      <c r="M1089" s="156"/>
      <c r="N1089" s="156"/>
      <c r="O1089" s="156"/>
      <c r="P1089" s="156"/>
      <c r="Q1089" s="156"/>
      <c r="R1089" s="156"/>
      <c r="S1089" s="156"/>
      <c r="T1089" s="156"/>
      <c r="U1089" s="156"/>
      <c r="V1089" s="156"/>
      <c r="W1089" s="156"/>
      <c r="X1089" s="156"/>
      <c r="Y1089" s="149"/>
      <c r="Z1089" s="149"/>
      <c r="AA1089" s="149"/>
      <c r="AB1089" s="149"/>
      <c r="AC1089" s="149"/>
      <c r="AD1089" s="149"/>
      <c r="AE1089" s="149"/>
      <c r="AF1089" s="149"/>
      <c r="AG1089" s="149" t="s">
        <v>161</v>
      </c>
      <c r="AH1089" s="149"/>
      <c r="AI1089" s="149"/>
      <c r="AJ1089" s="149"/>
      <c r="AK1089" s="149"/>
      <c r="AL1089" s="149"/>
      <c r="AM1089" s="149"/>
      <c r="AN1089" s="149"/>
      <c r="AO1089" s="149"/>
      <c r="AP1089" s="149"/>
      <c r="AQ1089" s="149"/>
      <c r="AR1089" s="149"/>
      <c r="AS1089" s="149"/>
      <c r="AT1089" s="149"/>
      <c r="AU1089" s="149"/>
      <c r="AV1089" s="149"/>
      <c r="AW1089" s="149"/>
      <c r="AX1089" s="149"/>
      <c r="AY1089" s="149"/>
      <c r="AZ1089" s="149"/>
      <c r="BA1089" s="149"/>
      <c r="BB1089" s="149"/>
      <c r="BC1089" s="149"/>
      <c r="BD1089" s="149"/>
      <c r="BE1089" s="149"/>
      <c r="BF1089" s="149"/>
      <c r="BG1089" s="149"/>
      <c r="BH1089" s="149"/>
    </row>
    <row r="1090" spans="1:60" outlineLevel="1" x14ac:dyDescent="0.2">
      <c r="A1090" s="154"/>
      <c r="B1090" s="155"/>
      <c r="C1090" s="255" t="s">
        <v>1221</v>
      </c>
      <c r="D1090" s="256"/>
      <c r="E1090" s="256"/>
      <c r="F1090" s="256"/>
      <c r="G1090" s="256"/>
      <c r="H1090" s="156"/>
      <c r="I1090" s="156"/>
      <c r="J1090" s="156"/>
      <c r="K1090" s="156"/>
      <c r="L1090" s="156"/>
      <c r="M1090" s="156"/>
      <c r="N1090" s="156"/>
      <c r="O1090" s="156"/>
      <c r="P1090" s="156"/>
      <c r="Q1090" s="156"/>
      <c r="R1090" s="156"/>
      <c r="S1090" s="156"/>
      <c r="T1090" s="156"/>
      <c r="U1090" s="156"/>
      <c r="V1090" s="156"/>
      <c r="W1090" s="156"/>
      <c r="X1090" s="156"/>
      <c r="Y1090" s="149"/>
      <c r="Z1090" s="149"/>
      <c r="AA1090" s="149"/>
      <c r="AB1090" s="149"/>
      <c r="AC1090" s="149"/>
      <c r="AD1090" s="149"/>
      <c r="AE1090" s="149"/>
      <c r="AF1090" s="149"/>
      <c r="AG1090" s="149" t="s">
        <v>161</v>
      </c>
      <c r="AH1090" s="149"/>
      <c r="AI1090" s="149"/>
      <c r="AJ1090" s="149"/>
      <c r="AK1090" s="149"/>
      <c r="AL1090" s="149"/>
      <c r="AM1090" s="149"/>
      <c r="AN1090" s="149"/>
      <c r="AO1090" s="149"/>
      <c r="AP1090" s="149"/>
      <c r="AQ1090" s="149"/>
      <c r="AR1090" s="149"/>
      <c r="AS1090" s="149"/>
      <c r="AT1090" s="149"/>
      <c r="AU1090" s="149"/>
      <c r="AV1090" s="149"/>
      <c r="AW1090" s="149"/>
      <c r="AX1090" s="149"/>
      <c r="AY1090" s="149"/>
      <c r="AZ1090" s="149"/>
      <c r="BA1090" s="149"/>
      <c r="BB1090" s="149"/>
      <c r="BC1090" s="149"/>
      <c r="BD1090" s="149"/>
      <c r="BE1090" s="149"/>
      <c r="BF1090" s="149"/>
      <c r="BG1090" s="149"/>
      <c r="BH1090" s="149"/>
    </row>
    <row r="1091" spans="1:60" outlineLevel="1" x14ac:dyDescent="0.2">
      <c r="A1091" s="154"/>
      <c r="B1091" s="155"/>
      <c r="C1091" s="255" t="s">
        <v>1222</v>
      </c>
      <c r="D1091" s="256"/>
      <c r="E1091" s="256"/>
      <c r="F1091" s="256"/>
      <c r="G1091" s="256"/>
      <c r="H1091" s="156"/>
      <c r="I1091" s="156"/>
      <c r="J1091" s="156"/>
      <c r="K1091" s="156"/>
      <c r="L1091" s="156"/>
      <c r="M1091" s="156"/>
      <c r="N1091" s="156"/>
      <c r="O1091" s="156"/>
      <c r="P1091" s="156"/>
      <c r="Q1091" s="156"/>
      <c r="R1091" s="156"/>
      <c r="S1091" s="156"/>
      <c r="T1091" s="156"/>
      <c r="U1091" s="156"/>
      <c r="V1091" s="156"/>
      <c r="W1091" s="156"/>
      <c r="X1091" s="156"/>
      <c r="Y1091" s="149"/>
      <c r="Z1091" s="149"/>
      <c r="AA1091" s="149"/>
      <c r="AB1091" s="149"/>
      <c r="AC1091" s="149"/>
      <c r="AD1091" s="149"/>
      <c r="AE1091" s="149"/>
      <c r="AF1091" s="149"/>
      <c r="AG1091" s="149" t="s">
        <v>161</v>
      </c>
      <c r="AH1091" s="149"/>
      <c r="AI1091" s="149"/>
      <c r="AJ1091" s="149"/>
      <c r="AK1091" s="149"/>
      <c r="AL1091" s="149"/>
      <c r="AM1091" s="149"/>
      <c r="AN1091" s="149"/>
      <c r="AO1091" s="149"/>
      <c r="AP1091" s="149"/>
      <c r="AQ1091" s="149"/>
      <c r="AR1091" s="149"/>
      <c r="AS1091" s="149"/>
      <c r="AT1091" s="149"/>
      <c r="AU1091" s="149"/>
      <c r="AV1091" s="149"/>
      <c r="AW1091" s="149"/>
      <c r="AX1091" s="149"/>
      <c r="AY1091" s="149"/>
      <c r="AZ1091" s="149"/>
      <c r="BA1091" s="149"/>
      <c r="BB1091" s="149"/>
      <c r="BC1091" s="149"/>
      <c r="BD1091" s="149"/>
      <c r="BE1091" s="149"/>
      <c r="BF1091" s="149"/>
      <c r="BG1091" s="149"/>
      <c r="BH1091" s="149"/>
    </row>
    <row r="1092" spans="1:60" outlineLevel="1" x14ac:dyDescent="0.2">
      <c r="A1092" s="154"/>
      <c r="B1092" s="155"/>
      <c r="C1092" s="255" t="s">
        <v>1152</v>
      </c>
      <c r="D1092" s="256"/>
      <c r="E1092" s="256"/>
      <c r="F1092" s="256"/>
      <c r="G1092" s="256"/>
      <c r="H1092" s="156"/>
      <c r="I1092" s="156"/>
      <c r="J1092" s="156"/>
      <c r="K1092" s="156"/>
      <c r="L1092" s="156"/>
      <c r="M1092" s="156"/>
      <c r="N1092" s="156"/>
      <c r="O1092" s="156"/>
      <c r="P1092" s="156"/>
      <c r="Q1092" s="156"/>
      <c r="R1092" s="156"/>
      <c r="S1092" s="156"/>
      <c r="T1092" s="156"/>
      <c r="U1092" s="156"/>
      <c r="V1092" s="156"/>
      <c r="W1092" s="156"/>
      <c r="X1092" s="156"/>
      <c r="Y1092" s="149"/>
      <c r="Z1092" s="149"/>
      <c r="AA1092" s="149"/>
      <c r="AB1092" s="149"/>
      <c r="AC1092" s="149"/>
      <c r="AD1092" s="149"/>
      <c r="AE1092" s="149"/>
      <c r="AF1092" s="149"/>
      <c r="AG1092" s="149" t="s">
        <v>161</v>
      </c>
      <c r="AH1092" s="149"/>
      <c r="AI1092" s="149"/>
      <c r="AJ1092" s="149"/>
      <c r="AK1092" s="149"/>
      <c r="AL1092" s="149"/>
      <c r="AM1092" s="149"/>
      <c r="AN1092" s="149"/>
      <c r="AO1092" s="149"/>
      <c r="AP1092" s="149"/>
      <c r="AQ1092" s="149"/>
      <c r="AR1092" s="149"/>
      <c r="AS1092" s="149"/>
      <c r="AT1092" s="149"/>
      <c r="AU1092" s="149"/>
      <c r="AV1092" s="149"/>
      <c r="AW1092" s="149"/>
      <c r="AX1092" s="149"/>
      <c r="AY1092" s="149"/>
      <c r="AZ1092" s="149"/>
      <c r="BA1092" s="149"/>
      <c r="BB1092" s="149"/>
      <c r="BC1092" s="149"/>
      <c r="BD1092" s="149"/>
      <c r="BE1092" s="149"/>
      <c r="BF1092" s="149"/>
      <c r="BG1092" s="149"/>
      <c r="BH1092" s="149"/>
    </row>
    <row r="1093" spans="1:60" outlineLevel="1" x14ac:dyDescent="0.2">
      <c r="A1093" s="165">
        <v>306</v>
      </c>
      <c r="B1093" s="166" t="s">
        <v>1153</v>
      </c>
      <c r="C1093" s="180" t="s">
        <v>1154</v>
      </c>
      <c r="D1093" s="181" t="s">
        <v>238</v>
      </c>
      <c r="E1093" s="168">
        <v>2</v>
      </c>
      <c r="F1093" s="167"/>
      <c r="G1093" s="168">
        <f>ROUND(E1093*F1093,2)</f>
        <v>0</v>
      </c>
      <c r="H1093" s="167"/>
      <c r="I1093" s="168">
        <f>ROUND(E1093*H1093,2)</f>
        <v>0</v>
      </c>
      <c r="J1093" s="167"/>
      <c r="K1093" s="168">
        <f>ROUND(E1093*J1093,2)</f>
        <v>0</v>
      </c>
      <c r="L1093" s="168">
        <v>21</v>
      </c>
      <c r="M1093" s="168">
        <f>G1093*(1+L1093/100)</f>
        <v>0</v>
      </c>
      <c r="N1093" s="168">
        <v>3.0000000000000001E-5</v>
      </c>
      <c r="O1093" s="168">
        <f>ROUND(E1093*N1093,2)</f>
        <v>0</v>
      </c>
      <c r="P1093" s="168">
        <v>0</v>
      </c>
      <c r="Q1093" s="168">
        <f>ROUND(E1093*P1093,2)</f>
        <v>0</v>
      </c>
      <c r="R1093" s="168"/>
      <c r="S1093" s="168" t="s">
        <v>208</v>
      </c>
      <c r="T1093" s="169" t="s">
        <v>234</v>
      </c>
      <c r="U1093" s="156">
        <v>0</v>
      </c>
      <c r="V1093" s="156">
        <f>ROUND(E1093*U1093,2)</f>
        <v>0</v>
      </c>
      <c r="W1093" s="156"/>
      <c r="X1093" s="156" t="s">
        <v>158</v>
      </c>
      <c r="Y1093" s="149"/>
      <c r="Z1093" s="149"/>
      <c r="AA1093" s="149"/>
      <c r="AB1093" s="149"/>
      <c r="AC1093" s="149"/>
      <c r="AD1093" s="149"/>
      <c r="AE1093" s="149"/>
      <c r="AF1093" s="149"/>
      <c r="AG1093" s="149" t="s">
        <v>1014</v>
      </c>
      <c r="AH1093" s="149"/>
      <c r="AI1093" s="149"/>
      <c r="AJ1093" s="149"/>
      <c r="AK1093" s="149"/>
      <c r="AL1093" s="149"/>
      <c r="AM1093" s="149"/>
      <c r="AN1093" s="149"/>
      <c r="AO1093" s="149"/>
      <c r="AP1093" s="149"/>
      <c r="AQ1093" s="149"/>
      <c r="AR1093" s="149"/>
      <c r="AS1093" s="149"/>
      <c r="AT1093" s="149"/>
      <c r="AU1093" s="149"/>
      <c r="AV1093" s="149"/>
      <c r="AW1093" s="149"/>
      <c r="AX1093" s="149"/>
      <c r="AY1093" s="149"/>
      <c r="AZ1093" s="149"/>
      <c r="BA1093" s="149"/>
      <c r="BB1093" s="149"/>
      <c r="BC1093" s="149"/>
      <c r="BD1093" s="149"/>
      <c r="BE1093" s="149"/>
      <c r="BF1093" s="149"/>
      <c r="BG1093" s="149"/>
      <c r="BH1093" s="149"/>
    </row>
    <row r="1094" spans="1:60" outlineLevel="1" x14ac:dyDescent="0.2">
      <c r="A1094" s="154"/>
      <c r="B1094" s="155"/>
      <c r="C1094" s="253" t="s">
        <v>211</v>
      </c>
      <c r="D1094" s="254"/>
      <c r="E1094" s="254"/>
      <c r="F1094" s="254"/>
      <c r="G1094" s="254"/>
      <c r="H1094" s="156"/>
      <c r="I1094" s="156"/>
      <c r="J1094" s="156"/>
      <c r="K1094" s="156"/>
      <c r="L1094" s="156"/>
      <c r="M1094" s="156"/>
      <c r="N1094" s="156"/>
      <c r="O1094" s="156"/>
      <c r="P1094" s="156"/>
      <c r="Q1094" s="156"/>
      <c r="R1094" s="156"/>
      <c r="S1094" s="156"/>
      <c r="T1094" s="156"/>
      <c r="U1094" s="156"/>
      <c r="V1094" s="156"/>
      <c r="W1094" s="156"/>
      <c r="X1094" s="156"/>
      <c r="Y1094" s="149"/>
      <c r="Z1094" s="149"/>
      <c r="AA1094" s="149"/>
      <c r="AB1094" s="149"/>
      <c r="AC1094" s="149"/>
      <c r="AD1094" s="149"/>
      <c r="AE1094" s="149"/>
      <c r="AF1094" s="149"/>
      <c r="AG1094" s="149" t="s">
        <v>161</v>
      </c>
      <c r="AH1094" s="149"/>
      <c r="AI1094" s="149"/>
      <c r="AJ1094" s="149"/>
      <c r="AK1094" s="149"/>
      <c r="AL1094" s="149"/>
      <c r="AM1094" s="149"/>
      <c r="AN1094" s="149"/>
      <c r="AO1094" s="149"/>
      <c r="AP1094" s="149"/>
      <c r="AQ1094" s="149"/>
      <c r="AR1094" s="149"/>
      <c r="AS1094" s="149"/>
      <c r="AT1094" s="149"/>
      <c r="AU1094" s="149"/>
      <c r="AV1094" s="149"/>
      <c r="AW1094" s="149"/>
      <c r="AX1094" s="149"/>
      <c r="AY1094" s="149"/>
      <c r="AZ1094" s="149"/>
      <c r="BA1094" s="149"/>
      <c r="BB1094" s="149"/>
      <c r="BC1094" s="149"/>
      <c r="BD1094" s="149"/>
      <c r="BE1094" s="149"/>
      <c r="BF1094" s="149"/>
      <c r="BG1094" s="149"/>
      <c r="BH1094" s="149"/>
    </row>
    <row r="1095" spans="1:60" outlineLevel="1" x14ac:dyDescent="0.2">
      <c r="A1095" s="165">
        <v>307</v>
      </c>
      <c r="B1095" s="166" t="s">
        <v>1155</v>
      </c>
      <c r="C1095" s="180" t="s">
        <v>1156</v>
      </c>
      <c r="D1095" s="181" t="s">
        <v>238</v>
      </c>
      <c r="E1095" s="168">
        <v>210</v>
      </c>
      <c r="F1095" s="167"/>
      <c r="G1095" s="168">
        <f>ROUND(E1095*F1095,2)</f>
        <v>0</v>
      </c>
      <c r="H1095" s="167"/>
      <c r="I1095" s="168">
        <f>ROUND(E1095*H1095,2)</f>
        <v>0</v>
      </c>
      <c r="J1095" s="167"/>
      <c r="K1095" s="168">
        <f>ROUND(E1095*J1095,2)</f>
        <v>0</v>
      </c>
      <c r="L1095" s="168">
        <v>21</v>
      </c>
      <c r="M1095" s="168">
        <f>G1095*(1+L1095/100)</f>
        <v>0</v>
      </c>
      <c r="N1095" s="168">
        <v>0</v>
      </c>
      <c r="O1095" s="168">
        <f>ROUND(E1095*N1095,2)</f>
        <v>0</v>
      </c>
      <c r="P1095" s="168">
        <v>0</v>
      </c>
      <c r="Q1095" s="168">
        <f>ROUND(E1095*P1095,2)</f>
        <v>0</v>
      </c>
      <c r="R1095" s="168" t="s">
        <v>373</v>
      </c>
      <c r="S1095" s="168" t="s">
        <v>157</v>
      </c>
      <c r="T1095" s="169" t="s">
        <v>157</v>
      </c>
      <c r="U1095" s="156">
        <v>0</v>
      </c>
      <c r="V1095" s="156">
        <f>ROUND(E1095*U1095,2)</f>
        <v>0</v>
      </c>
      <c r="W1095" s="156"/>
      <c r="X1095" s="156" t="s">
        <v>374</v>
      </c>
      <c r="Y1095" s="149"/>
      <c r="Z1095" s="149"/>
      <c r="AA1095" s="149"/>
      <c r="AB1095" s="149"/>
      <c r="AC1095" s="149"/>
      <c r="AD1095" s="149"/>
      <c r="AE1095" s="149"/>
      <c r="AF1095" s="149"/>
      <c r="AG1095" s="149" t="s">
        <v>375</v>
      </c>
      <c r="AH1095" s="149"/>
      <c r="AI1095" s="149"/>
      <c r="AJ1095" s="149"/>
      <c r="AK1095" s="149"/>
      <c r="AL1095" s="149"/>
      <c r="AM1095" s="149"/>
      <c r="AN1095" s="149"/>
      <c r="AO1095" s="149"/>
      <c r="AP1095" s="149"/>
      <c r="AQ1095" s="149"/>
      <c r="AR1095" s="149"/>
      <c r="AS1095" s="149"/>
      <c r="AT1095" s="149"/>
      <c r="AU1095" s="149"/>
      <c r="AV1095" s="149"/>
      <c r="AW1095" s="149"/>
      <c r="AX1095" s="149"/>
      <c r="AY1095" s="149"/>
      <c r="AZ1095" s="149"/>
      <c r="BA1095" s="149"/>
      <c r="BB1095" s="149"/>
      <c r="BC1095" s="149"/>
      <c r="BD1095" s="149"/>
      <c r="BE1095" s="149"/>
      <c r="BF1095" s="149"/>
      <c r="BG1095" s="149"/>
      <c r="BH1095" s="149"/>
    </row>
    <row r="1096" spans="1:60" outlineLevel="1" x14ac:dyDescent="0.2">
      <c r="A1096" s="154"/>
      <c r="B1096" s="155"/>
      <c r="C1096" s="253" t="s">
        <v>211</v>
      </c>
      <c r="D1096" s="254"/>
      <c r="E1096" s="254"/>
      <c r="F1096" s="254"/>
      <c r="G1096" s="254"/>
      <c r="H1096" s="156"/>
      <c r="I1096" s="156"/>
      <c r="J1096" s="156"/>
      <c r="K1096" s="156"/>
      <c r="L1096" s="156"/>
      <c r="M1096" s="156"/>
      <c r="N1096" s="156"/>
      <c r="O1096" s="156"/>
      <c r="P1096" s="156"/>
      <c r="Q1096" s="156"/>
      <c r="R1096" s="156"/>
      <c r="S1096" s="156"/>
      <c r="T1096" s="156"/>
      <c r="U1096" s="156"/>
      <c r="V1096" s="156"/>
      <c r="W1096" s="156"/>
      <c r="X1096" s="156"/>
      <c r="Y1096" s="149"/>
      <c r="Z1096" s="149"/>
      <c r="AA1096" s="149"/>
      <c r="AB1096" s="149"/>
      <c r="AC1096" s="149"/>
      <c r="AD1096" s="149"/>
      <c r="AE1096" s="149"/>
      <c r="AF1096" s="149"/>
      <c r="AG1096" s="149" t="s">
        <v>161</v>
      </c>
      <c r="AH1096" s="149"/>
      <c r="AI1096" s="149"/>
      <c r="AJ1096" s="149"/>
      <c r="AK1096" s="149"/>
      <c r="AL1096" s="149"/>
      <c r="AM1096" s="149"/>
      <c r="AN1096" s="149"/>
      <c r="AO1096" s="149"/>
      <c r="AP1096" s="149"/>
      <c r="AQ1096" s="149"/>
      <c r="AR1096" s="149"/>
      <c r="AS1096" s="149"/>
      <c r="AT1096" s="149"/>
      <c r="AU1096" s="149"/>
      <c r="AV1096" s="149"/>
      <c r="AW1096" s="149"/>
      <c r="AX1096" s="149"/>
      <c r="AY1096" s="149"/>
      <c r="AZ1096" s="149"/>
      <c r="BA1096" s="149"/>
      <c r="BB1096" s="149"/>
      <c r="BC1096" s="149"/>
      <c r="BD1096" s="149"/>
      <c r="BE1096" s="149"/>
      <c r="BF1096" s="149"/>
      <c r="BG1096" s="149"/>
      <c r="BH1096" s="149"/>
    </row>
    <row r="1097" spans="1:60" outlineLevel="1" x14ac:dyDescent="0.2">
      <c r="A1097" s="165">
        <v>308</v>
      </c>
      <c r="B1097" s="166" t="s">
        <v>1157</v>
      </c>
      <c r="C1097" s="180" t="s">
        <v>1158</v>
      </c>
      <c r="D1097" s="181" t="s">
        <v>191</v>
      </c>
      <c r="E1097" s="168">
        <v>3</v>
      </c>
      <c r="F1097" s="167"/>
      <c r="G1097" s="168">
        <f>ROUND(E1097*F1097,2)</f>
        <v>0</v>
      </c>
      <c r="H1097" s="167"/>
      <c r="I1097" s="168">
        <f>ROUND(E1097*H1097,2)</f>
        <v>0</v>
      </c>
      <c r="J1097" s="167"/>
      <c r="K1097" s="168">
        <f>ROUND(E1097*J1097,2)</f>
        <v>0</v>
      </c>
      <c r="L1097" s="168">
        <v>21</v>
      </c>
      <c r="M1097" s="168">
        <f>G1097*(1+L1097/100)</f>
        <v>0</v>
      </c>
      <c r="N1097" s="168">
        <v>0</v>
      </c>
      <c r="O1097" s="168">
        <f>ROUND(E1097*N1097,2)</f>
        <v>0</v>
      </c>
      <c r="P1097" s="168">
        <v>0</v>
      </c>
      <c r="Q1097" s="168">
        <f>ROUND(E1097*P1097,2)</f>
        <v>0</v>
      </c>
      <c r="R1097" s="168" t="s">
        <v>373</v>
      </c>
      <c r="S1097" s="168" t="s">
        <v>157</v>
      </c>
      <c r="T1097" s="169" t="s">
        <v>157</v>
      </c>
      <c r="U1097" s="156">
        <v>0</v>
      </c>
      <c r="V1097" s="156">
        <f>ROUND(E1097*U1097,2)</f>
        <v>0</v>
      </c>
      <c r="W1097" s="156"/>
      <c r="X1097" s="156" t="s">
        <v>374</v>
      </c>
      <c r="Y1097" s="149"/>
      <c r="Z1097" s="149"/>
      <c r="AA1097" s="149"/>
      <c r="AB1097" s="149"/>
      <c r="AC1097" s="149"/>
      <c r="AD1097" s="149"/>
      <c r="AE1097" s="149"/>
      <c r="AF1097" s="149"/>
      <c r="AG1097" s="149" t="s">
        <v>375</v>
      </c>
      <c r="AH1097" s="149"/>
      <c r="AI1097" s="149"/>
      <c r="AJ1097" s="149"/>
      <c r="AK1097" s="149"/>
      <c r="AL1097" s="149"/>
      <c r="AM1097" s="149"/>
      <c r="AN1097" s="149"/>
      <c r="AO1097" s="149"/>
      <c r="AP1097" s="149"/>
      <c r="AQ1097" s="149"/>
      <c r="AR1097" s="149"/>
      <c r="AS1097" s="149"/>
      <c r="AT1097" s="149"/>
      <c r="AU1097" s="149"/>
      <c r="AV1097" s="149"/>
      <c r="AW1097" s="149"/>
      <c r="AX1097" s="149"/>
      <c r="AY1097" s="149"/>
      <c r="AZ1097" s="149"/>
      <c r="BA1097" s="149"/>
      <c r="BB1097" s="149"/>
      <c r="BC1097" s="149"/>
      <c r="BD1097" s="149"/>
      <c r="BE1097" s="149"/>
      <c r="BF1097" s="149"/>
      <c r="BG1097" s="149"/>
      <c r="BH1097" s="149"/>
    </row>
    <row r="1098" spans="1:60" outlineLevel="1" x14ac:dyDescent="0.2">
      <c r="A1098" s="154"/>
      <c r="B1098" s="155"/>
      <c r="C1098" s="253" t="s">
        <v>211</v>
      </c>
      <c r="D1098" s="254"/>
      <c r="E1098" s="254"/>
      <c r="F1098" s="254"/>
      <c r="G1098" s="254"/>
      <c r="H1098" s="156"/>
      <c r="I1098" s="156"/>
      <c r="J1098" s="156"/>
      <c r="K1098" s="156"/>
      <c r="L1098" s="156"/>
      <c r="M1098" s="156"/>
      <c r="N1098" s="156"/>
      <c r="O1098" s="156"/>
      <c r="P1098" s="156"/>
      <c r="Q1098" s="156"/>
      <c r="R1098" s="156"/>
      <c r="S1098" s="156"/>
      <c r="T1098" s="156"/>
      <c r="U1098" s="156"/>
      <c r="V1098" s="156"/>
      <c r="W1098" s="156"/>
      <c r="X1098" s="156"/>
      <c r="Y1098" s="149"/>
      <c r="Z1098" s="149"/>
      <c r="AA1098" s="149"/>
      <c r="AB1098" s="149"/>
      <c r="AC1098" s="149"/>
      <c r="AD1098" s="149"/>
      <c r="AE1098" s="149"/>
      <c r="AF1098" s="149"/>
      <c r="AG1098" s="149" t="s">
        <v>161</v>
      </c>
      <c r="AH1098" s="149"/>
      <c r="AI1098" s="149"/>
      <c r="AJ1098" s="149"/>
      <c r="AK1098" s="149"/>
      <c r="AL1098" s="149"/>
      <c r="AM1098" s="149"/>
      <c r="AN1098" s="149"/>
      <c r="AO1098" s="149"/>
      <c r="AP1098" s="149"/>
      <c r="AQ1098" s="149"/>
      <c r="AR1098" s="149"/>
      <c r="AS1098" s="149"/>
      <c r="AT1098" s="149"/>
      <c r="AU1098" s="149"/>
      <c r="AV1098" s="149"/>
      <c r="AW1098" s="149"/>
      <c r="AX1098" s="149"/>
      <c r="AY1098" s="149"/>
      <c r="AZ1098" s="149"/>
      <c r="BA1098" s="149"/>
      <c r="BB1098" s="149"/>
      <c r="BC1098" s="149"/>
      <c r="BD1098" s="149"/>
      <c r="BE1098" s="149"/>
      <c r="BF1098" s="149"/>
      <c r="BG1098" s="149"/>
      <c r="BH1098" s="149"/>
    </row>
    <row r="1099" spans="1:60" x14ac:dyDescent="0.2">
      <c r="A1099" s="159" t="s">
        <v>152</v>
      </c>
      <c r="B1099" s="160" t="s">
        <v>122</v>
      </c>
      <c r="C1099" s="187" t="s">
        <v>123</v>
      </c>
      <c r="D1099" s="188"/>
      <c r="E1099" s="163"/>
      <c r="F1099" s="163"/>
      <c r="G1099" s="163">
        <f>SUMIF(AG1100:AG1105,"&lt;&gt;NOR",G1100:G1105)</f>
        <v>0</v>
      </c>
      <c r="H1099" s="163"/>
      <c r="I1099" s="163">
        <f>SUM(I1100:I1105)</f>
        <v>0</v>
      </c>
      <c r="J1099" s="163"/>
      <c r="K1099" s="163">
        <f>SUM(K1100:K1105)</f>
        <v>0</v>
      </c>
      <c r="L1099" s="163"/>
      <c r="M1099" s="163">
        <f>SUM(M1100:M1105)</f>
        <v>0</v>
      </c>
      <c r="N1099" s="163"/>
      <c r="O1099" s="163">
        <f>SUM(O1100:O1105)</f>
        <v>0</v>
      </c>
      <c r="P1099" s="163"/>
      <c r="Q1099" s="163">
        <f>SUM(Q1100:Q1105)</f>
        <v>0</v>
      </c>
      <c r="R1099" s="163"/>
      <c r="S1099" s="163"/>
      <c r="T1099" s="164"/>
      <c r="U1099" s="158"/>
      <c r="V1099" s="158">
        <f>SUM(V1100:V1105)</f>
        <v>87.57</v>
      </c>
      <c r="W1099" s="158"/>
      <c r="X1099" s="158"/>
      <c r="AG1099" t="s">
        <v>153</v>
      </c>
    </row>
    <row r="1100" spans="1:60" outlineLevel="1" x14ac:dyDescent="0.2">
      <c r="A1100" s="170">
        <v>309</v>
      </c>
      <c r="B1100" s="171" t="s">
        <v>1159</v>
      </c>
      <c r="C1100" s="185" t="s">
        <v>1160</v>
      </c>
      <c r="D1100" s="186" t="s">
        <v>195</v>
      </c>
      <c r="E1100" s="173">
        <v>45.561109999999999</v>
      </c>
      <c r="F1100" s="172"/>
      <c r="G1100" s="173">
        <f t="shared" ref="G1100:G1105" si="28">ROUND(E1100*F1100,2)</f>
        <v>0</v>
      </c>
      <c r="H1100" s="172"/>
      <c r="I1100" s="173">
        <f t="shared" ref="I1100:I1105" si="29">ROUND(E1100*H1100,2)</f>
        <v>0</v>
      </c>
      <c r="J1100" s="172"/>
      <c r="K1100" s="173">
        <f t="shared" ref="K1100:K1105" si="30">ROUND(E1100*J1100,2)</f>
        <v>0</v>
      </c>
      <c r="L1100" s="173">
        <v>21</v>
      </c>
      <c r="M1100" s="173">
        <f t="shared" ref="M1100:M1105" si="31">G1100*(1+L1100/100)</f>
        <v>0</v>
      </c>
      <c r="N1100" s="173">
        <v>0</v>
      </c>
      <c r="O1100" s="173">
        <f t="shared" ref="O1100:O1105" si="32">ROUND(E1100*N1100,2)</f>
        <v>0</v>
      </c>
      <c r="P1100" s="173">
        <v>0</v>
      </c>
      <c r="Q1100" s="173">
        <f t="shared" ref="Q1100:Q1105" si="33">ROUND(E1100*P1100,2)</f>
        <v>0</v>
      </c>
      <c r="R1100" s="173"/>
      <c r="S1100" s="173" t="s">
        <v>157</v>
      </c>
      <c r="T1100" s="174" t="s">
        <v>157</v>
      </c>
      <c r="U1100" s="156">
        <v>0.28000000000000003</v>
      </c>
      <c r="V1100" s="156">
        <f t="shared" ref="V1100:V1105" si="34">ROUND(E1100*U1100,2)</f>
        <v>12.76</v>
      </c>
      <c r="W1100" s="156"/>
      <c r="X1100" s="156" t="s">
        <v>158</v>
      </c>
      <c r="Y1100" s="149"/>
      <c r="Z1100" s="149"/>
      <c r="AA1100" s="149"/>
      <c r="AB1100" s="149"/>
      <c r="AC1100" s="149"/>
      <c r="AD1100" s="149"/>
      <c r="AE1100" s="149"/>
      <c r="AF1100" s="149"/>
      <c r="AG1100" s="149" t="s">
        <v>1014</v>
      </c>
      <c r="AH1100" s="149"/>
      <c r="AI1100" s="149"/>
      <c r="AJ1100" s="149"/>
      <c r="AK1100" s="149"/>
      <c r="AL1100" s="149"/>
      <c r="AM1100" s="149"/>
      <c r="AN1100" s="149"/>
      <c r="AO1100" s="149"/>
      <c r="AP1100" s="149"/>
      <c r="AQ1100" s="149"/>
      <c r="AR1100" s="149"/>
      <c r="AS1100" s="149"/>
      <c r="AT1100" s="149"/>
      <c r="AU1100" s="149"/>
      <c r="AV1100" s="149"/>
      <c r="AW1100" s="149"/>
      <c r="AX1100" s="149"/>
      <c r="AY1100" s="149"/>
      <c r="AZ1100" s="149"/>
      <c r="BA1100" s="149"/>
      <c r="BB1100" s="149"/>
      <c r="BC1100" s="149"/>
      <c r="BD1100" s="149"/>
      <c r="BE1100" s="149"/>
      <c r="BF1100" s="149"/>
      <c r="BG1100" s="149"/>
      <c r="BH1100" s="149"/>
    </row>
    <row r="1101" spans="1:60" outlineLevel="1" x14ac:dyDescent="0.2">
      <c r="A1101" s="170">
        <v>310</v>
      </c>
      <c r="B1101" s="171" t="s">
        <v>1161</v>
      </c>
      <c r="C1101" s="185" t="s">
        <v>1162</v>
      </c>
      <c r="D1101" s="186" t="s">
        <v>195</v>
      </c>
      <c r="E1101" s="173">
        <v>45.561109999999999</v>
      </c>
      <c r="F1101" s="172"/>
      <c r="G1101" s="173">
        <f t="shared" si="28"/>
        <v>0</v>
      </c>
      <c r="H1101" s="172"/>
      <c r="I1101" s="173">
        <f t="shared" si="29"/>
        <v>0</v>
      </c>
      <c r="J1101" s="172"/>
      <c r="K1101" s="173">
        <f t="shared" si="30"/>
        <v>0</v>
      </c>
      <c r="L1101" s="173">
        <v>21</v>
      </c>
      <c r="M1101" s="173">
        <f t="shared" si="31"/>
        <v>0</v>
      </c>
      <c r="N1101" s="173">
        <v>0</v>
      </c>
      <c r="O1101" s="173">
        <f t="shared" si="32"/>
        <v>0</v>
      </c>
      <c r="P1101" s="173">
        <v>0</v>
      </c>
      <c r="Q1101" s="173">
        <f t="shared" si="33"/>
        <v>0</v>
      </c>
      <c r="R1101" s="173"/>
      <c r="S1101" s="173" t="s">
        <v>157</v>
      </c>
      <c r="T1101" s="174" t="s">
        <v>157</v>
      </c>
      <c r="U1101" s="156">
        <v>0.49</v>
      </c>
      <c r="V1101" s="156">
        <f t="shared" si="34"/>
        <v>22.32</v>
      </c>
      <c r="W1101" s="156"/>
      <c r="X1101" s="156" t="s">
        <v>158</v>
      </c>
      <c r="Y1101" s="149"/>
      <c r="Z1101" s="149"/>
      <c r="AA1101" s="149"/>
      <c r="AB1101" s="149"/>
      <c r="AC1101" s="149"/>
      <c r="AD1101" s="149"/>
      <c r="AE1101" s="149"/>
      <c r="AF1101" s="149"/>
      <c r="AG1101" s="149" t="s">
        <v>1014</v>
      </c>
      <c r="AH1101" s="149"/>
      <c r="AI1101" s="149"/>
      <c r="AJ1101" s="149"/>
      <c r="AK1101" s="149"/>
      <c r="AL1101" s="149"/>
      <c r="AM1101" s="149"/>
      <c r="AN1101" s="149"/>
      <c r="AO1101" s="149"/>
      <c r="AP1101" s="149"/>
      <c r="AQ1101" s="149"/>
      <c r="AR1101" s="149"/>
      <c r="AS1101" s="149"/>
      <c r="AT1101" s="149"/>
      <c r="AU1101" s="149"/>
      <c r="AV1101" s="149"/>
      <c r="AW1101" s="149"/>
      <c r="AX1101" s="149"/>
      <c r="AY1101" s="149"/>
      <c r="AZ1101" s="149"/>
      <c r="BA1101" s="149"/>
      <c r="BB1101" s="149"/>
      <c r="BC1101" s="149"/>
      <c r="BD1101" s="149"/>
      <c r="BE1101" s="149"/>
      <c r="BF1101" s="149"/>
      <c r="BG1101" s="149"/>
      <c r="BH1101" s="149"/>
    </row>
    <row r="1102" spans="1:60" outlineLevel="1" x14ac:dyDescent="0.2">
      <c r="A1102" s="170">
        <v>311</v>
      </c>
      <c r="B1102" s="171" t="s">
        <v>1163</v>
      </c>
      <c r="C1102" s="185" t="s">
        <v>1164</v>
      </c>
      <c r="D1102" s="186" t="s">
        <v>195</v>
      </c>
      <c r="E1102" s="173">
        <v>865.66102000000001</v>
      </c>
      <c r="F1102" s="172"/>
      <c r="G1102" s="173">
        <f t="shared" si="28"/>
        <v>0</v>
      </c>
      <c r="H1102" s="172"/>
      <c r="I1102" s="173">
        <f t="shared" si="29"/>
        <v>0</v>
      </c>
      <c r="J1102" s="172"/>
      <c r="K1102" s="173">
        <f t="shared" si="30"/>
        <v>0</v>
      </c>
      <c r="L1102" s="173">
        <v>21</v>
      </c>
      <c r="M1102" s="173">
        <f t="shared" si="31"/>
        <v>0</v>
      </c>
      <c r="N1102" s="173">
        <v>0</v>
      </c>
      <c r="O1102" s="173">
        <f t="shared" si="32"/>
        <v>0</v>
      </c>
      <c r="P1102" s="173">
        <v>0</v>
      </c>
      <c r="Q1102" s="173">
        <f t="shared" si="33"/>
        <v>0</v>
      </c>
      <c r="R1102" s="173"/>
      <c r="S1102" s="173" t="s">
        <v>157</v>
      </c>
      <c r="T1102" s="174" t="s">
        <v>157</v>
      </c>
      <c r="U1102" s="156">
        <v>0</v>
      </c>
      <c r="V1102" s="156">
        <f t="shared" si="34"/>
        <v>0</v>
      </c>
      <c r="W1102" s="156"/>
      <c r="X1102" s="156" t="s">
        <v>158</v>
      </c>
      <c r="Y1102" s="149"/>
      <c r="Z1102" s="149"/>
      <c r="AA1102" s="149"/>
      <c r="AB1102" s="149"/>
      <c r="AC1102" s="149"/>
      <c r="AD1102" s="149"/>
      <c r="AE1102" s="149"/>
      <c r="AF1102" s="149"/>
      <c r="AG1102" s="149" t="s">
        <v>1014</v>
      </c>
      <c r="AH1102" s="149"/>
      <c r="AI1102" s="149"/>
      <c r="AJ1102" s="149"/>
      <c r="AK1102" s="149"/>
      <c r="AL1102" s="149"/>
      <c r="AM1102" s="149"/>
      <c r="AN1102" s="149"/>
      <c r="AO1102" s="149"/>
      <c r="AP1102" s="149"/>
      <c r="AQ1102" s="149"/>
      <c r="AR1102" s="149"/>
      <c r="AS1102" s="149"/>
      <c r="AT1102" s="149"/>
      <c r="AU1102" s="149"/>
      <c r="AV1102" s="149"/>
      <c r="AW1102" s="149"/>
      <c r="AX1102" s="149"/>
      <c r="AY1102" s="149"/>
      <c r="AZ1102" s="149"/>
      <c r="BA1102" s="149"/>
      <c r="BB1102" s="149"/>
      <c r="BC1102" s="149"/>
      <c r="BD1102" s="149"/>
      <c r="BE1102" s="149"/>
      <c r="BF1102" s="149"/>
      <c r="BG1102" s="149"/>
      <c r="BH1102" s="149"/>
    </row>
    <row r="1103" spans="1:60" outlineLevel="1" x14ac:dyDescent="0.2">
      <c r="A1103" s="170">
        <v>312</v>
      </c>
      <c r="B1103" s="171" t="s">
        <v>1165</v>
      </c>
      <c r="C1103" s="185" t="s">
        <v>1166</v>
      </c>
      <c r="D1103" s="186" t="s">
        <v>195</v>
      </c>
      <c r="E1103" s="173">
        <v>45.561109999999999</v>
      </c>
      <c r="F1103" s="172"/>
      <c r="G1103" s="173">
        <f t="shared" si="28"/>
        <v>0</v>
      </c>
      <c r="H1103" s="172"/>
      <c r="I1103" s="173">
        <f t="shared" si="29"/>
        <v>0</v>
      </c>
      <c r="J1103" s="172"/>
      <c r="K1103" s="173">
        <f t="shared" si="30"/>
        <v>0</v>
      </c>
      <c r="L1103" s="173">
        <v>21</v>
      </c>
      <c r="M1103" s="173">
        <f t="shared" si="31"/>
        <v>0</v>
      </c>
      <c r="N1103" s="173">
        <v>0</v>
      </c>
      <c r="O1103" s="173">
        <f t="shared" si="32"/>
        <v>0</v>
      </c>
      <c r="P1103" s="173">
        <v>0</v>
      </c>
      <c r="Q1103" s="173">
        <f t="shared" si="33"/>
        <v>0</v>
      </c>
      <c r="R1103" s="173"/>
      <c r="S1103" s="173" t="s">
        <v>157</v>
      </c>
      <c r="T1103" s="174" t="s">
        <v>157</v>
      </c>
      <c r="U1103" s="156">
        <v>0.94199999999999995</v>
      </c>
      <c r="V1103" s="156">
        <f t="shared" si="34"/>
        <v>42.92</v>
      </c>
      <c r="W1103" s="156"/>
      <c r="X1103" s="156" t="s">
        <v>158</v>
      </c>
      <c r="Y1103" s="149"/>
      <c r="Z1103" s="149"/>
      <c r="AA1103" s="149"/>
      <c r="AB1103" s="149"/>
      <c r="AC1103" s="149"/>
      <c r="AD1103" s="149"/>
      <c r="AE1103" s="149"/>
      <c r="AF1103" s="149"/>
      <c r="AG1103" s="149" t="s">
        <v>1014</v>
      </c>
      <c r="AH1103" s="149"/>
      <c r="AI1103" s="149"/>
      <c r="AJ1103" s="149"/>
      <c r="AK1103" s="149"/>
      <c r="AL1103" s="149"/>
      <c r="AM1103" s="149"/>
      <c r="AN1103" s="149"/>
      <c r="AO1103" s="149"/>
      <c r="AP1103" s="149"/>
      <c r="AQ1103" s="149"/>
      <c r="AR1103" s="149"/>
      <c r="AS1103" s="149"/>
      <c r="AT1103" s="149"/>
      <c r="AU1103" s="149"/>
      <c r="AV1103" s="149"/>
      <c r="AW1103" s="149"/>
      <c r="AX1103" s="149"/>
      <c r="AY1103" s="149"/>
      <c r="AZ1103" s="149"/>
      <c r="BA1103" s="149"/>
      <c r="BB1103" s="149"/>
      <c r="BC1103" s="149"/>
      <c r="BD1103" s="149"/>
      <c r="BE1103" s="149"/>
      <c r="BF1103" s="149"/>
      <c r="BG1103" s="149"/>
      <c r="BH1103" s="149"/>
    </row>
    <row r="1104" spans="1:60" outlineLevel="1" x14ac:dyDescent="0.2">
      <c r="A1104" s="170">
        <v>313</v>
      </c>
      <c r="B1104" s="171" t="s">
        <v>1167</v>
      </c>
      <c r="C1104" s="185" t="s">
        <v>1168</v>
      </c>
      <c r="D1104" s="186" t="s">
        <v>195</v>
      </c>
      <c r="E1104" s="173">
        <v>91.122209999999995</v>
      </c>
      <c r="F1104" s="172"/>
      <c r="G1104" s="173">
        <f t="shared" si="28"/>
        <v>0</v>
      </c>
      <c r="H1104" s="172"/>
      <c r="I1104" s="173">
        <f t="shared" si="29"/>
        <v>0</v>
      </c>
      <c r="J1104" s="172"/>
      <c r="K1104" s="173">
        <f t="shared" si="30"/>
        <v>0</v>
      </c>
      <c r="L1104" s="173">
        <v>21</v>
      </c>
      <c r="M1104" s="173">
        <f t="shared" si="31"/>
        <v>0</v>
      </c>
      <c r="N1104" s="173">
        <v>0</v>
      </c>
      <c r="O1104" s="173">
        <f t="shared" si="32"/>
        <v>0</v>
      </c>
      <c r="P1104" s="173">
        <v>0</v>
      </c>
      <c r="Q1104" s="173">
        <f t="shared" si="33"/>
        <v>0</v>
      </c>
      <c r="R1104" s="173"/>
      <c r="S1104" s="173" t="s">
        <v>157</v>
      </c>
      <c r="T1104" s="174" t="s">
        <v>157</v>
      </c>
      <c r="U1104" s="156">
        <v>0.105</v>
      </c>
      <c r="V1104" s="156">
        <f t="shared" si="34"/>
        <v>9.57</v>
      </c>
      <c r="W1104" s="156"/>
      <c r="X1104" s="156" t="s">
        <v>158</v>
      </c>
      <c r="Y1104" s="149"/>
      <c r="Z1104" s="149"/>
      <c r="AA1104" s="149"/>
      <c r="AB1104" s="149"/>
      <c r="AC1104" s="149"/>
      <c r="AD1104" s="149"/>
      <c r="AE1104" s="149"/>
      <c r="AF1104" s="149"/>
      <c r="AG1104" s="149" t="s">
        <v>1014</v>
      </c>
      <c r="AH1104" s="149"/>
      <c r="AI1104" s="149"/>
      <c r="AJ1104" s="149"/>
      <c r="AK1104" s="149"/>
      <c r="AL1104" s="149"/>
      <c r="AM1104" s="149"/>
      <c r="AN1104" s="149"/>
      <c r="AO1104" s="149"/>
      <c r="AP1104" s="149"/>
      <c r="AQ1104" s="149"/>
      <c r="AR1104" s="149"/>
      <c r="AS1104" s="149"/>
      <c r="AT1104" s="149"/>
      <c r="AU1104" s="149"/>
      <c r="AV1104" s="149"/>
      <c r="AW1104" s="149"/>
      <c r="AX1104" s="149"/>
      <c r="AY1104" s="149"/>
      <c r="AZ1104" s="149"/>
      <c r="BA1104" s="149"/>
      <c r="BB1104" s="149"/>
      <c r="BC1104" s="149"/>
      <c r="BD1104" s="149"/>
      <c r="BE1104" s="149"/>
      <c r="BF1104" s="149"/>
      <c r="BG1104" s="149"/>
      <c r="BH1104" s="149"/>
    </row>
    <row r="1105" spans="1:60" outlineLevel="1" x14ac:dyDescent="0.2">
      <c r="A1105" s="170">
        <v>314</v>
      </c>
      <c r="B1105" s="171" t="s">
        <v>1169</v>
      </c>
      <c r="C1105" s="185" t="s">
        <v>1170</v>
      </c>
      <c r="D1105" s="186" t="s">
        <v>195</v>
      </c>
      <c r="E1105" s="173">
        <v>45.561109999999999</v>
      </c>
      <c r="F1105" s="172"/>
      <c r="G1105" s="173">
        <f t="shared" si="28"/>
        <v>0</v>
      </c>
      <c r="H1105" s="172"/>
      <c r="I1105" s="173">
        <f t="shared" si="29"/>
        <v>0</v>
      </c>
      <c r="J1105" s="172"/>
      <c r="K1105" s="173">
        <f t="shared" si="30"/>
        <v>0</v>
      </c>
      <c r="L1105" s="173">
        <v>21</v>
      </c>
      <c r="M1105" s="173">
        <f t="shared" si="31"/>
        <v>0</v>
      </c>
      <c r="N1105" s="173">
        <v>0</v>
      </c>
      <c r="O1105" s="173">
        <f t="shared" si="32"/>
        <v>0</v>
      </c>
      <c r="P1105" s="173">
        <v>0</v>
      </c>
      <c r="Q1105" s="173">
        <f t="shared" si="33"/>
        <v>0</v>
      </c>
      <c r="R1105" s="173"/>
      <c r="S1105" s="173" t="s">
        <v>157</v>
      </c>
      <c r="T1105" s="174" t="s">
        <v>157</v>
      </c>
      <c r="U1105" s="156">
        <v>0</v>
      </c>
      <c r="V1105" s="156">
        <f t="shared" si="34"/>
        <v>0</v>
      </c>
      <c r="W1105" s="156"/>
      <c r="X1105" s="156" t="s">
        <v>158</v>
      </c>
      <c r="Y1105" s="149"/>
      <c r="Z1105" s="149"/>
      <c r="AA1105" s="149"/>
      <c r="AB1105" s="149"/>
      <c r="AC1105" s="149"/>
      <c r="AD1105" s="149"/>
      <c r="AE1105" s="149"/>
      <c r="AF1105" s="149"/>
      <c r="AG1105" s="149" t="s">
        <v>1014</v>
      </c>
      <c r="AH1105" s="149"/>
      <c r="AI1105" s="149"/>
      <c r="AJ1105" s="149"/>
      <c r="AK1105" s="149"/>
      <c r="AL1105" s="149"/>
      <c r="AM1105" s="149"/>
      <c r="AN1105" s="149"/>
      <c r="AO1105" s="149"/>
      <c r="AP1105" s="149"/>
      <c r="AQ1105" s="149"/>
      <c r="AR1105" s="149"/>
      <c r="AS1105" s="149"/>
      <c r="AT1105" s="149"/>
      <c r="AU1105" s="149"/>
      <c r="AV1105" s="149"/>
      <c r="AW1105" s="149"/>
      <c r="AX1105" s="149"/>
      <c r="AY1105" s="149"/>
      <c r="AZ1105" s="149"/>
      <c r="BA1105" s="149"/>
      <c r="BB1105" s="149"/>
      <c r="BC1105" s="149"/>
      <c r="BD1105" s="149"/>
      <c r="BE1105" s="149"/>
      <c r="BF1105" s="149"/>
      <c r="BG1105" s="149"/>
      <c r="BH1105" s="149"/>
    </row>
    <row r="1106" spans="1:60" x14ac:dyDescent="0.2">
      <c r="A1106" s="159" t="s">
        <v>152</v>
      </c>
      <c r="B1106" s="160" t="s">
        <v>125</v>
      </c>
      <c r="C1106" s="187" t="s">
        <v>29</v>
      </c>
      <c r="D1106" s="188"/>
      <c r="E1106" s="163"/>
      <c r="F1106" s="163"/>
      <c r="G1106" s="163">
        <f>SUMIF(AG1107:AG1117,"&lt;&gt;NOR",G1107:G1117)</f>
        <v>0</v>
      </c>
      <c r="H1106" s="163"/>
      <c r="I1106" s="163">
        <f>SUM(I1107:I1117)</f>
        <v>0</v>
      </c>
      <c r="J1106" s="163"/>
      <c r="K1106" s="163">
        <f>SUM(K1107:K1117)</f>
        <v>0</v>
      </c>
      <c r="L1106" s="163"/>
      <c r="M1106" s="163">
        <f>SUM(M1107:M1117)</f>
        <v>0</v>
      </c>
      <c r="N1106" s="163"/>
      <c r="O1106" s="163">
        <f>SUM(O1107:O1117)</f>
        <v>0</v>
      </c>
      <c r="P1106" s="163"/>
      <c r="Q1106" s="163">
        <f>SUM(Q1107:Q1117)</f>
        <v>0</v>
      </c>
      <c r="R1106" s="163"/>
      <c r="S1106" s="163"/>
      <c r="T1106" s="164"/>
      <c r="U1106" s="158"/>
      <c r="V1106" s="158">
        <f>SUM(V1107:V1117)</f>
        <v>0</v>
      </c>
      <c r="W1106" s="158"/>
      <c r="X1106" s="158"/>
      <c r="AG1106" t="s">
        <v>153</v>
      </c>
    </row>
    <row r="1107" spans="1:60" outlineLevel="1" x14ac:dyDescent="0.2">
      <c r="A1107" s="165">
        <v>315</v>
      </c>
      <c r="B1107" s="166" t="s">
        <v>1171</v>
      </c>
      <c r="C1107" s="180" t="s">
        <v>1172</v>
      </c>
      <c r="D1107" s="181" t="s">
        <v>1173</v>
      </c>
      <c r="E1107" s="168">
        <v>1</v>
      </c>
      <c r="F1107" s="167"/>
      <c r="G1107" s="168">
        <f>ROUND(E1107*F1107,2)</f>
        <v>0</v>
      </c>
      <c r="H1107" s="167"/>
      <c r="I1107" s="168">
        <f>ROUND(E1107*H1107,2)</f>
        <v>0</v>
      </c>
      <c r="J1107" s="167"/>
      <c r="K1107" s="168">
        <f>ROUND(E1107*J1107,2)</f>
        <v>0</v>
      </c>
      <c r="L1107" s="168">
        <v>21</v>
      </c>
      <c r="M1107" s="168">
        <f>G1107*(1+L1107/100)</f>
        <v>0</v>
      </c>
      <c r="N1107" s="168">
        <v>0</v>
      </c>
      <c r="O1107" s="168">
        <f>ROUND(E1107*N1107,2)</f>
        <v>0</v>
      </c>
      <c r="P1107" s="168">
        <v>0</v>
      </c>
      <c r="Q1107" s="168">
        <f>ROUND(E1107*P1107,2)</f>
        <v>0</v>
      </c>
      <c r="R1107" s="168"/>
      <c r="S1107" s="168" t="s">
        <v>157</v>
      </c>
      <c r="T1107" s="169" t="s">
        <v>234</v>
      </c>
      <c r="U1107" s="156">
        <v>0</v>
      </c>
      <c r="V1107" s="156">
        <f>ROUND(E1107*U1107,2)</f>
        <v>0</v>
      </c>
      <c r="W1107" s="156"/>
      <c r="X1107" s="156" t="s">
        <v>1174</v>
      </c>
      <c r="Y1107" s="149"/>
      <c r="Z1107" s="149"/>
      <c r="AA1107" s="149"/>
      <c r="AB1107" s="149"/>
      <c r="AC1107" s="149"/>
      <c r="AD1107" s="149"/>
      <c r="AE1107" s="149"/>
      <c r="AF1107" s="149"/>
      <c r="AG1107" s="149" t="s">
        <v>1175</v>
      </c>
      <c r="AH1107" s="149"/>
      <c r="AI1107" s="149"/>
      <c r="AJ1107" s="149"/>
      <c r="AK1107" s="149"/>
      <c r="AL1107" s="149"/>
      <c r="AM1107" s="149"/>
      <c r="AN1107" s="149"/>
      <c r="AO1107" s="149"/>
      <c r="AP1107" s="149"/>
      <c r="AQ1107" s="149"/>
      <c r="AR1107" s="149"/>
      <c r="AS1107" s="149"/>
      <c r="AT1107" s="149"/>
      <c r="AU1107" s="149"/>
      <c r="AV1107" s="149"/>
      <c r="AW1107" s="149"/>
      <c r="AX1107" s="149"/>
      <c r="AY1107" s="149"/>
      <c r="AZ1107" s="149"/>
      <c r="BA1107" s="149"/>
      <c r="BB1107" s="149"/>
      <c r="BC1107" s="149"/>
      <c r="BD1107" s="149"/>
      <c r="BE1107" s="149"/>
      <c r="BF1107" s="149"/>
      <c r="BG1107" s="149"/>
      <c r="BH1107" s="149"/>
    </row>
    <row r="1108" spans="1:60" outlineLevel="1" x14ac:dyDescent="0.2">
      <c r="A1108" s="154"/>
      <c r="B1108" s="155"/>
      <c r="C1108" s="253" t="s">
        <v>1223</v>
      </c>
      <c r="D1108" s="254"/>
      <c r="E1108" s="254"/>
      <c r="F1108" s="254"/>
      <c r="G1108" s="254"/>
      <c r="H1108" s="156"/>
      <c r="I1108" s="156"/>
      <c r="J1108" s="156"/>
      <c r="K1108" s="156"/>
      <c r="L1108" s="156"/>
      <c r="M1108" s="156"/>
      <c r="N1108" s="156"/>
      <c r="O1108" s="156"/>
      <c r="P1108" s="156"/>
      <c r="Q1108" s="156"/>
      <c r="R1108" s="156"/>
      <c r="S1108" s="156"/>
      <c r="T1108" s="156"/>
      <c r="U1108" s="156"/>
      <c r="V1108" s="156"/>
      <c r="W1108" s="156"/>
      <c r="X1108" s="156"/>
      <c r="Y1108" s="149"/>
      <c r="Z1108" s="149"/>
      <c r="AA1108" s="149"/>
      <c r="AB1108" s="149"/>
      <c r="AC1108" s="149"/>
      <c r="AD1108" s="149"/>
      <c r="AE1108" s="149"/>
      <c r="AF1108" s="149"/>
      <c r="AG1108" s="149" t="s">
        <v>161</v>
      </c>
      <c r="AH1108" s="149"/>
      <c r="AI1108" s="149"/>
      <c r="AJ1108" s="149"/>
      <c r="AK1108" s="149"/>
      <c r="AL1108" s="149"/>
      <c r="AM1108" s="149"/>
      <c r="AN1108" s="149"/>
      <c r="AO1108" s="149"/>
      <c r="AP1108" s="149"/>
      <c r="AQ1108" s="149"/>
      <c r="AR1108" s="149"/>
      <c r="AS1108" s="149"/>
      <c r="AT1108" s="149"/>
      <c r="AU1108" s="149"/>
      <c r="AV1108" s="149"/>
      <c r="AW1108" s="149"/>
      <c r="AX1108" s="149"/>
      <c r="AY1108" s="149"/>
      <c r="AZ1108" s="149"/>
      <c r="BA1108" s="149"/>
      <c r="BB1108" s="149"/>
      <c r="BC1108" s="149"/>
      <c r="BD1108" s="149"/>
      <c r="BE1108" s="149"/>
      <c r="BF1108" s="149"/>
      <c r="BG1108" s="149"/>
      <c r="BH1108" s="149"/>
    </row>
    <row r="1109" spans="1:60" outlineLevel="1" x14ac:dyDescent="0.2">
      <c r="A1109" s="154"/>
      <c r="B1109" s="155"/>
      <c r="C1109" s="189" t="s">
        <v>1176</v>
      </c>
      <c r="D1109" s="190"/>
      <c r="E1109" s="157"/>
      <c r="F1109" s="157"/>
      <c r="G1109" s="157"/>
      <c r="H1109" s="156"/>
      <c r="I1109" s="156"/>
      <c r="J1109" s="156"/>
      <c r="K1109" s="156"/>
      <c r="L1109" s="156"/>
      <c r="M1109" s="156"/>
      <c r="N1109" s="156"/>
      <c r="O1109" s="156"/>
      <c r="P1109" s="156"/>
      <c r="Q1109" s="156"/>
      <c r="R1109" s="156"/>
      <c r="S1109" s="156"/>
      <c r="T1109" s="156"/>
      <c r="U1109" s="156"/>
      <c r="V1109" s="156"/>
      <c r="W1109" s="156"/>
      <c r="X1109" s="156"/>
      <c r="Y1109" s="149"/>
      <c r="Z1109" s="149"/>
      <c r="AA1109" s="149"/>
      <c r="AB1109" s="149"/>
      <c r="AC1109" s="149"/>
      <c r="AD1109" s="149"/>
      <c r="AE1109" s="149"/>
      <c r="AF1109" s="149"/>
      <c r="AG1109" s="149" t="s">
        <v>161</v>
      </c>
      <c r="AH1109" s="149"/>
      <c r="AI1109" s="149"/>
      <c r="AJ1109" s="149"/>
      <c r="AK1109" s="149"/>
      <c r="AL1109" s="149"/>
      <c r="AM1109" s="149"/>
      <c r="AN1109" s="149"/>
      <c r="AO1109" s="149"/>
      <c r="AP1109" s="149"/>
      <c r="AQ1109" s="149"/>
      <c r="AR1109" s="149"/>
      <c r="AS1109" s="149"/>
      <c r="AT1109" s="149"/>
      <c r="AU1109" s="149"/>
      <c r="AV1109" s="149"/>
      <c r="AW1109" s="149"/>
      <c r="AX1109" s="149"/>
      <c r="AY1109" s="149"/>
      <c r="AZ1109" s="149"/>
      <c r="BA1109" s="149"/>
      <c r="BB1109" s="149"/>
      <c r="BC1109" s="149"/>
      <c r="BD1109" s="149"/>
      <c r="BE1109" s="149"/>
      <c r="BF1109" s="149"/>
      <c r="BG1109" s="149"/>
      <c r="BH1109" s="149"/>
    </row>
    <row r="1110" spans="1:60" outlineLevel="1" x14ac:dyDescent="0.2">
      <c r="A1110" s="154"/>
      <c r="B1110" s="155"/>
      <c r="C1110" s="255" t="s">
        <v>1224</v>
      </c>
      <c r="D1110" s="256"/>
      <c r="E1110" s="256"/>
      <c r="F1110" s="256"/>
      <c r="G1110" s="256"/>
      <c r="H1110" s="156"/>
      <c r="I1110" s="156"/>
      <c r="J1110" s="156"/>
      <c r="K1110" s="156"/>
      <c r="L1110" s="156"/>
      <c r="M1110" s="156"/>
      <c r="N1110" s="156"/>
      <c r="O1110" s="156"/>
      <c r="P1110" s="156"/>
      <c r="Q1110" s="156"/>
      <c r="R1110" s="156"/>
      <c r="S1110" s="156"/>
      <c r="T1110" s="156"/>
      <c r="U1110" s="156"/>
      <c r="V1110" s="156"/>
      <c r="W1110" s="156"/>
      <c r="X1110" s="156"/>
      <c r="Y1110" s="149"/>
      <c r="Z1110" s="149"/>
      <c r="AA1110" s="149"/>
      <c r="AB1110" s="149"/>
      <c r="AC1110" s="149"/>
      <c r="AD1110" s="149"/>
      <c r="AE1110" s="149"/>
      <c r="AF1110" s="149"/>
      <c r="AG1110" s="149" t="s">
        <v>161</v>
      </c>
      <c r="AH1110" s="149"/>
      <c r="AI1110" s="149"/>
      <c r="AJ1110" s="149"/>
      <c r="AK1110" s="149"/>
      <c r="AL1110" s="149"/>
      <c r="AM1110" s="149"/>
      <c r="AN1110" s="149"/>
      <c r="AO1110" s="149"/>
      <c r="AP1110" s="149"/>
      <c r="AQ1110" s="149"/>
      <c r="AR1110" s="149"/>
      <c r="AS1110" s="149"/>
      <c r="AT1110" s="149"/>
      <c r="AU1110" s="149"/>
      <c r="AV1110" s="149"/>
      <c r="AW1110" s="149"/>
      <c r="AX1110" s="149"/>
      <c r="AY1110" s="149"/>
      <c r="AZ1110" s="149"/>
      <c r="BA1110" s="149"/>
      <c r="BB1110" s="149"/>
      <c r="BC1110" s="149"/>
      <c r="BD1110" s="149"/>
      <c r="BE1110" s="149"/>
      <c r="BF1110" s="149"/>
      <c r="BG1110" s="149"/>
      <c r="BH1110" s="149"/>
    </row>
    <row r="1111" spans="1:60" outlineLevel="1" x14ac:dyDescent="0.2">
      <c r="A1111" s="154"/>
      <c r="B1111" s="155"/>
      <c r="C1111" s="255" t="s">
        <v>1225</v>
      </c>
      <c r="D1111" s="256"/>
      <c r="E1111" s="256"/>
      <c r="F1111" s="256"/>
      <c r="G1111" s="256"/>
      <c r="H1111" s="156"/>
      <c r="I1111" s="156"/>
      <c r="J1111" s="156"/>
      <c r="K1111" s="156"/>
      <c r="L1111" s="156"/>
      <c r="M1111" s="156"/>
      <c r="N1111" s="156"/>
      <c r="O1111" s="156"/>
      <c r="P1111" s="156"/>
      <c r="Q1111" s="156"/>
      <c r="R1111" s="156"/>
      <c r="S1111" s="156"/>
      <c r="T1111" s="156"/>
      <c r="U1111" s="156"/>
      <c r="V1111" s="156"/>
      <c r="W1111" s="156"/>
      <c r="X1111" s="156"/>
      <c r="Y1111" s="149"/>
      <c r="Z1111" s="149"/>
      <c r="AA1111" s="149"/>
      <c r="AB1111" s="149"/>
      <c r="AC1111" s="149"/>
      <c r="AD1111" s="149"/>
      <c r="AE1111" s="149"/>
      <c r="AF1111" s="149"/>
      <c r="AG1111" s="149" t="s">
        <v>161</v>
      </c>
      <c r="AH1111" s="149"/>
      <c r="AI1111" s="149"/>
      <c r="AJ1111" s="149"/>
      <c r="AK1111" s="149"/>
      <c r="AL1111" s="149"/>
      <c r="AM1111" s="149"/>
      <c r="AN1111" s="149"/>
      <c r="AO1111" s="149"/>
      <c r="AP1111" s="149"/>
      <c r="AQ1111" s="149"/>
      <c r="AR1111" s="149"/>
      <c r="AS1111" s="149"/>
      <c r="AT1111" s="149"/>
      <c r="AU1111" s="149"/>
      <c r="AV1111" s="149"/>
      <c r="AW1111" s="149"/>
      <c r="AX1111" s="149"/>
      <c r="AY1111" s="149"/>
      <c r="AZ1111" s="149"/>
      <c r="BA1111" s="149"/>
      <c r="BB1111" s="149"/>
      <c r="BC1111" s="149"/>
      <c r="BD1111" s="149"/>
      <c r="BE1111" s="149"/>
      <c r="BF1111" s="149"/>
      <c r="BG1111" s="149"/>
      <c r="BH1111" s="149"/>
    </row>
    <row r="1112" spans="1:60" outlineLevel="1" x14ac:dyDescent="0.2">
      <c r="A1112" s="154"/>
      <c r="B1112" s="155"/>
      <c r="C1112" s="255" t="s">
        <v>1226</v>
      </c>
      <c r="D1112" s="256"/>
      <c r="E1112" s="256"/>
      <c r="F1112" s="256"/>
      <c r="G1112" s="256"/>
      <c r="H1112" s="156"/>
      <c r="I1112" s="156"/>
      <c r="J1112" s="156"/>
      <c r="K1112" s="156"/>
      <c r="L1112" s="156"/>
      <c r="M1112" s="156"/>
      <c r="N1112" s="156"/>
      <c r="O1112" s="156"/>
      <c r="P1112" s="156"/>
      <c r="Q1112" s="156"/>
      <c r="R1112" s="156"/>
      <c r="S1112" s="156"/>
      <c r="T1112" s="156"/>
      <c r="U1112" s="156"/>
      <c r="V1112" s="156"/>
      <c r="W1112" s="156"/>
      <c r="X1112" s="156"/>
      <c r="Y1112" s="149"/>
      <c r="Z1112" s="149"/>
      <c r="AA1112" s="149"/>
      <c r="AB1112" s="149"/>
      <c r="AC1112" s="149"/>
      <c r="AD1112" s="149"/>
      <c r="AE1112" s="149"/>
      <c r="AF1112" s="149"/>
      <c r="AG1112" s="149" t="s">
        <v>161</v>
      </c>
      <c r="AH1112" s="149"/>
      <c r="AI1112" s="149"/>
      <c r="AJ1112" s="149"/>
      <c r="AK1112" s="149"/>
      <c r="AL1112" s="149"/>
      <c r="AM1112" s="149"/>
      <c r="AN1112" s="149"/>
      <c r="AO1112" s="149"/>
      <c r="AP1112" s="149"/>
      <c r="AQ1112" s="149"/>
      <c r="AR1112" s="149"/>
      <c r="AS1112" s="149"/>
      <c r="AT1112" s="149"/>
      <c r="AU1112" s="149"/>
      <c r="AV1112" s="149"/>
      <c r="AW1112" s="149"/>
      <c r="AX1112" s="149"/>
      <c r="AY1112" s="149"/>
      <c r="AZ1112" s="149"/>
      <c r="BA1112" s="149"/>
      <c r="BB1112" s="149"/>
      <c r="BC1112" s="149"/>
      <c r="BD1112" s="149"/>
      <c r="BE1112" s="149"/>
      <c r="BF1112" s="149"/>
      <c r="BG1112" s="149"/>
      <c r="BH1112" s="149"/>
    </row>
    <row r="1113" spans="1:60" outlineLevel="1" x14ac:dyDescent="0.2">
      <c r="A1113" s="154"/>
      <c r="B1113" s="155"/>
      <c r="C1113" s="255" t="s">
        <v>1227</v>
      </c>
      <c r="D1113" s="256"/>
      <c r="E1113" s="256"/>
      <c r="F1113" s="256"/>
      <c r="G1113" s="256"/>
      <c r="H1113" s="156"/>
      <c r="I1113" s="156"/>
      <c r="J1113" s="156"/>
      <c r="K1113" s="156"/>
      <c r="L1113" s="156"/>
      <c r="M1113" s="156"/>
      <c r="N1113" s="156"/>
      <c r="O1113" s="156"/>
      <c r="P1113" s="156"/>
      <c r="Q1113" s="156"/>
      <c r="R1113" s="156"/>
      <c r="S1113" s="156"/>
      <c r="T1113" s="156"/>
      <c r="U1113" s="156"/>
      <c r="V1113" s="156"/>
      <c r="W1113" s="156"/>
      <c r="X1113" s="156"/>
      <c r="Y1113" s="149"/>
      <c r="Z1113" s="149"/>
      <c r="AA1113" s="149"/>
      <c r="AB1113" s="149"/>
      <c r="AC1113" s="149"/>
      <c r="AD1113" s="149"/>
      <c r="AE1113" s="149"/>
      <c r="AF1113" s="149"/>
      <c r="AG1113" s="149" t="s">
        <v>161</v>
      </c>
      <c r="AH1113" s="149"/>
      <c r="AI1113" s="149"/>
      <c r="AJ1113" s="149"/>
      <c r="AK1113" s="149"/>
      <c r="AL1113" s="149"/>
      <c r="AM1113" s="149"/>
      <c r="AN1113" s="149"/>
      <c r="AO1113" s="149"/>
      <c r="AP1113" s="149"/>
      <c r="AQ1113" s="149"/>
      <c r="AR1113" s="149"/>
      <c r="AS1113" s="149"/>
      <c r="AT1113" s="149"/>
      <c r="AU1113" s="149"/>
      <c r="AV1113" s="149"/>
      <c r="AW1113" s="149"/>
      <c r="AX1113" s="149"/>
      <c r="AY1113" s="149"/>
      <c r="AZ1113" s="149"/>
      <c r="BA1113" s="149"/>
      <c r="BB1113" s="149"/>
      <c r="BC1113" s="149"/>
      <c r="BD1113" s="149"/>
      <c r="BE1113" s="149"/>
      <c r="BF1113" s="149"/>
      <c r="BG1113" s="149"/>
      <c r="BH1113" s="149"/>
    </row>
    <row r="1114" spans="1:60" outlineLevel="1" x14ac:dyDescent="0.2">
      <c r="A1114" s="154"/>
      <c r="B1114" s="155"/>
      <c r="C1114" s="255" t="s">
        <v>1177</v>
      </c>
      <c r="D1114" s="256"/>
      <c r="E1114" s="256"/>
      <c r="F1114" s="256"/>
      <c r="G1114" s="256"/>
      <c r="H1114" s="156"/>
      <c r="I1114" s="156"/>
      <c r="J1114" s="156"/>
      <c r="K1114" s="156"/>
      <c r="L1114" s="156"/>
      <c r="M1114" s="156"/>
      <c r="N1114" s="156"/>
      <c r="O1114" s="156"/>
      <c r="P1114" s="156"/>
      <c r="Q1114" s="156"/>
      <c r="R1114" s="156"/>
      <c r="S1114" s="156"/>
      <c r="T1114" s="156"/>
      <c r="U1114" s="156"/>
      <c r="V1114" s="156"/>
      <c r="W1114" s="156"/>
      <c r="X1114" s="156"/>
      <c r="Y1114" s="149"/>
      <c r="Z1114" s="149"/>
      <c r="AA1114" s="149"/>
      <c r="AB1114" s="149"/>
      <c r="AC1114" s="149"/>
      <c r="AD1114" s="149"/>
      <c r="AE1114" s="149"/>
      <c r="AF1114" s="149"/>
      <c r="AG1114" s="149" t="s">
        <v>161</v>
      </c>
      <c r="AH1114" s="149"/>
      <c r="AI1114" s="149"/>
      <c r="AJ1114" s="149"/>
      <c r="AK1114" s="149"/>
      <c r="AL1114" s="149"/>
      <c r="AM1114" s="149"/>
      <c r="AN1114" s="149"/>
      <c r="AO1114" s="149"/>
      <c r="AP1114" s="149"/>
      <c r="AQ1114" s="149"/>
      <c r="AR1114" s="149"/>
      <c r="AS1114" s="149"/>
      <c r="AT1114" s="149"/>
      <c r="AU1114" s="149"/>
      <c r="AV1114" s="149"/>
      <c r="AW1114" s="149"/>
      <c r="AX1114" s="149"/>
      <c r="AY1114" s="149"/>
      <c r="AZ1114" s="149"/>
      <c r="BA1114" s="149"/>
      <c r="BB1114" s="149"/>
      <c r="BC1114" s="149"/>
      <c r="BD1114" s="149"/>
      <c r="BE1114" s="149"/>
      <c r="BF1114" s="149"/>
      <c r="BG1114" s="149"/>
      <c r="BH1114" s="149"/>
    </row>
    <row r="1115" spans="1:60" outlineLevel="1" x14ac:dyDescent="0.2">
      <c r="A1115" s="170">
        <v>316</v>
      </c>
      <c r="B1115" s="171" t="s">
        <v>1178</v>
      </c>
      <c r="C1115" s="185" t="s">
        <v>1179</v>
      </c>
      <c r="D1115" s="186" t="s">
        <v>525</v>
      </c>
      <c r="E1115" s="173">
        <v>15</v>
      </c>
      <c r="F1115" s="172"/>
      <c r="G1115" s="173">
        <f>ROUND(E1115*F1115,2)</f>
        <v>0</v>
      </c>
      <c r="H1115" s="172"/>
      <c r="I1115" s="173">
        <f>ROUND(E1115*H1115,2)</f>
        <v>0</v>
      </c>
      <c r="J1115" s="172"/>
      <c r="K1115" s="173">
        <f>ROUND(E1115*J1115,2)</f>
        <v>0</v>
      </c>
      <c r="L1115" s="173">
        <v>21</v>
      </c>
      <c r="M1115" s="173">
        <f>G1115*(1+L1115/100)</f>
        <v>0</v>
      </c>
      <c r="N1115" s="173">
        <v>0</v>
      </c>
      <c r="O1115" s="173">
        <f>ROUND(E1115*N1115,2)</f>
        <v>0</v>
      </c>
      <c r="P1115" s="173">
        <v>0</v>
      </c>
      <c r="Q1115" s="173">
        <f>ROUND(E1115*P1115,2)</f>
        <v>0</v>
      </c>
      <c r="R1115" s="173"/>
      <c r="S1115" s="173" t="s">
        <v>208</v>
      </c>
      <c r="T1115" s="174" t="s">
        <v>234</v>
      </c>
      <c r="U1115" s="156">
        <v>0</v>
      </c>
      <c r="V1115" s="156">
        <f>ROUND(E1115*U1115,2)</f>
        <v>0</v>
      </c>
      <c r="W1115" s="156"/>
      <c r="X1115" s="156" t="s">
        <v>1174</v>
      </c>
      <c r="Y1115" s="149"/>
      <c r="Z1115" s="149"/>
      <c r="AA1115" s="149"/>
      <c r="AB1115" s="149"/>
      <c r="AC1115" s="149"/>
      <c r="AD1115" s="149"/>
      <c r="AE1115" s="149"/>
      <c r="AF1115" s="149"/>
      <c r="AG1115" s="149" t="s">
        <v>1180</v>
      </c>
      <c r="AH1115" s="149"/>
      <c r="AI1115" s="149"/>
      <c r="AJ1115" s="149"/>
      <c r="AK1115" s="149"/>
      <c r="AL1115" s="149"/>
      <c r="AM1115" s="149"/>
      <c r="AN1115" s="149"/>
      <c r="AO1115" s="149"/>
      <c r="AP1115" s="149"/>
      <c r="AQ1115" s="149"/>
      <c r="AR1115" s="149"/>
      <c r="AS1115" s="149"/>
      <c r="AT1115" s="149"/>
      <c r="AU1115" s="149"/>
      <c r="AV1115" s="149"/>
      <c r="AW1115" s="149"/>
      <c r="AX1115" s="149"/>
      <c r="AY1115" s="149"/>
      <c r="AZ1115" s="149"/>
      <c r="BA1115" s="149"/>
      <c r="BB1115" s="149"/>
      <c r="BC1115" s="149"/>
      <c r="BD1115" s="149"/>
      <c r="BE1115" s="149"/>
      <c r="BF1115" s="149"/>
      <c r="BG1115" s="149"/>
      <c r="BH1115" s="149"/>
    </row>
    <row r="1116" spans="1:60" outlineLevel="1" x14ac:dyDescent="0.2">
      <c r="A1116" s="170">
        <v>317</v>
      </c>
      <c r="B1116" s="171" t="s">
        <v>1181</v>
      </c>
      <c r="C1116" s="185" t="s">
        <v>1182</v>
      </c>
      <c r="D1116" s="186" t="s">
        <v>525</v>
      </c>
      <c r="E1116" s="173">
        <v>50</v>
      </c>
      <c r="F1116" s="172"/>
      <c r="G1116" s="173">
        <f>ROUND(E1116*F1116,2)</f>
        <v>0</v>
      </c>
      <c r="H1116" s="172"/>
      <c r="I1116" s="173">
        <f>ROUND(E1116*H1116,2)</f>
        <v>0</v>
      </c>
      <c r="J1116" s="172"/>
      <c r="K1116" s="173">
        <f>ROUND(E1116*J1116,2)</f>
        <v>0</v>
      </c>
      <c r="L1116" s="173">
        <v>21</v>
      </c>
      <c r="M1116" s="173">
        <f>G1116*(1+L1116/100)</f>
        <v>0</v>
      </c>
      <c r="N1116" s="173">
        <v>0</v>
      </c>
      <c r="O1116" s="173">
        <f>ROUND(E1116*N1116,2)</f>
        <v>0</v>
      </c>
      <c r="P1116" s="173">
        <v>0</v>
      </c>
      <c r="Q1116" s="173">
        <f>ROUND(E1116*P1116,2)</f>
        <v>0</v>
      </c>
      <c r="R1116" s="173"/>
      <c r="S1116" s="173" t="s">
        <v>208</v>
      </c>
      <c r="T1116" s="174" t="s">
        <v>234</v>
      </c>
      <c r="U1116" s="156">
        <v>0</v>
      </c>
      <c r="V1116" s="156">
        <f>ROUND(E1116*U1116,2)</f>
        <v>0</v>
      </c>
      <c r="W1116" s="156"/>
      <c r="X1116" s="156" t="s">
        <v>158</v>
      </c>
      <c r="Y1116" s="149"/>
      <c r="Z1116" s="149"/>
      <c r="AA1116" s="149"/>
      <c r="AB1116" s="149"/>
      <c r="AC1116" s="149"/>
      <c r="AD1116" s="149"/>
      <c r="AE1116" s="149"/>
      <c r="AF1116" s="149"/>
      <c r="AG1116" s="149" t="s">
        <v>1014</v>
      </c>
      <c r="AH1116" s="149"/>
      <c r="AI1116" s="149"/>
      <c r="AJ1116" s="149"/>
      <c r="AK1116" s="149"/>
      <c r="AL1116" s="149"/>
      <c r="AM1116" s="149"/>
      <c r="AN1116" s="149"/>
      <c r="AO1116" s="149"/>
      <c r="AP1116" s="149"/>
      <c r="AQ1116" s="149"/>
      <c r="AR1116" s="149"/>
      <c r="AS1116" s="149"/>
      <c r="AT1116" s="149"/>
      <c r="AU1116" s="149"/>
      <c r="AV1116" s="149"/>
      <c r="AW1116" s="149"/>
      <c r="AX1116" s="149"/>
      <c r="AY1116" s="149"/>
      <c r="AZ1116" s="149"/>
      <c r="BA1116" s="149"/>
      <c r="BB1116" s="149"/>
      <c r="BC1116" s="149"/>
      <c r="BD1116" s="149"/>
      <c r="BE1116" s="149"/>
      <c r="BF1116" s="149"/>
      <c r="BG1116" s="149"/>
      <c r="BH1116" s="149"/>
    </row>
    <row r="1117" spans="1:60" outlineLevel="1" x14ac:dyDescent="0.2">
      <c r="A1117" s="170">
        <v>318</v>
      </c>
      <c r="B1117" s="171" t="s">
        <v>1183</v>
      </c>
      <c r="C1117" s="185" t="s">
        <v>1184</v>
      </c>
      <c r="D1117" s="186" t="s">
        <v>525</v>
      </c>
      <c r="E1117" s="173">
        <v>10</v>
      </c>
      <c r="F1117" s="172"/>
      <c r="G1117" s="173">
        <f>ROUND(E1117*F1117,2)</f>
        <v>0</v>
      </c>
      <c r="H1117" s="172"/>
      <c r="I1117" s="173">
        <f>ROUND(E1117*H1117,2)</f>
        <v>0</v>
      </c>
      <c r="J1117" s="172"/>
      <c r="K1117" s="173">
        <f>ROUND(E1117*J1117,2)</f>
        <v>0</v>
      </c>
      <c r="L1117" s="173">
        <v>21</v>
      </c>
      <c r="M1117" s="173">
        <f>G1117*(1+L1117/100)</f>
        <v>0</v>
      </c>
      <c r="N1117" s="173">
        <v>0</v>
      </c>
      <c r="O1117" s="173">
        <f>ROUND(E1117*N1117,2)</f>
        <v>0</v>
      </c>
      <c r="P1117" s="173">
        <v>0</v>
      </c>
      <c r="Q1117" s="173">
        <f>ROUND(E1117*P1117,2)</f>
        <v>0</v>
      </c>
      <c r="R1117" s="173"/>
      <c r="S1117" s="173" t="s">
        <v>208</v>
      </c>
      <c r="T1117" s="174" t="s">
        <v>234</v>
      </c>
      <c r="U1117" s="156">
        <v>0</v>
      </c>
      <c r="V1117" s="156">
        <f>ROUND(E1117*U1117,2)</f>
        <v>0</v>
      </c>
      <c r="W1117" s="156"/>
      <c r="X1117" s="156" t="s">
        <v>158</v>
      </c>
      <c r="Y1117" s="149"/>
      <c r="Z1117" s="149"/>
      <c r="AA1117" s="149"/>
      <c r="AB1117" s="149"/>
      <c r="AC1117" s="149"/>
      <c r="AD1117" s="149"/>
      <c r="AE1117" s="149"/>
      <c r="AF1117" s="149"/>
      <c r="AG1117" s="149" t="s">
        <v>192</v>
      </c>
      <c r="AH1117" s="149"/>
      <c r="AI1117" s="149"/>
      <c r="AJ1117" s="149"/>
      <c r="AK1117" s="149"/>
      <c r="AL1117" s="149"/>
      <c r="AM1117" s="149"/>
      <c r="AN1117" s="149"/>
      <c r="AO1117" s="149"/>
      <c r="AP1117" s="149"/>
      <c r="AQ1117" s="149"/>
      <c r="AR1117" s="149"/>
      <c r="AS1117" s="149"/>
      <c r="AT1117" s="149"/>
      <c r="AU1117" s="149"/>
      <c r="AV1117" s="149"/>
      <c r="AW1117" s="149"/>
      <c r="AX1117" s="149"/>
      <c r="AY1117" s="149"/>
      <c r="AZ1117" s="149"/>
      <c r="BA1117" s="149"/>
      <c r="BB1117" s="149"/>
      <c r="BC1117" s="149"/>
      <c r="BD1117" s="149"/>
      <c r="BE1117" s="149"/>
      <c r="BF1117" s="149"/>
      <c r="BG1117" s="149"/>
      <c r="BH1117" s="149"/>
    </row>
    <row r="1118" spans="1:60" x14ac:dyDescent="0.2">
      <c r="A1118" s="159" t="s">
        <v>152</v>
      </c>
      <c r="B1118" s="160" t="s">
        <v>126</v>
      </c>
      <c r="C1118" s="187" t="s">
        <v>30</v>
      </c>
      <c r="D1118" s="188"/>
      <c r="E1118" s="163"/>
      <c r="F1118" s="163"/>
      <c r="G1118" s="163">
        <f>SUMIF(AG1119:AG1129,"&lt;&gt;NOR",G1119:G1129)</f>
        <v>0</v>
      </c>
      <c r="H1118" s="163"/>
      <c r="I1118" s="163">
        <f>SUM(I1119:I1129)</f>
        <v>0</v>
      </c>
      <c r="J1118" s="163"/>
      <c r="K1118" s="163">
        <f>SUM(K1119:K1129)</f>
        <v>0</v>
      </c>
      <c r="L1118" s="163"/>
      <c r="M1118" s="163">
        <f>SUM(M1119:M1129)</f>
        <v>0</v>
      </c>
      <c r="N1118" s="163"/>
      <c r="O1118" s="163">
        <f>SUM(O1119:O1129)</f>
        <v>0</v>
      </c>
      <c r="P1118" s="163"/>
      <c r="Q1118" s="163">
        <f>SUM(Q1119:Q1129)</f>
        <v>0</v>
      </c>
      <c r="R1118" s="163"/>
      <c r="S1118" s="163"/>
      <c r="T1118" s="164"/>
      <c r="U1118" s="158"/>
      <c r="V1118" s="158">
        <f>SUM(V1119:V1129)</f>
        <v>0</v>
      </c>
      <c r="W1118" s="158"/>
      <c r="X1118" s="158"/>
      <c r="AG1118" t="s">
        <v>153</v>
      </c>
    </row>
    <row r="1119" spans="1:60" outlineLevel="1" x14ac:dyDescent="0.2">
      <c r="A1119" s="165">
        <v>319</v>
      </c>
      <c r="B1119" s="166" t="s">
        <v>1185</v>
      </c>
      <c r="C1119" s="180" t="s">
        <v>1186</v>
      </c>
      <c r="D1119" s="181" t="s">
        <v>1173</v>
      </c>
      <c r="E1119" s="168">
        <v>1</v>
      </c>
      <c r="F1119" s="167"/>
      <c r="G1119" s="168">
        <f>ROUND(E1119*F1119,2)</f>
        <v>0</v>
      </c>
      <c r="H1119" s="167"/>
      <c r="I1119" s="168">
        <f>ROUND(E1119*H1119,2)</f>
        <v>0</v>
      </c>
      <c r="J1119" s="167"/>
      <c r="K1119" s="168">
        <f>ROUND(E1119*J1119,2)</f>
        <v>0</v>
      </c>
      <c r="L1119" s="168">
        <v>21</v>
      </c>
      <c r="M1119" s="168">
        <f>G1119*(1+L1119/100)</f>
        <v>0</v>
      </c>
      <c r="N1119" s="168">
        <v>0</v>
      </c>
      <c r="O1119" s="168">
        <f>ROUND(E1119*N1119,2)</f>
        <v>0</v>
      </c>
      <c r="P1119" s="168">
        <v>0</v>
      </c>
      <c r="Q1119" s="168">
        <f>ROUND(E1119*P1119,2)</f>
        <v>0</v>
      </c>
      <c r="R1119" s="168"/>
      <c r="S1119" s="168" t="s">
        <v>157</v>
      </c>
      <c r="T1119" s="169" t="s">
        <v>234</v>
      </c>
      <c r="U1119" s="156">
        <v>0</v>
      </c>
      <c r="V1119" s="156">
        <f>ROUND(E1119*U1119,2)</f>
        <v>0</v>
      </c>
      <c r="W1119" s="156"/>
      <c r="X1119" s="156" t="s">
        <v>1174</v>
      </c>
      <c r="Y1119" s="149"/>
      <c r="Z1119" s="149"/>
      <c r="AA1119" s="149"/>
      <c r="AB1119" s="149"/>
      <c r="AC1119" s="149"/>
      <c r="AD1119" s="149"/>
      <c r="AE1119" s="149"/>
      <c r="AF1119" s="149"/>
      <c r="AG1119" s="149" t="s">
        <v>1187</v>
      </c>
      <c r="AH1119" s="149"/>
      <c r="AI1119" s="149"/>
      <c r="AJ1119" s="149"/>
      <c r="AK1119" s="149"/>
      <c r="AL1119" s="149"/>
      <c r="AM1119" s="149"/>
      <c r="AN1119" s="149"/>
      <c r="AO1119" s="149"/>
      <c r="AP1119" s="149"/>
      <c r="AQ1119" s="149"/>
      <c r="AR1119" s="149"/>
      <c r="AS1119" s="149"/>
      <c r="AT1119" s="149"/>
      <c r="AU1119" s="149"/>
      <c r="AV1119" s="149"/>
      <c r="AW1119" s="149"/>
      <c r="AX1119" s="149"/>
      <c r="AY1119" s="149"/>
      <c r="AZ1119" s="149"/>
      <c r="BA1119" s="149"/>
      <c r="BB1119" s="149"/>
      <c r="BC1119" s="149"/>
      <c r="BD1119" s="149"/>
      <c r="BE1119" s="149"/>
      <c r="BF1119" s="149"/>
      <c r="BG1119" s="149"/>
      <c r="BH1119" s="149"/>
    </row>
    <row r="1120" spans="1:60" ht="22.5" outlineLevel="1" x14ac:dyDescent="0.2">
      <c r="A1120" s="154"/>
      <c r="B1120" s="155"/>
      <c r="C1120" s="253" t="s">
        <v>1228</v>
      </c>
      <c r="D1120" s="254"/>
      <c r="E1120" s="254"/>
      <c r="F1120" s="254"/>
      <c r="G1120" s="254"/>
      <c r="H1120" s="156"/>
      <c r="I1120" s="156"/>
      <c r="J1120" s="156"/>
      <c r="K1120" s="156"/>
      <c r="L1120" s="156"/>
      <c r="M1120" s="156"/>
      <c r="N1120" s="156"/>
      <c r="O1120" s="156"/>
      <c r="P1120" s="156"/>
      <c r="Q1120" s="156"/>
      <c r="R1120" s="156"/>
      <c r="S1120" s="156"/>
      <c r="T1120" s="156"/>
      <c r="U1120" s="156"/>
      <c r="V1120" s="156"/>
      <c r="W1120" s="156"/>
      <c r="X1120" s="156"/>
      <c r="Y1120" s="149"/>
      <c r="Z1120" s="149"/>
      <c r="AA1120" s="149"/>
      <c r="AB1120" s="149"/>
      <c r="AC1120" s="149"/>
      <c r="AD1120" s="149"/>
      <c r="AE1120" s="149"/>
      <c r="AF1120" s="149"/>
      <c r="AG1120" s="149" t="s">
        <v>161</v>
      </c>
      <c r="AH1120" s="149"/>
      <c r="AI1120" s="149"/>
      <c r="AJ1120" s="149"/>
      <c r="AK1120" s="149"/>
      <c r="AL1120" s="149"/>
      <c r="AM1120" s="149"/>
      <c r="AN1120" s="149"/>
      <c r="AO1120" s="149"/>
      <c r="AP1120" s="149"/>
      <c r="AQ1120" s="149"/>
      <c r="AR1120" s="149"/>
      <c r="AS1120" s="149"/>
      <c r="AT1120" s="149"/>
      <c r="AU1120" s="149"/>
      <c r="AV1120" s="149"/>
      <c r="AW1120" s="149"/>
      <c r="AX1120" s="149"/>
      <c r="AY1120" s="149"/>
      <c r="AZ1120" s="149"/>
      <c r="BA1120" s="175" t="str">
        <f>C1120</f>
        <v>Náklady zhotovitele, související s prováděním zkoušek a revizí předepsaných technickými normami nebo objednatelem a které jsou pro provedení díla nezbytné.</v>
      </c>
      <c r="BB1120" s="149"/>
      <c r="BC1120" s="149"/>
      <c r="BD1120" s="149"/>
      <c r="BE1120" s="149"/>
      <c r="BF1120" s="149"/>
      <c r="BG1120" s="149"/>
      <c r="BH1120" s="149"/>
    </row>
    <row r="1121" spans="1:60" outlineLevel="1" x14ac:dyDescent="0.2">
      <c r="A1121" s="154"/>
      <c r="B1121" s="155"/>
      <c r="C1121" s="255" t="s">
        <v>1229</v>
      </c>
      <c r="D1121" s="256"/>
      <c r="E1121" s="256"/>
      <c r="F1121" s="256"/>
      <c r="G1121" s="256"/>
      <c r="H1121" s="156"/>
      <c r="I1121" s="156"/>
      <c r="J1121" s="156"/>
      <c r="K1121" s="156"/>
      <c r="L1121" s="156"/>
      <c r="M1121" s="156"/>
      <c r="N1121" s="156"/>
      <c r="O1121" s="156"/>
      <c r="P1121" s="156"/>
      <c r="Q1121" s="156"/>
      <c r="R1121" s="156"/>
      <c r="S1121" s="156"/>
      <c r="T1121" s="156"/>
      <c r="U1121" s="156"/>
      <c r="V1121" s="156"/>
      <c r="W1121" s="156"/>
      <c r="X1121" s="156"/>
      <c r="Y1121" s="149"/>
      <c r="Z1121" s="149"/>
      <c r="AA1121" s="149"/>
      <c r="AB1121" s="149"/>
      <c r="AC1121" s="149"/>
      <c r="AD1121" s="149"/>
      <c r="AE1121" s="149"/>
      <c r="AF1121" s="149"/>
      <c r="AG1121" s="149" t="s">
        <v>161</v>
      </c>
      <c r="AH1121" s="149"/>
      <c r="AI1121" s="149"/>
      <c r="AJ1121" s="149"/>
      <c r="AK1121" s="149"/>
      <c r="AL1121" s="149"/>
      <c r="AM1121" s="149"/>
      <c r="AN1121" s="149"/>
      <c r="AO1121" s="149"/>
      <c r="AP1121" s="149"/>
      <c r="AQ1121" s="149"/>
      <c r="AR1121" s="149"/>
      <c r="AS1121" s="149"/>
      <c r="AT1121" s="149"/>
      <c r="AU1121" s="149"/>
      <c r="AV1121" s="149"/>
      <c r="AW1121" s="149"/>
      <c r="AX1121" s="149"/>
      <c r="AY1121" s="149"/>
      <c r="AZ1121" s="149"/>
      <c r="BA1121" s="149"/>
      <c r="BB1121" s="149"/>
      <c r="BC1121" s="149"/>
      <c r="BD1121" s="149"/>
      <c r="BE1121" s="149"/>
      <c r="BF1121" s="149"/>
      <c r="BG1121" s="149"/>
      <c r="BH1121" s="149"/>
    </row>
    <row r="1122" spans="1:60" outlineLevel="1" x14ac:dyDescent="0.2">
      <c r="A1122" s="154"/>
      <c r="B1122" s="155"/>
      <c r="C1122" s="255" t="s">
        <v>1230</v>
      </c>
      <c r="D1122" s="256"/>
      <c r="E1122" s="256"/>
      <c r="F1122" s="256"/>
      <c r="G1122" s="256"/>
      <c r="H1122" s="156"/>
      <c r="I1122" s="156"/>
      <c r="J1122" s="156"/>
      <c r="K1122" s="156"/>
      <c r="L1122" s="156"/>
      <c r="M1122" s="156"/>
      <c r="N1122" s="156"/>
      <c r="O1122" s="156"/>
      <c r="P1122" s="156"/>
      <c r="Q1122" s="156"/>
      <c r="R1122" s="156"/>
      <c r="S1122" s="156"/>
      <c r="T1122" s="156"/>
      <c r="U1122" s="156"/>
      <c r="V1122" s="156"/>
      <c r="W1122" s="156"/>
      <c r="X1122" s="156"/>
      <c r="Y1122" s="149"/>
      <c r="Z1122" s="149"/>
      <c r="AA1122" s="149"/>
      <c r="AB1122" s="149"/>
      <c r="AC1122" s="149"/>
      <c r="AD1122" s="149"/>
      <c r="AE1122" s="149"/>
      <c r="AF1122" s="149"/>
      <c r="AG1122" s="149" t="s">
        <v>161</v>
      </c>
      <c r="AH1122" s="149"/>
      <c r="AI1122" s="149"/>
      <c r="AJ1122" s="149"/>
      <c r="AK1122" s="149"/>
      <c r="AL1122" s="149"/>
      <c r="AM1122" s="149"/>
      <c r="AN1122" s="149"/>
      <c r="AO1122" s="149"/>
      <c r="AP1122" s="149"/>
      <c r="AQ1122" s="149"/>
      <c r="AR1122" s="149"/>
      <c r="AS1122" s="149"/>
      <c r="AT1122" s="149"/>
      <c r="AU1122" s="149"/>
      <c r="AV1122" s="149"/>
      <c r="AW1122" s="149"/>
      <c r="AX1122" s="149"/>
      <c r="AY1122" s="149"/>
      <c r="AZ1122" s="149"/>
      <c r="BA1122" s="149"/>
      <c r="BB1122" s="149"/>
      <c r="BC1122" s="149"/>
      <c r="BD1122" s="149"/>
      <c r="BE1122" s="149"/>
      <c r="BF1122" s="149"/>
      <c r="BG1122" s="149"/>
      <c r="BH1122" s="149"/>
    </row>
    <row r="1123" spans="1:60" outlineLevel="1" x14ac:dyDescent="0.2">
      <c r="A1123" s="154"/>
      <c r="B1123" s="155"/>
      <c r="C1123" s="255" t="s">
        <v>1231</v>
      </c>
      <c r="D1123" s="256"/>
      <c r="E1123" s="256"/>
      <c r="F1123" s="256"/>
      <c r="G1123" s="256"/>
      <c r="H1123" s="156"/>
      <c r="I1123" s="156"/>
      <c r="J1123" s="156"/>
      <c r="K1123" s="156"/>
      <c r="L1123" s="156"/>
      <c r="M1123" s="156"/>
      <c r="N1123" s="156"/>
      <c r="O1123" s="156"/>
      <c r="P1123" s="156"/>
      <c r="Q1123" s="156"/>
      <c r="R1123" s="156"/>
      <c r="S1123" s="156"/>
      <c r="T1123" s="156"/>
      <c r="U1123" s="156"/>
      <c r="V1123" s="156"/>
      <c r="W1123" s="156"/>
      <c r="X1123" s="156"/>
      <c r="Y1123" s="149"/>
      <c r="Z1123" s="149"/>
      <c r="AA1123" s="149"/>
      <c r="AB1123" s="149"/>
      <c r="AC1123" s="149"/>
      <c r="AD1123" s="149"/>
      <c r="AE1123" s="149"/>
      <c r="AF1123" s="149"/>
      <c r="AG1123" s="149" t="s">
        <v>161</v>
      </c>
      <c r="AH1123" s="149"/>
      <c r="AI1123" s="149"/>
      <c r="AJ1123" s="149"/>
      <c r="AK1123" s="149"/>
      <c r="AL1123" s="149"/>
      <c r="AM1123" s="149"/>
      <c r="AN1123" s="149"/>
      <c r="AO1123" s="149"/>
      <c r="AP1123" s="149"/>
      <c r="AQ1123" s="149"/>
      <c r="AR1123" s="149"/>
      <c r="AS1123" s="149"/>
      <c r="AT1123" s="149"/>
      <c r="AU1123" s="149"/>
      <c r="AV1123" s="149"/>
      <c r="AW1123" s="149"/>
      <c r="AX1123" s="149"/>
      <c r="AY1123" s="149"/>
      <c r="AZ1123" s="149"/>
      <c r="BA1123" s="149"/>
      <c r="BB1123" s="149"/>
      <c r="BC1123" s="149"/>
      <c r="BD1123" s="149"/>
      <c r="BE1123" s="149"/>
      <c r="BF1123" s="149"/>
      <c r="BG1123" s="149"/>
      <c r="BH1123" s="149"/>
    </row>
    <row r="1124" spans="1:60" outlineLevel="1" x14ac:dyDescent="0.2">
      <c r="A1124" s="154"/>
      <c r="B1124" s="155"/>
      <c r="C1124" s="189" t="s">
        <v>1176</v>
      </c>
      <c r="D1124" s="190"/>
      <c r="E1124" s="157"/>
      <c r="F1124" s="157"/>
      <c r="G1124" s="157"/>
      <c r="H1124" s="156"/>
      <c r="I1124" s="156"/>
      <c r="J1124" s="156"/>
      <c r="K1124" s="156"/>
      <c r="L1124" s="156"/>
      <c r="M1124" s="156"/>
      <c r="N1124" s="156"/>
      <c r="O1124" s="156"/>
      <c r="P1124" s="156"/>
      <c r="Q1124" s="156"/>
      <c r="R1124" s="156"/>
      <c r="S1124" s="156"/>
      <c r="T1124" s="156"/>
      <c r="U1124" s="156"/>
      <c r="V1124" s="156"/>
      <c r="W1124" s="156"/>
      <c r="X1124" s="156"/>
      <c r="Y1124" s="149"/>
      <c r="Z1124" s="149"/>
      <c r="AA1124" s="149"/>
      <c r="AB1124" s="149"/>
      <c r="AC1124" s="149"/>
      <c r="AD1124" s="149"/>
      <c r="AE1124" s="149"/>
      <c r="AF1124" s="149"/>
      <c r="AG1124" s="149" t="s">
        <v>161</v>
      </c>
      <c r="AH1124" s="149"/>
      <c r="AI1124" s="149"/>
      <c r="AJ1124" s="149"/>
      <c r="AK1124" s="149"/>
      <c r="AL1124" s="149"/>
      <c r="AM1124" s="149"/>
      <c r="AN1124" s="149"/>
      <c r="AO1124" s="149"/>
      <c r="AP1124" s="149"/>
      <c r="AQ1124" s="149"/>
      <c r="AR1124" s="149"/>
      <c r="AS1124" s="149"/>
      <c r="AT1124" s="149"/>
      <c r="AU1124" s="149"/>
      <c r="AV1124" s="149"/>
      <c r="AW1124" s="149"/>
      <c r="AX1124" s="149"/>
      <c r="AY1124" s="149"/>
      <c r="AZ1124" s="149"/>
      <c r="BA1124" s="149"/>
      <c r="BB1124" s="149"/>
      <c r="BC1124" s="149"/>
      <c r="BD1124" s="149"/>
      <c r="BE1124" s="149"/>
      <c r="BF1124" s="149"/>
      <c r="BG1124" s="149"/>
      <c r="BH1124" s="149"/>
    </row>
    <row r="1125" spans="1:60" outlineLevel="1" x14ac:dyDescent="0.2">
      <c r="A1125" s="154"/>
      <c r="B1125" s="155"/>
      <c r="C1125" s="255" t="s">
        <v>1232</v>
      </c>
      <c r="D1125" s="256"/>
      <c r="E1125" s="256"/>
      <c r="F1125" s="256"/>
      <c r="G1125" s="256"/>
      <c r="H1125" s="156"/>
      <c r="I1125" s="156"/>
      <c r="J1125" s="156"/>
      <c r="K1125" s="156"/>
      <c r="L1125" s="156"/>
      <c r="M1125" s="156"/>
      <c r="N1125" s="156"/>
      <c r="O1125" s="156"/>
      <c r="P1125" s="156"/>
      <c r="Q1125" s="156"/>
      <c r="R1125" s="156"/>
      <c r="S1125" s="156"/>
      <c r="T1125" s="156"/>
      <c r="U1125" s="156"/>
      <c r="V1125" s="156"/>
      <c r="W1125" s="156"/>
      <c r="X1125" s="156"/>
      <c r="Y1125" s="149"/>
      <c r="Z1125" s="149"/>
      <c r="AA1125" s="149"/>
      <c r="AB1125" s="149"/>
      <c r="AC1125" s="149"/>
      <c r="AD1125" s="149"/>
      <c r="AE1125" s="149"/>
      <c r="AF1125" s="149"/>
      <c r="AG1125" s="149" t="s">
        <v>161</v>
      </c>
      <c r="AH1125" s="149"/>
      <c r="AI1125" s="149"/>
      <c r="AJ1125" s="149"/>
      <c r="AK1125" s="149"/>
      <c r="AL1125" s="149"/>
      <c r="AM1125" s="149"/>
      <c r="AN1125" s="149"/>
      <c r="AO1125" s="149"/>
      <c r="AP1125" s="149"/>
      <c r="AQ1125" s="149"/>
      <c r="AR1125" s="149"/>
      <c r="AS1125" s="149"/>
      <c r="AT1125" s="149"/>
      <c r="AU1125" s="149"/>
      <c r="AV1125" s="149"/>
      <c r="AW1125" s="149"/>
      <c r="AX1125" s="149"/>
      <c r="AY1125" s="149"/>
      <c r="AZ1125" s="149"/>
      <c r="BA1125" s="149"/>
      <c r="BB1125" s="149"/>
      <c r="BC1125" s="149"/>
      <c r="BD1125" s="149"/>
      <c r="BE1125" s="149"/>
      <c r="BF1125" s="149"/>
      <c r="BG1125" s="149"/>
      <c r="BH1125" s="149"/>
    </row>
    <row r="1126" spans="1:60" outlineLevel="1" x14ac:dyDescent="0.2">
      <c r="A1126" s="154"/>
      <c r="B1126" s="155"/>
      <c r="C1126" s="255" t="s">
        <v>1233</v>
      </c>
      <c r="D1126" s="256"/>
      <c r="E1126" s="256"/>
      <c r="F1126" s="256"/>
      <c r="G1126" s="256"/>
      <c r="H1126" s="156"/>
      <c r="I1126" s="156"/>
      <c r="J1126" s="156"/>
      <c r="K1126" s="156"/>
      <c r="L1126" s="156"/>
      <c r="M1126" s="156"/>
      <c r="N1126" s="156"/>
      <c r="O1126" s="156"/>
      <c r="P1126" s="156"/>
      <c r="Q1126" s="156"/>
      <c r="R1126" s="156"/>
      <c r="S1126" s="156"/>
      <c r="T1126" s="156"/>
      <c r="U1126" s="156"/>
      <c r="V1126" s="156"/>
      <c r="W1126" s="156"/>
      <c r="X1126" s="156"/>
      <c r="Y1126" s="149"/>
      <c r="Z1126" s="149"/>
      <c r="AA1126" s="149"/>
      <c r="AB1126" s="149"/>
      <c r="AC1126" s="149"/>
      <c r="AD1126" s="149"/>
      <c r="AE1126" s="149"/>
      <c r="AF1126" s="149"/>
      <c r="AG1126" s="149" t="s">
        <v>161</v>
      </c>
      <c r="AH1126" s="149"/>
      <c r="AI1126" s="149"/>
      <c r="AJ1126" s="149"/>
      <c r="AK1126" s="149"/>
      <c r="AL1126" s="149"/>
      <c r="AM1126" s="149"/>
      <c r="AN1126" s="149"/>
      <c r="AO1126" s="149"/>
      <c r="AP1126" s="149"/>
      <c r="AQ1126" s="149"/>
      <c r="AR1126" s="149"/>
      <c r="AS1126" s="149"/>
      <c r="AT1126" s="149"/>
      <c r="AU1126" s="149"/>
      <c r="AV1126" s="149"/>
      <c r="AW1126" s="149"/>
      <c r="AX1126" s="149"/>
      <c r="AY1126" s="149"/>
      <c r="AZ1126" s="149"/>
      <c r="BA1126" s="149"/>
      <c r="BB1126" s="149"/>
      <c r="BC1126" s="149"/>
      <c r="BD1126" s="149"/>
      <c r="BE1126" s="149"/>
      <c r="BF1126" s="149"/>
      <c r="BG1126" s="149"/>
      <c r="BH1126" s="149"/>
    </row>
    <row r="1127" spans="1:60" outlineLevel="1" x14ac:dyDescent="0.2">
      <c r="A1127" s="154"/>
      <c r="B1127" s="155"/>
      <c r="C1127" s="255" t="s">
        <v>1188</v>
      </c>
      <c r="D1127" s="256"/>
      <c r="E1127" s="256"/>
      <c r="F1127" s="256"/>
      <c r="G1127" s="256"/>
      <c r="H1127" s="156"/>
      <c r="I1127" s="156"/>
      <c r="J1127" s="156"/>
      <c r="K1127" s="156"/>
      <c r="L1127" s="156"/>
      <c r="M1127" s="156"/>
      <c r="N1127" s="156"/>
      <c r="O1127" s="156"/>
      <c r="P1127" s="156"/>
      <c r="Q1127" s="156"/>
      <c r="R1127" s="156"/>
      <c r="S1127" s="156"/>
      <c r="T1127" s="156"/>
      <c r="U1127" s="156"/>
      <c r="V1127" s="156"/>
      <c r="W1127" s="156"/>
      <c r="X1127" s="156"/>
      <c r="Y1127" s="149"/>
      <c r="Z1127" s="149"/>
      <c r="AA1127" s="149"/>
      <c r="AB1127" s="149"/>
      <c r="AC1127" s="149"/>
      <c r="AD1127" s="149"/>
      <c r="AE1127" s="149"/>
      <c r="AF1127" s="149"/>
      <c r="AG1127" s="149" t="s">
        <v>161</v>
      </c>
      <c r="AH1127" s="149"/>
      <c r="AI1127" s="149"/>
      <c r="AJ1127" s="149"/>
      <c r="AK1127" s="149"/>
      <c r="AL1127" s="149"/>
      <c r="AM1127" s="149"/>
      <c r="AN1127" s="149"/>
      <c r="AO1127" s="149"/>
      <c r="AP1127" s="149"/>
      <c r="AQ1127" s="149"/>
      <c r="AR1127" s="149"/>
      <c r="AS1127" s="149"/>
      <c r="AT1127" s="149"/>
      <c r="AU1127" s="149"/>
      <c r="AV1127" s="149"/>
      <c r="AW1127" s="149"/>
      <c r="AX1127" s="149"/>
      <c r="AY1127" s="149"/>
      <c r="AZ1127" s="149"/>
      <c r="BA1127" s="149"/>
      <c r="BB1127" s="149"/>
      <c r="BC1127" s="149"/>
      <c r="BD1127" s="149"/>
      <c r="BE1127" s="149"/>
      <c r="BF1127" s="149"/>
      <c r="BG1127" s="149"/>
      <c r="BH1127" s="149"/>
    </row>
    <row r="1128" spans="1:60" outlineLevel="1" x14ac:dyDescent="0.2">
      <c r="A1128" s="165">
        <v>320</v>
      </c>
      <c r="B1128" s="166" t="s">
        <v>1189</v>
      </c>
      <c r="C1128" s="180" t="s">
        <v>1190</v>
      </c>
      <c r="D1128" s="181" t="s">
        <v>1173</v>
      </c>
      <c r="E1128" s="168">
        <v>1</v>
      </c>
      <c r="F1128" s="167"/>
      <c r="G1128" s="168">
        <f>ROUND(E1128*F1128,2)</f>
        <v>0</v>
      </c>
      <c r="H1128" s="167"/>
      <c r="I1128" s="168">
        <f>ROUND(E1128*H1128,2)</f>
        <v>0</v>
      </c>
      <c r="J1128" s="167"/>
      <c r="K1128" s="168">
        <f>ROUND(E1128*J1128,2)</f>
        <v>0</v>
      </c>
      <c r="L1128" s="168">
        <v>21</v>
      </c>
      <c r="M1128" s="168">
        <f>G1128*(1+L1128/100)</f>
        <v>0</v>
      </c>
      <c r="N1128" s="168">
        <v>0</v>
      </c>
      <c r="O1128" s="168">
        <f>ROUND(E1128*N1128,2)</f>
        <v>0</v>
      </c>
      <c r="P1128" s="168">
        <v>0</v>
      </c>
      <c r="Q1128" s="168">
        <f>ROUND(E1128*P1128,2)</f>
        <v>0</v>
      </c>
      <c r="R1128" s="168"/>
      <c r="S1128" s="168" t="s">
        <v>157</v>
      </c>
      <c r="T1128" s="169" t="s">
        <v>234</v>
      </c>
      <c r="U1128" s="156">
        <v>0</v>
      </c>
      <c r="V1128" s="156">
        <f>ROUND(E1128*U1128,2)</f>
        <v>0</v>
      </c>
      <c r="W1128" s="156"/>
      <c r="X1128" s="156" t="s">
        <v>1174</v>
      </c>
      <c r="Y1128" s="149"/>
      <c r="Z1128" s="149"/>
      <c r="AA1128" s="149"/>
      <c r="AB1128" s="149"/>
      <c r="AC1128" s="149"/>
      <c r="AD1128" s="149"/>
      <c r="AE1128" s="149"/>
      <c r="AF1128" s="149"/>
      <c r="AG1128" s="149" t="s">
        <v>1175</v>
      </c>
      <c r="AH1128" s="149"/>
      <c r="AI1128" s="149"/>
      <c r="AJ1128" s="149"/>
      <c r="AK1128" s="149"/>
      <c r="AL1128" s="149"/>
      <c r="AM1128" s="149"/>
      <c r="AN1128" s="149"/>
      <c r="AO1128" s="149"/>
      <c r="AP1128" s="149"/>
      <c r="AQ1128" s="149"/>
      <c r="AR1128" s="149"/>
      <c r="AS1128" s="149"/>
      <c r="AT1128" s="149"/>
      <c r="AU1128" s="149"/>
      <c r="AV1128" s="149"/>
      <c r="AW1128" s="149"/>
      <c r="AX1128" s="149"/>
      <c r="AY1128" s="149"/>
      <c r="AZ1128" s="149"/>
      <c r="BA1128" s="149"/>
      <c r="BB1128" s="149"/>
      <c r="BC1128" s="149"/>
      <c r="BD1128" s="149"/>
      <c r="BE1128" s="149"/>
      <c r="BF1128" s="149"/>
      <c r="BG1128" s="149"/>
      <c r="BH1128" s="149"/>
    </row>
    <row r="1129" spans="1:60" ht="22.5" outlineLevel="1" x14ac:dyDescent="0.2">
      <c r="A1129" s="154"/>
      <c r="B1129" s="155"/>
      <c r="C1129" s="253" t="s">
        <v>1191</v>
      </c>
      <c r="D1129" s="254"/>
      <c r="E1129" s="254"/>
      <c r="F1129" s="254"/>
      <c r="G1129" s="254"/>
      <c r="H1129" s="156"/>
      <c r="I1129" s="156"/>
      <c r="J1129" s="156"/>
      <c r="K1129" s="156"/>
      <c r="L1129" s="156"/>
      <c r="M1129" s="156"/>
      <c r="N1129" s="156"/>
      <c r="O1129" s="156"/>
      <c r="P1129" s="156"/>
      <c r="Q1129" s="156"/>
      <c r="R1129" s="156"/>
      <c r="S1129" s="156"/>
      <c r="T1129" s="156"/>
      <c r="U1129" s="156"/>
      <c r="V1129" s="156"/>
      <c r="W1129" s="156"/>
      <c r="X1129" s="156"/>
      <c r="Y1129" s="149"/>
      <c r="Z1129" s="149"/>
      <c r="AA1129" s="149"/>
      <c r="AB1129" s="149"/>
      <c r="AC1129" s="149"/>
      <c r="AD1129" s="149"/>
      <c r="AE1129" s="149"/>
      <c r="AF1129" s="149"/>
      <c r="AG1129" s="149" t="s">
        <v>161</v>
      </c>
      <c r="AH1129" s="149"/>
      <c r="AI1129" s="149"/>
      <c r="AJ1129" s="149"/>
      <c r="AK1129" s="149"/>
      <c r="AL1129" s="149"/>
      <c r="AM1129" s="149"/>
      <c r="AN1129" s="149"/>
      <c r="AO1129" s="149"/>
      <c r="AP1129" s="149"/>
      <c r="AQ1129" s="149"/>
      <c r="AR1129" s="149"/>
      <c r="AS1129" s="149"/>
      <c r="AT1129" s="149"/>
      <c r="AU1129" s="149"/>
      <c r="AV1129" s="149"/>
      <c r="AW1129" s="149"/>
      <c r="AX1129" s="149"/>
      <c r="AY1129" s="149"/>
      <c r="AZ1129" s="149"/>
      <c r="BA1129" s="175" t="str">
        <f>C1129</f>
        <v>Náklady na vyhotovení dokumentace skutečného provedení stavby a její předání objednateli v požadované formě a požadovaném počtu.</v>
      </c>
      <c r="BB1129" s="149"/>
      <c r="BC1129" s="149"/>
      <c r="BD1129" s="149"/>
      <c r="BE1129" s="149"/>
      <c r="BF1129" s="149"/>
      <c r="BG1129" s="149"/>
      <c r="BH1129" s="149"/>
    </row>
    <row r="1130" spans="1:60" x14ac:dyDescent="0.2">
      <c r="A1130" s="3"/>
      <c r="B1130" s="4"/>
      <c r="C1130" s="191"/>
      <c r="D1130" s="192"/>
      <c r="E1130" s="151"/>
      <c r="F1130" s="151"/>
      <c r="G1130" s="151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AE1130">
        <v>15</v>
      </c>
      <c r="AF1130">
        <v>21</v>
      </c>
      <c r="AG1130" t="s">
        <v>139</v>
      </c>
    </row>
    <row r="1131" spans="1:60" x14ac:dyDescent="0.2">
      <c r="A1131" s="152"/>
      <c r="B1131" s="153" t="s">
        <v>31</v>
      </c>
      <c r="C1131" s="193"/>
      <c r="D1131" s="194"/>
      <c r="E1131" s="195"/>
      <c r="F1131" s="195"/>
      <c r="G1131" s="176">
        <f>G8+G28+G103+G262+G278+G285+G290+G301+G392+G397+G422+G424+G428+G434+G440+G448+G462+G498+G552+G554+G602+G604+G608+G614+G636+G649+G672+G675+G677+G736+G741+G744+G746+G803+G807+G818+G853+G877+G900+G905+G956+G961+G1060+G1065+G1079+G1099+G1106+G1118</f>
        <v>0</v>
      </c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AE1131">
        <f>SUMIF(L7:L1129,AE1130,G7:G1129)</f>
        <v>0</v>
      </c>
      <c r="AF1131">
        <f>SUMIF(L7:L1129,AF1130,G7:G1129)</f>
        <v>0</v>
      </c>
      <c r="AG1131" t="s">
        <v>1192</v>
      </c>
    </row>
    <row r="1132" spans="1:60" x14ac:dyDescent="0.2">
      <c r="A1132" s="3"/>
      <c r="B1132" s="4"/>
      <c r="C1132" s="191"/>
      <c r="D1132" s="192"/>
      <c r="E1132" s="151"/>
      <c r="F1132" s="151"/>
      <c r="G1132" s="151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</row>
    <row r="1133" spans="1:60" x14ac:dyDescent="0.2">
      <c r="A1133" s="3"/>
      <c r="B1133" s="4"/>
      <c r="C1133" s="191"/>
      <c r="D1133" s="192"/>
      <c r="E1133" s="151"/>
      <c r="F1133" s="151"/>
      <c r="G1133" s="151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</row>
    <row r="1134" spans="1:60" x14ac:dyDescent="0.2">
      <c r="A1134" s="261" t="s">
        <v>1193</v>
      </c>
      <c r="B1134" s="261"/>
      <c r="C1134" s="262"/>
      <c r="D1134" s="6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</row>
    <row r="1135" spans="1:60" x14ac:dyDescent="0.2">
      <c r="A1135" s="263"/>
      <c r="B1135" s="264"/>
      <c r="C1135" s="265"/>
      <c r="D1135" s="264"/>
      <c r="E1135" s="264"/>
      <c r="F1135" s="264"/>
      <c r="G1135" s="266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AG1135" t="s">
        <v>1194</v>
      </c>
    </row>
    <row r="1136" spans="1:60" x14ac:dyDescent="0.2">
      <c r="A1136" s="267"/>
      <c r="B1136" s="268"/>
      <c r="C1136" s="269"/>
      <c r="D1136" s="268"/>
      <c r="E1136" s="268"/>
      <c r="F1136" s="268"/>
      <c r="G1136" s="270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</row>
    <row r="1137" spans="1:33" x14ac:dyDescent="0.2">
      <c r="A1137" s="267"/>
      <c r="B1137" s="268"/>
      <c r="C1137" s="269"/>
      <c r="D1137" s="268"/>
      <c r="E1137" s="268"/>
      <c r="F1137" s="268"/>
      <c r="G1137" s="270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</row>
    <row r="1138" spans="1:33" x14ac:dyDescent="0.2">
      <c r="A1138" s="267"/>
      <c r="B1138" s="268"/>
      <c r="C1138" s="269"/>
      <c r="D1138" s="268"/>
      <c r="E1138" s="268"/>
      <c r="F1138" s="268"/>
      <c r="G1138" s="270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</row>
    <row r="1139" spans="1:33" x14ac:dyDescent="0.2">
      <c r="A1139" s="271"/>
      <c r="B1139" s="272"/>
      <c r="C1139" s="273"/>
      <c r="D1139" s="272"/>
      <c r="E1139" s="272"/>
      <c r="F1139" s="272"/>
      <c r="G1139" s="274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</row>
    <row r="1140" spans="1:33" x14ac:dyDescent="0.2">
      <c r="A1140" s="3"/>
      <c r="B1140" s="4"/>
      <c r="C1140" s="178"/>
      <c r="D1140" s="6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</row>
    <row r="1141" spans="1:33" x14ac:dyDescent="0.2">
      <c r="C1141" s="179"/>
      <c r="D1141" s="10"/>
      <c r="AG1141" t="s">
        <v>1234</v>
      </c>
    </row>
    <row r="1142" spans="1:33" x14ac:dyDescent="0.2">
      <c r="D1142" s="10"/>
    </row>
    <row r="1143" spans="1:33" x14ac:dyDescent="0.2">
      <c r="D1143" s="10"/>
    </row>
    <row r="1144" spans="1:33" x14ac:dyDescent="0.2">
      <c r="D1144" s="10"/>
    </row>
    <row r="1145" spans="1:33" x14ac:dyDescent="0.2">
      <c r="D1145" s="10"/>
    </row>
    <row r="1146" spans="1:33" x14ac:dyDescent="0.2">
      <c r="D1146" s="10"/>
    </row>
    <row r="1147" spans="1:33" x14ac:dyDescent="0.2">
      <c r="D1147" s="10"/>
    </row>
    <row r="1148" spans="1:33" x14ac:dyDescent="0.2">
      <c r="D1148" s="10"/>
    </row>
    <row r="1149" spans="1:33" x14ac:dyDescent="0.2">
      <c r="D1149" s="10"/>
    </row>
    <row r="1150" spans="1:33" x14ac:dyDescent="0.2">
      <c r="D1150" s="10"/>
    </row>
    <row r="1151" spans="1:33" x14ac:dyDescent="0.2">
      <c r="D1151" s="10"/>
    </row>
    <row r="1152" spans="1:33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262">
    <mergeCell ref="A1:G1"/>
    <mergeCell ref="C2:G2"/>
    <mergeCell ref="C3:G3"/>
    <mergeCell ref="A1134:C1134"/>
    <mergeCell ref="A1135:G1139"/>
    <mergeCell ref="C10:G10"/>
    <mergeCell ref="C20:G20"/>
    <mergeCell ref="C25:G25"/>
    <mergeCell ref="C44:G44"/>
    <mergeCell ref="C79:G79"/>
    <mergeCell ref="C88:G88"/>
    <mergeCell ref="C92:G92"/>
    <mergeCell ref="C96:G96"/>
    <mergeCell ref="C100:G100"/>
    <mergeCell ref="C105:G105"/>
    <mergeCell ref="C48:G48"/>
    <mergeCell ref="C52:G52"/>
    <mergeCell ref="C62:G62"/>
    <mergeCell ref="C65:G65"/>
    <mergeCell ref="C68:G68"/>
    <mergeCell ref="C69:G69"/>
    <mergeCell ref="C267:G267"/>
    <mergeCell ref="C272:G272"/>
    <mergeCell ref="C284:G284"/>
    <mergeCell ref="C287:G287"/>
    <mergeCell ref="C298:G298"/>
    <mergeCell ref="C300:G300"/>
    <mergeCell ref="C132:G132"/>
    <mergeCell ref="C139:G139"/>
    <mergeCell ref="C191:G191"/>
    <mergeCell ref="C196:G196"/>
    <mergeCell ref="C214:G214"/>
    <mergeCell ref="C264:G264"/>
    <mergeCell ref="C321:G321"/>
    <mergeCell ref="C322:G322"/>
    <mergeCell ref="C333:G333"/>
    <mergeCell ref="C339:G339"/>
    <mergeCell ref="C381:G381"/>
    <mergeCell ref="C394:G394"/>
    <mergeCell ref="C303:G303"/>
    <mergeCell ref="C306:G306"/>
    <mergeCell ref="C307:G307"/>
    <mergeCell ref="C308:G308"/>
    <mergeCell ref="C309:G309"/>
    <mergeCell ref="C320:G320"/>
    <mergeCell ref="C410:G410"/>
    <mergeCell ref="C426:G426"/>
    <mergeCell ref="C430:G430"/>
    <mergeCell ref="C431:G431"/>
    <mergeCell ref="C432:G432"/>
    <mergeCell ref="C433:G433"/>
    <mergeCell ref="C395:G395"/>
    <mergeCell ref="C401:G401"/>
    <mergeCell ref="C406:G406"/>
    <mergeCell ref="C407:G407"/>
    <mergeCell ref="C408:G408"/>
    <mergeCell ref="C409:G409"/>
    <mergeCell ref="C468:G468"/>
    <mergeCell ref="C470:G470"/>
    <mergeCell ref="C472:G472"/>
    <mergeCell ref="C474:G474"/>
    <mergeCell ref="C477:G477"/>
    <mergeCell ref="C500:G500"/>
    <mergeCell ref="C436:G436"/>
    <mergeCell ref="C442:G442"/>
    <mergeCell ref="C445:G445"/>
    <mergeCell ref="C454:G454"/>
    <mergeCell ref="C464:G464"/>
    <mergeCell ref="C466:G466"/>
    <mergeCell ref="C529:G529"/>
    <mergeCell ref="C531:G531"/>
    <mergeCell ref="C533:G533"/>
    <mergeCell ref="C546:G546"/>
    <mergeCell ref="C557:G557"/>
    <mergeCell ref="C561:G561"/>
    <mergeCell ref="C505:G505"/>
    <mergeCell ref="C506:G506"/>
    <mergeCell ref="C510:G510"/>
    <mergeCell ref="C512:G512"/>
    <mergeCell ref="C521:G521"/>
    <mergeCell ref="C522:G522"/>
    <mergeCell ref="C626:G626"/>
    <mergeCell ref="C628:G628"/>
    <mergeCell ref="C630:G630"/>
    <mergeCell ref="C632:G632"/>
    <mergeCell ref="C635:G635"/>
    <mergeCell ref="C638:G638"/>
    <mergeCell ref="C610:G610"/>
    <mergeCell ref="C616:G616"/>
    <mergeCell ref="C618:G618"/>
    <mergeCell ref="C620:G620"/>
    <mergeCell ref="C622:G622"/>
    <mergeCell ref="C624:G624"/>
    <mergeCell ref="C653:G653"/>
    <mergeCell ref="C655:G655"/>
    <mergeCell ref="C657:G657"/>
    <mergeCell ref="C659:G659"/>
    <mergeCell ref="C661:G661"/>
    <mergeCell ref="C663:G663"/>
    <mergeCell ref="C640:G640"/>
    <mergeCell ref="C642:G642"/>
    <mergeCell ref="C644:G644"/>
    <mergeCell ref="C646:G646"/>
    <mergeCell ref="C648:G648"/>
    <mergeCell ref="C651:G651"/>
    <mergeCell ref="C680:G680"/>
    <mergeCell ref="C681:G681"/>
    <mergeCell ref="C682:G682"/>
    <mergeCell ref="C683:G683"/>
    <mergeCell ref="C684:G684"/>
    <mergeCell ref="C685:G685"/>
    <mergeCell ref="C665:G665"/>
    <mergeCell ref="C667:G667"/>
    <mergeCell ref="C669:G669"/>
    <mergeCell ref="C671:G671"/>
    <mergeCell ref="C674:G674"/>
    <mergeCell ref="C679:G679"/>
    <mergeCell ref="C693:G693"/>
    <mergeCell ref="C696:G696"/>
    <mergeCell ref="C697:G697"/>
    <mergeCell ref="C698:G698"/>
    <mergeCell ref="C699:G699"/>
    <mergeCell ref="C700:G700"/>
    <mergeCell ref="C687:G687"/>
    <mergeCell ref="C688:G688"/>
    <mergeCell ref="C689:G689"/>
    <mergeCell ref="C690:G690"/>
    <mergeCell ref="C691:G691"/>
    <mergeCell ref="C692:G692"/>
    <mergeCell ref="C708:G708"/>
    <mergeCell ref="C709:G709"/>
    <mergeCell ref="C710:G710"/>
    <mergeCell ref="C712:G712"/>
    <mergeCell ref="C713:G713"/>
    <mergeCell ref="C714:G714"/>
    <mergeCell ref="C701:G701"/>
    <mergeCell ref="C702:G702"/>
    <mergeCell ref="C704:G704"/>
    <mergeCell ref="C705:G705"/>
    <mergeCell ref="C706:G706"/>
    <mergeCell ref="C707:G707"/>
    <mergeCell ref="C722:G722"/>
    <mergeCell ref="C723:G723"/>
    <mergeCell ref="C724:G724"/>
    <mergeCell ref="C725:G725"/>
    <mergeCell ref="C726:G726"/>
    <mergeCell ref="C728:G728"/>
    <mergeCell ref="C715:G715"/>
    <mergeCell ref="C716:G716"/>
    <mergeCell ref="C717:G717"/>
    <mergeCell ref="C718:G718"/>
    <mergeCell ref="C720:G720"/>
    <mergeCell ref="C721:G721"/>
    <mergeCell ref="C738:G738"/>
    <mergeCell ref="C770:G770"/>
    <mergeCell ref="C824:G824"/>
    <mergeCell ref="C825:G825"/>
    <mergeCell ref="C826:G826"/>
    <mergeCell ref="C827:G827"/>
    <mergeCell ref="C729:G729"/>
    <mergeCell ref="C730:G730"/>
    <mergeCell ref="C731:G731"/>
    <mergeCell ref="C732:G732"/>
    <mergeCell ref="C733:G733"/>
    <mergeCell ref="C734:G734"/>
    <mergeCell ref="C881:G881"/>
    <mergeCell ref="C888:G888"/>
    <mergeCell ref="C889:G889"/>
    <mergeCell ref="C902:G902"/>
    <mergeCell ref="C907:G907"/>
    <mergeCell ref="C908:G908"/>
    <mergeCell ref="C828:G828"/>
    <mergeCell ref="C829:G829"/>
    <mergeCell ref="C855:G855"/>
    <mergeCell ref="C856:G856"/>
    <mergeCell ref="C879:G879"/>
    <mergeCell ref="C880:G880"/>
    <mergeCell ref="C915:G915"/>
    <mergeCell ref="C916:G916"/>
    <mergeCell ref="C945:G945"/>
    <mergeCell ref="C951:G951"/>
    <mergeCell ref="C958:G958"/>
    <mergeCell ref="C963:G963"/>
    <mergeCell ref="C909:G909"/>
    <mergeCell ref="C910:G910"/>
    <mergeCell ref="C911:G911"/>
    <mergeCell ref="C912:G912"/>
    <mergeCell ref="C913:G913"/>
    <mergeCell ref="C914:G914"/>
    <mergeCell ref="C977:G977"/>
    <mergeCell ref="C979:G979"/>
    <mergeCell ref="C981:G981"/>
    <mergeCell ref="C983:G983"/>
    <mergeCell ref="C985:G985"/>
    <mergeCell ref="C987:G987"/>
    <mergeCell ref="C965:G965"/>
    <mergeCell ref="C967:G967"/>
    <mergeCell ref="C969:G969"/>
    <mergeCell ref="C971:G971"/>
    <mergeCell ref="C973:G973"/>
    <mergeCell ref="C975:G975"/>
    <mergeCell ref="C1001:G1001"/>
    <mergeCell ref="C1003:G1003"/>
    <mergeCell ref="C1005:G1005"/>
    <mergeCell ref="C1007:G1007"/>
    <mergeCell ref="C1009:G1009"/>
    <mergeCell ref="C1011:G1011"/>
    <mergeCell ref="C989:G989"/>
    <mergeCell ref="C991:G991"/>
    <mergeCell ref="C993:G993"/>
    <mergeCell ref="C995:G995"/>
    <mergeCell ref="C997:G997"/>
    <mergeCell ref="C999:G999"/>
    <mergeCell ref="C1028:G1028"/>
    <mergeCell ref="C1041:G1041"/>
    <mergeCell ref="C1042:G1042"/>
    <mergeCell ref="C1043:G1043"/>
    <mergeCell ref="C1044:G1044"/>
    <mergeCell ref="C1045:G1045"/>
    <mergeCell ref="C1013:G1013"/>
    <mergeCell ref="C1015:G1015"/>
    <mergeCell ref="C1020:G1020"/>
    <mergeCell ref="C1022:G1022"/>
    <mergeCell ref="C1024:G1024"/>
    <mergeCell ref="C1026:G1026"/>
    <mergeCell ref="C1074:G1074"/>
    <mergeCell ref="C1075:G1075"/>
    <mergeCell ref="C1076:G1076"/>
    <mergeCell ref="C1081:G1081"/>
    <mergeCell ref="C1082:G1082"/>
    <mergeCell ref="C1084:G1084"/>
    <mergeCell ref="C1046:G1046"/>
    <mergeCell ref="C1062:G1062"/>
    <mergeCell ref="C1064:G1064"/>
    <mergeCell ref="C1067:G1067"/>
    <mergeCell ref="C1070:G1070"/>
    <mergeCell ref="C1073:G1073"/>
    <mergeCell ref="C1091:G1091"/>
    <mergeCell ref="C1092:G1092"/>
    <mergeCell ref="C1094:G1094"/>
    <mergeCell ref="C1096:G1096"/>
    <mergeCell ref="C1098:G1098"/>
    <mergeCell ref="C1108:G1108"/>
    <mergeCell ref="C1085:G1085"/>
    <mergeCell ref="C1086:G1086"/>
    <mergeCell ref="C1087:G1087"/>
    <mergeCell ref="C1088:G1088"/>
    <mergeCell ref="C1089:G1089"/>
    <mergeCell ref="C1090:G1090"/>
    <mergeCell ref="C1129:G1129"/>
    <mergeCell ref="C1121:G1121"/>
    <mergeCell ref="C1122:G1122"/>
    <mergeCell ref="C1123:G1123"/>
    <mergeCell ref="C1125:G1125"/>
    <mergeCell ref="C1126:G1126"/>
    <mergeCell ref="C1127:G1127"/>
    <mergeCell ref="C1110:G1110"/>
    <mergeCell ref="C1111:G1111"/>
    <mergeCell ref="C1112:G1112"/>
    <mergeCell ref="C1113:G1113"/>
    <mergeCell ref="C1114:G1114"/>
    <mergeCell ref="C1120:G112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Váňová Radka</cp:lastModifiedBy>
  <cp:lastPrinted>2019-03-19T12:27:02Z</cp:lastPrinted>
  <dcterms:created xsi:type="dcterms:W3CDTF">2009-04-08T07:15:50Z</dcterms:created>
  <dcterms:modified xsi:type="dcterms:W3CDTF">2021-08-18T10:28:12Z</dcterms:modified>
</cp:coreProperties>
</file>