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yty" sheetId="1" r:id="rId1"/>
    <sheet name="nebyty" sheetId="2" r:id="rId2"/>
    <sheet name="List1" sheetId="3" r:id="rId3"/>
  </sheets>
  <definedNames>
    <definedName name="_xlnm.Print_Area" localSheetId="0">'byty'!$A$1:$L$68</definedName>
    <definedName name="_xlnm.Print_Area" localSheetId="1">'nebyty'!$A$1:$AH$161</definedName>
  </definedNames>
  <calcPr fullCalcOnLoad="1"/>
</workbook>
</file>

<file path=xl/comments1.xml><?xml version="1.0" encoding="utf-8"?>
<comments xmlns="http://schemas.openxmlformats.org/spreadsheetml/2006/main">
  <authors>
    <author>Luboš Krčík</author>
    <author>Stanislav Štolba</author>
    <author>Petra Kr?sn?</author>
  </authors>
  <commentList>
    <comment ref="E34" authorId="0">
      <text>
        <r>
          <rPr>
            <sz val="8"/>
            <rFont val="Tahoma"/>
            <family val="2"/>
          </rPr>
          <t>4 + 1 půd.vestavba</t>
        </r>
        <r>
          <rPr>
            <sz val="11"/>
            <rFont val="Tahoma"/>
            <family val="2"/>
          </rPr>
          <t xml:space="preserve">
</t>
        </r>
      </text>
    </comment>
    <comment ref="E35" authorId="1">
      <text>
        <r>
          <rPr>
            <b/>
            <sz val="9"/>
            <rFont val="Tahoma"/>
            <family val="2"/>
          </rPr>
          <t>Stanislav Štolba:</t>
        </r>
        <r>
          <rPr>
            <sz val="9"/>
            <rFont val="Tahoma"/>
            <family val="2"/>
          </rPr>
          <t xml:space="preserve">
4+1 půda</t>
        </r>
      </text>
    </comment>
    <comment ref="E36" authorId="1">
      <text>
        <r>
          <rPr>
            <b/>
            <sz val="8"/>
            <rFont val="Tahoma"/>
            <family val="2"/>
          </rPr>
          <t>Stanislav Štolba:</t>
        </r>
        <r>
          <rPr>
            <sz val="8"/>
            <rFont val="Tahoma"/>
            <family val="2"/>
          </rPr>
          <t xml:space="preserve">
4+1půda
</t>
        </r>
      </text>
    </comment>
    <comment ref="E52" authorId="0">
      <text>
        <r>
          <rPr>
            <sz val="8"/>
            <rFont val="Tahoma"/>
            <family val="2"/>
          </rPr>
          <t>teplo fakturováno dodavatelem přímo nájemníkům
SV - 2006</t>
        </r>
        <r>
          <rPr>
            <sz val="11"/>
            <rFont val="Tahoma"/>
            <family val="2"/>
          </rPr>
          <t xml:space="preserve">
</t>
        </r>
      </text>
    </comment>
    <comment ref="C75" authorId="2">
      <text>
        <r>
          <rPr>
            <b/>
            <sz val="9"/>
            <rFont val="Tahoma"/>
            <family val="2"/>
          </rPr>
          <t>Petra Krásná: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<sst xmlns="http://schemas.openxmlformats.org/spreadsheetml/2006/main" count="1120" uniqueCount="232">
  <si>
    <t>Adresa</t>
  </si>
  <si>
    <t>Kolín</t>
  </si>
  <si>
    <t>Kmochova</t>
  </si>
  <si>
    <t>Pol. Vězňů</t>
  </si>
  <si>
    <t>M</t>
  </si>
  <si>
    <t>Havlíčkova</t>
  </si>
  <si>
    <t>U Nemocnice</t>
  </si>
  <si>
    <t>Tovární</t>
  </si>
  <si>
    <t>Kutnohorská</t>
  </si>
  <si>
    <t>Benešova</t>
  </si>
  <si>
    <t>Školská</t>
  </si>
  <si>
    <t>Tyršova</t>
  </si>
  <si>
    <t>Dělnická</t>
  </si>
  <si>
    <t>Zengrova</t>
  </si>
  <si>
    <t>Ovčárecká</t>
  </si>
  <si>
    <t>Bezručova</t>
  </si>
  <si>
    <t>Pražská</t>
  </si>
  <si>
    <t>Okružní</t>
  </si>
  <si>
    <t>Míru</t>
  </si>
  <si>
    <t>V Kasárnách</t>
  </si>
  <si>
    <t>Kouřimská</t>
  </si>
  <si>
    <t>Karlova</t>
  </si>
  <si>
    <t>U Borků</t>
  </si>
  <si>
    <t>Na Hradbách</t>
  </si>
  <si>
    <t>Bachmačská</t>
  </si>
  <si>
    <t>Na Magistrále</t>
  </si>
  <si>
    <t>Hrnčířská</t>
  </si>
  <si>
    <t>A.Kaliny</t>
  </si>
  <si>
    <t>A. Dvořáka</t>
  </si>
  <si>
    <t>Lipanská</t>
  </si>
  <si>
    <t>Mlýnská</t>
  </si>
  <si>
    <t>Jeronýmova</t>
  </si>
  <si>
    <t>Vávrova</t>
  </si>
  <si>
    <t>K Raškovci</t>
  </si>
  <si>
    <t>Mnichovická</t>
  </si>
  <si>
    <t>Poliklinika</t>
  </si>
  <si>
    <t>Polepská</t>
  </si>
  <si>
    <t>Hřbitov</t>
  </si>
  <si>
    <t>V1 - 1027</t>
  </si>
  <si>
    <t>V2 - 1028</t>
  </si>
  <si>
    <t>V3 - 1029</t>
  </si>
  <si>
    <t>V4 - 1030</t>
  </si>
  <si>
    <t>V5 - 1031</t>
  </si>
  <si>
    <t>B01 - 1021</t>
  </si>
  <si>
    <t>A02 - 1013</t>
  </si>
  <si>
    <t>A03 - 1014</t>
  </si>
  <si>
    <t>A04 - 1015</t>
  </si>
  <si>
    <t>B02 - 1023</t>
  </si>
  <si>
    <t>D - 1033</t>
  </si>
  <si>
    <t>B1 - 1037</t>
  </si>
  <si>
    <t>A2 - 1035</t>
  </si>
  <si>
    <t>A1 - 1036</t>
  </si>
  <si>
    <t>Zámecká</t>
  </si>
  <si>
    <t>Městské divadlo</t>
  </si>
  <si>
    <t>Knihovna</t>
  </si>
  <si>
    <t>Regionální muzeum</t>
  </si>
  <si>
    <t>Stará škola</t>
  </si>
  <si>
    <t>Domov důchodců</t>
  </si>
  <si>
    <t>Penzion pro důchodce</t>
  </si>
  <si>
    <t>Kulturní dům</t>
  </si>
  <si>
    <t>Městská policie</t>
  </si>
  <si>
    <t>Městská správa kin</t>
  </si>
  <si>
    <t>Štítary</t>
  </si>
  <si>
    <t>Radovesnická</t>
  </si>
  <si>
    <t>B2 - 1034</t>
  </si>
  <si>
    <t>C - 1032</t>
  </si>
  <si>
    <t>Štolba</t>
  </si>
  <si>
    <t>Dudek</t>
  </si>
  <si>
    <t>A01-1011</t>
  </si>
  <si>
    <t>A01-1012</t>
  </si>
  <si>
    <r>
      <t xml:space="preserve">Nad Zastávkou - </t>
    </r>
    <r>
      <rPr>
        <sz val="8"/>
        <color indexed="10"/>
        <rFont val="Arial CE"/>
        <family val="0"/>
      </rPr>
      <t>DPS</t>
    </r>
  </si>
  <si>
    <r>
      <t xml:space="preserve">Havlíčkova - </t>
    </r>
    <r>
      <rPr>
        <sz val="8"/>
        <color indexed="10"/>
        <rFont val="Arial CE"/>
        <family val="0"/>
      </rPr>
      <t>DPS</t>
    </r>
  </si>
  <si>
    <r>
      <t xml:space="preserve">Husova - </t>
    </r>
    <r>
      <rPr>
        <sz val="8"/>
        <color indexed="10"/>
        <rFont val="Arial CE"/>
        <family val="0"/>
      </rPr>
      <t>DPS</t>
    </r>
  </si>
  <si>
    <r>
      <t xml:space="preserve">Na Louži - </t>
    </r>
    <r>
      <rPr>
        <sz val="8"/>
        <color indexed="10"/>
        <rFont val="Arial CE"/>
        <family val="0"/>
      </rPr>
      <t>DPS</t>
    </r>
  </si>
  <si>
    <r>
      <t>Za Školou</t>
    </r>
    <r>
      <rPr>
        <sz val="8"/>
        <color indexed="10"/>
        <rFont val="Arial CE"/>
        <family val="0"/>
      </rPr>
      <t xml:space="preserve"> - DPS</t>
    </r>
  </si>
  <si>
    <t>Sendražice</t>
  </si>
  <si>
    <t>Zibohlavy</t>
  </si>
  <si>
    <t>9A</t>
  </si>
  <si>
    <t>Karolíny Světlé</t>
  </si>
  <si>
    <t xml:space="preserve">Celkem </t>
  </si>
  <si>
    <t>Celkem</t>
  </si>
  <si>
    <t>Hasičská zbrojnice</t>
  </si>
  <si>
    <t>Centrální</t>
  </si>
  <si>
    <t>ano</t>
  </si>
  <si>
    <t>neurčitá</t>
  </si>
  <si>
    <t>R</t>
  </si>
  <si>
    <t>ne</t>
  </si>
  <si>
    <t>Brandlova</t>
  </si>
  <si>
    <t>///</t>
  </si>
  <si>
    <t>vlastní</t>
  </si>
  <si>
    <t xml:space="preserve">Zengrova </t>
  </si>
  <si>
    <t>fa</t>
  </si>
  <si>
    <t>Q</t>
  </si>
  <si>
    <t xml:space="preserve">Smetanova </t>
  </si>
  <si>
    <t>Město Kolín</t>
  </si>
  <si>
    <t>poměrově</t>
  </si>
  <si>
    <t>podružný</t>
  </si>
  <si>
    <t>Husova</t>
  </si>
  <si>
    <t>poměrové</t>
  </si>
  <si>
    <t>Luboš Votroubek</t>
  </si>
  <si>
    <t>Zdeněk Hejduk</t>
  </si>
  <si>
    <t>platí město</t>
  </si>
  <si>
    <t>el. ohřívač</t>
  </si>
  <si>
    <t>tuhá paliva</t>
  </si>
  <si>
    <t>Jiří Žďara</t>
  </si>
  <si>
    <t>Mgr. Jiří Tuček</t>
  </si>
  <si>
    <t>Antonína Kaliny</t>
  </si>
  <si>
    <t>Šotolová Zdeňka</t>
  </si>
  <si>
    <t>Hlaváčová Jana</t>
  </si>
  <si>
    <t>Vopěnka Miroslav</t>
  </si>
  <si>
    <t>Bělská Kateřina</t>
  </si>
  <si>
    <t>Teplá Věra</t>
  </si>
  <si>
    <t>Vidrna Jan</t>
  </si>
  <si>
    <t>Podskalské nábřeží</t>
  </si>
  <si>
    <t>Mlčoch Jiří</t>
  </si>
  <si>
    <t>řeší nájemce</t>
  </si>
  <si>
    <t xml:space="preserve">Anotnína Kaliny </t>
  </si>
  <si>
    <t>Štráberger</t>
  </si>
  <si>
    <t>Těhníková Jiřina</t>
  </si>
  <si>
    <t>Moravec Stanislav</t>
  </si>
  <si>
    <t>Navrátilová Jana</t>
  </si>
  <si>
    <t>Švejdová Jana</t>
  </si>
  <si>
    <t>Adámek Jan</t>
  </si>
  <si>
    <t>Krempaský Rostislav</t>
  </si>
  <si>
    <t>Brichová Olga</t>
  </si>
  <si>
    <t>odváží si</t>
  </si>
  <si>
    <t>Jateční</t>
  </si>
  <si>
    <t>kotel</t>
  </si>
  <si>
    <t>Bc. Petr Steklý</t>
  </si>
  <si>
    <t>Brock Robert</t>
  </si>
  <si>
    <t>Špecingerová Vlasta, REAL Kolín</t>
  </si>
  <si>
    <t>Jiří Markytán</t>
  </si>
  <si>
    <t>Fabiánová Veronika</t>
  </si>
  <si>
    <t>město</t>
  </si>
  <si>
    <t>Kazdová Ivana</t>
  </si>
  <si>
    <t>Peltová Simona</t>
  </si>
  <si>
    <t>Stupka Petr</t>
  </si>
  <si>
    <t>Družstevní</t>
  </si>
  <si>
    <t>Fišera Miloš</t>
  </si>
  <si>
    <t>Slovenská</t>
  </si>
  <si>
    <t>Nováková Jana</t>
  </si>
  <si>
    <t>Drahokoupilová Dagmar</t>
  </si>
  <si>
    <t>Přidalová Dana</t>
  </si>
  <si>
    <t>Janurová Alena</t>
  </si>
  <si>
    <t>Bc. Ivana Hošťálková</t>
  </si>
  <si>
    <t>Hana Živčáková</t>
  </si>
  <si>
    <t>určitá 6/2018</t>
  </si>
  <si>
    <t>Blecha Aleš</t>
  </si>
  <si>
    <t>Černušáková Katrin</t>
  </si>
  <si>
    <t>Jeřábek Michal</t>
  </si>
  <si>
    <t>Nápravník Jiří</t>
  </si>
  <si>
    <t>Rimavské Soboty</t>
  </si>
  <si>
    <t>Málková Michaela</t>
  </si>
  <si>
    <t>Chwistková Ludmila</t>
  </si>
  <si>
    <t>Jeřábková Jana</t>
  </si>
  <si>
    <t>Poláček Jindřich</t>
  </si>
  <si>
    <t>Urbanová</t>
  </si>
  <si>
    <t xml:space="preserve">neurčitá </t>
  </si>
  <si>
    <t>Ing. Pánek Pavel</t>
  </si>
  <si>
    <t>Ing.Škrabánek, Mgr.Černušáková</t>
  </si>
  <si>
    <t>Šárka Vyšatová</t>
  </si>
  <si>
    <t>Majerová Ilona</t>
  </si>
  <si>
    <t>Poseděl Michal</t>
  </si>
  <si>
    <t>Kašparová Marie</t>
  </si>
  <si>
    <t>Fügnerová</t>
  </si>
  <si>
    <t>Marian Jankulík</t>
  </si>
  <si>
    <t>Černý Martin</t>
  </si>
  <si>
    <t>akumulačky</t>
  </si>
  <si>
    <t>Hůzlová Melánie</t>
  </si>
  <si>
    <t>Klára Mocová</t>
  </si>
  <si>
    <t>Jiráková Jana</t>
  </si>
  <si>
    <t>Alena Kubešová</t>
  </si>
  <si>
    <t>Mach Petr</t>
  </si>
  <si>
    <t>Lenka Králová</t>
  </si>
  <si>
    <t xml:space="preserve">podružný  </t>
  </si>
  <si>
    <t>Bébrová Věra</t>
  </si>
  <si>
    <t>Stárková Hana</t>
  </si>
  <si>
    <t>Mgr. Pokorný Ivan</t>
  </si>
  <si>
    <t>Chocholová Bohumila</t>
  </si>
  <si>
    <t>Biblekaj Albert</t>
  </si>
  <si>
    <t>předmět</t>
  </si>
  <si>
    <t>Rozpočet na rok 2013</t>
  </si>
  <si>
    <t>Revize</t>
  </si>
  <si>
    <t>srážková voda</t>
  </si>
  <si>
    <t>úklid</t>
  </si>
  <si>
    <t>Odvoz odpadu</t>
  </si>
  <si>
    <t>plyn</t>
  </si>
  <si>
    <t>SV</t>
  </si>
  <si>
    <t>TUV</t>
  </si>
  <si>
    <t>teplo</t>
  </si>
  <si>
    <t>elektro</t>
  </si>
  <si>
    <t>technik</t>
  </si>
  <si>
    <t>inflace</t>
  </si>
  <si>
    <t>doba nájmu</t>
  </si>
  <si>
    <t>Měsíční celkový nájem</t>
  </si>
  <si>
    <t>Perioda placení nájem bez služeb</t>
  </si>
  <si>
    <t>Služby nájemce</t>
  </si>
  <si>
    <t>Služby město</t>
  </si>
  <si>
    <t>Aktuální cena za m2/rok</t>
  </si>
  <si>
    <t xml:space="preserve">Aktuální nájem/rok </t>
  </si>
  <si>
    <t>cena za m2/rok podle smlouvy</t>
  </si>
  <si>
    <t>nájem/rok podle smlouvy</t>
  </si>
  <si>
    <t>č.p.</t>
  </si>
  <si>
    <t>ulice</t>
  </si>
  <si>
    <t>účel nájmu</t>
  </si>
  <si>
    <t>Titul příjmení jméno</t>
  </si>
  <si>
    <t>CELKEM</t>
  </si>
  <si>
    <r>
      <t xml:space="preserve">Na Návsi - </t>
    </r>
    <r>
      <rPr>
        <sz val="8"/>
        <color indexed="10"/>
        <rFont val="Arial CE"/>
        <family val="0"/>
      </rPr>
      <t>DPS</t>
    </r>
  </si>
  <si>
    <r>
      <t xml:space="preserve">Za Školou - </t>
    </r>
    <r>
      <rPr>
        <sz val="8"/>
        <color indexed="10"/>
        <rFont val="Arial CE"/>
        <family val="0"/>
      </rPr>
      <t>DPS</t>
    </r>
  </si>
  <si>
    <t>počet</t>
  </si>
  <si>
    <t>Kolín 4</t>
  </si>
  <si>
    <t>Kolín 1</t>
  </si>
  <si>
    <t>Kolín 2</t>
  </si>
  <si>
    <t>Kolín 5</t>
  </si>
  <si>
    <t>Smetanova</t>
  </si>
  <si>
    <t>ubytovna pro osoby bez přístřeší</t>
  </si>
  <si>
    <t xml:space="preserve">Husova </t>
  </si>
  <si>
    <t>Nad zastávkou</t>
  </si>
  <si>
    <t>Hasičská</t>
  </si>
  <si>
    <t xml:space="preserve">Hasičská </t>
  </si>
  <si>
    <t>Hlavní</t>
  </si>
  <si>
    <t>441/1</t>
  </si>
  <si>
    <t>441/2</t>
  </si>
  <si>
    <t>1000/1</t>
  </si>
  <si>
    <t>1000/2</t>
  </si>
  <si>
    <t xml:space="preserve">Masarykova </t>
  </si>
  <si>
    <t xml:space="preserve">Přehled nebytových prostor </t>
  </si>
  <si>
    <t>celkem</t>
  </si>
  <si>
    <t xml:space="preserve">počet </t>
  </si>
  <si>
    <t xml:space="preserve">Adresa </t>
  </si>
  <si>
    <t xml:space="preserve">celkem </t>
  </si>
  <si>
    <t xml:space="preserve">Přehled bytových jednotek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</si>
</sst>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Kč&quot;"/>
    <numFmt numFmtId="176" formatCode="#,##0\ &quot;Kč&quot;"/>
  </numFmts>
  <fonts count="70">
    <font>
      <sz val="10"/>
      <name val="Arial"/>
      <family val="2"/>
    </font>
    <font>
      <sz val="10"/>
      <name val="Arial CE"/>
      <family val="0"/>
    </font>
    <font>
      <sz val="8"/>
      <name val="Arial CE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i/>
      <sz val="10"/>
      <color indexed="6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7"/>
      <color indexed="8"/>
      <name val="Arial CE"/>
      <family val="2"/>
    </font>
    <font>
      <sz val="8"/>
      <color indexed="10"/>
      <name val="Arial CE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6" fillId="34" borderId="10" xfId="0" applyFont="1" applyFill="1" applyBorder="1" applyAlignment="1">
      <alignment/>
    </xf>
    <xf numFmtId="0" fontId="0" fillId="0" borderId="0" xfId="49" applyFont="1">
      <alignment/>
      <protection/>
    </xf>
    <xf numFmtId="0" fontId="0" fillId="33" borderId="0" xfId="49" applyFont="1" applyFill="1">
      <alignment/>
      <protection/>
    </xf>
    <xf numFmtId="4" fontId="0" fillId="0" borderId="0" xfId="49" applyNumberFormat="1" applyFont="1">
      <alignment/>
      <protection/>
    </xf>
    <xf numFmtId="4" fontId="0" fillId="0" borderId="0" xfId="49" applyNumberFormat="1" applyFont="1" applyAlignment="1">
      <alignment horizontal="right"/>
      <protection/>
    </xf>
    <xf numFmtId="0" fontId="23" fillId="0" borderId="11" xfId="49" applyFont="1" applyBorder="1" applyAlignment="1">
      <alignment horizontal="center" vertical="center" wrapText="1"/>
      <protection/>
    </xf>
    <xf numFmtId="0" fontId="23" fillId="0" borderId="11" xfId="49" applyFont="1" applyBorder="1" applyAlignment="1">
      <alignment horizontal="center" vertical="center"/>
      <protection/>
    </xf>
    <xf numFmtId="0" fontId="0" fillId="0" borderId="0" xfId="49" applyFont="1" applyAlignment="1">
      <alignment horizontal="center"/>
      <protection/>
    </xf>
    <xf numFmtId="0" fontId="22" fillId="33" borderId="10" xfId="49" applyFont="1" applyFill="1" applyBorder="1">
      <alignment/>
      <protection/>
    </xf>
    <xf numFmtId="0" fontId="23" fillId="33" borderId="10" xfId="49" applyFont="1" applyFill="1" applyBorder="1">
      <alignment/>
      <protection/>
    </xf>
    <xf numFmtId="4" fontId="22" fillId="33" borderId="10" xfId="49" applyNumberFormat="1" applyFont="1" applyFill="1" applyBorder="1">
      <alignment/>
      <protection/>
    </xf>
    <xf numFmtId="0" fontId="22" fillId="33" borderId="10" xfId="49" applyFont="1" applyFill="1" applyBorder="1" applyAlignment="1">
      <alignment horizontal="center"/>
      <protection/>
    </xf>
    <xf numFmtId="4" fontId="22" fillId="33" borderId="10" xfId="49" applyNumberFormat="1" applyFont="1" applyFill="1" applyBorder="1" applyAlignment="1">
      <alignment horizontal="right"/>
      <protection/>
    </xf>
    <xf numFmtId="0" fontId="22" fillId="33" borderId="12" xfId="49" applyFont="1" applyFill="1" applyBorder="1">
      <alignment/>
      <protection/>
    </xf>
    <xf numFmtId="0" fontId="22" fillId="33" borderId="13" xfId="49" applyFont="1" applyFill="1" applyBorder="1">
      <alignment/>
      <protection/>
    </xf>
    <xf numFmtId="0" fontId="22" fillId="0" borderId="0" xfId="49" applyFont="1" applyFill="1" applyBorder="1">
      <alignment/>
      <protection/>
    </xf>
    <xf numFmtId="4" fontId="22" fillId="0" borderId="0" xfId="49" applyNumberFormat="1" applyFont="1" applyFill="1" applyBorder="1">
      <alignment/>
      <protection/>
    </xf>
    <xf numFmtId="4" fontId="22" fillId="0" borderId="0" xfId="49" applyNumberFormat="1" applyFont="1" applyFill="1" applyBorder="1" applyAlignment="1">
      <alignment horizontal="right"/>
      <protection/>
    </xf>
    <xf numFmtId="175" fontId="0" fillId="0" borderId="0" xfId="49" applyNumberFormat="1">
      <alignment/>
      <protection/>
    </xf>
    <xf numFmtId="0" fontId="22" fillId="0" borderId="0" xfId="49" applyFont="1">
      <alignment/>
      <protection/>
    </xf>
    <xf numFmtId="0" fontId="23" fillId="0" borderId="0" xfId="49" applyFont="1">
      <alignment/>
      <protection/>
    </xf>
    <xf numFmtId="4" fontId="22" fillId="0" borderId="0" xfId="49" applyNumberFormat="1" applyFont="1">
      <alignment/>
      <protection/>
    </xf>
    <xf numFmtId="4" fontId="23" fillId="0" borderId="0" xfId="49" applyNumberFormat="1" applyFont="1">
      <alignment/>
      <protection/>
    </xf>
    <xf numFmtId="4" fontId="22" fillId="0" borderId="0" xfId="49" applyNumberFormat="1" applyFont="1" applyAlignment="1">
      <alignment horizontal="right"/>
      <protection/>
    </xf>
    <xf numFmtId="0" fontId="22" fillId="33" borderId="14" xfId="49" applyFont="1" applyFill="1" applyBorder="1">
      <alignment/>
      <protection/>
    </xf>
    <xf numFmtId="0" fontId="23" fillId="33" borderId="14" xfId="49" applyFont="1" applyFill="1" applyBorder="1" applyAlignment="1">
      <alignment horizontal="right"/>
      <protection/>
    </xf>
    <xf numFmtId="4" fontId="22" fillId="33" borderId="14" xfId="49" applyNumberFormat="1" applyFont="1" applyFill="1" applyBorder="1">
      <alignment/>
      <protection/>
    </xf>
    <xf numFmtId="0" fontId="22" fillId="33" borderId="14" xfId="49" applyFont="1" applyFill="1" applyBorder="1" applyAlignment="1">
      <alignment horizontal="center"/>
      <protection/>
    </xf>
    <xf numFmtId="4" fontId="22" fillId="33" borderId="14" xfId="49" applyNumberFormat="1" applyFont="1" applyFill="1" applyBorder="1" applyAlignment="1">
      <alignment horizontal="right"/>
      <protection/>
    </xf>
    <xf numFmtId="0" fontId="22" fillId="33" borderId="15" xfId="49" applyFont="1" applyFill="1" applyBorder="1">
      <alignment/>
      <protection/>
    </xf>
    <xf numFmtId="0" fontId="22" fillId="33" borderId="16" xfId="49" applyFont="1" applyFill="1" applyBorder="1">
      <alignment/>
      <protection/>
    </xf>
    <xf numFmtId="175" fontId="0" fillId="33" borderId="12" xfId="49" applyNumberFormat="1" applyFill="1" applyBorder="1">
      <alignment/>
      <protection/>
    </xf>
    <xf numFmtId="0" fontId="23" fillId="33" borderId="10" xfId="49" applyFont="1" applyFill="1" applyBorder="1" applyAlignment="1">
      <alignment horizontal="right"/>
      <protection/>
    </xf>
    <xf numFmtId="175" fontId="0" fillId="33" borderId="17" xfId="49" applyNumberFormat="1" applyFill="1" applyBorder="1">
      <alignment/>
      <protection/>
    </xf>
    <xf numFmtId="0" fontId="67" fillId="33" borderId="0" xfId="49" applyFont="1" applyFill="1">
      <alignment/>
      <protection/>
    </xf>
    <xf numFmtId="0" fontId="68" fillId="33" borderId="10" xfId="49" applyFont="1" applyFill="1" applyBorder="1">
      <alignment/>
      <protection/>
    </xf>
    <xf numFmtId="4" fontId="68" fillId="33" borderId="10" xfId="49" applyNumberFormat="1" applyFont="1" applyFill="1" applyBorder="1">
      <alignment/>
      <protection/>
    </xf>
    <xf numFmtId="0" fontId="68" fillId="33" borderId="10" xfId="49" applyFont="1" applyFill="1" applyBorder="1" applyAlignment="1">
      <alignment horizontal="center"/>
      <protection/>
    </xf>
    <xf numFmtId="4" fontId="68" fillId="33" borderId="10" xfId="49" applyNumberFormat="1" applyFont="1" applyFill="1" applyBorder="1" applyAlignment="1">
      <alignment horizontal="right"/>
      <protection/>
    </xf>
    <xf numFmtId="0" fontId="22" fillId="33" borderId="10" xfId="49" applyFont="1" applyFill="1" applyBorder="1" applyAlignment="1">
      <alignment/>
      <protection/>
    </xf>
    <xf numFmtId="4" fontId="22" fillId="33" borderId="10" xfId="49" applyNumberFormat="1" applyFont="1" applyFill="1" applyBorder="1" applyAlignment="1">
      <alignment/>
      <protection/>
    </xf>
    <xf numFmtId="0" fontId="22" fillId="33" borderId="12" xfId="49" applyFont="1" applyFill="1" applyBorder="1" applyAlignment="1">
      <alignment/>
      <protection/>
    </xf>
    <xf numFmtId="2" fontId="22" fillId="33" borderId="10" xfId="49" applyNumberFormat="1" applyFont="1" applyFill="1" applyBorder="1" applyAlignment="1">
      <alignment horizontal="center"/>
      <protection/>
    </xf>
    <xf numFmtId="176" fontId="22" fillId="33" borderId="10" xfId="49" applyNumberFormat="1" applyFont="1" applyFill="1" applyBorder="1" applyAlignment="1">
      <alignment horizontal="center"/>
      <protection/>
    </xf>
    <xf numFmtId="176" fontId="22" fillId="33" borderId="10" xfId="49" applyNumberFormat="1" applyFont="1" applyFill="1" applyBorder="1">
      <alignment/>
      <protection/>
    </xf>
    <xf numFmtId="0" fontId="22" fillId="33" borderId="18" xfId="49" applyFont="1" applyFill="1" applyBorder="1">
      <alignment/>
      <protection/>
    </xf>
    <xf numFmtId="4" fontId="22" fillId="33" borderId="18" xfId="49" applyNumberFormat="1" applyFont="1" applyFill="1" applyBorder="1">
      <alignment/>
      <protection/>
    </xf>
    <xf numFmtId="0" fontId="22" fillId="33" borderId="18" xfId="49" applyFont="1" applyFill="1" applyBorder="1" applyAlignment="1">
      <alignment horizontal="center"/>
      <protection/>
    </xf>
    <xf numFmtId="4" fontId="22" fillId="33" borderId="18" xfId="49" applyNumberFormat="1" applyFont="1" applyFill="1" applyBorder="1" applyAlignment="1">
      <alignment horizontal="right"/>
      <protection/>
    </xf>
    <xf numFmtId="0" fontId="22" fillId="33" borderId="19" xfId="49" applyFont="1" applyFill="1" applyBorder="1">
      <alignment/>
      <protection/>
    </xf>
    <xf numFmtId="0" fontId="22" fillId="33" borderId="20" xfId="49" applyFont="1" applyFill="1" applyBorder="1">
      <alignment/>
      <protection/>
    </xf>
    <xf numFmtId="175" fontId="0" fillId="33" borderId="21" xfId="49" applyNumberFormat="1" applyFill="1" applyBorder="1">
      <alignment/>
      <protection/>
    </xf>
    <xf numFmtId="0" fontId="22" fillId="33" borderId="0" xfId="49" applyFont="1" applyFill="1" applyBorder="1">
      <alignment/>
      <protection/>
    </xf>
    <xf numFmtId="4" fontId="22" fillId="33" borderId="0" xfId="49" applyNumberFormat="1" applyFont="1" applyFill="1" applyBorder="1">
      <alignment/>
      <protection/>
    </xf>
    <xf numFmtId="4" fontId="22" fillId="33" borderId="0" xfId="49" applyNumberFormat="1" applyFont="1" applyFill="1" applyBorder="1" applyAlignment="1">
      <alignment horizontal="right"/>
      <protection/>
    </xf>
    <xf numFmtId="175" fontId="0" fillId="33" borderId="0" xfId="49" applyNumberFormat="1" applyFill="1">
      <alignment/>
      <protection/>
    </xf>
    <xf numFmtId="0" fontId="23" fillId="0" borderId="11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center"/>
      <protection/>
    </xf>
    <xf numFmtId="0" fontId="20" fillId="0" borderId="0" xfId="49" applyFont="1" applyBorder="1" applyAlignment="1">
      <alignment horizontal="left" wrapText="1"/>
      <protection/>
    </xf>
    <xf numFmtId="0" fontId="20" fillId="0" borderId="0" xfId="49" applyFont="1" applyBorder="1" applyAlignment="1">
      <alignment horizontal="left"/>
      <protection/>
    </xf>
    <xf numFmtId="0" fontId="9" fillId="0" borderId="0" xfId="49" applyFont="1" applyBorder="1" applyAlignment="1">
      <alignment horizontal="left"/>
      <protection/>
    </xf>
    <xf numFmtId="175" fontId="0" fillId="33" borderId="0" xfId="49" applyNumberFormat="1" applyFill="1" applyBorder="1">
      <alignment/>
      <protection/>
    </xf>
    <xf numFmtId="175" fontId="23" fillId="33" borderId="0" xfId="48" applyNumberFormat="1" applyFont="1" applyFill="1" applyBorder="1" applyAlignment="1">
      <alignment horizontal="center" vertical="center"/>
      <protection/>
    </xf>
    <xf numFmtId="0" fontId="26" fillId="35" borderId="1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5" fontId="0" fillId="33" borderId="19" xfId="49" applyNumberFormat="1" applyFill="1" applyBorder="1">
      <alignment/>
      <protection/>
    </xf>
    <xf numFmtId="4" fontId="22" fillId="33" borderId="22" xfId="49" applyNumberFormat="1" applyFont="1" applyFill="1" applyBorder="1">
      <alignment/>
      <protection/>
    </xf>
    <xf numFmtId="0" fontId="22" fillId="33" borderId="23" xfId="49" applyFont="1" applyFill="1" applyBorder="1">
      <alignment/>
      <protection/>
    </xf>
    <xf numFmtId="0" fontId="22" fillId="33" borderId="24" xfId="49" applyFont="1" applyFill="1" applyBorder="1">
      <alignment/>
      <protection/>
    </xf>
    <xf numFmtId="0" fontId="22" fillId="33" borderId="25" xfId="49" applyFont="1" applyFill="1" applyBorder="1">
      <alignment/>
      <protection/>
    </xf>
    <xf numFmtId="0" fontId="22" fillId="33" borderId="26" xfId="49" applyFont="1" applyFill="1" applyBorder="1">
      <alignment/>
      <protection/>
    </xf>
    <xf numFmtId="0" fontId="66" fillId="34" borderId="27" xfId="49" applyFont="1" applyFill="1" applyBorder="1" applyAlignment="1">
      <alignment horizontal="center"/>
      <protection/>
    </xf>
    <xf numFmtId="0" fontId="66" fillId="34" borderId="28" xfId="49" applyFont="1" applyFill="1" applyBorder="1">
      <alignment/>
      <protection/>
    </xf>
    <xf numFmtId="0" fontId="28" fillId="36" borderId="11" xfId="49" applyFont="1" applyFill="1" applyBorder="1" applyAlignment="1">
      <alignment horizontal="center"/>
      <protection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175" fontId="22" fillId="33" borderId="0" xfId="49" applyNumberFormat="1" applyFont="1" applyFill="1" applyBorder="1">
      <alignment/>
      <protection/>
    </xf>
    <xf numFmtId="0" fontId="22" fillId="33" borderId="0" xfId="49" applyFont="1" applyFill="1" applyBorder="1" applyAlignment="1">
      <alignment horizontal="center"/>
      <protection/>
    </xf>
    <xf numFmtId="0" fontId="23" fillId="0" borderId="29" xfId="49" applyFont="1" applyBorder="1" applyAlignment="1">
      <alignment horizontal="center" vertical="center"/>
      <protection/>
    </xf>
    <xf numFmtId="4" fontId="23" fillId="0" borderId="30" xfId="49" applyNumberFormat="1" applyFont="1" applyBorder="1" applyAlignment="1">
      <alignment horizontal="center" vertical="center" wrapText="1"/>
      <protection/>
    </xf>
    <xf numFmtId="4" fontId="24" fillId="0" borderId="29" xfId="49" applyNumberFormat="1" applyFont="1" applyBorder="1" applyAlignment="1">
      <alignment horizontal="center" vertical="center" wrapText="1"/>
      <protection/>
    </xf>
    <xf numFmtId="4" fontId="23" fillId="0" borderId="29" xfId="49" applyNumberFormat="1" applyFont="1" applyBorder="1" applyAlignment="1">
      <alignment horizontal="center" vertical="center" wrapText="1"/>
      <protection/>
    </xf>
    <xf numFmtId="4" fontId="23" fillId="0" borderId="31" xfId="49" applyNumberFormat="1" applyFont="1" applyBorder="1" applyAlignment="1">
      <alignment horizontal="center" vertical="center" wrapText="1"/>
      <protection/>
    </xf>
    <xf numFmtId="4" fontId="23" fillId="0" borderId="31" xfId="49" applyNumberFormat="1" applyFont="1" applyFill="1" applyBorder="1" applyAlignment="1">
      <alignment horizontal="center" vertical="center" wrapText="1"/>
      <protection/>
    </xf>
    <xf numFmtId="176" fontId="23" fillId="0" borderId="30" xfId="49" applyNumberFormat="1" applyFont="1" applyBorder="1" applyAlignment="1">
      <alignment horizontal="center" vertical="center" wrapText="1"/>
      <protection/>
    </xf>
    <xf numFmtId="0" fontId="23" fillId="0" borderId="29" xfId="49" applyFont="1" applyBorder="1" applyAlignment="1">
      <alignment horizontal="center" vertical="center" wrapText="1"/>
      <protection/>
    </xf>
    <xf numFmtId="175" fontId="0" fillId="33" borderId="10" xfId="49" applyNumberFormat="1" applyFill="1" applyBorder="1">
      <alignment/>
      <protection/>
    </xf>
    <xf numFmtId="175" fontId="0" fillId="33" borderId="14" xfId="49" applyNumberFormat="1" applyFill="1" applyBorder="1">
      <alignment/>
      <protection/>
    </xf>
    <xf numFmtId="0" fontId="13" fillId="33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49" applyFont="1" applyFill="1">
      <alignment/>
      <protection/>
    </xf>
    <xf numFmtId="0" fontId="0" fillId="33" borderId="0" xfId="0" applyFill="1" applyAlignment="1">
      <alignment/>
    </xf>
    <xf numFmtId="0" fontId="0" fillId="33" borderId="10" xfId="49" applyFont="1" applyFill="1" applyBorder="1">
      <alignment/>
      <protection/>
    </xf>
    <xf numFmtId="0" fontId="22" fillId="33" borderId="32" xfId="49" applyFont="1" applyFill="1" applyBorder="1">
      <alignment/>
      <protection/>
    </xf>
    <xf numFmtId="0" fontId="24" fillId="33" borderId="33" xfId="49" applyFont="1" applyFill="1" applyBorder="1">
      <alignment/>
      <protection/>
    </xf>
    <xf numFmtId="0" fontId="7" fillId="33" borderId="16" xfId="49" applyFont="1" applyFill="1" applyBorder="1">
      <alignment/>
      <protection/>
    </xf>
    <xf numFmtId="0" fontId="24" fillId="33" borderId="12" xfId="49" applyFont="1" applyFill="1" applyBorder="1">
      <alignment/>
      <protection/>
    </xf>
    <xf numFmtId="0" fontId="7" fillId="33" borderId="13" xfId="49" applyFont="1" applyFill="1" applyBorder="1">
      <alignment/>
      <protection/>
    </xf>
    <xf numFmtId="0" fontId="23" fillId="33" borderId="32" xfId="49" applyFont="1" applyFill="1" applyBorder="1">
      <alignment/>
      <protection/>
    </xf>
    <xf numFmtId="4" fontId="22" fillId="33" borderId="32" xfId="49" applyNumberFormat="1" applyFont="1" applyFill="1" applyBorder="1">
      <alignment/>
      <protection/>
    </xf>
    <xf numFmtId="0" fontId="22" fillId="33" borderId="32" xfId="49" applyFont="1" applyFill="1" applyBorder="1" applyAlignment="1">
      <alignment horizontal="center"/>
      <protection/>
    </xf>
    <xf numFmtId="4" fontId="22" fillId="33" borderId="32" xfId="49" applyNumberFormat="1" applyFont="1" applyFill="1" applyBorder="1" applyAlignment="1">
      <alignment horizontal="right"/>
      <protection/>
    </xf>
    <xf numFmtId="175" fontId="0" fillId="33" borderId="32" xfId="49" applyNumberFormat="1" applyFill="1" applyBorder="1">
      <alignment/>
      <protection/>
    </xf>
    <xf numFmtId="4" fontId="22" fillId="33" borderId="34" xfId="49" applyNumberFormat="1" applyFont="1" applyFill="1" applyBorder="1">
      <alignment/>
      <protection/>
    </xf>
    <xf numFmtId="4" fontId="22" fillId="33" borderId="15" xfId="49" applyNumberFormat="1" applyFont="1" applyFill="1" applyBorder="1">
      <alignment/>
      <protection/>
    </xf>
    <xf numFmtId="0" fontId="22" fillId="33" borderId="15" xfId="49" applyFont="1" applyFill="1" applyBorder="1" applyAlignment="1">
      <alignment horizontal="center"/>
      <protection/>
    </xf>
    <xf numFmtId="4" fontId="22" fillId="33" borderId="15" xfId="49" applyNumberFormat="1" applyFont="1" applyFill="1" applyBorder="1" applyAlignment="1">
      <alignment horizontal="right"/>
      <protection/>
    </xf>
    <xf numFmtId="0" fontId="22" fillId="33" borderId="35" xfId="49" applyFont="1" applyFill="1" applyBorder="1">
      <alignment/>
      <protection/>
    </xf>
    <xf numFmtId="0" fontId="22" fillId="33" borderId="36" xfId="49" applyFont="1" applyFill="1" applyBorder="1">
      <alignment/>
      <protection/>
    </xf>
    <xf numFmtId="175" fontId="0" fillId="33" borderId="37" xfId="49" applyNumberFormat="1" applyFill="1" applyBorder="1">
      <alignment/>
      <protection/>
    </xf>
    <xf numFmtId="175" fontId="0" fillId="33" borderId="35" xfId="49" applyNumberFormat="1" applyFill="1" applyBorder="1">
      <alignment/>
      <protection/>
    </xf>
    <xf numFmtId="0" fontId="21" fillId="0" borderId="0" xfId="49" applyFont="1" applyAlignment="1">
      <alignment horizontal="center"/>
      <protection/>
    </xf>
    <xf numFmtId="0" fontId="25" fillId="35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7" fillId="0" borderId="0" xfId="49" applyFont="1" applyAlignment="1">
      <alignment horizontal="center"/>
      <protection/>
    </xf>
    <xf numFmtId="176" fontId="23" fillId="0" borderId="31" xfId="49" applyNumberFormat="1" applyFont="1" applyBorder="1" applyAlignment="1">
      <alignment horizontal="center" vertical="center" wrapText="1"/>
      <protection/>
    </xf>
    <xf numFmtId="176" fontId="23" fillId="0" borderId="38" xfId="49" applyNumberFormat="1" applyFont="1" applyBorder="1" applyAlignment="1">
      <alignment horizontal="center" vertical="center" wrapText="1"/>
      <protection/>
    </xf>
    <xf numFmtId="176" fontId="23" fillId="0" borderId="30" xfId="49" applyNumberFormat="1" applyFont="1" applyBorder="1" applyAlignment="1">
      <alignment horizontal="center" vertical="center" wrapText="1"/>
      <protection/>
    </xf>
    <xf numFmtId="175" fontId="23" fillId="37" borderId="39" xfId="48" applyNumberFormat="1" applyFont="1" applyFill="1" applyBorder="1" applyAlignment="1">
      <alignment horizontal="center" vertical="center"/>
      <protection/>
    </xf>
    <xf numFmtId="175" fontId="23" fillId="37" borderId="40" xfId="48" applyNumberFormat="1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4" fillId="33" borderId="19" xfId="49" applyFont="1" applyFill="1" applyBorder="1">
      <alignment/>
      <protection/>
    </xf>
    <xf numFmtId="0" fontId="7" fillId="33" borderId="20" xfId="49" applyFont="1" applyFill="1" applyBorder="1">
      <alignment/>
      <protection/>
    </xf>
    <xf numFmtId="0" fontId="0" fillId="33" borderId="32" xfId="49" applyFont="1" applyFill="1" applyBorder="1">
      <alignment/>
      <protection/>
    </xf>
    <xf numFmtId="0" fontId="28" fillId="38" borderId="41" xfId="49" applyFont="1" applyFill="1" applyBorder="1">
      <alignment/>
      <protection/>
    </xf>
    <xf numFmtId="0" fontId="28" fillId="38" borderId="42" xfId="49" applyFont="1" applyFill="1" applyBorder="1">
      <alignment/>
      <protection/>
    </xf>
    <xf numFmtId="0" fontId="28" fillId="38" borderId="43" xfId="49" applyFont="1" applyFill="1" applyBorder="1">
      <alignment/>
      <protection/>
    </xf>
    <xf numFmtId="0" fontId="28" fillId="38" borderId="11" xfId="49" applyFont="1" applyFill="1" applyBorder="1">
      <alignment/>
      <protection/>
    </xf>
    <xf numFmtId="0" fontId="2" fillId="0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41" xfId="0" applyFill="1" applyBorder="1" applyAlignment="1">
      <alignment horizontal="center" wrapText="1"/>
    </xf>
    <xf numFmtId="0" fontId="0" fillId="33" borderId="42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4" fontId="22" fillId="33" borderId="44" xfId="49" applyNumberFormat="1" applyFont="1" applyFill="1" applyBorder="1">
      <alignment/>
      <protection/>
    </xf>
    <xf numFmtId="0" fontId="22" fillId="33" borderId="45" xfId="49" applyFont="1" applyFill="1" applyBorder="1">
      <alignment/>
      <protection/>
    </xf>
    <xf numFmtId="0" fontId="0" fillId="33" borderId="45" xfId="49" applyFont="1" applyFill="1" applyBorder="1">
      <alignment/>
      <protection/>
    </xf>
    <xf numFmtId="175" fontId="28" fillId="33" borderId="0" xfId="48" applyNumberFormat="1" applyFont="1" applyFill="1" applyBorder="1" applyAlignment="1">
      <alignment horizontal="center" vertical="center"/>
      <protection/>
    </xf>
    <xf numFmtId="175" fontId="28" fillId="33" borderId="46" xfId="48" applyNumberFormat="1" applyFont="1" applyFill="1" applyBorder="1" applyAlignment="1">
      <alignment horizontal="center" vertical="center"/>
      <protection/>
    </xf>
    <xf numFmtId="175" fontId="28" fillId="33" borderId="40" xfId="48" applyNumberFormat="1" applyFont="1" applyFill="1" applyBorder="1" applyAlignment="1">
      <alignment horizontal="center" vertical="center"/>
      <protection/>
    </xf>
    <xf numFmtId="0" fontId="28" fillId="33" borderId="31" xfId="49" applyFont="1" applyFill="1" applyBorder="1" applyAlignment="1">
      <alignment horizontal="center" vertical="center"/>
      <protection/>
    </xf>
    <xf numFmtId="0" fontId="28" fillId="33" borderId="38" xfId="49" applyFont="1" applyFill="1" applyBorder="1" applyAlignment="1">
      <alignment horizontal="center" vertical="center"/>
      <protection/>
    </xf>
    <xf numFmtId="0" fontId="28" fillId="33" borderId="30" xfId="49" applyFont="1" applyFill="1" applyBorder="1" applyAlignment="1">
      <alignment horizontal="center" vertical="center"/>
      <protection/>
    </xf>
    <xf numFmtId="4" fontId="28" fillId="33" borderId="0" xfId="49" applyNumberFormat="1" applyFont="1" applyFill="1">
      <alignment/>
      <protection/>
    </xf>
    <xf numFmtId="0" fontId="28" fillId="33" borderId="0" xfId="49" applyFont="1" applyFill="1">
      <alignment/>
      <protection/>
    </xf>
    <xf numFmtId="4" fontId="28" fillId="33" borderId="0" xfId="49" applyNumberFormat="1" applyFont="1" applyFill="1" applyAlignment="1">
      <alignment horizontal="right"/>
      <protection/>
    </xf>
    <xf numFmtId="0" fontId="28" fillId="33" borderId="47" xfId="49" applyFont="1" applyFill="1" applyBorder="1" applyAlignment="1">
      <alignment horizontal="center" vertical="center"/>
      <protection/>
    </xf>
    <xf numFmtId="0" fontId="28" fillId="33" borderId="48" xfId="49" applyFont="1" applyFill="1" applyBorder="1" applyAlignment="1">
      <alignment horizontal="center" vertical="center"/>
      <protection/>
    </xf>
    <xf numFmtId="0" fontId="28" fillId="33" borderId="49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T110"/>
  <sheetViews>
    <sheetView tabSelected="1" view="pageLayout" workbookViewId="0" topLeftCell="A1">
      <selection activeCell="A2" sqref="A2:E2"/>
    </sheetView>
  </sheetViews>
  <sheetFormatPr defaultColWidth="9.140625" defaultRowHeight="12.75"/>
  <cols>
    <col min="1" max="1" width="4.140625" style="0" customWidth="1"/>
    <col min="2" max="2" width="4.140625" style="27" customWidth="1"/>
    <col min="3" max="3" width="18.00390625" style="0" customWidth="1"/>
    <col min="4" max="4" width="8.7109375" style="0" customWidth="1"/>
    <col min="5" max="5" width="6.421875" style="0" customWidth="1"/>
    <col min="6" max="6" width="6.421875" style="0" bestFit="1" customWidth="1"/>
    <col min="7" max="7" width="5.421875" style="18" customWidth="1"/>
    <col min="8" max="8" width="7.140625" style="0" customWidth="1"/>
    <col min="9" max="9" width="4.7109375" style="14" customWidth="1"/>
    <col min="10" max="10" width="15.421875" style="19" bestFit="1" customWidth="1"/>
    <col min="11" max="11" width="10.140625" style="0" customWidth="1"/>
    <col min="12" max="12" width="17.140625" style="0" customWidth="1"/>
    <col min="13" max="13" width="9.140625" style="0" customWidth="1"/>
    <col min="14" max="14" width="3.57421875" style="0" bestFit="1" customWidth="1"/>
    <col min="15" max="15" width="5.00390625" style="0" customWidth="1"/>
    <col min="16" max="16" width="2.421875" style="0" customWidth="1"/>
  </cols>
  <sheetData>
    <row r="1" spans="1:15" ht="30" customHeight="1" thickBot="1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4"/>
      <c r="N1" s="5"/>
      <c r="O1" s="3"/>
    </row>
    <row r="2" spans="1:254" ht="13.5" thickBot="1">
      <c r="A2" s="177" t="s">
        <v>229</v>
      </c>
      <c r="B2" s="178"/>
      <c r="C2" s="178"/>
      <c r="D2" s="178"/>
      <c r="E2" s="179"/>
      <c r="F2" s="129"/>
      <c r="G2" s="180"/>
      <c r="H2" s="181" t="s">
        <v>0</v>
      </c>
      <c r="I2" s="182"/>
      <c r="J2" s="182"/>
      <c r="K2" s="182"/>
      <c r="L2" s="183"/>
      <c r="M2" s="9"/>
      <c r="N2" s="5"/>
      <c r="S2" s="9"/>
      <c r="T2" s="5"/>
      <c r="Y2" s="9"/>
      <c r="Z2" s="5"/>
      <c r="AE2" s="9"/>
      <c r="AF2" s="5"/>
      <c r="AK2" s="9"/>
      <c r="AL2" s="5"/>
      <c r="AQ2" s="9"/>
      <c r="AR2" s="5"/>
      <c r="AW2" s="9"/>
      <c r="AX2" s="5"/>
      <c r="BC2" s="9"/>
      <c r="BD2" s="5"/>
      <c r="BI2" s="9"/>
      <c r="BJ2" s="5"/>
      <c r="BO2" s="9"/>
      <c r="BP2" s="5"/>
      <c r="BU2" s="9"/>
      <c r="BV2" s="5"/>
      <c r="CA2" s="9"/>
      <c r="CB2" s="5"/>
      <c r="CG2" s="9"/>
      <c r="CH2" s="5"/>
      <c r="CM2" s="9"/>
      <c r="CN2" s="5"/>
      <c r="CS2" s="9"/>
      <c r="CT2" s="5"/>
      <c r="CY2" s="9"/>
      <c r="CZ2" s="5"/>
      <c r="DE2" s="9"/>
      <c r="DF2" s="5"/>
      <c r="DK2" s="9"/>
      <c r="DL2" s="5"/>
      <c r="DQ2" s="9"/>
      <c r="DR2" s="5"/>
      <c r="DW2" s="9"/>
      <c r="DX2" s="5"/>
      <c r="EC2" s="9"/>
      <c r="ED2" s="5"/>
      <c r="EI2" s="9"/>
      <c r="EJ2" s="5"/>
      <c r="EO2" s="9"/>
      <c r="EP2" s="5"/>
      <c r="EU2" s="9"/>
      <c r="EV2" s="5"/>
      <c r="FA2" s="9"/>
      <c r="FB2" s="5"/>
      <c r="FG2" s="9"/>
      <c r="FH2" s="5"/>
      <c r="FM2" s="9"/>
      <c r="FN2" s="5"/>
      <c r="FS2" s="9"/>
      <c r="FT2" s="5"/>
      <c r="FY2" s="9"/>
      <c r="FZ2" s="5"/>
      <c r="GE2" s="9"/>
      <c r="GF2" s="5"/>
      <c r="GK2" s="9"/>
      <c r="GL2" s="5"/>
      <c r="GQ2" s="9"/>
      <c r="GR2" s="5"/>
      <c r="GW2" s="9"/>
      <c r="GX2" s="5"/>
      <c r="HC2" s="9"/>
      <c r="HD2" s="5"/>
      <c r="HI2" s="9"/>
      <c r="HJ2" s="5"/>
      <c r="HO2" s="9"/>
      <c r="HP2" s="5"/>
      <c r="HU2" s="9"/>
      <c r="HV2" s="5"/>
      <c r="IA2" s="9"/>
      <c r="IB2" s="5"/>
      <c r="IG2" s="9"/>
      <c r="IH2" s="5"/>
      <c r="IM2" s="9"/>
      <c r="IN2" s="5"/>
      <c r="IS2" s="9"/>
      <c r="IT2" s="5"/>
    </row>
    <row r="3" spans="1:14" ht="13.5" customHeight="1">
      <c r="A3" s="169" t="s">
        <v>1</v>
      </c>
      <c r="B3" s="126">
        <v>2</v>
      </c>
      <c r="C3" s="169" t="s">
        <v>9</v>
      </c>
      <c r="D3" s="169">
        <v>773</v>
      </c>
      <c r="E3" s="170">
        <v>18</v>
      </c>
      <c r="F3" s="93"/>
      <c r="G3" s="5"/>
      <c r="H3" s="172" t="s">
        <v>1</v>
      </c>
      <c r="I3" s="173">
        <v>2</v>
      </c>
      <c r="J3" s="172" t="s">
        <v>19</v>
      </c>
      <c r="K3" s="174">
        <v>160</v>
      </c>
      <c r="L3" s="175">
        <v>35</v>
      </c>
      <c r="M3" s="9"/>
      <c r="N3" s="5"/>
    </row>
    <row r="4" spans="1:14" ht="13.5" customHeight="1">
      <c r="A4" s="1" t="s">
        <v>1</v>
      </c>
      <c r="B4" s="2">
        <v>2</v>
      </c>
      <c r="C4" s="1" t="s">
        <v>9</v>
      </c>
      <c r="D4" s="1">
        <v>774</v>
      </c>
      <c r="E4" s="16">
        <v>17</v>
      </c>
      <c r="F4" s="93"/>
      <c r="G4" s="5"/>
      <c r="H4" s="16" t="s">
        <v>1</v>
      </c>
      <c r="I4" s="127">
        <v>2</v>
      </c>
      <c r="J4" s="16" t="s">
        <v>19</v>
      </c>
      <c r="K4" s="176" t="s">
        <v>68</v>
      </c>
      <c r="L4" s="16">
        <v>23</v>
      </c>
      <c r="M4" s="9"/>
      <c r="N4" s="5"/>
    </row>
    <row r="5" spans="1:14" ht="13.5" customHeight="1">
      <c r="A5" s="1" t="s">
        <v>1</v>
      </c>
      <c r="B5" s="2">
        <v>2</v>
      </c>
      <c r="C5" s="1" t="s">
        <v>12</v>
      </c>
      <c r="D5" s="1">
        <v>806</v>
      </c>
      <c r="E5" s="16">
        <v>39</v>
      </c>
      <c r="F5" s="93"/>
      <c r="G5" s="5"/>
      <c r="H5" s="16" t="s">
        <v>1</v>
      </c>
      <c r="I5" s="127">
        <v>2</v>
      </c>
      <c r="J5" s="16" t="s">
        <v>19</v>
      </c>
      <c r="K5" s="176" t="s">
        <v>69</v>
      </c>
      <c r="L5" s="16">
        <v>34</v>
      </c>
      <c r="M5" s="9"/>
      <c r="N5" s="5"/>
    </row>
    <row r="6" spans="1:14" ht="13.5" customHeight="1">
      <c r="A6" s="1" t="s">
        <v>1</v>
      </c>
      <c r="B6" s="2">
        <v>2</v>
      </c>
      <c r="C6" s="1" t="s">
        <v>12</v>
      </c>
      <c r="D6" s="1">
        <v>807</v>
      </c>
      <c r="E6" s="16">
        <v>39</v>
      </c>
      <c r="F6" s="93"/>
      <c r="G6" s="5"/>
      <c r="H6" s="17" t="s">
        <v>1</v>
      </c>
      <c r="I6" s="127">
        <v>2</v>
      </c>
      <c r="J6" s="16" t="s">
        <v>19</v>
      </c>
      <c r="K6" s="176" t="s">
        <v>44</v>
      </c>
      <c r="L6" s="16">
        <v>36</v>
      </c>
      <c r="M6" s="9"/>
      <c r="N6" s="5"/>
    </row>
    <row r="7" spans="1:14" ht="13.5" customHeight="1">
      <c r="A7" s="1" t="s">
        <v>1</v>
      </c>
      <c r="B7" s="2">
        <v>2</v>
      </c>
      <c r="C7" s="1" t="s">
        <v>15</v>
      </c>
      <c r="D7" s="1">
        <v>866</v>
      </c>
      <c r="E7" s="16">
        <v>47</v>
      </c>
      <c r="F7" s="93"/>
      <c r="G7" s="5"/>
      <c r="H7" s="17" t="s">
        <v>1</v>
      </c>
      <c r="I7" s="127">
        <v>2</v>
      </c>
      <c r="J7" s="16" t="s">
        <v>19</v>
      </c>
      <c r="K7" s="176" t="s">
        <v>45</v>
      </c>
      <c r="L7" s="16">
        <v>44</v>
      </c>
      <c r="M7" s="9"/>
      <c r="N7" s="5"/>
    </row>
    <row r="8" spans="1:14" ht="13.5" customHeight="1">
      <c r="A8" s="1" t="s">
        <v>1</v>
      </c>
      <c r="B8" s="2">
        <v>2</v>
      </c>
      <c r="C8" s="1" t="s">
        <v>15</v>
      </c>
      <c r="D8" s="1">
        <v>867</v>
      </c>
      <c r="E8" s="16">
        <v>47</v>
      </c>
      <c r="F8" s="93"/>
      <c r="G8" s="5"/>
      <c r="H8" s="17" t="s">
        <v>1</v>
      </c>
      <c r="I8" s="127">
        <v>2</v>
      </c>
      <c r="J8" s="16" t="s">
        <v>19</v>
      </c>
      <c r="K8" s="176" t="s">
        <v>46</v>
      </c>
      <c r="L8" s="16">
        <v>38</v>
      </c>
      <c r="M8" s="9"/>
      <c r="N8" s="5"/>
    </row>
    <row r="9" spans="1:14" ht="13.5" customHeight="1">
      <c r="A9" s="1" t="s">
        <v>1</v>
      </c>
      <c r="B9" s="2">
        <v>2</v>
      </c>
      <c r="C9" s="1" t="s">
        <v>16</v>
      </c>
      <c r="D9" s="1">
        <v>880</v>
      </c>
      <c r="E9" s="16">
        <v>23</v>
      </c>
      <c r="F9" s="93"/>
      <c r="G9" s="5"/>
      <c r="H9" s="17" t="s">
        <v>1</v>
      </c>
      <c r="I9" s="127">
        <v>2</v>
      </c>
      <c r="J9" s="16" t="s">
        <v>19</v>
      </c>
      <c r="K9" s="176" t="s">
        <v>43</v>
      </c>
      <c r="L9" s="16">
        <v>64</v>
      </c>
      <c r="M9" s="9"/>
      <c r="N9" s="5"/>
    </row>
    <row r="10" spans="1:14" ht="13.5" customHeight="1">
      <c r="A10" s="1" t="s">
        <v>1</v>
      </c>
      <c r="B10" s="2">
        <v>2</v>
      </c>
      <c r="C10" s="1" t="s">
        <v>11</v>
      </c>
      <c r="D10" s="1">
        <v>976</v>
      </c>
      <c r="E10" s="16">
        <v>90</v>
      </c>
      <c r="F10" s="93"/>
      <c r="G10" s="5"/>
      <c r="H10" s="17" t="s">
        <v>1</v>
      </c>
      <c r="I10" s="127">
        <v>2</v>
      </c>
      <c r="J10" s="16" t="s">
        <v>19</v>
      </c>
      <c r="K10" s="176" t="s">
        <v>47</v>
      </c>
      <c r="L10" s="16">
        <v>52</v>
      </c>
      <c r="M10" s="9"/>
      <c r="N10" s="5"/>
    </row>
    <row r="11" spans="1:14" ht="13.5" customHeight="1">
      <c r="A11" s="1" t="s">
        <v>1</v>
      </c>
      <c r="B11" s="2">
        <v>2</v>
      </c>
      <c r="C11" s="1" t="s">
        <v>70</v>
      </c>
      <c r="D11" s="1">
        <v>113</v>
      </c>
      <c r="E11" s="16">
        <v>9</v>
      </c>
      <c r="F11" s="93"/>
      <c r="G11" s="5"/>
      <c r="H11" s="17" t="s">
        <v>1</v>
      </c>
      <c r="I11" s="127">
        <v>2</v>
      </c>
      <c r="J11" s="16" t="s">
        <v>26</v>
      </c>
      <c r="K11" s="176" t="s">
        <v>38</v>
      </c>
      <c r="L11" s="16">
        <v>17</v>
      </c>
      <c r="M11" s="9"/>
      <c r="N11" s="5"/>
    </row>
    <row r="12" spans="1:14" ht="13.5" customHeight="1">
      <c r="A12" s="1" t="s">
        <v>1</v>
      </c>
      <c r="B12" s="2">
        <v>2</v>
      </c>
      <c r="C12" s="1" t="s">
        <v>18</v>
      </c>
      <c r="D12" s="1">
        <v>636</v>
      </c>
      <c r="E12" s="16">
        <v>8</v>
      </c>
      <c r="F12" s="93"/>
      <c r="G12" s="5"/>
      <c r="H12" s="17" t="s">
        <v>1</v>
      </c>
      <c r="I12" s="127">
        <v>2</v>
      </c>
      <c r="J12" s="16" t="s">
        <v>26</v>
      </c>
      <c r="K12" s="176" t="s">
        <v>39</v>
      </c>
      <c r="L12" s="16">
        <v>17</v>
      </c>
      <c r="M12" s="9"/>
      <c r="N12" s="5"/>
    </row>
    <row r="13" spans="1:14" ht="13.5" customHeight="1">
      <c r="A13" s="1" t="s">
        <v>1</v>
      </c>
      <c r="B13" s="2">
        <v>2</v>
      </c>
      <c r="C13" s="1" t="s">
        <v>9</v>
      </c>
      <c r="D13" s="1">
        <v>637</v>
      </c>
      <c r="E13" s="16">
        <v>8</v>
      </c>
      <c r="F13" s="94"/>
      <c r="G13" s="5"/>
      <c r="H13" s="17" t="s">
        <v>1</v>
      </c>
      <c r="I13" s="127">
        <v>2</v>
      </c>
      <c r="J13" s="16" t="s">
        <v>26</v>
      </c>
      <c r="K13" s="176" t="s">
        <v>40</v>
      </c>
      <c r="L13" s="16">
        <v>17</v>
      </c>
      <c r="M13" s="9"/>
      <c r="N13" s="5"/>
    </row>
    <row r="14" spans="1:14" ht="13.5" customHeight="1">
      <c r="A14" s="1" t="s">
        <v>1</v>
      </c>
      <c r="B14" s="2">
        <v>2</v>
      </c>
      <c r="C14" s="1" t="s">
        <v>9</v>
      </c>
      <c r="D14" s="1">
        <v>638</v>
      </c>
      <c r="E14" s="16">
        <v>7</v>
      </c>
      <c r="F14" s="94"/>
      <c r="G14" s="5"/>
      <c r="H14" s="17" t="s">
        <v>1</v>
      </c>
      <c r="I14" s="127">
        <v>2</v>
      </c>
      <c r="J14" s="16" t="s">
        <v>26</v>
      </c>
      <c r="K14" s="176" t="s">
        <v>41</v>
      </c>
      <c r="L14" s="16">
        <v>17</v>
      </c>
      <c r="M14" s="9"/>
      <c r="N14" s="5"/>
    </row>
    <row r="15" spans="1:14" ht="13.5" customHeight="1">
      <c r="A15" s="1" t="s">
        <v>1</v>
      </c>
      <c r="B15" s="2">
        <v>2</v>
      </c>
      <c r="C15" s="1" t="s">
        <v>9</v>
      </c>
      <c r="D15" s="1">
        <v>639</v>
      </c>
      <c r="E15" s="16">
        <v>6</v>
      </c>
      <c r="F15" s="94"/>
      <c r="G15" s="5"/>
      <c r="H15" s="17" t="s">
        <v>1</v>
      </c>
      <c r="I15" s="127">
        <v>2</v>
      </c>
      <c r="J15" s="16" t="s">
        <v>26</v>
      </c>
      <c r="K15" s="176" t="s">
        <v>42</v>
      </c>
      <c r="L15" s="16">
        <v>17</v>
      </c>
      <c r="M15" s="9"/>
      <c r="N15" s="5"/>
    </row>
    <row r="16" spans="1:14" ht="13.5" customHeight="1">
      <c r="A16" s="1" t="s">
        <v>1</v>
      </c>
      <c r="B16" s="2">
        <v>2</v>
      </c>
      <c r="C16" s="1" t="s">
        <v>9</v>
      </c>
      <c r="D16" s="1">
        <v>640</v>
      </c>
      <c r="E16" s="16">
        <v>8</v>
      </c>
      <c r="F16" s="94"/>
      <c r="G16" s="5"/>
      <c r="H16" s="17" t="s">
        <v>1</v>
      </c>
      <c r="I16" s="127">
        <v>2</v>
      </c>
      <c r="J16" s="16" t="s">
        <v>28</v>
      </c>
      <c r="K16" s="176" t="s">
        <v>65</v>
      </c>
      <c r="L16" s="16">
        <v>48</v>
      </c>
      <c r="M16" s="9"/>
      <c r="N16" s="5"/>
    </row>
    <row r="17" spans="1:14" ht="13.5" customHeight="1">
      <c r="A17" s="1" t="s">
        <v>1</v>
      </c>
      <c r="B17" s="2">
        <v>2</v>
      </c>
      <c r="C17" s="1" t="s">
        <v>9</v>
      </c>
      <c r="D17" s="1">
        <v>641</v>
      </c>
      <c r="E17" s="16">
        <v>7</v>
      </c>
      <c r="F17" s="94"/>
      <c r="G17" s="5"/>
      <c r="H17" s="17" t="s">
        <v>1</v>
      </c>
      <c r="I17" s="127">
        <v>2</v>
      </c>
      <c r="J17" s="16" t="s">
        <v>28</v>
      </c>
      <c r="K17" s="176" t="s">
        <v>48</v>
      </c>
      <c r="L17" s="16">
        <v>48</v>
      </c>
      <c r="M17" s="9"/>
      <c r="N17" s="5"/>
    </row>
    <row r="18" spans="1:14" ht="13.5" customHeight="1">
      <c r="A18" s="1" t="s">
        <v>1</v>
      </c>
      <c r="B18" s="2">
        <v>2</v>
      </c>
      <c r="C18" s="1" t="s">
        <v>9</v>
      </c>
      <c r="D18" s="1">
        <v>642</v>
      </c>
      <c r="E18" s="16">
        <v>20</v>
      </c>
      <c r="F18" s="94"/>
      <c r="G18" s="5"/>
      <c r="H18" s="17" t="s">
        <v>1</v>
      </c>
      <c r="I18" s="127">
        <v>2</v>
      </c>
      <c r="J18" s="16" t="s">
        <v>28</v>
      </c>
      <c r="K18" s="176" t="s">
        <v>64</v>
      </c>
      <c r="L18" s="16">
        <v>95</v>
      </c>
      <c r="M18" s="9"/>
      <c r="N18" s="5"/>
    </row>
    <row r="19" spans="1:14" ht="13.5" customHeight="1">
      <c r="A19" s="1" t="s">
        <v>1</v>
      </c>
      <c r="B19" s="2">
        <v>2</v>
      </c>
      <c r="C19" s="1" t="s">
        <v>9</v>
      </c>
      <c r="D19" s="1">
        <v>643</v>
      </c>
      <c r="E19" s="16">
        <v>20</v>
      </c>
      <c r="F19" s="94"/>
      <c r="G19" s="5"/>
      <c r="H19" s="17" t="s">
        <v>1</v>
      </c>
      <c r="I19" s="127">
        <v>2</v>
      </c>
      <c r="J19" s="16" t="s">
        <v>28</v>
      </c>
      <c r="K19" s="176" t="s">
        <v>50</v>
      </c>
      <c r="L19" s="16">
        <v>91</v>
      </c>
      <c r="M19" s="9"/>
      <c r="N19" s="5"/>
    </row>
    <row r="20" spans="1:14" ht="13.5" customHeight="1">
      <c r="A20" s="1" t="s">
        <v>1</v>
      </c>
      <c r="B20" s="2">
        <v>2</v>
      </c>
      <c r="C20" s="1" t="s">
        <v>9</v>
      </c>
      <c r="D20" s="1">
        <v>644</v>
      </c>
      <c r="E20" s="16">
        <v>17</v>
      </c>
      <c r="F20" s="94"/>
      <c r="G20" s="5"/>
      <c r="H20" s="17" t="s">
        <v>1</v>
      </c>
      <c r="I20" s="127">
        <v>2</v>
      </c>
      <c r="J20" s="16" t="s">
        <v>26</v>
      </c>
      <c r="K20" s="176" t="s">
        <v>51</v>
      </c>
      <c r="L20" s="16">
        <v>81</v>
      </c>
      <c r="M20" s="9"/>
      <c r="N20" s="5"/>
    </row>
    <row r="21" spans="1:14" ht="13.5" customHeight="1">
      <c r="A21" s="1" t="s">
        <v>1</v>
      </c>
      <c r="B21" s="2">
        <v>2</v>
      </c>
      <c r="C21" s="16" t="s">
        <v>24</v>
      </c>
      <c r="D21" s="1">
        <v>700</v>
      </c>
      <c r="E21" s="16">
        <v>8</v>
      </c>
      <c r="F21" s="95"/>
      <c r="G21" s="5"/>
      <c r="H21" s="17" t="s">
        <v>1</v>
      </c>
      <c r="I21" s="127">
        <v>2</v>
      </c>
      <c r="J21" s="16" t="s">
        <v>26</v>
      </c>
      <c r="K21" s="176" t="s">
        <v>49</v>
      </c>
      <c r="L21" s="16">
        <v>112</v>
      </c>
      <c r="M21" s="9"/>
      <c r="N21" s="5"/>
    </row>
    <row r="22" spans="1:14" ht="13.5" customHeight="1">
      <c r="A22" s="1" t="s">
        <v>1</v>
      </c>
      <c r="B22" s="2">
        <v>2</v>
      </c>
      <c r="C22" s="16" t="s">
        <v>24</v>
      </c>
      <c r="D22" s="1">
        <v>701</v>
      </c>
      <c r="E22" s="16">
        <v>8</v>
      </c>
      <c r="F22" s="93"/>
      <c r="G22" s="5"/>
      <c r="H22" s="150" t="s">
        <v>79</v>
      </c>
      <c r="I22" s="150"/>
      <c r="J22" s="150"/>
      <c r="K22" s="150"/>
      <c r="L22" s="92">
        <f>SUM(L3:L21)</f>
        <v>886</v>
      </c>
      <c r="M22" s="9"/>
      <c r="N22" s="5"/>
    </row>
    <row r="23" spans="1:14" ht="13.5" customHeight="1">
      <c r="A23" s="1" t="s">
        <v>1</v>
      </c>
      <c r="B23" s="2">
        <v>2</v>
      </c>
      <c r="C23" s="16" t="s">
        <v>24</v>
      </c>
      <c r="D23" s="1">
        <v>702</v>
      </c>
      <c r="E23" s="16">
        <v>8</v>
      </c>
      <c r="F23" s="93"/>
      <c r="G23" s="5"/>
      <c r="I23"/>
      <c r="J23"/>
      <c r="L23" s="9"/>
      <c r="M23" s="9"/>
      <c r="N23" s="5"/>
    </row>
    <row r="24" spans="1:14" ht="13.5" customHeight="1">
      <c r="A24" s="1" t="s">
        <v>1</v>
      </c>
      <c r="B24" s="2">
        <v>2</v>
      </c>
      <c r="C24" s="16" t="s">
        <v>25</v>
      </c>
      <c r="D24" s="1">
        <v>711</v>
      </c>
      <c r="E24" s="16">
        <v>7</v>
      </c>
      <c r="F24" s="94"/>
      <c r="G24" s="5"/>
      <c r="I24"/>
      <c r="J24"/>
      <c r="L24" s="9"/>
      <c r="M24" s="9"/>
      <c r="N24" s="5"/>
    </row>
    <row r="25" spans="1:14" ht="13.5" customHeight="1">
      <c r="A25" s="1" t="s">
        <v>1</v>
      </c>
      <c r="B25" s="2">
        <v>2</v>
      </c>
      <c r="C25" s="16" t="s">
        <v>25</v>
      </c>
      <c r="D25" s="1">
        <v>712</v>
      </c>
      <c r="E25" s="16">
        <v>8</v>
      </c>
      <c r="F25" s="94"/>
      <c r="G25" s="5"/>
      <c r="I25"/>
      <c r="J25"/>
      <c r="L25" s="9"/>
      <c r="M25" s="9"/>
      <c r="N25" s="5"/>
    </row>
    <row r="26" spans="1:14" ht="13.5" customHeight="1">
      <c r="A26" s="1" t="s">
        <v>1</v>
      </c>
      <c r="B26" s="2">
        <v>1</v>
      </c>
      <c r="C26" s="1" t="s">
        <v>20</v>
      </c>
      <c r="D26" s="6">
        <v>9</v>
      </c>
      <c r="E26" s="16">
        <v>10</v>
      </c>
      <c r="F26" s="93"/>
      <c r="G26" s="5"/>
      <c r="I26"/>
      <c r="J26"/>
      <c r="L26" s="9"/>
      <c r="M26" s="9"/>
      <c r="N26" s="5"/>
    </row>
    <row r="27" spans="1:14" ht="13.5" customHeight="1">
      <c r="A27" s="1" t="s">
        <v>1</v>
      </c>
      <c r="B27" s="2">
        <v>1</v>
      </c>
      <c r="C27" s="1" t="s">
        <v>21</v>
      </c>
      <c r="D27" s="1">
        <v>22</v>
      </c>
      <c r="E27" s="16">
        <v>8</v>
      </c>
      <c r="F27" s="93"/>
      <c r="G27" s="5"/>
      <c r="I27"/>
      <c r="J27"/>
      <c r="L27" s="9"/>
      <c r="M27" s="9"/>
      <c r="N27" s="5"/>
    </row>
    <row r="28" spans="1:14" ht="13.5" customHeight="1">
      <c r="A28" s="1" t="s">
        <v>1</v>
      </c>
      <c r="B28" s="2">
        <v>3</v>
      </c>
      <c r="C28" s="1" t="s">
        <v>2</v>
      </c>
      <c r="D28" s="1">
        <v>1</v>
      </c>
      <c r="E28" s="16">
        <v>2</v>
      </c>
      <c r="F28" s="93"/>
      <c r="G28" s="5"/>
      <c r="I28"/>
      <c r="J28"/>
      <c r="L28" s="9"/>
      <c r="M28" s="9"/>
      <c r="N28" s="5"/>
    </row>
    <row r="29" spans="1:14" ht="13.5" customHeight="1">
      <c r="A29" s="1" t="s">
        <v>1</v>
      </c>
      <c r="B29" s="2">
        <v>4</v>
      </c>
      <c r="C29" s="1" t="s">
        <v>8</v>
      </c>
      <c r="D29" s="1">
        <v>21</v>
      </c>
      <c r="E29" s="16">
        <v>2</v>
      </c>
      <c r="F29" s="93"/>
      <c r="G29" s="5"/>
      <c r="I29"/>
      <c r="J29"/>
      <c r="L29" s="9"/>
      <c r="M29" s="9"/>
      <c r="N29" s="5"/>
    </row>
    <row r="30" spans="1:14" ht="13.5" customHeight="1">
      <c r="A30" s="15" t="s">
        <v>1</v>
      </c>
      <c r="B30" s="2">
        <v>4</v>
      </c>
      <c r="C30" s="1" t="s">
        <v>5</v>
      </c>
      <c r="D30" s="1">
        <v>818</v>
      </c>
      <c r="E30" s="16">
        <v>20</v>
      </c>
      <c r="F30" s="93"/>
      <c r="G30" s="5"/>
      <c r="I30"/>
      <c r="J30"/>
      <c r="L30" s="9"/>
      <c r="M30" s="9"/>
      <c r="N30" s="5"/>
    </row>
    <row r="31" spans="1:17" ht="13.5" customHeight="1">
      <c r="A31" s="15" t="s">
        <v>1</v>
      </c>
      <c r="B31" s="2">
        <v>5</v>
      </c>
      <c r="C31" s="1" t="s">
        <v>7</v>
      </c>
      <c r="D31" s="6">
        <v>44</v>
      </c>
      <c r="E31" s="16">
        <v>25</v>
      </c>
      <c r="F31" s="21"/>
      <c r="G31" s="152" t="s">
        <v>80</v>
      </c>
      <c r="H31" s="152"/>
      <c r="I31" s="152"/>
      <c r="J31" s="152"/>
      <c r="K31" s="29">
        <f>SUM(L22)+E65</f>
        <v>1882</v>
      </c>
      <c r="L31" s="7"/>
      <c r="M31" s="9"/>
      <c r="N31" s="5"/>
      <c r="O31" s="12"/>
      <c r="P31" s="5"/>
      <c r="Q31" s="13"/>
    </row>
    <row r="32" spans="1:17" ht="13.5" customHeight="1">
      <c r="A32" s="15" t="s">
        <v>1</v>
      </c>
      <c r="B32" s="2">
        <v>5</v>
      </c>
      <c r="C32" s="1" t="s">
        <v>7</v>
      </c>
      <c r="D32" s="1">
        <v>45</v>
      </c>
      <c r="E32" s="16">
        <v>13</v>
      </c>
      <c r="F32" s="96"/>
      <c r="G32" s="5"/>
      <c r="I32"/>
      <c r="J32"/>
      <c r="M32" s="9"/>
      <c r="N32" s="5"/>
      <c r="O32" s="12"/>
      <c r="P32" s="5"/>
      <c r="Q32" s="13"/>
    </row>
    <row r="33" spans="1:17" ht="13.5" customHeight="1">
      <c r="A33" s="15" t="s">
        <v>1</v>
      </c>
      <c r="B33" s="2">
        <v>5</v>
      </c>
      <c r="C33" s="1" t="s">
        <v>7</v>
      </c>
      <c r="D33" s="1">
        <v>175</v>
      </c>
      <c r="E33" s="16">
        <v>11</v>
      </c>
      <c r="F33" s="96"/>
      <c r="G33" s="5"/>
      <c r="I33"/>
      <c r="J33"/>
      <c r="M33" s="9"/>
      <c r="N33" s="5"/>
      <c r="O33" s="12"/>
      <c r="P33" s="5"/>
      <c r="Q33" s="13"/>
    </row>
    <row r="34" spans="1:17" ht="13.5" customHeight="1">
      <c r="A34" s="15" t="s">
        <v>1</v>
      </c>
      <c r="B34" s="2">
        <v>5</v>
      </c>
      <c r="C34" s="17" t="s">
        <v>22</v>
      </c>
      <c r="D34" s="1">
        <v>681</v>
      </c>
      <c r="E34" s="16">
        <v>5</v>
      </c>
      <c r="F34" s="21"/>
      <c r="G34" s="5"/>
      <c r="I34"/>
      <c r="J34"/>
      <c r="L34" s="7"/>
      <c r="M34" s="9"/>
      <c r="N34" s="5"/>
      <c r="O34" s="12"/>
      <c r="P34" s="5"/>
      <c r="Q34" s="13"/>
    </row>
    <row r="35" spans="1:17" ht="13.5" customHeight="1">
      <c r="A35" s="15" t="s">
        <v>1</v>
      </c>
      <c r="B35" s="2">
        <v>5</v>
      </c>
      <c r="C35" s="17" t="s">
        <v>22</v>
      </c>
      <c r="D35" s="1">
        <v>684</v>
      </c>
      <c r="E35" s="16">
        <v>5</v>
      </c>
      <c r="F35" s="21"/>
      <c r="G35" s="5"/>
      <c r="I35"/>
      <c r="J35"/>
      <c r="L35" s="7"/>
      <c r="M35" s="9"/>
      <c r="N35" s="5"/>
      <c r="O35" s="12"/>
      <c r="P35" s="5"/>
      <c r="Q35" s="13"/>
    </row>
    <row r="36" spans="1:17" ht="13.5" customHeight="1">
      <c r="A36" s="15" t="s">
        <v>1</v>
      </c>
      <c r="B36" s="2">
        <v>5</v>
      </c>
      <c r="C36" s="17" t="s">
        <v>22</v>
      </c>
      <c r="D36" s="1">
        <v>685</v>
      </c>
      <c r="E36" s="16">
        <v>5</v>
      </c>
      <c r="F36" s="21"/>
      <c r="G36" s="5"/>
      <c r="I36"/>
      <c r="J36"/>
      <c r="L36" s="9"/>
      <c r="M36" s="9"/>
      <c r="N36" s="5"/>
      <c r="O36" s="12"/>
      <c r="P36" s="5"/>
      <c r="Q36" s="13"/>
    </row>
    <row r="37" spans="1:17" ht="13.5" customHeight="1">
      <c r="A37" s="15" t="s">
        <v>1</v>
      </c>
      <c r="B37" s="2">
        <v>5</v>
      </c>
      <c r="C37" s="1" t="s">
        <v>73</v>
      </c>
      <c r="D37" s="1">
        <v>951</v>
      </c>
      <c r="E37" s="16">
        <v>18</v>
      </c>
      <c r="F37" s="21"/>
      <c r="G37" s="5"/>
      <c r="I37"/>
      <c r="J37"/>
      <c r="L37" s="10"/>
      <c r="M37" s="9"/>
      <c r="N37" s="5"/>
      <c r="O37" s="12"/>
      <c r="P37" s="5"/>
      <c r="Q37" s="13"/>
    </row>
    <row r="38" spans="1:17" ht="13.5" customHeight="1">
      <c r="A38" s="15" t="s">
        <v>1</v>
      </c>
      <c r="B38" s="2">
        <v>5</v>
      </c>
      <c r="C38" s="16" t="s">
        <v>27</v>
      </c>
      <c r="D38" s="6" t="s">
        <v>223</v>
      </c>
      <c r="E38" s="16">
        <v>7</v>
      </c>
      <c r="F38" s="21"/>
      <c r="G38" s="5"/>
      <c r="I38"/>
      <c r="J38"/>
      <c r="L38" s="10"/>
      <c r="M38" s="9"/>
      <c r="N38" s="5"/>
      <c r="O38" s="12"/>
      <c r="P38" s="5"/>
      <c r="Q38" s="13"/>
    </row>
    <row r="39" spans="1:17" ht="13.5" customHeight="1">
      <c r="A39" s="15" t="s">
        <v>1</v>
      </c>
      <c r="B39" s="2">
        <v>5</v>
      </c>
      <c r="C39" s="16" t="s">
        <v>27</v>
      </c>
      <c r="D39" s="6" t="s">
        <v>224</v>
      </c>
      <c r="E39" s="16">
        <v>12</v>
      </c>
      <c r="F39" s="21"/>
      <c r="L39" s="10"/>
      <c r="M39" s="9"/>
      <c r="N39" s="5"/>
      <c r="O39" s="12"/>
      <c r="P39" s="5"/>
      <c r="Q39" s="13"/>
    </row>
    <row r="40" spans="1:17" ht="13.5" customHeight="1">
      <c r="A40" s="15" t="s">
        <v>1</v>
      </c>
      <c r="B40" s="2">
        <v>5</v>
      </c>
      <c r="C40" s="1" t="s">
        <v>33</v>
      </c>
      <c r="D40" s="1">
        <v>1388</v>
      </c>
      <c r="E40" s="16">
        <v>6</v>
      </c>
      <c r="F40" s="21"/>
      <c r="G40" s="20"/>
      <c r="H40" s="23"/>
      <c r="I40" s="24"/>
      <c r="J40"/>
      <c r="L40" s="10"/>
      <c r="M40" s="9"/>
      <c r="N40" s="5"/>
      <c r="O40" s="12"/>
      <c r="P40" s="5"/>
      <c r="Q40" s="13"/>
    </row>
    <row r="41" spans="1:17" ht="13.5" customHeight="1">
      <c r="A41" s="15" t="s">
        <v>1</v>
      </c>
      <c r="B41" s="2">
        <v>5</v>
      </c>
      <c r="C41" s="17" t="s">
        <v>17</v>
      </c>
      <c r="D41" s="1">
        <v>1313</v>
      </c>
      <c r="E41" s="16">
        <v>6</v>
      </c>
      <c r="F41" s="21"/>
      <c r="G41"/>
      <c r="H41" s="23"/>
      <c r="I41" s="26"/>
      <c r="J41" s="151"/>
      <c r="K41" s="151"/>
      <c r="L41" s="10"/>
      <c r="M41" s="9"/>
      <c r="N41" s="5"/>
      <c r="O41" s="12"/>
      <c r="P41" s="5"/>
      <c r="Q41" s="13"/>
    </row>
    <row r="42" spans="1:17" ht="13.5" customHeight="1">
      <c r="A42" s="15" t="s">
        <v>1</v>
      </c>
      <c r="B42" s="2">
        <v>6</v>
      </c>
      <c r="C42" s="1" t="s">
        <v>207</v>
      </c>
      <c r="D42" s="1">
        <v>34</v>
      </c>
      <c r="E42" s="16">
        <v>7</v>
      </c>
      <c r="F42" s="21"/>
      <c r="G42"/>
      <c r="H42" s="23"/>
      <c r="I42" s="26"/>
      <c r="J42" s="25"/>
      <c r="K42" s="25"/>
      <c r="L42" s="10"/>
      <c r="M42" s="9"/>
      <c r="N42" s="5"/>
      <c r="O42" s="12"/>
      <c r="P42" s="5"/>
      <c r="Q42" s="13"/>
    </row>
    <row r="43" spans="1:17" ht="13.5" customHeight="1">
      <c r="A43" s="15" t="s">
        <v>1</v>
      </c>
      <c r="B43" s="2">
        <v>6</v>
      </c>
      <c r="C43" s="1" t="s">
        <v>74</v>
      </c>
      <c r="D43" s="1">
        <v>117</v>
      </c>
      <c r="E43" s="16">
        <v>10</v>
      </c>
      <c r="F43" s="21"/>
      <c r="G43"/>
      <c r="H43" s="23"/>
      <c r="I43" s="24"/>
      <c r="J43" s="20"/>
      <c r="K43" s="20"/>
      <c r="L43" s="10"/>
      <c r="M43" s="9"/>
      <c r="N43" s="5"/>
      <c r="O43" s="12"/>
      <c r="P43" s="5"/>
      <c r="Q43" s="13"/>
    </row>
    <row r="44" spans="1:17" ht="13.5" customHeight="1">
      <c r="A44" s="15" t="s">
        <v>1</v>
      </c>
      <c r="B44" s="2">
        <v>6</v>
      </c>
      <c r="C44" s="1" t="s">
        <v>208</v>
      </c>
      <c r="D44" s="1">
        <v>118</v>
      </c>
      <c r="E44" s="16">
        <v>28</v>
      </c>
      <c r="F44" s="97"/>
      <c r="G44"/>
      <c r="H44" s="14"/>
      <c r="I44" s="19"/>
      <c r="J44"/>
      <c r="L44" s="7"/>
      <c r="M44" s="9"/>
      <c r="N44" s="5"/>
      <c r="O44" s="12"/>
      <c r="P44" s="5"/>
      <c r="Q44" s="13"/>
    </row>
    <row r="45" spans="1:17" ht="13.5" customHeight="1">
      <c r="A45" s="15" t="s">
        <v>1</v>
      </c>
      <c r="B45" s="2">
        <v>5</v>
      </c>
      <c r="C45" s="1" t="s">
        <v>7</v>
      </c>
      <c r="D45" s="8">
        <v>1413</v>
      </c>
      <c r="E45" s="16">
        <v>16</v>
      </c>
      <c r="F45" s="97"/>
      <c r="G45"/>
      <c r="H45" s="23"/>
      <c r="I45" s="24"/>
      <c r="J45" s="20"/>
      <c r="K45" s="20"/>
      <c r="L45" s="10"/>
      <c r="M45" s="9"/>
      <c r="N45" s="5"/>
      <c r="O45" s="12"/>
      <c r="P45" s="5"/>
      <c r="Q45" s="13"/>
    </row>
    <row r="46" spans="1:17" ht="13.5" customHeight="1">
      <c r="A46" s="15" t="s">
        <v>1</v>
      </c>
      <c r="B46" s="2">
        <v>3</v>
      </c>
      <c r="C46" s="1" t="s">
        <v>6</v>
      </c>
      <c r="D46" s="1">
        <v>425</v>
      </c>
      <c r="E46" s="16">
        <v>24</v>
      </c>
      <c r="F46" s="97"/>
      <c r="G46"/>
      <c r="H46" s="14"/>
      <c r="I46" s="19"/>
      <c r="J46"/>
      <c r="L46" s="10"/>
      <c r="M46" s="9"/>
      <c r="N46" s="5"/>
      <c r="O46" s="12"/>
      <c r="P46" s="5"/>
      <c r="Q46" s="13"/>
    </row>
    <row r="47" spans="1:17" ht="13.5" customHeight="1">
      <c r="A47" s="15" t="s">
        <v>1</v>
      </c>
      <c r="B47" s="2">
        <v>4</v>
      </c>
      <c r="C47" s="1" t="s">
        <v>10</v>
      </c>
      <c r="D47" s="1">
        <v>162</v>
      </c>
      <c r="E47" s="16">
        <v>6</v>
      </c>
      <c r="F47" s="21"/>
      <c r="G47"/>
      <c r="H47" s="14"/>
      <c r="I47" s="19"/>
      <c r="J47"/>
      <c r="L47" s="10"/>
      <c r="M47" s="7"/>
      <c r="N47" s="5"/>
      <c r="O47" s="12"/>
      <c r="P47" s="5"/>
      <c r="Q47" s="13"/>
    </row>
    <row r="48" spans="1:14" ht="13.5" customHeight="1">
      <c r="A48" s="15" t="s">
        <v>1</v>
      </c>
      <c r="B48" s="2">
        <v>4</v>
      </c>
      <c r="C48" s="1" t="s">
        <v>13</v>
      </c>
      <c r="D48" s="1">
        <v>356</v>
      </c>
      <c r="E48" s="16">
        <v>20</v>
      </c>
      <c r="F48" s="21"/>
      <c r="G48"/>
      <c r="H48" s="14"/>
      <c r="I48" s="19"/>
      <c r="J48"/>
      <c r="L48" s="10"/>
      <c r="N48" s="5"/>
    </row>
    <row r="49" spans="1:14" ht="13.5" customHeight="1">
      <c r="A49" s="15" t="s">
        <v>1</v>
      </c>
      <c r="B49" s="2">
        <v>4</v>
      </c>
      <c r="C49" s="1" t="s">
        <v>5</v>
      </c>
      <c r="D49" s="1">
        <v>357</v>
      </c>
      <c r="E49" s="16">
        <v>17</v>
      </c>
      <c r="F49" s="21"/>
      <c r="G49"/>
      <c r="H49" s="14"/>
      <c r="I49" s="19"/>
      <c r="J49"/>
      <c r="L49" s="10"/>
      <c r="N49" s="3"/>
    </row>
    <row r="50" spans="1:14" ht="13.5" customHeight="1">
      <c r="A50" s="15" t="s">
        <v>1</v>
      </c>
      <c r="B50" s="2">
        <v>4</v>
      </c>
      <c r="C50" s="1" t="s">
        <v>13</v>
      </c>
      <c r="D50" s="6" t="s">
        <v>221</v>
      </c>
      <c r="E50" s="16">
        <v>16</v>
      </c>
      <c r="F50" s="21"/>
      <c r="M50" s="7"/>
      <c r="N50" s="3"/>
    </row>
    <row r="51" spans="1:13" ht="13.5" customHeight="1">
      <c r="A51" s="15" t="s">
        <v>1</v>
      </c>
      <c r="B51" s="2">
        <v>4</v>
      </c>
      <c r="C51" s="1" t="s">
        <v>13</v>
      </c>
      <c r="D51" s="6" t="s">
        <v>222</v>
      </c>
      <c r="E51" s="16">
        <v>16</v>
      </c>
      <c r="F51" s="21"/>
      <c r="G51" s="98"/>
      <c r="H51" s="20"/>
      <c r="I51" s="23"/>
      <c r="J51" s="24"/>
      <c r="M51" s="7"/>
    </row>
    <row r="52" spans="1:13" ht="13.5" customHeight="1">
      <c r="A52" s="15" t="s">
        <v>1</v>
      </c>
      <c r="B52" s="2">
        <v>4</v>
      </c>
      <c r="C52" s="1" t="s">
        <v>13</v>
      </c>
      <c r="D52" s="1">
        <v>872</v>
      </c>
      <c r="E52" s="16">
        <v>15</v>
      </c>
      <c r="F52" s="21"/>
      <c r="G52" s="99"/>
      <c r="H52" s="20"/>
      <c r="I52" s="23"/>
      <c r="J52" s="24"/>
      <c r="M52" s="9"/>
    </row>
    <row r="53" spans="1:13" ht="13.5" customHeight="1">
      <c r="A53" s="15" t="s">
        <v>1</v>
      </c>
      <c r="B53" s="2">
        <v>4</v>
      </c>
      <c r="C53" s="1" t="s">
        <v>71</v>
      </c>
      <c r="D53" s="1">
        <v>538</v>
      </c>
      <c r="E53" s="16">
        <v>16</v>
      </c>
      <c r="F53" s="21"/>
      <c r="H53" s="20"/>
      <c r="I53" s="23"/>
      <c r="J53" s="24"/>
      <c r="M53" s="10"/>
    </row>
    <row r="54" spans="1:13" ht="13.5" customHeight="1">
      <c r="A54" s="15" t="s">
        <v>1</v>
      </c>
      <c r="B54" s="2">
        <v>1</v>
      </c>
      <c r="C54" s="1" t="s">
        <v>72</v>
      </c>
      <c r="D54" s="1">
        <v>110</v>
      </c>
      <c r="E54" s="16">
        <v>28</v>
      </c>
      <c r="F54" s="21"/>
      <c r="H54" s="20"/>
      <c r="I54" s="23"/>
      <c r="J54" s="24"/>
      <c r="M54" s="10"/>
    </row>
    <row r="55" spans="1:13" ht="13.5" customHeight="1">
      <c r="A55" s="15" t="s">
        <v>1</v>
      </c>
      <c r="B55" s="2">
        <v>1</v>
      </c>
      <c r="C55" s="1" t="s">
        <v>72</v>
      </c>
      <c r="D55" s="1">
        <v>111</v>
      </c>
      <c r="E55" s="16">
        <v>27</v>
      </c>
      <c r="F55" s="125"/>
      <c r="H55" s="20"/>
      <c r="I55" s="23"/>
      <c r="J55" s="24"/>
      <c r="M55" s="10"/>
    </row>
    <row r="56" spans="1:13" ht="13.5" customHeight="1">
      <c r="A56" s="15" t="s">
        <v>1</v>
      </c>
      <c r="B56" s="2">
        <v>1</v>
      </c>
      <c r="C56" s="1" t="s">
        <v>72</v>
      </c>
      <c r="D56" s="1">
        <v>112</v>
      </c>
      <c r="E56" s="16">
        <v>19</v>
      </c>
      <c r="F56" s="96"/>
      <c r="H56" s="20"/>
      <c r="I56" s="23"/>
      <c r="J56" s="24"/>
      <c r="M56" s="10"/>
    </row>
    <row r="57" spans="1:13" ht="13.5" customHeight="1">
      <c r="A57" s="15" t="s">
        <v>1</v>
      </c>
      <c r="B57" s="2">
        <v>1</v>
      </c>
      <c r="C57" s="1" t="s">
        <v>72</v>
      </c>
      <c r="D57" s="1">
        <v>113</v>
      </c>
      <c r="E57" s="16">
        <v>30</v>
      </c>
      <c r="F57" s="96"/>
      <c r="H57" s="20"/>
      <c r="I57" s="23"/>
      <c r="J57" s="24"/>
      <c r="M57" s="10"/>
    </row>
    <row r="58" spans="1:13" ht="13.5" customHeight="1">
      <c r="A58" s="15" t="s">
        <v>1</v>
      </c>
      <c r="B58" s="2">
        <v>3</v>
      </c>
      <c r="C58" s="1" t="s">
        <v>3</v>
      </c>
      <c r="D58" s="1">
        <v>93</v>
      </c>
      <c r="E58" s="16">
        <v>9</v>
      </c>
      <c r="F58" s="96"/>
      <c r="H58" s="20"/>
      <c r="I58" s="23"/>
      <c r="J58" s="24"/>
      <c r="M58" s="10"/>
    </row>
    <row r="59" spans="1:13" ht="13.5" customHeight="1">
      <c r="A59" s="15" t="s">
        <v>1</v>
      </c>
      <c r="B59" s="2">
        <v>1</v>
      </c>
      <c r="C59" s="1" t="s">
        <v>23</v>
      </c>
      <c r="D59" s="1">
        <v>129</v>
      </c>
      <c r="E59" s="16">
        <v>7</v>
      </c>
      <c r="F59" s="96"/>
      <c r="H59" s="20"/>
      <c r="I59" s="23"/>
      <c r="J59" s="24"/>
      <c r="M59" s="10"/>
    </row>
    <row r="60" spans="1:14" ht="13.5" customHeight="1">
      <c r="A60" s="15" t="s">
        <v>1</v>
      </c>
      <c r="B60" s="2">
        <v>1</v>
      </c>
      <c r="C60" s="1" t="s">
        <v>23</v>
      </c>
      <c r="D60" s="1">
        <v>130</v>
      </c>
      <c r="E60" s="16">
        <v>8</v>
      </c>
      <c r="F60" s="21"/>
      <c r="H60" s="20"/>
      <c r="I60" s="23"/>
      <c r="J60" s="24"/>
      <c r="M60" s="7"/>
      <c r="N60" s="5"/>
    </row>
    <row r="61" spans="1:13" ht="13.5" customHeight="1">
      <c r="A61" s="15" t="s">
        <v>1</v>
      </c>
      <c r="B61" s="2">
        <v>1</v>
      </c>
      <c r="C61" s="1" t="s">
        <v>23</v>
      </c>
      <c r="D61" s="1">
        <v>131</v>
      </c>
      <c r="E61" s="16">
        <v>8</v>
      </c>
      <c r="F61" s="21"/>
      <c r="H61" s="20"/>
      <c r="I61" s="23"/>
      <c r="J61" s="24"/>
      <c r="M61" s="10"/>
    </row>
    <row r="62" spans="1:13" ht="13.5" customHeight="1">
      <c r="A62" s="15" t="s">
        <v>1</v>
      </c>
      <c r="B62" s="2">
        <v>1</v>
      </c>
      <c r="C62" s="1" t="s">
        <v>23</v>
      </c>
      <c r="D62" s="1">
        <v>132</v>
      </c>
      <c r="E62" s="16">
        <v>13</v>
      </c>
      <c r="F62" s="21"/>
      <c r="H62" s="20"/>
      <c r="I62" s="23"/>
      <c r="J62" s="24"/>
      <c r="M62" s="10"/>
    </row>
    <row r="63" spans="1:13" ht="13.5" customHeight="1">
      <c r="A63" s="15" t="s">
        <v>1</v>
      </c>
      <c r="B63" s="2">
        <v>1</v>
      </c>
      <c r="C63" s="1" t="s">
        <v>23</v>
      </c>
      <c r="D63" s="1">
        <v>133</v>
      </c>
      <c r="E63" s="16">
        <v>15</v>
      </c>
      <c r="F63" s="21"/>
      <c r="H63" s="20"/>
      <c r="I63" s="23"/>
      <c r="J63" s="24"/>
      <c r="M63" s="10"/>
    </row>
    <row r="64" spans="1:13" ht="13.5" customHeight="1">
      <c r="A64" s="15" t="s">
        <v>1</v>
      </c>
      <c r="B64" s="2">
        <v>1</v>
      </c>
      <c r="C64" s="1" t="s">
        <v>78</v>
      </c>
      <c r="D64" s="1">
        <v>134</v>
      </c>
      <c r="E64" s="16">
        <v>17</v>
      </c>
      <c r="F64" s="21"/>
      <c r="M64" s="10"/>
    </row>
    <row r="65" spans="1:13" ht="13.5" customHeight="1">
      <c r="A65" s="150" t="s">
        <v>230</v>
      </c>
      <c r="B65" s="150"/>
      <c r="C65" s="150"/>
      <c r="D65" s="150"/>
      <c r="E65" s="171">
        <f>SUM(E3:E64)</f>
        <v>996</v>
      </c>
      <c r="F65" s="21"/>
      <c r="M65" s="10"/>
    </row>
    <row r="66" ht="13.5" customHeight="1"/>
    <row r="67" spans="7:18" s="11" customFormat="1" ht="13.5" customHeight="1">
      <c r="G67" s="18"/>
      <c r="H67"/>
      <c r="I67" s="14"/>
      <c r="J67" s="19"/>
      <c r="K67"/>
      <c r="L67"/>
      <c r="M67"/>
      <c r="N67"/>
      <c r="O67"/>
      <c r="P67"/>
      <c r="Q67"/>
      <c r="R67"/>
    </row>
    <row r="68" spans="7:18" s="11" customFormat="1" ht="13.5" customHeight="1">
      <c r="G68" s="21"/>
      <c r="H68"/>
      <c r="I68" s="14"/>
      <c r="J68" s="19"/>
      <c r="K68"/>
      <c r="L68"/>
      <c r="M68"/>
      <c r="N68"/>
      <c r="O68"/>
      <c r="P68"/>
      <c r="Q68"/>
      <c r="R68"/>
    </row>
    <row r="69" spans="1:18" s="11" customFormat="1" ht="13.5" customHeight="1">
      <c r="A69"/>
      <c r="B69" s="27"/>
      <c r="C69"/>
      <c r="D69"/>
      <c r="E69"/>
      <c r="F69"/>
      <c r="G69" s="21"/>
      <c r="H69"/>
      <c r="I69" s="14"/>
      <c r="J69" s="19"/>
      <c r="K69"/>
      <c r="L69"/>
      <c r="M69"/>
      <c r="N69"/>
      <c r="O69"/>
      <c r="P69"/>
      <c r="Q69"/>
      <c r="R69"/>
    </row>
    <row r="70" spans="1:18" s="11" customFormat="1" ht="13.5" customHeight="1">
      <c r="A70"/>
      <c r="B70" s="27"/>
      <c r="C70"/>
      <c r="D70"/>
      <c r="E70"/>
      <c r="F70"/>
      <c r="G70" s="18"/>
      <c r="H70"/>
      <c r="I70" s="14"/>
      <c r="J70" s="19"/>
      <c r="K70"/>
      <c r="L70"/>
      <c r="M70"/>
      <c r="N70"/>
      <c r="O70"/>
      <c r="P70"/>
      <c r="Q70"/>
      <c r="R70"/>
    </row>
    <row r="71" spans="1:18" s="11" customFormat="1" ht="13.5" customHeight="1">
      <c r="A71"/>
      <c r="B71" s="27"/>
      <c r="C71"/>
      <c r="D71"/>
      <c r="E71"/>
      <c r="F71"/>
      <c r="G71" s="18"/>
      <c r="H71"/>
      <c r="I71" s="14"/>
      <c r="J71" s="19"/>
      <c r="K71"/>
      <c r="L71"/>
      <c r="M71"/>
      <c r="N71"/>
      <c r="O71"/>
      <c r="P71"/>
      <c r="Q71"/>
      <c r="R71"/>
    </row>
    <row r="72" spans="1:18" s="11" customFormat="1" ht="13.5" customHeight="1">
      <c r="A72"/>
      <c r="B72" s="27"/>
      <c r="C72"/>
      <c r="D72"/>
      <c r="E72"/>
      <c r="F72"/>
      <c r="G72" s="18"/>
      <c r="H72"/>
      <c r="I72" s="14"/>
      <c r="J72" s="19"/>
      <c r="K72"/>
      <c r="L72"/>
      <c r="M72"/>
      <c r="N72"/>
      <c r="O72"/>
      <c r="P72"/>
      <c r="Q72"/>
      <c r="R72"/>
    </row>
    <row r="73" spans="1:18" s="11" customFormat="1" ht="13.5" customHeight="1">
      <c r="A73"/>
      <c r="B73" s="27"/>
      <c r="C73"/>
      <c r="D73"/>
      <c r="E73"/>
      <c r="F73"/>
      <c r="G73" s="18"/>
      <c r="H73"/>
      <c r="I73" s="14"/>
      <c r="J73" s="19"/>
      <c r="K73"/>
      <c r="L73"/>
      <c r="M73"/>
      <c r="N73"/>
      <c r="O73"/>
      <c r="P73"/>
      <c r="Q73"/>
      <c r="R73"/>
    </row>
    <row r="74" spans="1:18" s="11" customFormat="1" ht="13.5" customHeight="1">
      <c r="A74"/>
      <c r="B74" s="27"/>
      <c r="C74"/>
      <c r="D74"/>
      <c r="E74"/>
      <c r="F74"/>
      <c r="G74" s="18"/>
      <c r="H74"/>
      <c r="I74" s="14"/>
      <c r="J74" s="19"/>
      <c r="K74"/>
      <c r="L74"/>
      <c r="M74"/>
      <c r="N74"/>
      <c r="O74"/>
      <c r="P74"/>
      <c r="Q74"/>
      <c r="R74"/>
    </row>
    <row r="75" spans="1:18" s="11" customFormat="1" ht="13.5" customHeight="1">
      <c r="A75"/>
      <c r="B75" s="27"/>
      <c r="C75"/>
      <c r="D75"/>
      <c r="E75"/>
      <c r="F75"/>
      <c r="G75" s="18"/>
      <c r="H75"/>
      <c r="I75" s="14"/>
      <c r="J75" s="19"/>
      <c r="K75"/>
      <c r="L75"/>
      <c r="M75"/>
      <c r="N75"/>
      <c r="O75"/>
      <c r="P75"/>
      <c r="Q75"/>
      <c r="R75"/>
    </row>
    <row r="76" spans="1:18" s="11" customFormat="1" ht="13.5" customHeight="1">
      <c r="A76"/>
      <c r="B76" s="27"/>
      <c r="C76"/>
      <c r="D76"/>
      <c r="E76"/>
      <c r="F76"/>
      <c r="G76" s="18"/>
      <c r="H76"/>
      <c r="I76" s="14"/>
      <c r="J76" s="19"/>
      <c r="K76"/>
      <c r="L76"/>
      <c r="M76"/>
      <c r="N76"/>
      <c r="O76"/>
      <c r="P76"/>
      <c r="Q76"/>
      <c r="R76"/>
    </row>
    <row r="77" spans="1:18" s="11" customFormat="1" ht="13.5" customHeight="1">
      <c r="A77"/>
      <c r="B77" s="27"/>
      <c r="C77"/>
      <c r="D77"/>
      <c r="E77"/>
      <c r="F77"/>
      <c r="G77" s="18"/>
      <c r="H77"/>
      <c r="I77" s="14"/>
      <c r="J77" s="19"/>
      <c r="K77"/>
      <c r="L77"/>
      <c r="M77"/>
      <c r="N77"/>
      <c r="O77"/>
      <c r="P77"/>
      <c r="Q77"/>
      <c r="R77"/>
    </row>
    <row r="78" ht="13.5" customHeight="1"/>
    <row r="79" ht="13.5" customHeight="1">
      <c r="G79" s="22"/>
    </row>
    <row r="80" ht="13.5" customHeight="1">
      <c r="G80" s="22"/>
    </row>
    <row r="81" ht="13.5" customHeight="1">
      <c r="G81" s="22"/>
    </row>
    <row r="82" ht="13.5" customHeight="1">
      <c r="G82" s="22"/>
    </row>
    <row r="83" ht="13.5" customHeight="1">
      <c r="G83" s="22"/>
    </row>
    <row r="84" spans="7:18" ht="13.5" customHeight="1">
      <c r="G84" s="22"/>
      <c r="M84" s="9"/>
      <c r="N84" s="9"/>
      <c r="O84" s="5"/>
      <c r="P84" s="12"/>
      <c r="Q84" s="5"/>
      <c r="R84" s="13"/>
    </row>
    <row r="85" spans="13:18" ht="13.5" customHeight="1">
      <c r="M85" s="7"/>
      <c r="N85" s="7"/>
      <c r="O85" s="5"/>
      <c r="P85" s="12"/>
      <c r="Q85" s="5"/>
      <c r="R85" s="13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10" spans="1:18" s="14" customFormat="1" ht="12.75">
      <c r="A110" s="20"/>
      <c r="B110" s="28"/>
      <c r="C110" s="20"/>
      <c r="D110" s="20"/>
      <c r="E110" s="20"/>
      <c r="F110" s="20"/>
      <c r="G110" s="18"/>
      <c r="H110"/>
      <c r="J110" s="19"/>
      <c r="K110"/>
      <c r="L110"/>
      <c r="M110"/>
      <c r="N110"/>
      <c r="O110"/>
      <c r="P110"/>
      <c r="Q110"/>
      <c r="R110"/>
    </row>
  </sheetData>
  <sheetProtection/>
  <mergeCells count="7">
    <mergeCell ref="A2:E2"/>
    <mergeCell ref="H2:L2"/>
    <mergeCell ref="A1:L1"/>
    <mergeCell ref="H22:K22"/>
    <mergeCell ref="A65:D65"/>
    <mergeCell ref="J41:K41"/>
    <mergeCell ref="G31:J31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1200" verticalDpi="1200" orientation="portrait" paperSize="9" scale="87" r:id="rId3"/>
  <headerFooter alignWithMargins="0">
    <oddHeader xml:space="preserve">&amp;R&amp;"Arial,Tučné"&amp;12Příloha č.1 ke smlouvě ze dne </oddHeader>
  </headerFooter>
  <rowBreaks count="1" manualBreakCount="1">
    <brk id="6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F161"/>
  <sheetViews>
    <sheetView view="pageLayout" workbookViewId="0" topLeftCell="B1">
      <selection activeCell="AE24" sqref="AE24"/>
    </sheetView>
  </sheetViews>
  <sheetFormatPr defaultColWidth="9.140625" defaultRowHeight="12.75"/>
  <cols>
    <col min="1" max="1" width="27.421875" style="30" hidden="1" customWidth="1"/>
    <col min="2" max="2" width="29.421875" style="30" customWidth="1"/>
    <col min="3" max="3" width="6.421875" style="30" customWidth="1"/>
    <col min="4" max="4" width="6.7109375" style="30" customWidth="1"/>
    <col min="5" max="5" width="11.00390625" style="32" hidden="1" customWidth="1"/>
    <col min="6" max="6" width="10.140625" style="32" hidden="1" customWidth="1"/>
    <col min="7" max="7" width="15.00390625" style="32" hidden="1" customWidth="1"/>
    <col min="8" max="8" width="9.28125" style="32" hidden="1" customWidth="1"/>
    <col min="9" max="9" width="11.7109375" style="32" hidden="1" customWidth="1"/>
    <col min="10" max="10" width="9.28125" style="32" hidden="1" customWidth="1"/>
    <col min="11" max="12" width="5.8515625" style="30" hidden="1" customWidth="1"/>
    <col min="13" max="13" width="10.00390625" style="33" hidden="1" customWidth="1"/>
    <col min="14" max="14" width="24.140625" style="33" hidden="1" customWidth="1"/>
    <col min="15" max="15" width="15.00390625" style="30" hidden="1" customWidth="1"/>
    <col min="16" max="16" width="11.00390625" style="30" hidden="1" customWidth="1"/>
    <col min="17" max="17" width="11.57421875" style="30" hidden="1" customWidth="1"/>
    <col min="18" max="18" width="11.28125" style="30" hidden="1" customWidth="1"/>
    <col min="19" max="19" width="10.28125" style="30" hidden="1" customWidth="1"/>
    <col min="20" max="20" width="8.8515625" style="30" hidden="1" customWidth="1"/>
    <col min="21" max="21" width="9.7109375" style="30" hidden="1" customWidth="1"/>
    <col min="22" max="22" width="8.8515625" style="30" hidden="1" customWidth="1"/>
    <col min="23" max="23" width="11.57421875" style="30" hidden="1" customWidth="1"/>
    <col min="24" max="24" width="9.421875" style="30" hidden="1" customWidth="1"/>
    <col min="25" max="25" width="17.28125" style="30" hidden="1" customWidth="1"/>
    <col min="26" max="26" width="11.28125" style="30" hidden="1" customWidth="1"/>
    <col min="27" max="28" width="15.57421875" style="47" hidden="1" customWidth="1"/>
    <col min="29" max="29" width="1.421875" style="90" customWidth="1"/>
    <col min="30" max="30" width="15.8515625" style="30" customWidth="1"/>
    <col min="31" max="31" width="30.57421875" style="30" customWidth="1"/>
    <col min="32" max="32" width="12.7109375" style="30" customWidth="1"/>
    <col min="33" max="33" width="5.00390625" style="30" customWidth="1"/>
    <col min="34" max="34" width="6.28125" style="30" customWidth="1"/>
    <col min="35" max="35" width="19.421875" style="30" customWidth="1"/>
    <col min="36" max="16384" width="9.140625" style="30" customWidth="1"/>
  </cols>
  <sheetData>
    <row r="1" spans="2:34" ht="23.25" customHeigh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2:34" ht="27" customHeight="1">
      <c r="B2" s="154" t="s">
        <v>226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ht="5.25" customHeight="1" thickBot="1"/>
    <row r="4" spans="1:34" ht="15" customHeight="1">
      <c r="A4" s="190" t="s">
        <v>229</v>
      </c>
      <c r="B4" s="191"/>
      <c r="C4" s="191"/>
      <c r="D4" s="192"/>
      <c r="E4" s="193"/>
      <c r="F4" s="193"/>
      <c r="G4" s="193"/>
      <c r="H4" s="193"/>
      <c r="I4" s="193"/>
      <c r="J4" s="193"/>
      <c r="K4" s="194"/>
      <c r="L4" s="194"/>
      <c r="M4" s="195"/>
      <c r="N4" s="195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88"/>
      <c r="AB4" s="189"/>
      <c r="AC4" s="187"/>
      <c r="AD4" s="190" t="s">
        <v>229</v>
      </c>
      <c r="AE4" s="191"/>
      <c r="AF4" s="191"/>
      <c r="AG4" s="191"/>
      <c r="AH4" s="192"/>
    </row>
    <row r="5" spans="1:34" ht="7.5" customHeight="1" thickBot="1">
      <c r="A5" s="196"/>
      <c r="B5" s="197"/>
      <c r="C5" s="197"/>
      <c r="D5" s="198"/>
      <c r="E5" s="193"/>
      <c r="F5" s="193"/>
      <c r="G5" s="193"/>
      <c r="H5" s="193"/>
      <c r="I5" s="193"/>
      <c r="J5" s="193"/>
      <c r="K5" s="194"/>
      <c r="L5" s="194"/>
      <c r="M5" s="195"/>
      <c r="N5" s="195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87"/>
      <c r="AB5" s="187"/>
      <c r="AC5" s="187"/>
      <c r="AD5" s="196"/>
      <c r="AE5" s="197"/>
      <c r="AF5" s="197"/>
      <c r="AG5" s="197"/>
      <c r="AH5" s="198"/>
    </row>
    <row r="6" spans="1:34" s="36" customFormat="1" ht="14.25" customHeight="1" thickBot="1">
      <c r="A6" s="34" t="s">
        <v>205</v>
      </c>
      <c r="B6" s="35" t="s">
        <v>203</v>
      </c>
      <c r="C6" s="85" t="s">
        <v>202</v>
      </c>
      <c r="D6" s="85" t="s">
        <v>209</v>
      </c>
      <c r="E6" s="116" t="s">
        <v>201</v>
      </c>
      <c r="F6" s="117" t="s">
        <v>200</v>
      </c>
      <c r="G6" s="118" t="s">
        <v>199</v>
      </c>
      <c r="H6" s="119" t="s">
        <v>198</v>
      </c>
      <c r="I6" s="120" t="s">
        <v>197</v>
      </c>
      <c r="J6" s="120" t="s">
        <v>196</v>
      </c>
      <c r="K6" s="155" t="s">
        <v>195</v>
      </c>
      <c r="L6" s="156"/>
      <c r="M6" s="157"/>
      <c r="N6" s="121" t="s">
        <v>194</v>
      </c>
      <c r="O6" s="115" t="s">
        <v>193</v>
      </c>
      <c r="P6" s="115" t="s">
        <v>192</v>
      </c>
      <c r="Q6" s="115" t="s">
        <v>191</v>
      </c>
      <c r="R6" s="115" t="s">
        <v>190</v>
      </c>
      <c r="S6" s="115" t="s">
        <v>189</v>
      </c>
      <c r="T6" s="115" t="s">
        <v>188</v>
      </c>
      <c r="U6" s="115" t="s">
        <v>187</v>
      </c>
      <c r="V6" s="115" t="s">
        <v>186</v>
      </c>
      <c r="W6" s="122" t="s">
        <v>185</v>
      </c>
      <c r="X6" s="115" t="s">
        <v>184</v>
      </c>
      <c r="Y6" s="122" t="s">
        <v>183</v>
      </c>
      <c r="Z6" s="122" t="s">
        <v>182</v>
      </c>
      <c r="AA6" s="158" t="s">
        <v>181</v>
      </c>
      <c r="AB6" s="159"/>
      <c r="AC6" s="91"/>
      <c r="AD6" s="34" t="s">
        <v>180</v>
      </c>
      <c r="AE6" s="35" t="s">
        <v>204</v>
      </c>
      <c r="AF6" s="35" t="s">
        <v>203</v>
      </c>
      <c r="AG6" s="35" t="s">
        <v>202</v>
      </c>
      <c r="AH6" s="35" t="s">
        <v>228</v>
      </c>
    </row>
    <row r="7" spans="1:34" s="31" customFormat="1" ht="13.5" customHeight="1">
      <c r="A7" s="102" t="s">
        <v>179</v>
      </c>
      <c r="B7" s="53" t="s">
        <v>20</v>
      </c>
      <c r="C7" s="54" t="s">
        <v>77</v>
      </c>
      <c r="D7" s="59">
        <v>4</v>
      </c>
      <c r="E7" s="184">
        <v>606000</v>
      </c>
      <c r="F7" s="55">
        <v>4329</v>
      </c>
      <c r="G7" s="55">
        <v>606000</v>
      </c>
      <c r="H7" s="55">
        <v>4329</v>
      </c>
      <c r="I7" s="55">
        <v>0</v>
      </c>
      <c r="J7" s="55">
        <v>0</v>
      </c>
      <c r="K7" s="56" t="s">
        <v>4</v>
      </c>
      <c r="L7" s="56"/>
      <c r="M7" s="57">
        <v>50500</v>
      </c>
      <c r="N7" s="57">
        <v>50500</v>
      </c>
      <c r="O7" s="53" t="s">
        <v>84</v>
      </c>
      <c r="P7" s="53" t="s">
        <v>83</v>
      </c>
      <c r="Q7" s="53" t="s">
        <v>67</v>
      </c>
      <c r="R7" s="53" t="s">
        <v>89</v>
      </c>
      <c r="S7" s="53" t="s">
        <v>89</v>
      </c>
      <c r="T7" s="53" t="s">
        <v>88</v>
      </c>
      <c r="U7" s="53" t="s">
        <v>98</v>
      </c>
      <c r="V7" s="53" t="s">
        <v>88</v>
      </c>
      <c r="W7" s="53" t="s">
        <v>89</v>
      </c>
      <c r="X7" s="53" t="s">
        <v>89</v>
      </c>
      <c r="Y7" s="53" t="s">
        <v>98</v>
      </c>
      <c r="Z7" s="53"/>
      <c r="AA7" s="124">
        <f aca="true" t="shared" si="0" ref="AA7:AA28">G7</f>
        <v>606000</v>
      </c>
      <c r="AB7" s="124"/>
      <c r="AC7" s="90"/>
      <c r="AD7" s="109" t="s">
        <v>210</v>
      </c>
      <c r="AE7" s="110" t="s">
        <v>53</v>
      </c>
      <c r="AF7" s="110" t="s">
        <v>93</v>
      </c>
      <c r="AG7" s="132">
        <v>557</v>
      </c>
      <c r="AH7" s="133">
        <v>1</v>
      </c>
    </row>
    <row r="8" spans="1:34" s="31" customFormat="1" ht="13.5" customHeight="1">
      <c r="A8" s="103" t="s">
        <v>178</v>
      </c>
      <c r="B8" s="37" t="s">
        <v>21</v>
      </c>
      <c r="C8" s="38">
        <v>22</v>
      </c>
      <c r="D8" s="43">
        <v>1</v>
      </c>
      <c r="E8" s="101">
        <v>114000</v>
      </c>
      <c r="F8" s="39">
        <v>3353</v>
      </c>
      <c r="G8" s="39">
        <v>108800</v>
      </c>
      <c r="H8" s="39">
        <v>3200</v>
      </c>
      <c r="I8" s="39">
        <v>0</v>
      </c>
      <c r="J8" s="39">
        <v>0</v>
      </c>
      <c r="K8" s="40" t="s">
        <v>4</v>
      </c>
      <c r="L8" s="40"/>
      <c r="M8" s="41">
        <v>9067</v>
      </c>
      <c r="N8" s="41">
        <v>9067</v>
      </c>
      <c r="O8" s="37" t="s">
        <v>84</v>
      </c>
      <c r="P8" s="37" t="s">
        <v>83</v>
      </c>
      <c r="Q8" s="37" t="s">
        <v>67</v>
      </c>
      <c r="R8" s="37" t="s">
        <v>89</v>
      </c>
      <c r="S8" s="37" t="s">
        <v>98</v>
      </c>
      <c r="T8" s="37" t="s">
        <v>88</v>
      </c>
      <c r="U8" s="37" t="s">
        <v>98</v>
      </c>
      <c r="V8" s="37" t="s">
        <v>88</v>
      </c>
      <c r="W8" s="37" t="s">
        <v>89</v>
      </c>
      <c r="X8" s="37" t="s">
        <v>89</v>
      </c>
      <c r="Y8" s="37" t="s">
        <v>98</v>
      </c>
      <c r="Z8" s="37"/>
      <c r="AA8" s="123">
        <f t="shared" si="0"/>
        <v>108800</v>
      </c>
      <c r="AB8" s="123"/>
      <c r="AC8" s="90"/>
      <c r="AD8" s="111" t="s">
        <v>211</v>
      </c>
      <c r="AE8" s="8" t="s">
        <v>54</v>
      </c>
      <c r="AF8" s="8" t="s">
        <v>216</v>
      </c>
      <c r="AG8" s="134">
        <v>69</v>
      </c>
      <c r="AH8" s="135">
        <v>1</v>
      </c>
    </row>
    <row r="9" spans="1:34" s="31" customFormat="1" ht="13.5" customHeight="1">
      <c r="A9" s="103" t="s">
        <v>177</v>
      </c>
      <c r="B9" s="37" t="s">
        <v>97</v>
      </c>
      <c r="C9" s="38">
        <v>110</v>
      </c>
      <c r="D9" s="43">
        <v>1</v>
      </c>
      <c r="E9" s="101">
        <v>144000</v>
      </c>
      <c r="F9" s="39">
        <v>2571</v>
      </c>
      <c r="G9" s="39">
        <v>144000</v>
      </c>
      <c r="H9" s="39">
        <v>2571</v>
      </c>
      <c r="I9" s="39">
        <v>400</v>
      </c>
      <c r="J9" s="39">
        <v>0</v>
      </c>
      <c r="K9" s="40" t="s">
        <v>4</v>
      </c>
      <c r="L9" s="40"/>
      <c r="M9" s="41">
        <v>12000</v>
      </c>
      <c r="N9" s="41">
        <f>SUM(I9,M9)</f>
        <v>12400</v>
      </c>
      <c r="O9" s="37" t="s">
        <v>84</v>
      </c>
      <c r="P9" s="37" t="s">
        <v>83</v>
      </c>
      <c r="Q9" s="37" t="s">
        <v>67</v>
      </c>
      <c r="R9" s="37" t="s">
        <v>89</v>
      </c>
      <c r="S9" s="37" t="s">
        <v>98</v>
      </c>
      <c r="T9" s="37" t="s">
        <v>88</v>
      </c>
      <c r="U9" s="37" t="s">
        <v>98</v>
      </c>
      <c r="V9" s="37" t="s">
        <v>88</v>
      </c>
      <c r="W9" s="37" t="s">
        <v>89</v>
      </c>
      <c r="X9" s="37" t="s">
        <v>89</v>
      </c>
      <c r="Y9" s="37" t="s">
        <v>98</v>
      </c>
      <c r="Z9" s="37"/>
      <c r="AA9" s="123">
        <f t="shared" si="0"/>
        <v>144000</v>
      </c>
      <c r="AB9" s="123">
        <v>4800</v>
      </c>
      <c r="AC9" s="90"/>
      <c r="AD9" s="111" t="s">
        <v>211</v>
      </c>
      <c r="AE9" s="8" t="s">
        <v>55</v>
      </c>
      <c r="AF9" s="8" t="s">
        <v>87</v>
      </c>
      <c r="AG9" s="134">
        <v>35</v>
      </c>
      <c r="AH9" s="135">
        <v>1</v>
      </c>
    </row>
    <row r="10" spans="1:34" s="31" customFormat="1" ht="13.5" customHeight="1">
      <c r="A10" s="103" t="s">
        <v>94</v>
      </c>
      <c r="B10" s="37" t="s">
        <v>97</v>
      </c>
      <c r="C10" s="38">
        <v>111</v>
      </c>
      <c r="D10" s="43">
        <v>1</v>
      </c>
      <c r="E10" s="101"/>
      <c r="F10" s="39"/>
      <c r="G10" s="39">
        <v>290000</v>
      </c>
      <c r="H10" s="39"/>
      <c r="I10" s="39"/>
      <c r="J10" s="39"/>
      <c r="K10" s="40"/>
      <c r="L10" s="40"/>
      <c r="M10" s="41"/>
      <c r="N10" s="4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23">
        <f t="shared" si="0"/>
        <v>290000</v>
      </c>
      <c r="AB10" s="123"/>
      <c r="AC10" s="90"/>
      <c r="AD10" s="111" t="s">
        <v>211</v>
      </c>
      <c r="AE10" s="8" t="s">
        <v>56</v>
      </c>
      <c r="AF10" s="8" t="s">
        <v>87</v>
      </c>
      <c r="AG10" s="134">
        <v>24</v>
      </c>
      <c r="AH10" s="135">
        <v>1</v>
      </c>
    </row>
    <row r="11" spans="1:34" s="31" customFormat="1" ht="13.5" customHeight="1">
      <c r="A11" s="103" t="s">
        <v>176</v>
      </c>
      <c r="B11" s="37" t="s">
        <v>97</v>
      </c>
      <c r="C11" s="38">
        <v>112</v>
      </c>
      <c r="D11" s="43">
        <v>4</v>
      </c>
      <c r="E11" s="101">
        <v>115000</v>
      </c>
      <c r="F11" s="39">
        <v>1000</v>
      </c>
      <c r="G11" s="39">
        <v>368000</v>
      </c>
      <c r="H11" s="39">
        <v>3200</v>
      </c>
      <c r="I11" s="39">
        <v>167</v>
      </c>
      <c r="J11" s="39">
        <v>0</v>
      </c>
      <c r="K11" s="40" t="s">
        <v>4</v>
      </c>
      <c r="L11" s="40"/>
      <c r="M11" s="41">
        <v>30667</v>
      </c>
      <c r="N11" s="41">
        <f>SUM(I11,M11)</f>
        <v>30834</v>
      </c>
      <c r="O11" s="37" t="s">
        <v>84</v>
      </c>
      <c r="P11" s="37" t="s">
        <v>83</v>
      </c>
      <c r="Q11" s="37" t="s">
        <v>67</v>
      </c>
      <c r="R11" s="37" t="s">
        <v>89</v>
      </c>
      <c r="S11" s="37" t="s">
        <v>88</v>
      </c>
      <c r="T11" s="37" t="s">
        <v>88</v>
      </c>
      <c r="U11" s="37" t="s">
        <v>98</v>
      </c>
      <c r="V11" s="37" t="s">
        <v>89</v>
      </c>
      <c r="W11" s="37" t="s">
        <v>89</v>
      </c>
      <c r="X11" s="37" t="s">
        <v>89</v>
      </c>
      <c r="Y11" s="37" t="s">
        <v>98</v>
      </c>
      <c r="Z11" s="37"/>
      <c r="AA11" s="123">
        <f t="shared" si="0"/>
        <v>368000</v>
      </c>
      <c r="AB11" s="123">
        <v>2004</v>
      </c>
      <c r="AC11" s="90"/>
      <c r="AD11" s="111" t="s">
        <v>212</v>
      </c>
      <c r="AE11" s="8" t="s">
        <v>57</v>
      </c>
      <c r="AF11" s="8" t="s">
        <v>217</v>
      </c>
      <c r="AG11" s="134">
        <v>64</v>
      </c>
      <c r="AH11" s="135">
        <v>1</v>
      </c>
    </row>
    <row r="12" spans="1:34" s="31" customFormat="1" ht="13.5" customHeight="1">
      <c r="A12" s="103" t="s">
        <v>175</v>
      </c>
      <c r="B12" s="37" t="s">
        <v>97</v>
      </c>
      <c r="C12" s="38">
        <v>113</v>
      </c>
      <c r="D12" s="43">
        <v>2</v>
      </c>
      <c r="E12" s="101">
        <v>523614</v>
      </c>
      <c r="F12" s="39">
        <v>1793.2</v>
      </c>
      <c r="G12" s="39">
        <v>523614</v>
      </c>
      <c r="H12" s="39">
        <v>1793</v>
      </c>
      <c r="I12" s="39">
        <v>0</v>
      </c>
      <c r="J12" s="39">
        <v>0</v>
      </c>
      <c r="K12" s="40" t="s">
        <v>4</v>
      </c>
      <c r="L12" s="40"/>
      <c r="M12" s="41">
        <v>43634.5</v>
      </c>
      <c r="N12" s="41">
        <v>43634.5</v>
      </c>
      <c r="O12" s="37" t="s">
        <v>84</v>
      </c>
      <c r="P12" s="37" t="s">
        <v>83</v>
      </c>
      <c r="Q12" s="37" t="s">
        <v>66</v>
      </c>
      <c r="R12" s="37" t="s">
        <v>89</v>
      </c>
      <c r="S12" s="37" t="s">
        <v>89</v>
      </c>
      <c r="T12" s="37" t="s">
        <v>89</v>
      </c>
      <c r="U12" s="37" t="s">
        <v>89</v>
      </c>
      <c r="V12" s="37" t="s">
        <v>88</v>
      </c>
      <c r="W12" s="37" t="s">
        <v>89</v>
      </c>
      <c r="X12" s="37" t="s">
        <v>88</v>
      </c>
      <c r="Y12" s="37" t="s">
        <v>88</v>
      </c>
      <c r="Z12" s="37"/>
      <c r="AA12" s="123">
        <f t="shared" si="0"/>
        <v>523614</v>
      </c>
      <c r="AB12" s="123"/>
      <c r="AC12" s="90"/>
      <c r="AD12" s="111" t="s">
        <v>212</v>
      </c>
      <c r="AE12" s="8" t="s">
        <v>58</v>
      </c>
      <c r="AF12" s="8" t="s">
        <v>139</v>
      </c>
      <c r="AG12" s="134">
        <v>984</v>
      </c>
      <c r="AH12" s="135">
        <v>1</v>
      </c>
    </row>
    <row r="13" spans="1:34" s="31" customFormat="1" ht="13.5" customHeight="1">
      <c r="A13" s="103" t="s">
        <v>112</v>
      </c>
      <c r="B13" s="37" t="s">
        <v>23</v>
      </c>
      <c r="C13" s="38">
        <v>93</v>
      </c>
      <c r="D13" s="43">
        <v>2</v>
      </c>
      <c r="E13" s="101">
        <v>195700</v>
      </c>
      <c r="F13" s="39">
        <v>1900</v>
      </c>
      <c r="G13" s="39">
        <v>195700</v>
      </c>
      <c r="H13" s="39">
        <v>1900</v>
      </c>
      <c r="I13" s="39">
        <v>900</v>
      </c>
      <c r="J13" s="39">
        <v>0</v>
      </c>
      <c r="K13" s="40" t="s">
        <v>92</v>
      </c>
      <c r="L13" s="40"/>
      <c r="M13" s="41">
        <v>48925</v>
      </c>
      <c r="N13" s="41">
        <f aca="true" t="shared" si="1" ref="N13:N18">SUM(I13,M13)</f>
        <v>49825</v>
      </c>
      <c r="O13" s="37" t="s">
        <v>84</v>
      </c>
      <c r="P13" s="37" t="s">
        <v>83</v>
      </c>
      <c r="Q13" s="37" t="s">
        <v>66</v>
      </c>
      <c r="R13" s="37" t="s">
        <v>89</v>
      </c>
      <c r="S13" s="37" t="s">
        <v>89</v>
      </c>
      <c r="T13" s="37" t="s">
        <v>174</v>
      </c>
      <c r="U13" s="37" t="s">
        <v>96</v>
      </c>
      <c r="V13" s="37" t="s">
        <v>88</v>
      </c>
      <c r="W13" s="37" t="s">
        <v>89</v>
      </c>
      <c r="X13" s="37" t="s">
        <v>88</v>
      </c>
      <c r="Y13" s="37" t="s">
        <v>88</v>
      </c>
      <c r="Z13" s="37"/>
      <c r="AA13" s="123">
        <f t="shared" si="0"/>
        <v>195700</v>
      </c>
      <c r="AB13" s="123">
        <v>3600</v>
      </c>
      <c r="AC13" s="90"/>
      <c r="AD13" s="111" t="s">
        <v>76</v>
      </c>
      <c r="AE13" s="8" t="s">
        <v>59</v>
      </c>
      <c r="AF13" s="8" t="s">
        <v>218</v>
      </c>
      <c r="AG13" s="134">
        <v>32</v>
      </c>
      <c r="AH13" s="135">
        <v>1</v>
      </c>
    </row>
    <row r="14" spans="1:34" s="31" customFormat="1" ht="13.5" customHeight="1">
      <c r="A14" s="103" t="s">
        <v>173</v>
      </c>
      <c r="B14" s="37" t="s">
        <v>164</v>
      </c>
      <c r="C14" s="38">
        <v>366</v>
      </c>
      <c r="D14" s="43">
        <v>1</v>
      </c>
      <c r="E14" s="101">
        <v>207200</v>
      </c>
      <c r="F14" s="39">
        <v>1400</v>
      </c>
      <c r="G14" s="39">
        <v>207200</v>
      </c>
      <c r="H14" s="39">
        <v>1400</v>
      </c>
      <c r="I14" s="39">
        <v>150</v>
      </c>
      <c r="J14" s="39">
        <v>0</v>
      </c>
      <c r="K14" s="40" t="s">
        <v>4</v>
      </c>
      <c r="L14" s="40"/>
      <c r="M14" s="41">
        <v>17267</v>
      </c>
      <c r="N14" s="41">
        <f t="shared" si="1"/>
        <v>17417</v>
      </c>
      <c r="O14" s="37" t="s">
        <v>84</v>
      </c>
      <c r="P14" s="37" t="s">
        <v>83</v>
      </c>
      <c r="Q14" s="37" t="s">
        <v>66</v>
      </c>
      <c r="R14" s="37" t="s">
        <v>89</v>
      </c>
      <c r="S14" s="37" t="s">
        <v>89</v>
      </c>
      <c r="T14" s="37" t="s">
        <v>89</v>
      </c>
      <c r="U14" s="37" t="s">
        <v>96</v>
      </c>
      <c r="V14" s="37" t="s">
        <v>88</v>
      </c>
      <c r="W14" s="37" t="s">
        <v>89</v>
      </c>
      <c r="X14" s="37" t="s">
        <v>88</v>
      </c>
      <c r="Y14" s="37" t="s">
        <v>88</v>
      </c>
      <c r="Z14" s="37"/>
      <c r="AA14" s="123">
        <f t="shared" si="0"/>
        <v>207200</v>
      </c>
      <c r="AB14" s="123">
        <v>1800</v>
      </c>
      <c r="AC14" s="90"/>
      <c r="AD14" s="111" t="s">
        <v>76</v>
      </c>
      <c r="AE14" s="8" t="s">
        <v>81</v>
      </c>
      <c r="AF14" s="8" t="s">
        <v>219</v>
      </c>
      <c r="AG14" s="134">
        <v>32</v>
      </c>
      <c r="AH14" s="135">
        <v>1</v>
      </c>
    </row>
    <row r="15" spans="1:58" s="31" customFormat="1" ht="13.5" customHeight="1">
      <c r="A15" s="103" t="s">
        <v>172</v>
      </c>
      <c r="B15" s="37" t="s">
        <v>23</v>
      </c>
      <c r="C15" s="38">
        <v>129</v>
      </c>
      <c r="D15" s="43">
        <v>1</v>
      </c>
      <c r="E15" s="101">
        <v>6525</v>
      </c>
      <c r="F15" s="39">
        <v>450</v>
      </c>
      <c r="G15" s="39">
        <v>6525</v>
      </c>
      <c r="H15" s="39">
        <v>450</v>
      </c>
      <c r="I15" s="39">
        <v>50</v>
      </c>
      <c r="J15" s="39">
        <v>0</v>
      </c>
      <c r="K15" s="40" t="s">
        <v>4</v>
      </c>
      <c r="L15" s="40"/>
      <c r="M15" s="41">
        <v>544</v>
      </c>
      <c r="N15" s="41">
        <f t="shared" si="1"/>
        <v>594</v>
      </c>
      <c r="O15" s="37" t="s">
        <v>84</v>
      </c>
      <c r="P15" s="37" t="s">
        <v>83</v>
      </c>
      <c r="Q15" s="37" t="s">
        <v>66</v>
      </c>
      <c r="R15" s="37" t="s">
        <v>89</v>
      </c>
      <c r="S15" s="37" t="s">
        <v>89</v>
      </c>
      <c r="T15" s="37" t="s">
        <v>89</v>
      </c>
      <c r="U15" s="37" t="s">
        <v>96</v>
      </c>
      <c r="V15" s="37" t="s">
        <v>88</v>
      </c>
      <c r="W15" s="37" t="s">
        <v>89</v>
      </c>
      <c r="X15" s="37" t="s">
        <v>88</v>
      </c>
      <c r="Y15" s="37" t="s">
        <v>88</v>
      </c>
      <c r="Z15" s="37"/>
      <c r="AA15" s="123">
        <f t="shared" si="0"/>
        <v>6525</v>
      </c>
      <c r="AB15" s="123">
        <v>600</v>
      </c>
      <c r="AC15" s="90"/>
      <c r="AD15" s="111" t="s">
        <v>75</v>
      </c>
      <c r="AE15" s="8" t="s">
        <v>81</v>
      </c>
      <c r="AF15" s="8" t="s">
        <v>220</v>
      </c>
      <c r="AG15" s="134">
        <v>32</v>
      </c>
      <c r="AH15" s="135">
        <v>1</v>
      </c>
      <c r="AI15" s="82"/>
      <c r="AJ15" s="82"/>
      <c r="AK15" s="82"/>
      <c r="AL15" s="82"/>
      <c r="AM15" s="82"/>
      <c r="AN15" s="114"/>
      <c r="AO15" s="114"/>
      <c r="AP15" s="83"/>
      <c r="AQ15" s="83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90"/>
      <c r="BE15" s="90"/>
      <c r="BF15" s="113"/>
    </row>
    <row r="16" spans="1:34" s="31" customFormat="1" ht="13.5" customHeight="1">
      <c r="A16" s="103" t="s">
        <v>172</v>
      </c>
      <c r="B16" s="37" t="s">
        <v>23</v>
      </c>
      <c r="C16" s="38">
        <v>130</v>
      </c>
      <c r="D16" s="43">
        <v>1</v>
      </c>
      <c r="E16" s="101">
        <v>80400</v>
      </c>
      <c r="F16" s="39">
        <v>1200</v>
      </c>
      <c r="G16" s="39">
        <v>80400</v>
      </c>
      <c r="H16" s="39">
        <v>1200</v>
      </c>
      <c r="I16" s="39">
        <v>150</v>
      </c>
      <c r="J16" s="39">
        <v>0</v>
      </c>
      <c r="K16" s="40" t="s">
        <v>4</v>
      </c>
      <c r="L16" s="40"/>
      <c r="M16" s="41">
        <v>7193</v>
      </c>
      <c r="N16" s="41">
        <f t="shared" si="1"/>
        <v>7343</v>
      </c>
      <c r="O16" s="37" t="s">
        <v>84</v>
      </c>
      <c r="P16" s="37" t="s">
        <v>83</v>
      </c>
      <c r="Q16" s="37" t="s">
        <v>66</v>
      </c>
      <c r="R16" s="37" t="s">
        <v>89</v>
      </c>
      <c r="S16" s="37" t="s">
        <v>89</v>
      </c>
      <c r="T16" s="37" t="s">
        <v>89</v>
      </c>
      <c r="U16" s="37" t="s">
        <v>96</v>
      </c>
      <c r="V16" s="37" t="s">
        <v>88</v>
      </c>
      <c r="W16" s="37" t="s">
        <v>89</v>
      </c>
      <c r="X16" s="37" t="s">
        <v>88</v>
      </c>
      <c r="Y16" s="37" t="s">
        <v>88</v>
      </c>
      <c r="Z16" s="37"/>
      <c r="AA16" s="123">
        <f t="shared" si="0"/>
        <v>80400</v>
      </c>
      <c r="AB16" s="123">
        <v>1800</v>
      </c>
      <c r="AC16" s="90"/>
      <c r="AD16" s="111" t="s">
        <v>62</v>
      </c>
      <c r="AE16" s="8" t="s">
        <v>81</v>
      </c>
      <c r="AF16" s="8" t="s">
        <v>63</v>
      </c>
      <c r="AG16" s="134">
        <v>115</v>
      </c>
      <c r="AH16" s="135">
        <v>1</v>
      </c>
    </row>
    <row r="17" spans="1:34" s="31" customFormat="1" ht="13.5" customHeight="1">
      <c r="A17" s="103" t="s">
        <v>171</v>
      </c>
      <c r="B17" s="37" t="s">
        <v>23</v>
      </c>
      <c r="C17" s="38">
        <v>131</v>
      </c>
      <c r="D17" s="43">
        <v>2</v>
      </c>
      <c r="E17" s="101">
        <v>1000</v>
      </c>
      <c r="F17" s="39">
        <v>142.9</v>
      </c>
      <c r="G17" s="39">
        <v>1101</v>
      </c>
      <c r="H17" s="39">
        <v>157.28</v>
      </c>
      <c r="I17" s="39">
        <v>1800</v>
      </c>
      <c r="J17" s="39">
        <v>0</v>
      </c>
      <c r="K17" s="40" t="s">
        <v>85</v>
      </c>
      <c r="L17" s="40"/>
      <c r="M17" s="41">
        <v>1101</v>
      </c>
      <c r="N17" s="41">
        <f t="shared" si="1"/>
        <v>2901</v>
      </c>
      <c r="O17" s="37" t="s">
        <v>84</v>
      </c>
      <c r="P17" s="37" t="s">
        <v>83</v>
      </c>
      <c r="Q17" s="37" t="s">
        <v>66</v>
      </c>
      <c r="R17" s="37" t="s">
        <v>89</v>
      </c>
      <c r="S17" s="37" t="s">
        <v>89</v>
      </c>
      <c r="T17" s="37" t="s">
        <v>96</v>
      </c>
      <c r="U17" s="37" t="s">
        <v>96</v>
      </c>
      <c r="V17" s="37" t="s">
        <v>88</v>
      </c>
      <c r="W17" s="37"/>
      <c r="X17" s="37" t="s">
        <v>88</v>
      </c>
      <c r="Y17" s="37" t="s">
        <v>88</v>
      </c>
      <c r="Z17" s="37"/>
      <c r="AA17" s="123">
        <f t="shared" si="0"/>
        <v>1101</v>
      </c>
      <c r="AB17" s="123">
        <v>1800</v>
      </c>
      <c r="AC17" s="90"/>
      <c r="AD17" s="111" t="s">
        <v>210</v>
      </c>
      <c r="AE17" s="8" t="s">
        <v>60</v>
      </c>
      <c r="AF17" s="8" t="s">
        <v>8</v>
      </c>
      <c r="AG17" s="134">
        <v>23</v>
      </c>
      <c r="AH17" s="135">
        <v>1</v>
      </c>
    </row>
    <row r="18" spans="1:34" s="31" customFormat="1" ht="13.5" customHeight="1">
      <c r="A18" s="103" t="s">
        <v>170</v>
      </c>
      <c r="B18" s="37" t="s">
        <v>23</v>
      </c>
      <c r="C18" s="38">
        <v>133</v>
      </c>
      <c r="D18" s="43">
        <v>1</v>
      </c>
      <c r="E18" s="101">
        <v>123600</v>
      </c>
      <c r="F18" s="39">
        <v>665</v>
      </c>
      <c r="G18" s="39">
        <v>123600</v>
      </c>
      <c r="H18" s="39">
        <v>665</v>
      </c>
      <c r="I18" s="39">
        <v>200</v>
      </c>
      <c r="J18" s="39">
        <v>0</v>
      </c>
      <c r="K18" s="40" t="s">
        <v>4</v>
      </c>
      <c r="L18" s="40"/>
      <c r="M18" s="41">
        <v>10300</v>
      </c>
      <c r="N18" s="41">
        <f t="shared" si="1"/>
        <v>10500</v>
      </c>
      <c r="O18" s="37" t="s">
        <v>84</v>
      </c>
      <c r="P18" s="37" t="s">
        <v>83</v>
      </c>
      <c r="Q18" s="37" t="s">
        <v>66</v>
      </c>
      <c r="R18" s="37" t="s">
        <v>89</v>
      </c>
      <c r="S18" s="37" t="s">
        <v>89</v>
      </c>
      <c r="T18" s="37" t="s">
        <v>89</v>
      </c>
      <c r="U18" s="37" t="s">
        <v>89</v>
      </c>
      <c r="V18" s="37" t="s">
        <v>88</v>
      </c>
      <c r="W18" s="37" t="s">
        <v>89</v>
      </c>
      <c r="X18" s="37" t="s">
        <v>88</v>
      </c>
      <c r="Y18" s="37" t="s">
        <v>88</v>
      </c>
      <c r="Z18" s="37"/>
      <c r="AA18" s="123">
        <f t="shared" si="0"/>
        <v>123600</v>
      </c>
      <c r="AB18" s="123">
        <v>2400</v>
      </c>
      <c r="AC18" s="90"/>
      <c r="AD18" s="111" t="s">
        <v>210</v>
      </c>
      <c r="AE18" s="8" t="s">
        <v>61</v>
      </c>
      <c r="AF18" s="8" t="s">
        <v>214</v>
      </c>
      <c r="AG18" s="134">
        <v>764</v>
      </c>
      <c r="AH18" s="135">
        <v>1</v>
      </c>
    </row>
    <row r="19" spans="1:34" s="31" customFormat="1" ht="13.5" customHeight="1">
      <c r="A19" s="103" t="s">
        <v>169</v>
      </c>
      <c r="B19" s="37" t="s">
        <v>52</v>
      </c>
      <c r="C19" s="38">
        <v>160</v>
      </c>
      <c r="D19" s="43">
        <v>1</v>
      </c>
      <c r="E19" s="101"/>
      <c r="F19" s="39"/>
      <c r="G19" s="39"/>
      <c r="H19" s="39"/>
      <c r="I19" s="39"/>
      <c r="J19" s="39"/>
      <c r="K19" s="40"/>
      <c r="L19" s="40"/>
      <c r="M19" s="41"/>
      <c r="N19" s="4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123"/>
      <c r="AB19" s="123"/>
      <c r="AC19" s="90"/>
      <c r="AD19" s="112" t="s">
        <v>210</v>
      </c>
      <c r="AE19" s="8" t="s">
        <v>215</v>
      </c>
      <c r="AF19" s="1" t="s">
        <v>36</v>
      </c>
      <c r="AG19" s="134">
        <v>550</v>
      </c>
      <c r="AH19" s="135">
        <v>1</v>
      </c>
    </row>
    <row r="20" spans="1:34" s="31" customFormat="1" ht="13.5" customHeight="1">
      <c r="A20" s="103" t="s">
        <v>168</v>
      </c>
      <c r="B20" s="37" t="s">
        <v>151</v>
      </c>
      <c r="C20" s="38">
        <v>923</v>
      </c>
      <c r="D20" s="43">
        <v>5</v>
      </c>
      <c r="E20" s="101">
        <v>60000</v>
      </c>
      <c r="F20" s="39">
        <v>2222</v>
      </c>
      <c r="G20" s="39">
        <v>77944</v>
      </c>
      <c r="H20" s="39">
        <v>2886.8</v>
      </c>
      <c r="I20" s="39">
        <v>0</v>
      </c>
      <c r="J20" s="39">
        <v>0</v>
      </c>
      <c r="K20" s="40" t="s">
        <v>92</v>
      </c>
      <c r="L20" s="40"/>
      <c r="M20" s="41">
        <v>19486</v>
      </c>
      <c r="N20" s="41">
        <v>19486</v>
      </c>
      <c r="O20" s="37" t="s">
        <v>84</v>
      </c>
      <c r="P20" s="37" t="s">
        <v>83</v>
      </c>
      <c r="Q20" s="37" t="s">
        <v>66</v>
      </c>
      <c r="R20" s="37" t="s">
        <v>89</v>
      </c>
      <c r="S20" s="37" t="s">
        <v>167</v>
      </c>
      <c r="T20" s="37" t="s">
        <v>88</v>
      </c>
      <c r="U20" s="37" t="s">
        <v>96</v>
      </c>
      <c r="V20" s="37" t="s">
        <v>88</v>
      </c>
      <c r="W20" s="37" t="s">
        <v>89</v>
      </c>
      <c r="X20" s="37" t="s">
        <v>88</v>
      </c>
      <c r="Y20" s="37" t="s">
        <v>88</v>
      </c>
      <c r="Z20" s="37"/>
      <c r="AA20" s="123">
        <f t="shared" si="0"/>
        <v>77944</v>
      </c>
      <c r="AB20" s="123"/>
      <c r="AC20" s="90"/>
      <c r="AD20" s="112" t="s">
        <v>213</v>
      </c>
      <c r="AE20" s="8" t="s">
        <v>82</v>
      </c>
      <c r="AF20" s="1" t="s">
        <v>37</v>
      </c>
      <c r="AG20" s="134"/>
      <c r="AH20" s="135">
        <v>1</v>
      </c>
    </row>
    <row r="21" spans="1:34" s="31" customFormat="1" ht="13.5" customHeight="1" thickBot="1">
      <c r="A21" s="103" t="s">
        <v>166</v>
      </c>
      <c r="B21" s="37" t="s">
        <v>9</v>
      </c>
      <c r="C21" s="38">
        <v>638</v>
      </c>
      <c r="D21" s="43">
        <v>1</v>
      </c>
      <c r="E21" s="101">
        <v>71960</v>
      </c>
      <c r="F21" s="39">
        <v>2570</v>
      </c>
      <c r="G21" s="39">
        <v>80696</v>
      </c>
      <c r="H21" s="39">
        <v>2882</v>
      </c>
      <c r="I21" s="39">
        <v>150</v>
      </c>
      <c r="J21" s="39">
        <v>0</v>
      </c>
      <c r="K21" s="40" t="s">
        <v>92</v>
      </c>
      <c r="L21" s="40"/>
      <c r="M21" s="41">
        <v>20174</v>
      </c>
      <c r="N21" s="41">
        <f>SUM(I21,M21)</f>
        <v>20324</v>
      </c>
      <c r="O21" s="37" t="s">
        <v>84</v>
      </c>
      <c r="P21" s="37" t="s">
        <v>83</v>
      </c>
      <c r="Q21" s="37" t="s">
        <v>66</v>
      </c>
      <c r="R21" s="37" t="s">
        <v>89</v>
      </c>
      <c r="S21" s="37" t="s">
        <v>88</v>
      </c>
      <c r="T21" s="37" t="s">
        <v>88</v>
      </c>
      <c r="U21" s="37" t="s">
        <v>96</v>
      </c>
      <c r="V21" s="37" t="s">
        <v>88</v>
      </c>
      <c r="W21" s="37" t="s">
        <v>89</v>
      </c>
      <c r="X21" s="37" t="s">
        <v>88</v>
      </c>
      <c r="Y21" s="37" t="s">
        <v>88</v>
      </c>
      <c r="Z21" s="37"/>
      <c r="AA21" s="123">
        <f t="shared" si="0"/>
        <v>80696</v>
      </c>
      <c r="AB21" s="123">
        <v>600</v>
      </c>
      <c r="AC21" s="90"/>
      <c r="AD21" s="160" t="s">
        <v>210</v>
      </c>
      <c r="AE21" s="161" t="s">
        <v>35</v>
      </c>
      <c r="AF21" s="161" t="s">
        <v>214</v>
      </c>
      <c r="AG21" s="162">
        <v>764</v>
      </c>
      <c r="AH21" s="163">
        <v>41</v>
      </c>
    </row>
    <row r="22" spans="1:34" s="31" customFormat="1" ht="13.5" customHeight="1" thickBot="1">
      <c r="A22" s="103" t="s">
        <v>165</v>
      </c>
      <c r="B22" s="37" t="s">
        <v>9</v>
      </c>
      <c r="C22" s="38">
        <v>639</v>
      </c>
      <c r="D22" s="43">
        <v>1</v>
      </c>
      <c r="E22" s="101">
        <v>400</v>
      </c>
      <c r="F22" s="39">
        <v>3</v>
      </c>
      <c r="G22" s="39">
        <v>400</v>
      </c>
      <c r="H22" s="39">
        <v>3</v>
      </c>
      <c r="I22" s="39">
        <v>0</v>
      </c>
      <c r="J22" s="39">
        <v>0</v>
      </c>
      <c r="K22" s="40" t="s">
        <v>85</v>
      </c>
      <c r="L22" s="40"/>
      <c r="M22" s="41">
        <v>400</v>
      </c>
      <c r="N22" s="41">
        <v>400</v>
      </c>
      <c r="O22" s="37" t="s">
        <v>84</v>
      </c>
      <c r="P22" s="37" t="s">
        <v>83</v>
      </c>
      <c r="Q22" s="37" t="s">
        <v>67</v>
      </c>
      <c r="R22" s="37" t="s">
        <v>89</v>
      </c>
      <c r="S22" s="37" t="s">
        <v>88</v>
      </c>
      <c r="T22" s="37" t="s">
        <v>88</v>
      </c>
      <c r="U22" s="37"/>
      <c r="V22" s="37" t="s">
        <v>88</v>
      </c>
      <c r="W22" s="37" t="s">
        <v>88</v>
      </c>
      <c r="X22" s="37" t="s">
        <v>89</v>
      </c>
      <c r="Y22" s="37" t="s">
        <v>88</v>
      </c>
      <c r="Z22" s="37"/>
      <c r="AA22" s="123">
        <f t="shared" si="0"/>
        <v>400</v>
      </c>
      <c r="AB22" s="123"/>
      <c r="AC22" s="90"/>
      <c r="AE22" s="165" t="s">
        <v>227</v>
      </c>
      <c r="AF22" s="166"/>
      <c r="AG22" s="167"/>
      <c r="AH22" s="167">
        <f>SUM(AH7:AH21)</f>
        <v>55</v>
      </c>
    </row>
    <row r="23" spans="1:34" s="31" customFormat="1" ht="13.5" customHeight="1">
      <c r="A23" s="103" t="s">
        <v>163</v>
      </c>
      <c r="B23" s="37" t="s">
        <v>9</v>
      </c>
      <c r="C23" s="38">
        <v>641</v>
      </c>
      <c r="D23" s="43">
        <v>1</v>
      </c>
      <c r="E23" s="101">
        <v>7700</v>
      </c>
      <c r="F23" s="39">
        <v>700</v>
      </c>
      <c r="G23" s="39">
        <v>7776</v>
      </c>
      <c r="H23" s="39">
        <v>707</v>
      </c>
      <c r="I23" s="39">
        <v>50</v>
      </c>
      <c r="J23" s="39">
        <v>0</v>
      </c>
      <c r="K23" s="40" t="s">
        <v>4</v>
      </c>
      <c r="L23" s="40"/>
      <c r="M23" s="41">
        <v>648</v>
      </c>
      <c r="N23" s="41">
        <f>SUM(I23,M23)</f>
        <v>698</v>
      </c>
      <c r="O23" s="37" t="s">
        <v>84</v>
      </c>
      <c r="P23" s="37" t="s">
        <v>83</v>
      </c>
      <c r="Q23" s="37" t="s">
        <v>66</v>
      </c>
      <c r="R23" s="37" t="s">
        <v>89</v>
      </c>
      <c r="S23" s="37" t="s">
        <v>88</v>
      </c>
      <c r="T23" s="37" t="s">
        <v>88</v>
      </c>
      <c r="U23" s="37" t="s">
        <v>96</v>
      </c>
      <c r="V23" s="37" t="s">
        <v>88</v>
      </c>
      <c r="W23" s="37" t="s">
        <v>89</v>
      </c>
      <c r="X23" s="37" t="s">
        <v>88</v>
      </c>
      <c r="Y23" s="37" t="s">
        <v>88</v>
      </c>
      <c r="Z23" s="37"/>
      <c r="AA23" s="123">
        <f t="shared" si="0"/>
        <v>7776</v>
      </c>
      <c r="AB23" s="123">
        <v>600</v>
      </c>
      <c r="AC23" s="90"/>
      <c r="AD23" s="30"/>
      <c r="AE23" s="30"/>
      <c r="AF23" s="30"/>
      <c r="AG23" s="30"/>
      <c r="AH23" s="30"/>
    </row>
    <row r="24" spans="1:34" s="31" customFormat="1" ht="13.5" customHeight="1">
      <c r="A24" s="103" t="s">
        <v>162</v>
      </c>
      <c r="B24" s="37" t="s">
        <v>9</v>
      </c>
      <c r="C24" s="38">
        <v>644</v>
      </c>
      <c r="D24" s="43">
        <v>1</v>
      </c>
      <c r="E24" s="101">
        <v>26400</v>
      </c>
      <c r="F24" s="39">
        <v>2400</v>
      </c>
      <c r="G24" s="39">
        <v>26400</v>
      </c>
      <c r="H24" s="39">
        <v>2400</v>
      </c>
      <c r="I24" s="39">
        <v>100</v>
      </c>
      <c r="J24" s="39">
        <v>0</v>
      </c>
      <c r="K24" s="40" t="s">
        <v>4</v>
      </c>
      <c r="L24" s="40"/>
      <c r="M24" s="41">
        <v>2200</v>
      </c>
      <c r="N24" s="41">
        <f>SUM(I24,M24)</f>
        <v>2300</v>
      </c>
      <c r="O24" s="37" t="s">
        <v>84</v>
      </c>
      <c r="P24" s="37" t="s">
        <v>83</v>
      </c>
      <c r="Q24" s="37" t="s">
        <v>66</v>
      </c>
      <c r="R24" s="37" t="s">
        <v>89</v>
      </c>
      <c r="S24" s="37" t="s">
        <v>88</v>
      </c>
      <c r="T24" s="37" t="s">
        <v>88</v>
      </c>
      <c r="U24" s="37" t="s">
        <v>96</v>
      </c>
      <c r="V24" s="37" t="s">
        <v>88</v>
      </c>
      <c r="W24" s="37" t="s">
        <v>89</v>
      </c>
      <c r="X24" s="37" t="s">
        <v>88</v>
      </c>
      <c r="Y24" s="37" t="s">
        <v>88</v>
      </c>
      <c r="Z24" s="37"/>
      <c r="AA24" s="123">
        <f t="shared" si="0"/>
        <v>26400</v>
      </c>
      <c r="AB24" s="123">
        <v>1200</v>
      </c>
      <c r="AC24" s="90"/>
      <c r="AD24" s="30"/>
      <c r="AE24" s="30"/>
      <c r="AF24" s="30"/>
      <c r="AG24" s="30"/>
      <c r="AH24" s="30"/>
    </row>
    <row r="25" spans="1:34" s="31" customFormat="1" ht="13.5" customHeight="1">
      <c r="A25" s="103" t="s">
        <v>161</v>
      </c>
      <c r="B25" s="37" t="s">
        <v>9</v>
      </c>
      <c r="C25" s="38">
        <v>647</v>
      </c>
      <c r="D25" s="43">
        <v>2</v>
      </c>
      <c r="E25" s="101">
        <v>25000</v>
      </c>
      <c r="F25" s="39">
        <v>2273</v>
      </c>
      <c r="G25" s="39">
        <v>28824</v>
      </c>
      <c r="H25" s="39">
        <v>2620</v>
      </c>
      <c r="I25" s="39">
        <v>0</v>
      </c>
      <c r="J25" s="39">
        <v>0</v>
      </c>
      <c r="K25" s="40" t="s">
        <v>4</v>
      </c>
      <c r="L25" s="40"/>
      <c r="M25" s="41">
        <v>2402</v>
      </c>
      <c r="N25" s="41">
        <v>2402</v>
      </c>
      <c r="O25" s="37" t="s">
        <v>84</v>
      </c>
      <c r="P25" s="37" t="s">
        <v>83</v>
      </c>
      <c r="Q25" s="37" t="s">
        <v>66</v>
      </c>
      <c r="R25" s="37" t="s">
        <v>89</v>
      </c>
      <c r="S25" s="37" t="s">
        <v>88</v>
      </c>
      <c r="T25" s="37" t="s">
        <v>88</v>
      </c>
      <c r="U25" s="37" t="s">
        <v>96</v>
      </c>
      <c r="V25" s="37" t="s">
        <v>88</v>
      </c>
      <c r="W25" s="37"/>
      <c r="X25" s="37" t="s">
        <v>88</v>
      </c>
      <c r="Y25" s="37" t="s">
        <v>88</v>
      </c>
      <c r="Z25" s="37"/>
      <c r="AA25" s="123">
        <f t="shared" si="0"/>
        <v>28824</v>
      </c>
      <c r="AB25" s="123"/>
      <c r="AC25" s="90"/>
      <c r="AD25" s="30"/>
      <c r="AE25" s="30"/>
      <c r="AF25" s="30"/>
      <c r="AG25" s="30"/>
      <c r="AH25" s="30"/>
    </row>
    <row r="26" spans="1:34" s="31" customFormat="1" ht="13.5" customHeight="1">
      <c r="A26" s="103" t="s">
        <v>160</v>
      </c>
      <c r="B26" s="37" t="s">
        <v>15</v>
      </c>
      <c r="C26" s="38">
        <v>524</v>
      </c>
      <c r="D26" s="43">
        <v>2</v>
      </c>
      <c r="E26" s="101">
        <v>25800</v>
      </c>
      <c r="F26" s="39">
        <v>2345</v>
      </c>
      <c r="G26" s="39">
        <v>25800</v>
      </c>
      <c r="H26" s="39">
        <v>2345</v>
      </c>
      <c r="I26" s="39">
        <v>50</v>
      </c>
      <c r="J26" s="39">
        <v>0</v>
      </c>
      <c r="K26" s="40" t="s">
        <v>4</v>
      </c>
      <c r="L26" s="40"/>
      <c r="M26" s="41">
        <v>2200</v>
      </c>
      <c r="N26" s="41">
        <f>SUM(I26,M26)</f>
        <v>2250</v>
      </c>
      <c r="O26" s="37" t="s">
        <v>84</v>
      </c>
      <c r="P26" s="37" t="s">
        <v>83</v>
      </c>
      <c r="Q26" s="37" t="s">
        <v>66</v>
      </c>
      <c r="R26" s="37" t="s">
        <v>89</v>
      </c>
      <c r="S26" s="37"/>
      <c r="T26" s="37"/>
      <c r="U26" s="37" t="s">
        <v>98</v>
      </c>
      <c r="V26" s="37"/>
      <c r="W26" s="37"/>
      <c r="X26" s="37"/>
      <c r="Y26" s="37"/>
      <c r="Z26" s="37"/>
      <c r="AA26" s="123">
        <f t="shared" si="0"/>
        <v>25800</v>
      </c>
      <c r="AB26" s="123">
        <v>600</v>
      </c>
      <c r="AC26" s="90"/>
      <c r="AD26" s="30"/>
      <c r="AE26" s="30"/>
      <c r="AF26" s="30"/>
      <c r="AG26" s="30"/>
      <c r="AH26" s="30"/>
    </row>
    <row r="27" spans="1:34" s="31" customFormat="1" ht="13.5" customHeight="1">
      <c r="A27" s="103" t="s">
        <v>159</v>
      </c>
      <c r="B27" s="37" t="s">
        <v>139</v>
      </c>
      <c r="C27" s="38">
        <v>984</v>
      </c>
      <c r="D27" s="43">
        <v>2</v>
      </c>
      <c r="E27" s="101">
        <v>36800</v>
      </c>
      <c r="F27" s="39">
        <v>1600</v>
      </c>
      <c r="G27" s="39">
        <v>36800</v>
      </c>
      <c r="H27" s="39">
        <v>1600</v>
      </c>
      <c r="I27" s="39">
        <v>0</v>
      </c>
      <c r="J27" s="39">
        <v>0</v>
      </c>
      <c r="K27" s="40" t="s">
        <v>92</v>
      </c>
      <c r="L27" s="40"/>
      <c r="M27" s="41">
        <v>9200</v>
      </c>
      <c r="N27" s="41">
        <v>9200</v>
      </c>
      <c r="O27" s="37" t="s">
        <v>84</v>
      </c>
      <c r="P27" s="37" t="s">
        <v>86</v>
      </c>
      <c r="Q27" s="37" t="s">
        <v>66</v>
      </c>
      <c r="R27" s="37" t="s">
        <v>89</v>
      </c>
      <c r="S27" s="37" t="s">
        <v>89</v>
      </c>
      <c r="T27" s="37"/>
      <c r="U27" s="37" t="s">
        <v>89</v>
      </c>
      <c r="V27" s="37"/>
      <c r="W27" s="37" t="s">
        <v>89</v>
      </c>
      <c r="X27" s="37"/>
      <c r="Y27" s="37"/>
      <c r="Z27" s="37"/>
      <c r="AA27" s="123">
        <f t="shared" si="0"/>
        <v>36800</v>
      </c>
      <c r="AB27" s="123"/>
      <c r="AC27" s="90"/>
      <c r="AD27" s="30"/>
      <c r="AE27" s="30"/>
      <c r="AF27" s="30"/>
      <c r="AG27" s="30"/>
      <c r="AH27" s="30"/>
    </row>
    <row r="28" spans="1:34" s="31" customFormat="1" ht="13.5" customHeight="1">
      <c r="A28" s="103" t="s">
        <v>158</v>
      </c>
      <c r="B28" s="37" t="s">
        <v>137</v>
      </c>
      <c r="C28" s="38">
        <v>748</v>
      </c>
      <c r="D28" s="43">
        <v>1</v>
      </c>
      <c r="E28" s="101"/>
      <c r="F28" s="39"/>
      <c r="G28" s="39">
        <v>209508</v>
      </c>
      <c r="H28" s="39">
        <v>2226</v>
      </c>
      <c r="I28" s="39">
        <v>0</v>
      </c>
      <c r="J28" s="39">
        <v>0</v>
      </c>
      <c r="K28" s="40" t="s">
        <v>92</v>
      </c>
      <c r="L28" s="40"/>
      <c r="M28" s="41">
        <v>52377</v>
      </c>
      <c r="N28" s="41">
        <v>52377</v>
      </c>
      <c r="O28" s="37" t="s">
        <v>157</v>
      </c>
      <c r="P28" s="37" t="s">
        <v>83</v>
      </c>
      <c r="Q28" s="37" t="s">
        <v>67</v>
      </c>
      <c r="R28" s="37" t="s">
        <v>89</v>
      </c>
      <c r="S28" s="37" t="s">
        <v>89</v>
      </c>
      <c r="T28" s="37" t="s">
        <v>89</v>
      </c>
      <c r="U28" s="37" t="s">
        <v>89</v>
      </c>
      <c r="V28" s="37" t="s">
        <v>88</v>
      </c>
      <c r="W28" s="37" t="s">
        <v>89</v>
      </c>
      <c r="X28" s="37" t="s">
        <v>89</v>
      </c>
      <c r="Y28" s="37" t="s">
        <v>88</v>
      </c>
      <c r="Z28" s="37"/>
      <c r="AA28" s="123">
        <f t="shared" si="0"/>
        <v>209508</v>
      </c>
      <c r="AB28" s="123"/>
      <c r="AC28" s="90"/>
      <c r="AD28" s="30"/>
      <c r="AE28" s="30"/>
      <c r="AF28" s="30"/>
      <c r="AG28" s="30"/>
      <c r="AH28" s="30"/>
    </row>
    <row r="29" spans="1:34" s="31" customFormat="1" ht="13.5" customHeight="1">
      <c r="A29" s="103" t="s">
        <v>156</v>
      </c>
      <c r="B29" s="37" t="s">
        <v>9</v>
      </c>
      <c r="C29" s="38">
        <v>774</v>
      </c>
      <c r="D29" s="43">
        <v>1</v>
      </c>
      <c r="E29" s="101">
        <v>792000</v>
      </c>
      <c r="F29" s="39">
        <v>0</v>
      </c>
      <c r="G29" s="39">
        <v>950400</v>
      </c>
      <c r="H29" s="39">
        <v>0</v>
      </c>
      <c r="I29" s="39">
        <v>0</v>
      </c>
      <c r="J29" s="39">
        <v>0</v>
      </c>
      <c r="K29" s="40" t="s">
        <v>92</v>
      </c>
      <c r="L29" s="40"/>
      <c r="M29" s="41">
        <v>237600</v>
      </c>
      <c r="N29" s="41">
        <v>237600</v>
      </c>
      <c r="O29" s="37" t="s">
        <v>84</v>
      </c>
      <c r="P29" s="37" t="s">
        <v>86</v>
      </c>
      <c r="Q29" s="37" t="s">
        <v>66</v>
      </c>
      <c r="R29" s="37"/>
      <c r="S29" s="37"/>
      <c r="T29" s="37"/>
      <c r="U29" s="37"/>
      <c r="V29" s="37"/>
      <c r="W29" s="37"/>
      <c r="X29" s="37"/>
      <c r="Y29" s="37"/>
      <c r="Z29" s="37"/>
      <c r="AA29" s="123">
        <v>0</v>
      </c>
      <c r="AB29" s="123"/>
      <c r="AC29" s="90"/>
      <c r="AD29" s="30"/>
      <c r="AE29" s="30"/>
      <c r="AF29" s="30"/>
      <c r="AG29" s="30"/>
      <c r="AH29" s="30"/>
    </row>
    <row r="30" spans="1:34" s="31" customFormat="1" ht="13.5" customHeight="1">
      <c r="A30" s="103" t="s">
        <v>155</v>
      </c>
      <c r="B30" s="37" t="s">
        <v>16</v>
      </c>
      <c r="C30" s="38">
        <v>880</v>
      </c>
      <c r="D30" s="43">
        <v>3</v>
      </c>
      <c r="E30" s="101">
        <v>10176</v>
      </c>
      <c r="F30" s="39">
        <v>51.2</v>
      </c>
      <c r="G30" s="39">
        <v>10176</v>
      </c>
      <c r="H30" s="39">
        <v>51.2</v>
      </c>
      <c r="I30" s="39">
        <v>500</v>
      </c>
      <c r="J30" s="39">
        <v>0</v>
      </c>
      <c r="K30" s="40" t="s">
        <v>92</v>
      </c>
      <c r="L30" s="40"/>
      <c r="M30" s="41">
        <v>4662</v>
      </c>
      <c r="N30" s="41">
        <v>4662</v>
      </c>
      <c r="O30" s="37" t="s">
        <v>84</v>
      </c>
      <c r="P30" s="37" t="s">
        <v>83</v>
      </c>
      <c r="Q30" s="37" t="s">
        <v>67</v>
      </c>
      <c r="R30" s="37" t="s">
        <v>133</v>
      </c>
      <c r="S30" s="37"/>
      <c r="T30" s="37"/>
      <c r="U30" s="37"/>
      <c r="V30" s="37"/>
      <c r="W30" s="37"/>
      <c r="X30" s="37"/>
      <c r="Y30" s="37" t="s">
        <v>88</v>
      </c>
      <c r="Z30" s="37"/>
      <c r="AA30" s="123">
        <f>G30</f>
        <v>10176</v>
      </c>
      <c r="AB30" s="123">
        <f>I30*12</f>
        <v>6000</v>
      </c>
      <c r="AC30" s="90"/>
      <c r="AD30" s="30"/>
      <c r="AE30" s="30"/>
      <c r="AF30" s="30"/>
      <c r="AG30" s="30"/>
      <c r="AH30" s="30"/>
    </row>
    <row r="31" spans="1:29" s="31" customFormat="1" ht="13.5" customHeight="1">
      <c r="A31" s="103" t="s">
        <v>149</v>
      </c>
      <c r="B31" s="37" t="s">
        <v>11</v>
      </c>
      <c r="C31" s="38">
        <v>976</v>
      </c>
      <c r="D31" s="43">
        <v>3</v>
      </c>
      <c r="E31" s="101">
        <v>180000</v>
      </c>
      <c r="F31" s="39">
        <v>679.2</v>
      </c>
      <c r="G31" s="39">
        <v>207504</v>
      </c>
      <c r="H31" s="39">
        <v>783</v>
      </c>
      <c r="I31" s="39">
        <v>0</v>
      </c>
      <c r="J31" s="39">
        <v>0</v>
      </c>
      <c r="K31" s="40" t="s">
        <v>4</v>
      </c>
      <c r="L31" s="40"/>
      <c r="M31" s="41">
        <v>17292</v>
      </c>
      <c r="N31" s="41">
        <v>17292</v>
      </c>
      <c r="O31" s="37" t="s">
        <v>84</v>
      </c>
      <c r="P31" s="37" t="s">
        <v>83</v>
      </c>
      <c r="Q31" s="37" t="s">
        <v>67</v>
      </c>
      <c r="R31" s="37" t="s">
        <v>89</v>
      </c>
      <c r="S31" s="37" t="s">
        <v>89</v>
      </c>
      <c r="T31" s="37" t="s">
        <v>89</v>
      </c>
      <c r="U31" s="37" t="s">
        <v>89</v>
      </c>
      <c r="V31" s="37" t="s">
        <v>88</v>
      </c>
      <c r="W31" s="37" t="s">
        <v>89</v>
      </c>
      <c r="X31" s="37" t="s">
        <v>89</v>
      </c>
      <c r="Y31" s="37" t="s">
        <v>88</v>
      </c>
      <c r="Z31" s="37"/>
      <c r="AA31" s="123">
        <f>G31</f>
        <v>207504</v>
      </c>
      <c r="AB31" s="123"/>
      <c r="AC31" s="90"/>
    </row>
    <row r="32" spans="1:29" s="31" customFormat="1" ht="13.5" customHeight="1">
      <c r="A32" s="103" t="s">
        <v>154</v>
      </c>
      <c r="B32" s="37" t="s">
        <v>2</v>
      </c>
      <c r="C32" s="38">
        <v>1</v>
      </c>
      <c r="D32" s="43">
        <v>1</v>
      </c>
      <c r="E32" s="101">
        <v>84000</v>
      </c>
      <c r="F32" s="39">
        <v>375</v>
      </c>
      <c r="G32" s="39">
        <v>96840</v>
      </c>
      <c r="H32" s="39">
        <v>432</v>
      </c>
      <c r="I32" s="39">
        <v>0</v>
      </c>
      <c r="J32" s="39">
        <v>0</v>
      </c>
      <c r="K32" s="40" t="s">
        <v>4</v>
      </c>
      <c r="L32" s="40"/>
      <c r="M32" s="41">
        <v>8070</v>
      </c>
      <c r="N32" s="41">
        <v>8070</v>
      </c>
      <c r="O32" s="37" t="s">
        <v>84</v>
      </c>
      <c r="P32" s="37" t="s">
        <v>83</v>
      </c>
      <c r="Q32" s="37" t="s">
        <v>67</v>
      </c>
      <c r="R32" s="37" t="s">
        <v>89</v>
      </c>
      <c r="S32" s="37" t="s">
        <v>89</v>
      </c>
      <c r="T32" s="37" t="s">
        <v>89</v>
      </c>
      <c r="U32" s="37" t="s">
        <v>89</v>
      </c>
      <c r="V32" s="37" t="s">
        <v>88</v>
      </c>
      <c r="W32" s="37" t="s">
        <v>89</v>
      </c>
      <c r="X32" s="37" t="s">
        <v>89</v>
      </c>
      <c r="Y32" s="37" t="s">
        <v>88</v>
      </c>
      <c r="Z32" s="37"/>
      <c r="AA32" s="123">
        <f>G32</f>
        <v>96840</v>
      </c>
      <c r="AB32" s="123"/>
      <c r="AC32" s="90"/>
    </row>
    <row r="33" spans="1:29" s="31" customFormat="1" ht="13.5" customHeight="1" thickBot="1">
      <c r="A33" s="103" t="s">
        <v>153</v>
      </c>
      <c r="B33" s="37" t="s">
        <v>8</v>
      </c>
      <c r="C33" s="38">
        <v>21</v>
      </c>
      <c r="D33" s="43">
        <v>7</v>
      </c>
      <c r="E33" s="101">
        <v>110000</v>
      </c>
      <c r="F33" s="39">
        <v>275.4</v>
      </c>
      <c r="G33" s="39">
        <v>126816</v>
      </c>
      <c r="H33" s="39">
        <v>318</v>
      </c>
      <c r="I33" s="39">
        <v>0</v>
      </c>
      <c r="J33" s="39">
        <v>0</v>
      </c>
      <c r="K33" s="40" t="s">
        <v>4</v>
      </c>
      <c r="L33" s="40"/>
      <c r="M33" s="41">
        <v>10568</v>
      </c>
      <c r="N33" s="41">
        <v>10568</v>
      </c>
      <c r="O33" s="37" t="s">
        <v>84</v>
      </c>
      <c r="P33" s="37" t="s">
        <v>83</v>
      </c>
      <c r="Q33" s="37" t="s">
        <v>67</v>
      </c>
      <c r="R33" s="37" t="s">
        <v>89</v>
      </c>
      <c r="S33" s="37" t="s">
        <v>89</v>
      </c>
      <c r="T33" s="37" t="s">
        <v>89</v>
      </c>
      <c r="U33" s="37" t="s">
        <v>89</v>
      </c>
      <c r="V33" s="37" t="s">
        <v>88</v>
      </c>
      <c r="W33" s="37" t="s">
        <v>89</v>
      </c>
      <c r="X33" s="37" t="s">
        <v>89</v>
      </c>
      <c r="Y33" s="37" t="s">
        <v>88</v>
      </c>
      <c r="Z33" s="37"/>
      <c r="AA33" s="123">
        <f>G33</f>
        <v>126816</v>
      </c>
      <c r="AB33" s="123"/>
      <c r="AC33" s="90"/>
    </row>
    <row r="34" spans="1:32" s="31" customFormat="1" ht="13.5" customHeight="1" thickBot="1">
      <c r="A34" s="103" t="s">
        <v>152</v>
      </c>
      <c r="B34" s="37" t="s">
        <v>8</v>
      </c>
      <c r="C34" s="38">
        <v>17</v>
      </c>
      <c r="D34" s="43">
        <v>2</v>
      </c>
      <c r="E34" s="101">
        <v>130000</v>
      </c>
      <c r="F34" s="39">
        <v>411.39</v>
      </c>
      <c r="G34" s="39">
        <v>130000</v>
      </c>
      <c r="H34" s="39">
        <v>411</v>
      </c>
      <c r="I34" s="39">
        <v>1500</v>
      </c>
      <c r="J34" s="39">
        <v>0</v>
      </c>
      <c r="K34" s="40" t="s">
        <v>4</v>
      </c>
      <c r="L34" s="40"/>
      <c r="M34" s="41">
        <v>10382</v>
      </c>
      <c r="N34" s="41">
        <f>SUM(I34,M34)</f>
        <v>11882</v>
      </c>
      <c r="O34" s="37" t="s">
        <v>84</v>
      </c>
      <c r="P34" s="37" t="s">
        <v>83</v>
      </c>
      <c r="Q34" s="37" t="s">
        <v>67</v>
      </c>
      <c r="R34" s="37" t="s">
        <v>89</v>
      </c>
      <c r="S34" s="37" t="s">
        <v>89</v>
      </c>
      <c r="T34" s="37" t="s">
        <v>89</v>
      </c>
      <c r="U34" s="37" t="s">
        <v>98</v>
      </c>
      <c r="V34" s="37" t="s">
        <v>88</v>
      </c>
      <c r="W34" s="37" t="s">
        <v>89</v>
      </c>
      <c r="X34" s="37" t="s">
        <v>89</v>
      </c>
      <c r="Y34" s="37" t="s">
        <v>88</v>
      </c>
      <c r="Z34" s="37"/>
      <c r="AA34" s="123">
        <f>G34</f>
        <v>130000</v>
      </c>
      <c r="AB34" s="123"/>
      <c r="AC34" s="90"/>
      <c r="AE34" s="108" t="s">
        <v>180</v>
      </c>
      <c r="AF34" s="108" t="s">
        <v>209</v>
      </c>
    </row>
    <row r="35" spans="1:32" s="31" customFormat="1" ht="13.5" customHeight="1" thickBot="1">
      <c r="A35" s="103" t="s">
        <v>99</v>
      </c>
      <c r="B35" s="37" t="s">
        <v>126</v>
      </c>
      <c r="C35" s="38">
        <v>798</v>
      </c>
      <c r="D35" s="43">
        <v>1</v>
      </c>
      <c r="E35" s="101">
        <v>104000</v>
      </c>
      <c r="F35" s="39">
        <v>209.26</v>
      </c>
      <c r="G35" s="39">
        <v>112140</v>
      </c>
      <c r="H35" s="39">
        <v>226</v>
      </c>
      <c r="I35" s="39">
        <v>0</v>
      </c>
      <c r="J35" s="39">
        <v>0</v>
      </c>
      <c r="K35" s="40" t="s">
        <v>92</v>
      </c>
      <c r="L35" s="40"/>
      <c r="M35" s="41">
        <v>28035</v>
      </c>
      <c r="N35" s="41">
        <v>28035</v>
      </c>
      <c r="O35" s="37" t="s">
        <v>84</v>
      </c>
      <c r="P35" s="37" t="s">
        <v>83</v>
      </c>
      <c r="Q35" s="37" t="s">
        <v>67</v>
      </c>
      <c r="R35" s="37" t="s">
        <v>89</v>
      </c>
      <c r="S35" s="37" t="s">
        <v>89</v>
      </c>
      <c r="T35" s="37" t="s">
        <v>89</v>
      </c>
      <c r="U35" s="37" t="s">
        <v>89</v>
      </c>
      <c r="V35" s="37" t="s">
        <v>88</v>
      </c>
      <c r="W35" s="37" t="s">
        <v>89</v>
      </c>
      <c r="X35" s="37" t="s">
        <v>89</v>
      </c>
      <c r="Y35" s="37" t="s">
        <v>88</v>
      </c>
      <c r="Z35" s="37"/>
      <c r="AA35" s="123">
        <v>100000</v>
      </c>
      <c r="AB35" s="123"/>
      <c r="AC35" s="90"/>
      <c r="AE35" s="106" t="s">
        <v>206</v>
      </c>
      <c r="AF35" s="107">
        <f>SUM(D57)+AH22</f>
        <v>139</v>
      </c>
    </row>
    <row r="36" spans="1:29" s="31" customFormat="1" ht="13.5" customHeight="1">
      <c r="A36" s="103" t="s">
        <v>150</v>
      </c>
      <c r="B36" s="37" t="s">
        <v>32</v>
      </c>
      <c r="C36" s="38">
        <v>809</v>
      </c>
      <c r="D36" s="43">
        <v>1</v>
      </c>
      <c r="E36" s="101">
        <v>240000</v>
      </c>
      <c r="F36" s="39">
        <v>1600</v>
      </c>
      <c r="G36" s="39">
        <v>276660</v>
      </c>
      <c r="H36" s="39">
        <v>1844</v>
      </c>
      <c r="I36" s="39">
        <v>0</v>
      </c>
      <c r="J36" s="39">
        <v>0</v>
      </c>
      <c r="K36" s="40" t="s">
        <v>4</v>
      </c>
      <c r="L36" s="40"/>
      <c r="M36" s="41">
        <v>23055</v>
      </c>
      <c r="N36" s="41">
        <v>23055</v>
      </c>
      <c r="O36" s="37" t="s">
        <v>84</v>
      </c>
      <c r="P36" s="37" t="s">
        <v>83</v>
      </c>
      <c r="Q36" s="37" t="s">
        <v>67</v>
      </c>
      <c r="R36" s="37" t="s">
        <v>89</v>
      </c>
      <c r="S36" s="37" t="s">
        <v>89</v>
      </c>
      <c r="T36" s="37" t="s">
        <v>89</v>
      </c>
      <c r="U36" s="37" t="s">
        <v>98</v>
      </c>
      <c r="V36" s="37" t="s">
        <v>88</v>
      </c>
      <c r="W36" s="37" t="s">
        <v>89</v>
      </c>
      <c r="X36" s="37" t="s">
        <v>89</v>
      </c>
      <c r="Y36" s="37" t="s">
        <v>98</v>
      </c>
      <c r="Z36" s="37"/>
      <c r="AA36" s="123">
        <f aca="true" t="shared" si="2" ref="AA36:AA49">G36</f>
        <v>276660</v>
      </c>
      <c r="AB36" s="123"/>
      <c r="AC36" s="90"/>
    </row>
    <row r="37" spans="1:29" s="31" customFormat="1" ht="13.5" customHeight="1">
      <c r="A37" s="103" t="s">
        <v>149</v>
      </c>
      <c r="B37" s="37" t="s">
        <v>14</v>
      </c>
      <c r="C37" s="38">
        <v>397</v>
      </c>
      <c r="D37" s="43">
        <v>2</v>
      </c>
      <c r="E37" s="101">
        <v>276660</v>
      </c>
      <c r="F37" s="39">
        <v>753.43</v>
      </c>
      <c r="G37" s="39">
        <v>276660</v>
      </c>
      <c r="H37" s="39">
        <v>753.43</v>
      </c>
      <c r="I37" s="39">
        <v>500</v>
      </c>
      <c r="J37" s="39">
        <v>0</v>
      </c>
      <c r="K37" s="40" t="s">
        <v>4</v>
      </c>
      <c r="L37" s="40"/>
      <c r="M37" s="41">
        <v>23055</v>
      </c>
      <c r="N37" s="41">
        <f>SUM(I37,M37)</f>
        <v>23555</v>
      </c>
      <c r="O37" s="37" t="s">
        <v>84</v>
      </c>
      <c r="P37" s="37" t="s">
        <v>83</v>
      </c>
      <c r="Q37" s="37" t="s">
        <v>67</v>
      </c>
      <c r="R37" s="37" t="s">
        <v>89</v>
      </c>
      <c r="S37" s="37" t="s">
        <v>89</v>
      </c>
      <c r="T37" s="37" t="s">
        <v>89</v>
      </c>
      <c r="U37" s="37" t="s">
        <v>98</v>
      </c>
      <c r="V37" s="37" t="s">
        <v>88</v>
      </c>
      <c r="W37" s="37" t="s">
        <v>89</v>
      </c>
      <c r="X37" s="37" t="s">
        <v>89</v>
      </c>
      <c r="Y37" s="37" t="s">
        <v>98</v>
      </c>
      <c r="Z37" s="37"/>
      <c r="AA37" s="123">
        <f t="shared" si="2"/>
        <v>276660</v>
      </c>
      <c r="AB37" s="123">
        <v>6000</v>
      </c>
      <c r="AC37" s="90"/>
    </row>
    <row r="38" spans="1:29" s="31" customFormat="1" ht="13.5" customHeight="1">
      <c r="A38" s="103" t="s">
        <v>148</v>
      </c>
      <c r="B38" s="37" t="s">
        <v>14</v>
      </c>
      <c r="C38" s="38">
        <v>472</v>
      </c>
      <c r="D38" s="43">
        <v>1</v>
      </c>
      <c r="E38" s="101">
        <v>90000</v>
      </c>
      <c r="F38" s="39">
        <v>1034.48</v>
      </c>
      <c r="G38" s="39">
        <v>103740</v>
      </c>
      <c r="H38" s="39">
        <v>1192</v>
      </c>
      <c r="I38" s="39">
        <v>0</v>
      </c>
      <c r="J38" s="39">
        <v>0</v>
      </c>
      <c r="K38" s="40" t="s">
        <v>4</v>
      </c>
      <c r="L38" s="40"/>
      <c r="M38" s="41">
        <v>8645</v>
      </c>
      <c r="N38" s="41">
        <v>8645</v>
      </c>
      <c r="O38" s="37" t="s">
        <v>84</v>
      </c>
      <c r="P38" s="37" t="s">
        <v>83</v>
      </c>
      <c r="Q38" s="37" t="s">
        <v>67</v>
      </c>
      <c r="R38" s="37" t="s">
        <v>89</v>
      </c>
      <c r="S38" s="37" t="s">
        <v>88</v>
      </c>
      <c r="T38" s="37" t="s">
        <v>89</v>
      </c>
      <c r="U38" s="37" t="s">
        <v>98</v>
      </c>
      <c r="V38" s="37" t="s">
        <v>88</v>
      </c>
      <c r="W38" s="37" t="s">
        <v>89</v>
      </c>
      <c r="X38" s="37" t="s">
        <v>89</v>
      </c>
      <c r="Y38" s="37" t="s">
        <v>98</v>
      </c>
      <c r="Z38" s="37"/>
      <c r="AA38" s="123">
        <f t="shared" si="2"/>
        <v>103740</v>
      </c>
      <c r="AB38" s="123"/>
      <c r="AC38" s="90"/>
    </row>
    <row r="39" spans="1:29" s="31" customFormat="1" ht="13.5" customHeight="1">
      <c r="A39" s="103" t="s">
        <v>147</v>
      </c>
      <c r="B39" s="37" t="s">
        <v>106</v>
      </c>
      <c r="C39" s="61" t="s">
        <v>223</v>
      </c>
      <c r="D39" s="43">
        <v>2</v>
      </c>
      <c r="E39" s="101">
        <v>270000</v>
      </c>
      <c r="F39" s="39">
        <v>444.08</v>
      </c>
      <c r="G39" s="39">
        <v>386184</v>
      </c>
      <c r="H39" s="39">
        <v>635.17</v>
      </c>
      <c r="I39" s="39">
        <v>0</v>
      </c>
      <c r="J39" s="39">
        <v>0</v>
      </c>
      <c r="K39" s="40" t="s">
        <v>4</v>
      </c>
      <c r="L39" s="40"/>
      <c r="M39" s="41">
        <v>32182</v>
      </c>
      <c r="N39" s="41">
        <v>32182</v>
      </c>
      <c r="O39" s="37" t="s">
        <v>146</v>
      </c>
      <c r="P39" s="37" t="s">
        <v>83</v>
      </c>
      <c r="Q39" s="37" t="s">
        <v>67</v>
      </c>
      <c r="R39" s="37" t="s">
        <v>89</v>
      </c>
      <c r="S39" s="37" t="s">
        <v>89</v>
      </c>
      <c r="T39" s="37" t="s">
        <v>89</v>
      </c>
      <c r="U39" s="37" t="s">
        <v>89</v>
      </c>
      <c r="V39" s="37" t="s">
        <v>89</v>
      </c>
      <c r="W39" s="37" t="s">
        <v>89</v>
      </c>
      <c r="X39" s="37" t="s">
        <v>89</v>
      </c>
      <c r="Y39" s="37" t="s">
        <v>88</v>
      </c>
      <c r="Z39" s="37"/>
      <c r="AA39" s="123">
        <f t="shared" si="2"/>
        <v>386184</v>
      </c>
      <c r="AB39" s="123"/>
      <c r="AC39" s="90"/>
    </row>
    <row r="40" spans="1:29" s="63" customFormat="1" ht="13.5" customHeight="1">
      <c r="A40" s="103" t="s">
        <v>145</v>
      </c>
      <c r="B40" s="37" t="s">
        <v>106</v>
      </c>
      <c r="C40" s="61" t="s">
        <v>224</v>
      </c>
      <c r="D40" s="43">
        <v>1</v>
      </c>
      <c r="E40" s="101">
        <v>99648</v>
      </c>
      <c r="F40" s="39">
        <v>1920</v>
      </c>
      <c r="G40" s="39">
        <v>99648</v>
      </c>
      <c r="H40" s="39">
        <v>1920</v>
      </c>
      <c r="I40" s="39">
        <v>100</v>
      </c>
      <c r="J40" s="39">
        <v>0</v>
      </c>
      <c r="K40" s="40" t="s">
        <v>4</v>
      </c>
      <c r="L40" s="40"/>
      <c r="M40" s="41">
        <v>8304</v>
      </c>
      <c r="N40" s="41">
        <f>SUM(I40,M40)</f>
        <v>8404</v>
      </c>
      <c r="O40" s="37" t="s">
        <v>84</v>
      </c>
      <c r="P40" s="37" t="s">
        <v>83</v>
      </c>
      <c r="Q40" s="37" t="s">
        <v>67</v>
      </c>
      <c r="R40" s="37"/>
      <c r="S40" s="37"/>
      <c r="T40" s="37"/>
      <c r="U40" s="37"/>
      <c r="V40" s="37"/>
      <c r="W40" s="37"/>
      <c r="X40" s="37"/>
      <c r="Y40" s="37" t="s">
        <v>88</v>
      </c>
      <c r="Z40" s="37"/>
      <c r="AA40" s="123">
        <f t="shared" si="2"/>
        <v>99648</v>
      </c>
      <c r="AB40" s="123">
        <v>1200</v>
      </c>
      <c r="AC40" s="90"/>
    </row>
    <row r="41" spans="1:29" s="63" customFormat="1" ht="13.5" customHeight="1">
      <c r="A41" s="103" t="s">
        <v>144</v>
      </c>
      <c r="B41" s="37" t="s">
        <v>30</v>
      </c>
      <c r="C41" s="38">
        <v>1198</v>
      </c>
      <c r="D41" s="43">
        <v>1</v>
      </c>
      <c r="E41" s="101">
        <v>108400</v>
      </c>
      <c r="F41" s="39">
        <v>2000</v>
      </c>
      <c r="G41" s="39">
        <v>108400</v>
      </c>
      <c r="H41" s="39">
        <v>2000</v>
      </c>
      <c r="I41" s="39">
        <v>0</v>
      </c>
      <c r="J41" s="39">
        <v>0</v>
      </c>
      <c r="K41" s="40" t="s">
        <v>4</v>
      </c>
      <c r="L41" s="40"/>
      <c r="M41" s="41">
        <v>9033</v>
      </c>
      <c r="N41" s="41">
        <v>9033</v>
      </c>
      <c r="O41" s="37" t="s">
        <v>84</v>
      </c>
      <c r="P41" s="37" t="s">
        <v>83</v>
      </c>
      <c r="Q41" s="37" t="s">
        <v>67</v>
      </c>
      <c r="R41" s="37" t="s">
        <v>89</v>
      </c>
      <c r="S41" s="37" t="s">
        <v>89</v>
      </c>
      <c r="T41" s="37" t="s">
        <v>89</v>
      </c>
      <c r="U41" s="37" t="s">
        <v>98</v>
      </c>
      <c r="V41" s="37" t="s">
        <v>88</v>
      </c>
      <c r="W41" s="37" t="s">
        <v>89</v>
      </c>
      <c r="X41" s="37" t="s">
        <v>89</v>
      </c>
      <c r="Y41" s="37" t="s">
        <v>88</v>
      </c>
      <c r="Z41" s="37"/>
      <c r="AA41" s="123">
        <f t="shared" si="2"/>
        <v>108400</v>
      </c>
      <c r="AB41" s="123"/>
      <c r="AC41" s="90"/>
    </row>
    <row r="42" spans="1:29" s="31" customFormat="1" ht="13.5" customHeight="1">
      <c r="A42" s="103" t="s">
        <v>143</v>
      </c>
      <c r="B42" s="37" t="s">
        <v>30</v>
      </c>
      <c r="C42" s="38">
        <v>1199</v>
      </c>
      <c r="D42" s="43">
        <v>1</v>
      </c>
      <c r="E42" s="101">
        <v>50975</v>
      </c>
      <c r="F42" s="39">
        <v>500</v>
      </c>
      <c r="G42" s="39">
        <v>84052</v>
      </c>
      <c r="H42" s="39">
        <v>824</v>
      </c>
      <c r="I42" s="39">
        <v>0</v>
      </c>
      <c r="J42" s="39">
        <v>0</v>
      </c>
      <c r="K42" s="40" t="s">
        <v>92</v>
      </c>
      <c r="L42" s="40"/>
      <c r="M42" s="41">
        <v>21013</v>
      </c>
      <c r="N42" s="41">
        <v>21013</v>
      </c>
      <c r="O42" s="37" t="s">
        <v>84</v>
      </c>
      <c r="P42" s="37" t="s">
        <v>83</v>
      </c>
      <c r="Q42" s="37" t="s">
        <v>67</v>
      </c>
      <c r="R42" s="37" t="s">
        <v>89</v>
      </c>
      <c r="S42" s="37" t="s">
        <v>89</v>
      </c>
      <c r="T42" s="37" t="s">
        <v>89</v>
      </c>
      <c r="U42" s="37" t="s">
        <v>98</v>
      </c>
      <c r="V42" s="37" t="s">
        <v>88</v>
      </c>
      <c r="W42" s="37" t="s">
        <v>89</v>
      </c>
      <c r="X42" s="37" t="s">
        <v>89</v>
      </c>
      <c r="Y42" s="37" t="s">
        <v>88</v>
      </c>
      <c r="Z42" s="37"/>
      <c r="AA42" s="123">
        <f t="shared" si="2"/>
        <v>84052</v>
      </c>
      <c r="AB42" s="123"/>
      <c r="AC42" s="90"/>
    </row>
    <row r="43" spans="1:29" s="31" customFormat="1" ht="13.5" customHeight="1">
      <c r="A43" s="103" t="s">
        <v>142</v>
      </c>
      <c r="B43" s="37" t="s">
        <v>116</v>
      </c>
      <c r="C43" s="38">
        <v>1351</v>
      </c>
      <c r="D43" s="43">
        <v>2</v>
      </c>
      <c r="E43" s="101"/>
      <c r="F43" s="39"/>
      <c r="G43" s="39"/>
      <c r="H43" s="39"/>
      <c r="I43" s="39"/>
      <c r="J43" s="39"/>
      <c r="K43" s="40"/>
      <c r="L43" s="40"/>
      <c r="M43" s="41"/>
      <c r="N43" s="41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  <c r="AB43" s="123"/>
      <c r="AC43" s="90"/>
    </row>
    <row r="44" spans="1:35" s="31" customFormat="1" ht="13.5" customHeight="1">
      <c r="A44" s="103" t="s">
        <v>141</v>
      </c>
      <c r="B44" s="37" t="s">
        <v>113</v>
      </c>
      <c r="C44" s="38">
        <v>1352</v>
      </c>
      <c r="D44" s="43">
        <v>1</v>
      </c>
      <c r="E44" s="101">
        <v>16434</v>
      </c>
      <c r="F44" s="39">
        <v>275.69</v>
      </c>
      <c r="G44" s="39">
        <v>36204</v>
      </c>
      <c r="H44" s="39">
        <v>607</v>
      </c>
      <c r="I44" s="39">
        <v>0</v>
      </c>
      <c r="J44" s="39">
        <v>0</v>
      </c>
      <c r="K44" s="40" t="s">
        <v>4</v>
      </c>
      <c r="L44" s="40"/>
      <c r="M44" s="41">
        <v>3017</v>
      </c>
      <c r="N44" s="41">
        <v>3017</v>
      </c>
      <c r="O44" s="37" t="s">
        <v>84</v>
      </c>
      <c r="P44" s="37" t="s">
        <v>83</v>
      </c>
      <c r="Q44" s="37" t="s">
        <v>67</v>
      </c>
      <c r="R44" s="37" t="s">
        <v>98</v>
      </c>
      <c r="S44" s="37" t="s">
        <v>98</v>
      </c>
      <c r="T44" s="37" t="s">
        <v>98</v>
      </c>
      <c r="U44" s="37" t="s">
        <v>98</v>
      </c>
      <c r="V44" s="37" t="s">
        <v>88</v>
      </c>
      <c r="W44" s="37" t="s">
        <v>89</v>
      </c>
      <c r="X44" s="37" t="s">
        <v>89</v>
      </c>
      <c r="Y44" s="37" t="s">
        <v>88</v>
      </c>
      <c r="Z44" s="37"/>
      <c r="AA44" s="123">
        <f t="shared" si="2"/>
        <v>36204</v>
      </c>
      <c r="AB44" s="123"/>
      <c r="AC44" s="90"/>
      <c r="AI44" s="128"/>
    </row>
    <row r="45" spans="1:29" s="31" customFormat="1" ht="13.5" customHeight="1">
      <c r="A45" s="103" t="s">
        <v>140</v>
      </c>
      <c r="B45" s="37" t="s">
        <v>106</v>
      </c>
      <c r="C45" s="38">
        <v>1353</v>
      </c>
      <c r="D45" s="43">
        <v>2</v>
      </c>
      <c r="E45" s="101">
        <v>6482</v>
      </c>
      <c r="F45" s="39">
        <v>186.64</v>
      </c>
      <c r="G45" s="39">
        <v>23988</v>
      </c>
      <c r="H45" s="39">
        <v>691</v>
      </c>
      <c r="I45" s="39">
        <v>0</v>
      </c>
      <c r="J45" s="39">
        <v>0</v>
      </c>
      <c r="K45" s="40" t="s">
        <v>4</v>
      </c>
      <c r="L45" s="40"/>
      <c r="M45" s="41">
        <v>1999</v>
      </c>
      <c r="N45" s="41">
        <v>1999</v>
      </c>
      <c r="O45" s="37" t="s">
        <v>84</v>
      </c>
      <c r="P45" s="37" t="s">
        <v>83</v>
      </c>
      <c r="Q45" s="37" t="s">
        <v>67</v>
      </c>
      <c r="R45" s="37" t="s">
        <v>98</v>
      </c>
      <c r="S45" s="37" t="s">
        <v>98</v>
      </c>
      <c r="T45" s="37" t="s">
        <v>98</v>
      </c>
      <c r="U45" s="37" t="s">
        <v>98</v>
      </c>
      <c r="V45" s="37" t="s">
        <v>88</v>
      </c>
      <c r="W45" s="37" t="s">
        <v>89</v>
      </c>
      <c r="X45" s="37" t="s">
        <v>89</v>
      </c>
      <c r="Y45" s="37" t="s">
        <v>88</v>
      </c>
      <c r="Z45" s="37"/>
      <c r="AA45" s="123">
        <f t="shared" si="2"/>
        <v>23988</v>
      </c>
      <c r="AB45" s="123"/>
      <c r="AC45" s="90"/>
    </row>
    <row r="46" spans="1:29" s="31" customFormat="1" ht="13.5" customHeight="1">
      <c r="A46" s="103" t="s">
        <v>138</v>
      </c>
      <c r="B46" s="37" t="s">
        <v>106</v>
      </c>
      <c r="C46" s="38">
        <v>1354</v>
      </c>
      <c r="D46" s="43">
        <v>2</v>
      </c>
      <c r="E46" s="101">
        <v>71994</v>
      </c>
      <c r="F46" s="39">
        <v>923</v>
      </c>
      <c r="G46" s="39">
        <v>71994</v>
      </c>
      <c r="H46" s="39">
        <v>923</v>
      </c>
      <c r="I46" s="39">
        <v>0</v>
      </c>
      <c r="J46" s="39">
        <v>0</v>
      </c>
      <c r="K46" s="40" t="s">
        <v>4</v>
      </c>
      <c r="L46" s="40"/>
      <c r="M46" s="41">
        <v>6000</v>
      </c>
      <c r="N46" s="41">
        <v>6000</v>
      </c>
      <c r="O46" s="37" t="s">
        <v>84</v>
      </c>
      <c r="P46" s="37" t="s">
        <v>83</v>
      </c>
      <c r="Q46" s="37" t="s">
        <v>67</v>
      </c>
      <c r="R46" s="37" t="s">
        <v>89</v>
      </c>
      <c r="S46" s="37" t="s">
        <v>89</v>
      </c>
      <c r="T46" s="37" t="s">
        <v>89</v>
      </c>
      <c r="U46" s="37" t="s">
        <v>89</v>
      </c>
      <c r="V46" s="37" t="s">
        <v>88</v>
      </c>
      <c r="W46" s="37" t="s">
        <v>89</v>
      </c>
      <c r="X46" s="37" t="s">
        <v>89</v>
      </c>
      <c r="Y46" s="37" t="s">
        <v>88</v>
      </c>
      <c r="Z46" s="37"/>
      <c r="AA46" s="123">
        <f t="shared" si="2"/>
        <v>71994</v>
      </c>
      <c r="AB46" s="123"/>
      <c r="AC46" s="90"/>
    </row>
    <row r="47" spans="1:29" s="31" customFormat="1" ht="13.5" customHeight="1">
      <c r="A47" s="103" t="s">
        <v>136</v>
      </c>
      <c r="B47" s="37" t="s">
        <v>106</v>
      </c>
      <c r="C47" s="38">
        <v>1355</v>
      </c>
      <c r="D47" s="43">
        <v>2</v>
      </c>
      <c r="E47" s="101">
        <v>244000</v>
      </c>
      <c r="F47" s="39">
        <v>1877</v>
      </c>
      <c r="G47" s="39">
        <v>268524</v>
      </c>
      <c r="H47" s="39">
        <v>2066</v>
      </c>
      <c r="I47" s="39">
        <v>0</v>
      </c>
      <c r="J47" s="39">
        <v>0</v>
      </c>
      <c r="K47" s="40" t="s">
        <v>4</v>
      </c>
      <c r="L47" s="40"/>
      <c r="M47" s="41">
        <v>22377</v>
      </c>
      <c r="N47" s="41">
        <v>22377</v>
      </c>
      <c r="O47" s="37" t="s">
        <v>84</v>
      </c>
      <c r="P47" s="37" t="s">
        <v>83</v>
      </c>
      <c r="Q47" s="37" t="s">
        <v>67</v>
      </c>
      <c r="R47" s="37" t="s">
        <v>89</v>
      </c>
      <c r="S47" s="37" t="s">
        <v>89</v>
      </c>
      <c r="T47" s="37" t="s">
        <v>89</v>
      </c>
      <c r="U47" s="37" t="s">
        <v>98</v>
      </c>
      <c r="V47" s="37" t="s">
        <v>88</v>
      </c>
      <c r="W47" s="37" t="s">
        <v>89</v>
      </c>
      <c r="X47" s="37" t="s">
        <v>89</v>
      </c>
      <c r="Y47" s="37" t="s">
        <v>98</v>
      </c>
      <c r="Z47" s="37"/>
      <c r="AA47" s="123">
        <f t="shared" si="2"/>
        <v>268524</v>
      </c>
      <c r="AB47" s="123"/>
      <c r="AC47" s="90"/>
    </row>
    <row r="48" spans="1:29" s="31" customFormat="1" ht="13.5" customHeight="1">
      <c r="A48" s="103" t="s">
        <v>135</v>
      </c>
      <c r="B48" s="37" t="s">
        <v>34</v>
      </c>
      <c r="C48" s="38">
        <v>153</v>
      </c>
      <c r="D48" s="43">
        <v>1</v>
      </c>
      <c r="E48" s="101">
        <v>430650</v>
      </c>
      <c r="F48" s="39">
        <v>1350</v>
      </c>
      <c r="G48" s="39">
        <v>410796</v>
      </c>
      <c r="H48" s="39">
        <v>1486</v>
      </c>
      <c r="I48" s="39">
        <v>330</v>
      </c>
      <c r="J48" s="39">
        <v>0</v>
      </c>
      <c r="K48" s="40" t="s">
        <v>4</v>
      </c>
      <c r="L48" s="40"/>
      <c r="M48" s="41">
        <v>34233</v>
      </c>
      <c r="N48" s="41">
        <f>SUM(I48,M48)</f>
        <v>34563</v>
      </c>
      <c r="O48" s="37" t="s">
        <v>84</v>
      </c>
      <c r="P48" s="37" t="s">
        <v>83</v>
      </c>
      <c r="Q48" s="37" t="s">
        <v>67</v>
      </c>
      <c r="R48" s="37" t="s">
        <v>89</v>
      </c>
      <c r="S48" s="37" t="s">
        <v>89</v>
      </c>
      <c r="T48" s="37" t="s">
        <v>89</v>
      </c>
      <c r="U48" s="37" t="s">
        <v>98</v>
      </c>
      <c r="V48" s="37" t="s">
        <v>89</v>
      </c>
      <c r="W48" s="37" t="s">
        <v>89</v>
      </c>
      <c r="X48" s="37" t="s">
        <v>89</v>
      </c>
      <c r="Y48" s="37" t="s">
        <v>98</v>
      </c>
      <c r="Z48" s="37"/>
      <c r="AA48" s="123">
        <f t="shared" si="2"/>
        <v>410796</v>
      </c>
      <c r="AB48" s="123">
        <v>3960</v>
      </c>
      <c r="AC48" s="90"/>
    </row>
    <row r="49" spans="1:29" s="31" customFormat="1" ht="13.5" customHeight="1">
      <c r="A49" s="103" t="s">
        <v>134</v>
      </c>
      <c r="B49" s="37" t="s">
        <v>52</v>
      </c>
      <c r="C49" s="38">
        <v>109</v>
      </c>
      <c r="D49" s="43">
        <v>1</v>
      </c>
      <c r="E49" s="101">
        <v>33600</v>
      </c>
      <c r="F49" s="39">
        <v>800</v>
      </c>
      <c r="G49" s="39">
        <v>36072</v>
      </c>
      <c r="H49" s="39">
        <v>859</v>
      </c>
      <c r="I49" s="39">
        <v>0</v>
      </c>
      <c r="J49" s="39">
        <v>0</v>
      </c>
      <c r="K49" s="40" t="s">
        <v>4</v>
      </c>
      <c r="L49" s="40"/>
      <c r="M49" s="41">
        <v>3006</v>
      </c>
      <c r="N49" s="41">
        <v>3006</v>
      </c>
      <c r="O49" s="37" t="s">
        <v>84</v>
      </c>
      <c r="P49" s="37" t="s">
        <v>83</v>
      </c>
      <c r="Q49" s="37" t="s">
        <v>67</v>
      </c>
      <c r="R49" s="37" t="s">
        <v>98</v>
      </c>
      <c r="S49" s="37" t="s">
        <v>98</v>
      </c>
      <c r="T49" s="37" t="s">
        <v>98</v>
      </c>
      <c r="U49" s="37" t="s">
        <v>98</v>
      </c>
      <c r="V49" s="37" t="s">
        <v>88</v>
      </c>
      <c r="W49" s="37" t="s">
        <v>89</v>
      </c>
      <c r="X49" s="37" t="s">
        <v>89</v>
      </c>
      <c r="Y49" s="37" t="s">
        <v>98</v>
      </c>
      <c r="Z49" s="37"/>
      <c r="AA49" s="123">
        <f t="shared" si="2"/>
        <v>36072</v>
      </c>
      <c r="AB49" s="123"/>
      <c r="AC49" s="90"/>
    </row>
    <row r="50" spans="1:34" s="31" customFormat="1" ht="13.5" customHeight="1">
      <c r="A50" s="103" t="s">
        <v>132</v>
      </c>
      <c r="B50" s="37" t="s">
        <v>31</v>
      </c>
      <c r="C50" s="38">
        <v>772</v>
      </c>
      <c r="D50" s="43">
        <v>1</v>
      </c>
      <c r="E50" s="101">
        <v>46500</v>
      </c>
      <c r="F50" s="39">
        <v>500</v>
      </c>
      <c r="G50" s="39">
        <v>101856</v>
      </c>
      <c r="H50" s="39">
        <v>1095</v>
      </c>
      <c r="I50" s="39">
        <v>0</v>
      </c>
      <c r="J50" s="39">
        <v>0</v>
      </c>
      <c r="K50" s="40" t="s">
        <v>4</v>
      </c>
      <c r="L50" s="40"/>
      <c r="M50" s="41">
        <v>8488</v>
      </c>
      <c r="N50" s="41">
        <v>8488</v>
      </c>
      <c r="O50" s="37" t="s">
        <v>84</v>
      </c>
      <c r="P50" s="37" t="s">
        <v>83</v>
      </c>
      <c r="Q50" s="37" t="s">
        <v>67</v>
      </c>
      <c r="R50" s="37" t="s">
        <v>89</v>
      </c>
      <c r="S50" s="37" t="s">
        <v>89</v>
      </c>
      <c r="T50" s="37" t="s">
        <v>89</v>
      </c>
      <c r="U50" s="37" t="s">
        <v>89</v>
      </c>
      <c r="V50" s="37" t="s">
        <v>88</v>
      </c>
      <c r="W50" s="37" t="s">
        <v>89</v>
      </c>
      <c r="X50" s="37" t="s">
        <v>89</v>
      </c>
      <c r="Y50" s="37" t="s">
        <v>88</v>
      </c>
      <c r="Z50" s="37"/>
      <c r="AA50" s="123">
        <f>G50</f>
        <v>101856</v>
      </c>
      <c r="AB50" s="123"/>
      <c r="AC50" s="90"/>
      <c r="AD50" s="30"/>
      <c r="AG50" s="30"/>
      <c r="AH50" s="30"/>
    </row>
    <row r="51" spans="1:34" s="31" customFormat="1" ht="13.5" customHeight="1">
      <c r="A51" s="103" t="s">
        <v>131</v>
      </c>
      <c r="B51" s="37" t="s">
        <v>15</v>
      </c>
      <c r="C51" s="38">
        <v>980</v>
      </c>
      <c r="D51" s="43">
        <v>2</v>
      </c>
      <c r="E51" s="101">
        <v>10000</v>
      </c>
      <c r="F51" s="39">
        <v>123</v>
      </c>
      <c r="G51" s="39">
        <v>10000</v>
      </c>
      <c r="H51" s="39">
        <v>123</v>
      </c>
      <c r="I51" s="39">
        <v>0</v>
      </c>
      <c r="J51" s="39">
        <v>0</v>
      </c>
      <c r="K51" s="40" t="s">
        <v>85</v>
      </c>
      <c r="L51" s="40" t="s">
        <v>91</v>
      </c>
      <c r="M51" s="41">
        <v>10000</v>
      </c>
      <c r="N51" s="41"/>
      <c r="O51" s="37" t="s">
        <v>84</v>
      </c>
      <c r="P51" s="37" t="s">
        <v>86</v>
      </c>
      <c r="Q51" s="37" t="s">
        <v>67</v>
      </c>
      <c r="R51" s="37" t="s">
        <v>89</v>
      </c>
      <c r="S51" s="37" t="s">
        <v>88</v>
      </c>
      <c r="T51" s="37" t="s">
        <v>88</v>
      </c>
      <c r="U51" s="37" t="s">
        <v>89</v>
      </c>
      <c r="V51" s="37" t="s">
        <v>88</v>
      </c>
      <c r="W51" s="37" t="s">
        <v>89</v>
      </c>
      <c r="X51" s="37" t="s">
        <v>89</v>
      </c>
      <c r="Y51" s="37"/>
      <c r="Z51" s="37"/>
      <c r="AA51" s="123">
        <f>G51</f>
        <v>10000</v>
      </c>
      <c r="AB51" s="123"/>
      <c r="AC51" s="90"/>
      <c r="AD51" s="128"/>
      <c r="AE51" s="128"/>
      <c r="AF51" s="128"/>
      <c r="AG51" s="30"/>
      <c r="AH51" s="30"/>
    </row>
    <row r="52" spans="1:34" s="31" customFormat="1" ht="13.5" customHeight="1">
      <c r="A52" s="103" t="s">
        <v>130</v>
      </c>
      <c r="B52" s="37" t="s">
        <v>29</v>
      </c>
      <c r="C52" s="38">
        <v>420</v>
      </c>
      <c r="D52" s="43">
        <v>1</v>
      </c>
      <c r="E52" s="101">
        <v>7196.6</v>
      </c>
      <c r="F52" s="39">
        <v>120.47</v>
      </c>
      <c r="G52" s="39">
        <v>64132</v>
      </c>
      <c r="H52" s="39">
        <v>922</v>
      </c>
      <c r="I52" s="39">
        <v>0</v>
      </c>
      <c r="J52" s="39">
        <v>0</v>
      </c>
      <c r="K52" s="40" t="s">
        <v>92</v>
      </c>
      <c r="L52" s="40"/>
      <c r="M52" s="41">
        <v>16033</v>
      </c>
      <c r="N52" s="41">
        <v>16033</v>
      </c>
      <c r="O52" s="37" t="s">
        <v>84</v>
      </c>
      <c r="P52" s="37" t="s">
        <v>83</v>
      </c>
      <c r="Q52" s="37" t="s">
        <v>67</v>
      </c>
      <c r="R52" s="37" t="s">
        <v>89</v>
      </c>
      <c r="S52" s="37" t="s">
        <v>88</v>
      </c>
      <c r="T52" s="37" t="s">
        <v>88</v>
      </c>
      <c r="U52" s="37" t="s">
        <v>98</v>
      </c>
      <c r="V52" s="37" t="s">
        <v>88</v>
      </c>
      <c r="W52" s="37" t="s">
        <v>89</v>
      </c>
      <c r="X52" s="37" t="s">
        <v>89</v>
      </c>
      <c r="Y52" s="37" t="s">
        <v>98</v>
      </c>
      <c r="Z52" s="37"/>
      <c r="AA52" s="123">
        <v>0</v>
      </c>
      <c r="AB52" s="123"/>
      <c r="AC52" s="90"/>
      <c r="AD52" s="128"/>
      <c r="AE52" s="128"/>
      <c r="AF52" s="128"/>
      <c r="AG52" s="30"/>
      <c r="AH52" s="30"/>
    </row>
    <row r="53" spans="1:34" s="31" customFormat="1" ht="13.5" customHeight="1">
      <c r="A53" s="103" t="s">
        <v>129</v>
      </c>
      <c r="B53" s="37" t="s">
        <v>8</v>
      </c>
      <c r="C53" s="38">
        <v>179</v>
      </c>
      <c r="D53" s="43">
        <v>1</v>
      </c>
      <c r="E53" s="101">
        <v>8000</v>
      </c>
      <c r="F53" s="39">
        <v>181.81</v>
      </c>
      <c r="G53" s="39">
        <v>9220</v>
      </c>
      <c r="H53" s="39">
        <v>210</v>
      </c>
      <c r="I53" s="39">
        <v>0</v>
      </c>
      <c r="J53" s="39">
        <v>0</v>
      </c>
      <c r="K53" s="40" t="s">
        <v>92</v>
      </c>
      <c r="L53" s="40"/>
      <c r="M53" s="41">
        <v>2305</v>
      </c>
      <c r="N53" s="41">
        <f>SUBTOTAL(9,M53)</f>
        <v>2305</v>
      </c>
      <c r="O53" s="37" t="s">
        <v>84</v>
      </c>
      <c r="P53" s="37" t="s">
        <v>83</v>
      </c>
      <c r="Q53" s="37" t="s">
        <v>67</v>
      </c>
      <c r="R53" s="37" t="s">
        <v>98</v>
      </c>
      <c r="S53" s="37" t="s">
        <v>98</v>
      </c>
      <c r="T53" s="37" t="s">
        <v>89</v>
      </c>
      <c r="U53" s="37" t="s">
        <v>98</v>
      </c>
      <c r="V53" s="37" t="s">
        <v>98</v>
      </c>
      <c r="W53" s="37" t="s">
        <v>89</v>
      </c>
      <c r="X53" s="37" t="s">
        <v>89</v>
      </c>
      <c r="Y53" s="37" t="s">
        <v>98</v>
      </c>
      <c r="Z53" s="37"/>
      <c r="AA53" s="123">
        <f>G53</f>
        <v>9220</v>
      </c>
      <c r="AB53" s="123"/>
      <c r="AC53" s="90"/>
      <c r="AD53" s="128"/>
      <c r="AE53" s="128"/>
      <c r="AF53" s="128"/>
      <c r="AG53" s="30"/>
      <c r="AH53" s="30"/>
    </row>
    <row r="54" spans="1:34" s="31" customFormat="1" ht="13.5" customHeight="1">
      <c r="A54" s="103" t="s">
        <v>94</v>
      </c>
      <c r="B54" s="37" t="s">
        <v>16</v>
      </c>
      <c r="C54" s="38">
        <v>161</v>
      </c>
      <c r="D54" s="43">
        <v>1</v>
      </c>
      <c r="E54" s="101">
        <v>85344</v>
      </c>
      <c r="F54" s="39">
        <v>600</v>
      </c>
      <c r="G54" s="39">
        <v>0</v>
      </c>
      <c r="H54" s="39">
        <v>0</v>
      </c>
      <c r="I54" s="39">
        <v>0</v>
      </c>
      <c r="J54" s="39">
        <v>0</v>
      </c>
      <c r="K54" s="40" t="s">
        <v>4</v>
      </c>
      <c r="L54" s="40"/>
      <c r="M54" s="41">
        <v>0</v>
      </c>
      <c r="N54" s="41"/>
      <c r="O54" s="37" t="s">
        <v>84</v>
      </c>
      <c r="P54" s="37" t="s">
        <v>86</v>
      </c>
      <c r="Q54" s="37" t="s">
        <v>67</v>
      </c>
      <c r="R54" s="37" t="s">
        <v>89</v>
      </c>
      <c r="S54" s="37" t="s">
        <v>89</v>
      </c>
      <c r="T54" s="37" t="s">
        <v>89</v>
      </c>
      <c r="U54" s="37" t="s">
        <v>98</v>
      </c>
      <c r="V54" s="37" t="s">
        <v>89</v>
      </c>
      <c r="W54" s="37" t="s">
        <v>89</v>
      </c>
      <c r="X54" s="37" t="s">
        <v>89</v>
      </c>
      <c r="Y54" s="37" t="s">
        <v>98</v>
      </c>
      <c r="Z54" s="37"/>
      <c r="AA54" s="123">
        <v>0</v>
      </c>
      <c r="AB54" s="123"/>
      <c r="AC54" s="90"/>
      <c r="AD54" s="128"/>
      <c r="AE54" s="128"/>
      <c r="AF54" s="128"/>
      <c r="AG54" s="30"/>
      <c r="AH54" s="30"/>
    </row>
    <row r="55" spans="1:34" s="31" customFormat="1" ht="13.5" customHeight="1">
      <c r="A55" s="103" t="s">
        <v>128</v>
      </c>
      <c r="B55" s="131" t="s">
        <v>90</v>
      </c>
      <c r="C55" s="136">
        <v>356</v>
      </c>
      <c r="D55" s="185">
        <v>1</v>
      </c>
      <c r="E55" s="101">
        <v>1000</v>
      </c>
      <c r="F55" s="39">
        <v>6.45</v>
      </c>
      <c r="G55" s="39">
        <v>1153</v>
      </c>
      <c r="H55" s="39">
        <v>7</v>
      </c>
      <c r="I55" s="39">
        <v>0</v>
      </c>
      <c r="J55" s="39">
        <v>0</v>
      </c>
      <c r="K55" s="40" t="s">
        <v>85</v>
      </c>
      <c r="L55" s="40"/>
      <c r="M55" s="41">
        <v>1153</v>
      </c>
      <c r="N55" s="41">
        <v>1153</v>
      </c>
      <c r="O55" s="37" t="s">
        <v>84</v>
      </c>
      <c r="P55" s="37" t="s">
        <v>83</v>
      </c>
      <c r="Q55" s="37" t="s">
        <v>66</v>
      </c>
      <c r="R55" s="37" t="s">
        <v>89</v>
      </c>
      <c r="S55" s="37" t="s">
        <v>127</v>
      </c>
      <c r="T55" s="37" t="s">
        <v>127</v>
      </c>
      <c r="U55" s="37" t="s">
        <v>89</v>
      </c>
      <c r="V55" s="37" t="s">
        <v>89</v>
      </c>
      <c r="W55" s="37" t="s">
        <v>89</v>
      </c>
      <c r="X55" s="37" t="s">
        <v>88</v>
      </c>
      <c r="Y55" s="37" t="s">
        <v>88</v>
      </c>
      <c r="Z55" s="37"/>
      <c r="AA55" s="123">
        <f aca="true" t="shared" si="3" ref="AA55:AA74">G55</f>
        <v>1153</v>
      </c>
      <c r="AB55" s="123"/>
      <c r="AC55" s="90"/>
      <c r="AD55" s="128"/>
      <c r="AE55" s="128"/>
      <c r="AF55" s="128"/>
      <c r="AG55" s="30"/>
      <c r="AH55" s="30"/>
    </row>
    <row r="56" spans="1:34" s="31" customFormat="1" ht="13.5" customHeight="1" thickBot="1">
      <c r="A56" s="103" t="s">
        <v>128</v>
      </c>
      <c r="B56" s="164" t="s">
        <v>225</v>
      </c>
      <c r="C56" s="164">
        <v>891</v>
      </c>
      <c r="D56" s="186">
        <v>1</v>
      </c>
      <c r="E56" s="101">
        <v>19404</v>
      </c>
      <c r="F56" s="39">
        <v>600</v>
      </c>
      <c r="G56" s="39">
        <v>44748</v>
      </c>
      <c r="H56" s="39">
        <v>1384</v>
      </c>
      <c r="I56" s="39">
        <v>53</v>
      </c>
      <c r="J56" s="39">
        <v>0</v>
      </c>
      <c r="K56" s="40" t="s">
        <v>4</v>
      </c>
      <c r="L56" s="40"/>
      <c r="M56" s="41">
        <v>3729</v>
      </c>
      <c r="N56" s="41">
        <f>SUM(I56,M56)</f>
        <v>3782</v>
      </c>
      <c r="O56" s="37" t="s">
        <v>84</v>
      </c>
      <c r="P56" s="37" t="s">
        <v>83</v>
      </c>
      <c r="Q56" s="37" t="s">
        <v>66</v>
      </c>
      <c r="R56" s="37" t="s">
        <v>89</v>
      </c>
      <c r="S56" s="37" t="s">
        <v>89</v>
      </c>
      <c r="T56" s="37" t="s">
        <v>102</v>
      </c>
      <c r="U56" s="37" t="s">
        <v>89</v>
      </c>
      <c r="V56" s="37" t="s">
        <v>88</v>
      </c>
      <c r="W56" s="37" t="s">
        <v>125</v>
      </c>
      <c r="X56" s="37" t="s">
        <v>88</v>
      </c>
      <c r="Y56" s="37" t="s">
        <v>88</v>
      </c>
      <c r="Z56" s="37"/>
      <c r="AA56" s="123">
        <f t="shared" si="3"/>
        <v>44748</v>
      </c>
      <c r="AB56" s="123">
        <v>636</v>
      </c>
      <c r="AC56" s="90"/>
      <c r="AD56" s="128"/>
      <c r="AE56" s="128"/>
      <c r="AF56" s="128"/>
      <c r="AG56" s="30"/>
      <c r="AH56" s="30"/>
    </row>
    <row r="57" spans="1:34" s="31" customFormat="1" ht="13.5" customHeight="1" thickBot="1">
      <c r="A57" s="104" t="s">
        <v>124</v>
      </c>
      <c r="B57" s="165" t="s">
        <v>227</v>
      </c>
      <c r="C57" s="166"/>
      <c r="D57" s="168">
        <f>SUM(D7:D56)</f>
        <v>84</v>
      </c>
      <c r="E57" s="101">
        <v>1000</v>
      </c>
      <c r="F57" s="39">
        <v>39.22</v>
      </c>
      <c r="G57" s="39">
        <v>1074</v>
      </c>
      <c r="H57" s="39">
        <v>42</v>
      </c>
      <c r="I57" s="39">
        <v>0</v>
      </c>
      <c r="J57" s="39">
        <v>0</v>
      </c>
      <c r="K57" s="40" t="s">
        <v>85</v>
      </c>
      <c r="L57" s="40"/>
      <c r="M57" s="41">
        <v>1074</v>
      </c>
      <c r="N57" s="41">
        <v>1074</v>
      </c>
      <c r="O57" s="37" t="s">
        <v>84</v>
      </c>
      <c r="P57" s="37" t="s">
        <v>83</v>
      </c>
      <c r="Q57" s="37" t="s">
        <v>66</v>
      </c>
      <c r="R57" s="37"/>
      <c r="S57" s="37"/>
      <c r="T57" s="37"/>
      <c r="U57" s="37"/>
      <c r="V57" s="37"/>
      <c r="W57" s="37"/>
      <c r="X57" s="37" t="s">
        <v>88</v>
      </c>
      <c r="Y57" s="37" t="s">
        <v>88</v>
      </c>
      <c r="Z57" s="37"/>
      <c r="AA57" s="123">
        <f t="shared" si="3"/>
        <v>1074</v>
      </c>
      <c r="AB57" s="123"/>
      <c r="AC57" s="90"/>
      <c r="AD57" s="128"/>
      <c r="AE57" s="128"/>
      <c r="AF57" s="128"/>
      <c r="AG57" s="30"/>
      <c r="AH57" s="30"/>
    </row>
    <row r="58" spans="1:34" s="31" customFormat="1" ht="13.5" customHeight="1">
      <c r="A58" s="105" t="s">
        <v>123</v>
      </c>
      <c r="E58" s="65">
        <v>150000</v>
      </c>
      <c r="F58" s="65">
        <v>1127.82</v>
      </c>
      <c r="G58" s="65">
        <v>33250</v>
      </c>
      <c r="H58" s="65">
        <v>250</v>
      </c>
      <c r="I58" s="65">
        <v>4192</v>
      </c>
      <c r="J58" s="65">
        <v>0</v>
      </c>
      <c r="K58" s="66" t="s">
        <v>4</v>
      </c>
      <c r="L58" s="66"/>
      <c r="M58" s="67">
        <v>2770</v>
      </c>
      <c r="N58" s="67">
        <f>SUM(I58,M58)</f>
        <v>6962</v>
      </c>
      <c r="O58" s="64" t="s">
        <v>84</v>
      </c>
      <c r="P58" s="64" t="s">
        <v>83</v>
      </c>
      <c r="Q58" s="64" t="s">
        <v>66</v>
      </c>
      <c r="R58" s="64" t="s">
        <v>89</v>
      </c>
      <c r="S58" s="64" t="s">
        <v>89</v>
      </c>
      <c r="T58" s="64" t="s">
        <v>89</v>
      </c>
      <c r="U58" s="64" t="s">
        <v>96</v>
      </c>
      <c r="V58" s="64" t="s">
        <v>88</v>
      </c>
      <c r="W58" s="64" t="s">
        <v>89</v>
      </c>
      <c r="X58" s="64" t="s">
        <v>88</v>
      </c>
      <c r="Y58" s="64" t="s">
        <v>88</v>
      </c>
      <c r="Z58" s="64"/>
      <c r="AA58" s="123">
        <f t="shared" si="3"/>
        <v>33250</v>
      </c>
      <c r="AB58" s="123">
        <v>50304</v>
      </c>
      <c r="AC58" s="90"/>
      <c r="AD58" s="30"/>
      <c r="AE58" s="30"/>
      <c r="AF58" s="30"/>
      <c r="AG58" s="30"/>
      <c r="AH58" s="30"/>
    </row>
    <row r="59" spans="1:34" s="31" customFormat="1" ht="13.5" customHeight="1">
      <c r="A59" s="103" t="s">
        <v>122</v>
      </c>
      <c r="E59" s="39">
        <v>60012</v>
      </c>
      <c r="F59" s="39">
        <v>1667</v>
      </c>
      <c r="G59" s="39">
        <v>60012</v>
      </c>
      <c r="H59" s="39">
        <v>1667</v>
      </c>
      <c r="I59" s="39">
        <v>2200</v>
      </c>
      <c r="J59" s="39">
        <v>0</v>
      </c>
      <c r="K59" s="40" t="s">
        <v>4</v>
      </c>
      <c r="L59" s="40"/>
      <c r="M59" s="41">
        <v>5001</v>
      </c>
      <c r="N59" s="41">
        <f>SUM(I59,M59)</f>
        <v>7201</v>
      </c>
      <c r="O59" s="37" t="s">
        <v>84</v>
      </c>
      <c r="P59" s="37" t="s">
        <v>83</v>
      </c>
      <c r="Q59" s="37" t="s">
        <v>66</v>
      </c>
      <c r="R59" s="37" t="s">
        <v>89</v>
      </c>
      <c r="S59" s="37" t="s">
        <v>89</v>
      </c>
      <c r="T59" s="37" t="s">
        <v>89</v>
      </c>
      <c r="U59" s="37" t="s">
        <v>96</v>
      </c>
      <c r="V59" s="37" t="s">
        <v>88</v>
      </c>
      <c r="W59" s="37"/>
      <c r="X59" s="37" t="s">
        <v>88</v>
      </c>
      <c r="Y59" s="37" t="s">
        <v>88</v>
      </c>
      <c r="Z59" s="37"/>
      <c r="AA59" s="123">
        <f t="shared" si="3"/>
        <v>60012</v>
      </c>
      <c r="AB59" s="123">
        <v>26400</v>
      </c>
      <c r="AC59" s="90"/>
      <c r="AD59" s="30"/>
      <c r="AE59" s="30"/>
      <c r="AF59" s="30"/>
      <c r="AG59" s="30"/>
      <c r="AH59" s="30"/>
    </row>
    <row r="60" spans="1:34" s="31" customFormat="1" ht="13.5" customHeight="1">
      <c r="A60" s="103" t="s">
        <v>121</v>
      </c>
      <c r="E60" s="39">
        <v>50000</v>
      </c>
      <c r="F60" s="39">
        <v>1250</v>
      </c>
      <c r="G60" s="39">
        <v>58672</v>
      </c>
      <c r="H60" s="39">
        <v>1467</v>
      </c>
      <c r="I60" s="39">
        <v>0</v>
      </c>
      <c r="J60" s="39">
        <v>0</v>
      </c>
      <c r="K60" s="40" t="s">
        <v>92</v>
      </c>
      <c r="L60" s="40"/>
      <c r="M60" s="41">
        <v>14668</v>
      </c>
      <c r="N60" s="41">
        <v>14668</v>
      </c>
      <c r="O60" s="37" t="s">
        <v>84</v>
      </c>
      <c r="P60" s="37" t="s">
        <v>83</v>
      </c>
      <c r="Q60" s="37" t="s">
        <v>66</v>
      </c>
      <c r="R60" s="37" t="s">
        <v>89</v>
      </c>
      <c r="S60" s="37" t="s">
        <v>88</v>
      </c>
      <c r="T60" s="37" t="s">
        <v>88</v>
      </c>
      <c r="U60" s="37" t="s">
        <v>96</v>
      </c>
      <c r="V60" s="37" t="s">
        <v>89</v>
      </c>
      <c r="W60" s="37" t="s">
        <v>89</v>
      </c>
      <c r="X60" s="37" t="s">
        <v>88</v>
      </c>
      <c r="Y60" s="37" t="s">
        <v>95</v>
      </c>
      <c r="Z60" s="37"/>
      <c r="AA60" s="123">
        <f t="shared" si="3"/>
        <v>58672</v>
      </c>
      <c r="AB60" s="123"/>
      <c r="AC60" s="90"/>
      <c r="AD60" s="30"/>
      <c r="AE60" s="30"/>
      <c r="AF60" s="30"/>
      <c r="AG60" s="30"/>
      <c r="AH60" s="30"/>
    </row>
    <row r="61" spans="1:34" s="31" customFormat="1" ht="13.5" customHeight="1">
      <c r="A61" s="103" t="s">
        <v>120</v>
      </c>
      <c r="E61" s="39">
        <v>3732</v>
      </c>
      <c r="F61" s="39">
        <v>172</v>
      </c>
      <c r="G61" s="39">
        <v>37524</v>
      </c>
      <c r="H61" s="39">
        <v>1729</v>
      </c>
      <c r="I61" s="39">
        <v>0</v>
      </c>
      <c r="J61" s="39">
        <v>0</v>
      </c>
      <c r="K61" s="40" t="s">
        <v>92</v>
      </c>
      <c r="L61" s="40"/>
      <c r="M61" s="41">
        <v>9381</v>
      </c>
      <c r="N61" s="41">
        <v>9381</v>
      </c>
      <c r="O61" s="37" t="s">
        <v>84</v>
      </c>
      <c r="P61" s="37" t="s">
        <v>83</v>
      </c>
      <c r="Q61" s="37" t="s">
        <v>66</v>
      </c>
      <c r="R61" s="37" t="s">
        <v>89</v>
      </c>
      <c r="S61" s="37" t="s">
        <v>88</v>
      </c>
      <c r="T61" s="37" t="s">
        <v>88</v>
      </c>
      <c r="U61" s="37" t="s">
        <v>96</v>
      </c>
      <c r="V61" s="37" t="s">
        <v>89</v>
      </c>
      <c r="W61" s="37"/>
      <c r="X61" s="37" t="s">
        <v>88</v>
      </c>
      <c r="Y61" s="37" t="s">
        <v>95</v>
      </c>
      <c r="Z61" s="37"/>
      <c r="AA61" s="123">
        <f t="shared" si="3"/>
        <v>37524</v>
      </c>
      <c r="AB61" s="123"/>
      <c r="AC61" s="90"/>
      <c r="AD61" s="30"/>
      <c r="AE61" s="30"/>
      <c r="AF61" s="30"/>
      <c r="AG61" s="30"/>
      <c r="AH61" s="30"/>
    </row>
    <row r="62" spans="1:34" s="31" customFormat="1" ht="12" customHeight="1">
      <c r="A62" s="103" t="s">
        <v>119</v>
      </c>
      <c r="E62" s="39">
        <v>155200</v>
      </c>
      <c r="F62" s="39">
        <v>1600</v>
      </c>
      <c r="G62" s="39">
        <v>155208</v>
      </c>
      <c r="H62" s="39">
        <v>1600</v>
      </c>
      <c r="I62" s="39">
        <v>100</v>
      </c>
      <c r="J62" s="39">
        <v>0</v>
      </c>
      <c r="K62" s="40" t="s">
        <v>4</v>
      </c>
      <c r="L62" s="40"/>
      <c r="M62" s="41">
        <v>12934</v>
      </c>
      <c r="N62" s="41">
        <f>SUM(I62,M62)</f>
        <v>13034</v>
      </c>
      <c r="O62" s="37" t="s">
        <v>84</v>
      </c>
      <c r="P62" s="37" t="s">
        <v>83</v>
      </c>
      <c r="Q62" s="37" t="s">
        <v>66</v>
      </c>
      <c r="R62" s="37" t="s">
        <v>89</v>
      </c>
      <c r="S62" s="37" t="s">
        <v>88</v>
      </c>
      <c r="T62" s="37" t="s">
        <v>88</v>
      </c>
      <c r="U62" s="37" t="s">
        <v>96</v>
      </c>
      <c r="V62" s="37" t="s">
        <v>89</v>
      </c>
      <c r="W62" s="37" t="s">
        <v>89</v>
      </c>
      <c r="X62" s="37" t="s">
        <v>88</v>
      </c>
      <c r="Y62" s="37" t="s">
        <v>95</v>
      </c>
      <c r="Z62" s="37"/>
      <c r="AA62" s="123">
        <f t="shared" si="3"/>
        <v>155208</v>
      </c>
      <c r="AB62" s="123">
        <v>1200</v>
      </c>
      <c r="AC62" s="90"/>
      <c r="AD62" s="30"/>
      <c r="AE62" s="30"/>
      <c r="AF62" s="30"/>
      <c r="AG62" s="30"/>
      <c r="AH62" s="30"/>
    </row>
    <row r="63" spans="1:34" s="31" customFormat="1" ht="12" customHeight="1">
      <c r="A63" s="103" t="s">
        <v>118</v>
      </c>
      <c r="E63" s="39">
        <v>15252</v>
      </c>
      <c r="F63" s="39">
        <v>193</v>
      </c>
      <c r="G63" s="39">
        <v>45540</v>
      </c>
      <c r="H63" s="39">
        <v>576</v>
      </c>
      <c r="I63" s="39">
        <v>279</v>
      </c>
      <c r="J63" s="39">
        <v>0</v>
      </c>
      <c r="K63" s="40" t="s">
        <v>92</v>
      </c>
      <c r="L63" s="40"/>
      <c r="M63" s="41">
        <v>11385</v>
      </c>
      <c r="N63" s="41">
        <f>SUM(I63,M63)</f>
        <v>11664</v>
      </c>
      <c r="O63" s="37" t="s">
        <v>84</v>
      </c>
      <c r="P63" s="37" t="s">
        <v>83</v>
      </c>
      <c r="Q63" s="37" t="s">
        <v>66</v>
      </c>
      <c r="R63" s="37" t="s">
        <v>89</v>
      </c>
      <c r="S63" s="37" t="s">
        <v>89</v>
      </c>
      <c r="T63" s="37" t="s">
        <v>102</v>
      </c>
      <c r="U63" s="37" t="s">
        <v>96</v>
      </c>
      <c r="V63" s="37" t="s">
        <v>88</v>
      </c>
      <c r="W63" s="37" t="s">
        <v>89</v>
      </c>
      <c r="X63" s="37" t="s">
        <v>88</v>
      </c>
      <c r="Y63" s="37" t="s">
        <v>88</v>
      </c>
      <c r="Z63" s="37"/>
      <c r="AA63" s="123">
        <f t="shared" si="3"/>
        <v>45540</v>
      </c>
      <c r="AB63" s="123">
        <v>1116</v>
      </c>
      <c r="AC63" s="90"/>
      <c r="AD63" s="30"/>
      <c r="AE63" s="30"/>
      <c r="AF63" s="30"/>
      <c r="AG63" s="30"/>
      <c r="AH63" s="30"/>
    </row>
    <row r="64" spans="1:34" s="31" customFormat="1" ht="12" customHeight="1">
      <c r="A64" s="103" t="s">
        <v>117</v>
      </c>
      <c r="E64" s="39">
        <v>57550</v>
      </c>
      <c r="F64" s="39">
        <v>500</v>
      </c>
      <c r="G64" s="39">
        <v>57550</v>
      </c>
      <c r="H64" s="39">
        <v>500</v>
      </c>
      <c r="I64" s="39">
        <v>200</v>
      </c>
      <c r="J64" s="39">
        <v>0</v>
      </c>
      <c r="K64" s="40" t="s">
        <v>4</v>
      </c>
      <c r="L64" s="40"/>
      <c r="M64" s="41">
        <v>4796</v>
      </c>
      <c r="N64" s="41">
        <f>SUM(I64,M64)</f>
        <v>4996</v>
      </c>
      <c r="O64" s="37" t="s">
        <v>84</v>
      </c>
      <c r="P64" s="37" t="s">
        <v>83</v>
      </c>
      <c r="Q64" s="37" t="s">
        <v>66</v>
      </c>
      <c r="R64" s="37" t="s">
        <v>89</v>
      </c>
      <c r="S64" s="37" t="s">
        <v>89</v>
      </c>
      <c r="T64" s="37"/>
      <c r="U64" s="37"/>
      <c r="V64" s="37"/>
      <c r="W64" s="37" t="s">
        <v>89</v>
      </c>
      <c r="X64" s="37" t="s">
        <v>88</v>
      </c>
      <c r="Y64" s="37"/>
      <c r="Z64" s="37" t="s">
        <v>115</v>
      </c>
      <c r="AA64" s="123">
        <f t="shared" si="3"/>
        <v>57550</v>
      </c>
      <c r="AB64" s="123">
        <v>2400</v>
      </c>
      <c r="AC64" s="90"/>
      <c r="AD64" s="30"/>
      <c r="AE64" s="30"/>
      <c r="AF64" s="30"/>
      <c r="AG64" s="30"/>
      <c r="AH64" s="30"/>
    </row>
    <row r="65" spans="1:34" s="31" customFormat="1" ht="12" customHeight="1">
      <c r="A65" s="103" t="s">
        <v>114</v>
      </c>
      <c r="E65" s="39">
        <v>64544</v>
      </c>
      <c r="F65" s="39">
        <v>985</v>
      </c>
      <c r="G65" s="39">
        <v>64544</v>
      </c>
      <c r="H65" s="39">
        <v>985.4</v>
      </c>
      <c r="I65" s="39">
        <v>150</v>
      </c>
      <c r="J65" s="39">
        <v>0</v>
      </c>
      <c r="K65" s="40" t="s">
        <v>92</v>
      </c>
      <c r="L65" s="40"/>
      <c r="M65" s="41">
        <v>16136</v>
      </c>
      <c r="N65" s="41">
        <f aca="true" t="shared" si="4" ref="N65:N70">SUM(I65,M65)</f>
        <v>16286</v>
      </c>
      <c r="O65" s="37" t="s">
        <v>84</v>
      </c>
      <c r="P65" s="37" t="s">
        <v>83</v>
      </c>
      <c r="Q65" s="37" t="s">
        <v>66</v>
      </c>
      <c r="R65" s="37" t="s">
        <v>89</v>
      </c>
      <c r="S65" s="37" t="s">
        <v>89</v>
      </c>
      <c r="T65" s="37" t="s">
        <v>88</v>
      </c>
      <c r="U65" s="37" t="s">
        <v>96</v>
      </c>
      <c r="V65" s="37" t="s">
        <v>88</v>
      </c>
      <c r="W65" s="37" t="s">
        <v>89</v>
      </c>
      <c r="X65" s="37" t="s">
        <v>88</v>
      </c>
      <c r="Y65" s="37" t="s">
        <v>88</v>
      </c>
      <c r="Z65" s="37"/>
      <c r="AA65" s="123">
        <f t="shared" si="3"/>
        <v>64544</v>
      </c>
      <c r="AB65" s="123">
        <v>600</v>
      </c>
      <c r="AC65" s="90"/>
      <c r="AD65" s="30"/>
      <c r="AE65" s="30"/>
      <c r="AF65" s="30"/>
      <c r="AG65" s="30"/>
      <c r="AH65" s="30"/>
    </row>
    <row r="66" spans="1:34" s="31" customFormat="1" ht="12" customHeight="1">
      <c r="A66" s="103" t="s">
        <v>112</v>
      </c>
      <c r="E66" s="39">
        <v>46418</v>
      </c>
      <c r="F66" s="39">
        <v>798.93</v>
      </c>
      <c r="G66" s="39">
        <v>46418</v>
      </c>
      <c r="H66" s="39">
        <v>798.93</v>
      </c>
      <c r="I66" s="39">
        <v>800</v>
      </c>
      <c r="J66" s="39">
        <v>0</v>
      </c>
      <c r="K66" s="40" t="s">
        <v>4</v>
      </c>
      <c r="L66" s="40"/>
      <c r="M66" s="41">
        <v>3868</v>
      </c>
      <c r="N66" s="41">
        <f t="shared" si="4"/>
        <v>4668</v>
      </c>
      <c r="O66" s="37" t="s">
        <v>84</v>
      </c>
      <c r="P66" s="37" t="s">
        <v>83</v>
      </c>
      <c r="Q66" s="37" t="s">
        <v>66</v>
      </c>
      <c r="R66" s="37" t="s">
        <v>89</v>
      </c>
      <c r="S66" s="37" t="s">
        <v>89</v>
      </c>
      <c r="T66" s="37" t="s">
        <v>89</v>
      </c>
      <c r="U66" s="37" t="s">
        <v>96</v>
      </c>
      <c r="V66" s="37" t="s">
        <v>88</v>
      </c>
      <c r="W66" s="37" t="s">
        <v>89</v>
      </c>
      <c r="X66" s="37" t="s">
        <v>88</v>
      </c>
      <c r="Y66" s="37" t="s">
        <v>88</v>
      </c>
      <c r="Z66" s="37"/>
      <c r="AA66" s="123">
        <f t="shared" si="3"/>
        <v>46418</v>
      </c>
      <c r="AB66" s="123">
        <v>9600</v>
      </c>
      <c r="AC66" s="90"/>
      <c r="AD66" s="30"/>
      <c r="AE66" s="30"/>
      <c r="AF66" s="30"/>
      <c r="AG66" s="30"/>
      <c r="AH66" s="30"/>
    </row>
    <row r="67" spans="1:34" s="31" customFormat="1" ht="12" customHeight="1">
      <c r="A67" s="103" t="s">
        <v>111</v>
      </c>
      <c r="E67" s="39">
        <v>13582</v>
      </c>
      <c r="F67" s="39">
        <v>798.93</v>
      </c>
      <c r="G67" s="39">
        <v>13582</v>
      </c>
      <c r="H67" s="39">
        <v>798.93</v>
      </c>
      <c r="I67" s="39">
        <v>200</v>
      </c>
      <c r="J67" s="39">
        <v>0</v>
      </c>
      <c r="K67" s="40" t="s">
        <v>4</v>
      </c>
      <c r="L67" s="40"/>
      <c r="M67" s="41">
        <v>1132</v>
      </c>
      <c r="N67" s="41">
        <f t="shared" si="4"/>
        <v>1332</v>
      </c>
      <c r="O67" s="37" t="s">
        <v>84</v>
      </c>
      <c r="P67" s="37" t="s">
        <v>83</v>
      </c>
      <c r="Q67" s="37" t="s">
        <v>66</v>
      </c>
      <c r="R67" s="37" t="s">
        <v>89</v>
      </c>
      <c r="S67" s="37" t="s">
        <v>89</v>
      </c>
      <c r="T67" s="37" t="s">
        <v>89</v>
      </c>
      <c r="U67" s="37" t="s">
        <v>96</v>
      </c>
      <c r="V67" s="37" t="s">
        <v>88</v>
      </c>
      <c r="W67" s="37" t="s">
        <v>89</v>
      </c>
      <c r="X67" s="37" t="s">
        <v>88</v>
      </c>
      <c r="Y67" s="37" t="s">
        <v>88</v>
      </c>
      <c r="Z67" s="37"/>
      <c r="AA67" s="123">
        <f t="shared" si="3"/>
        <v>13582</v>
      </c>
      <c r="AB67" s="123">
        <v>2400</v>
      </c>
      <c r="AC67" s="90"/>
      <c r="AD67" s="30"/>
      <c r="AE67" s="30"/>
      <c r="AF67" s="30"/>
      <c r="AG67" s="30"/>
      <c r="AH67" s="30"/>
    </row>
    <row r="68" spans="1:34" s="31" customFormat="1" ht="12" customHeight="1">
      <c r="A68" s="103" t="s">
        <v>110</v>
      </c>
      <c r="E68" s="39">
        <v>72116</v>
      </c>
      <c r="F68" s="39">
        <v>990.6</v>
      </c>
      <c r="G68" s="39">
        <v>72116</v>
      </c>
      <c r="H68" s="39">
        <v>990.6</v>
      </c>
      <c r="I68" s="39">
        <v>300</v>
      </c>
      <c r="J68" s="39">
        <v>0</v>
      </c>
      <c r="K68" s="40" t="s">
        <v>4</v>
      </c>
      <c r="L68" s="40"/>
      <c r="M68" s="41">
        <v>6010</v>
      </c>
      <c r="N68" s="41">
        <f t="shared" si="4"/>
        <v>6310</v>
      </c>
      <c r="O68" s="37" t="s">
        <v>84</v>
      </c>
      <c r="P68" s="37" t="s">
        <v>83</v>
      </c>
      <c r="Q68" s="37" t="s">
        <v>66</v>
      </c>
      <c r="R68" s="37" t="s">
        <v>89</v>
      </c>
      <c r="S68" s="37" t="s">
        <v>89</v>
      </c>
      <c r="T68" s="37" t="s">
        <v>89</v>
      </c>
      <c r="U68" s="37" t="s">
        <v>96</v>
      </c>
      <c r="V68" s="37" t="s">
        <v>88</v>
      </c>
      <c r="W68" s="37" t="s">
        <v>89</v>
      </c>
      <c r="X68" s="37" t="s">
        <v>88</v>
      </c>
      <c r="Y68" s="37" t="s">
        <v>88</v>
      </c>
      <c r="Z68" s="37"/>
      <c r="AA68" s="123">
        <f t="shared" si="3"/>
        <v>72116</v>
      </c>
      <c r="AB68" s="123">
        <v>3600</v>
      </c>
      <c r="AC68" s="90"/>
      <c r="AD68" s="30"/>
      <c r="AE68" s="30"/>
      <c r="AF68" s="30"/>
      <c r="AG68" s="30"/>
      <c r="AH68" s="30"/>
    </row>
    <row r="69" spans="1:34" s="31" customFormat="1" ht="12" customHeight="1">
      <c r="A69" s="103" t="s">
        <v>109</v>
      </c>
      <c r="E69" s="39">
        <v>132000</v>
      </c>
      <c r="F69" s="39">
        <v>1434.78</v>
      </c>
      <c r="G69" s="39">
        <v>132000</v>
      </c>
      <c r="H69" s="39">
        <v>1435</v>
      </c>
      <c r="I69" s="39">
        <v>150</v>
      </c>
      <c r="J69" s="39">
        <v>0</v>
      </c>
      <c r="K69" s="40" t="s">
        <v>4</v>
      </c>
      <c r="L69" s="40"/>
      <c r="M69" s="41">
        <v>11000</v>
      </c>
      <c r="N69" s="41">
        <f t="shared" si="4"/>
        <v>11150</v>
      </c>
      <c r="O69" s="37" t="s">
        <v>84</v>
      </c>
      <c r="P69" s="37" t="s">
        <v>83</v>
      </c>
      <c r="Q69" s="37" t="s">
        <v>66</v>
      </c>
      <c r="R69" s="37" t="s">
        <v>89</v>
      </c>
      <c r="S69" s="37" t="s">
        <v>89</v>
      </c>
      <c r="T69" s="37"/>
      <c r="U69" s="37" t="s">
        <v>96</v>
      </c>
      <c r="V69" s="37" t="s">
        <v>88</v>
      </c>
      <c r="W69" s="37" t="s">
        <v>89</v>
      </c>
      <c r="X69" s="37" t="s">
        <v>88</v>
      </c>
      <c r="Y69" s="37" t="s">
        <v>88</v>
      </c>
      <c r="Z69" s="37"/>
      <c r="AA69" s="123">
        <f t="shared" si="3"/>
        <v>132000</v>
      </c>
      <c r="AB69" s="123">
        <v>1800</v>
      </c>
      <c r="AC69" s="90"/>
      <c r="AD69" s="30"/>
      <c r="AG69" s="30"/>
      <c r="AH69" s="30"/>
    </row>
    <row r="70" spans="1:34" s="31" customFormat="1" ht="12" customHeight="1">
      <c r="A70" s="103" t="s">
        <v>108</v>
      </c>
      <c r="E70" s="39">
        <v>18656</v>
      </c>
      <c r="F70" s="39">
        <v>771</v>
      </c>
      <c r="G70" s="39">
        <v>41880</v>
      </c>
      <c r="H70" s="39">
        <v>1731</v>
      </c>
      <c r="I70" s="39">
        <v>200</v>
      </c>
      <c r="J70" s="39">
        <v>0</v>
      </c>
      <c r="K70" s="40" t="s">
        <v>92</v>
      </c>
      <c r="L70" s="40"/>
      <c r="M70" s="41">
        <v>10470</v>
      </c>
      <c r="N70" s="41">
        <f t="shared" si="4"/>
        <v>10670</v>
      </c>
      <c r="O70" s="37" t="s">
        <v>84</v>
      </c>
      <c r="P70" s="37" t="s">
        <v>83</v>
      </c>
      <c r="Q70" s="37" t="s">
        <v>66</v>
      </c>
      <c r="R70" s="37" t="s">
        <v>89</v>
      </c>
      <c r="S70" s="37" t="s">
        <v>89</v>
      </c>
      <c r="T70" s="37" t="s">
        <v>89</v>
      </c>
      <c r="U70" s="37" t="s">
        <v>96</v>
      </c>
      <c r="V70" s="37" t="s">
        <v>88</v>
      </c>
      <c r="W70" s="37" t="s">
        <v>89</v>
      </c>
      <c r="X70" s="37" t="s">
        <v>88</v>
      </c>
      <c r="Y70" s="37" t="s">
        <v>88</v>
      </c>
      <c r="Z70" s="37"/>
      <c r="AA70" s="123">
        <f t="shared" si="3"/>
        <v>41880</v>
      </c>
      <c r="AB70" s="123">
        <v>800</v>
      </c>
      <c r="AC70" s="90"/>
      <c r="AD70" s="30"/>
      <c r="AG70" s="30"/>
      <c r="AH70" s="30"/>
    </row>
    <row r="71" spans="1:34" s="31" customFormat="1" ht="12" customHeight="1">
      <c r="A71" s="103" t="s">
        <v>107</v>
      </c>
      <c r="E71" s="39">
        <v>10000</v>
      </c>
      <c r="F71" s="39">
        <v>0</v>
      </c>
      <c r="G71" s="39">
        <v>10000</v>
      </c>
      <c r="H71" s="39">
        <v>0</v>
      </c>
      <c r="I71" s="39">
        <v>0</v>
      </c>
      <c r="J71" s="39">
        <v>0</v>
      </c>
      <c r="K71" s="40" t="s">
        <v>85</v>
      </c>
      <c r="L71" s="40"/>
      <c r="M71" s="41">
        <v>10000</v>
      </c>
      <c r="N71" s="41"/>
      <c r="O71" s="37" t="s">
        <v>84</v>
      </c>
      <c r="P71" s="37" t="s">
        <v>86</v>
      </c>
      <c r="Q71" s="37" t="s">
        <v>67</v>
      </c>
      <c r="R71" s="37"/>
      <c r="S71" s="37"/>
      <c r="T71" s="37"/>
      <c r="U71" s="37"/>
      <c r="V71" s="37"/>
      <c r="W71" s="37"/>
      <c r="X71" s="37"/>
      <c r="Y71" s="37"/>
      <c r="Z71" s="37"/>
      <c r="AA71" s="123">
        <f t="shared" si="3"/>
        <v>10000</v>
      </c>
      <c r="AB71" s="123"/>
      <c r="AC71" s="90"/>
      <c r="AD71" s="30"/>
      <c r="AG71" s="30"/>
      <c r="AH71" s="30"/>
    </row>
    <row r="72" spans="1:34" s="31" customFormat="1" ht="12" customHeight="1">
      <c r="A72" s="103" t="s">
        <v>105</v>
      </c>
      <c r="E72" s="39">
        <v>1060</v>
      </c>
      <c r="F72" s="39">
        <v>10</v>
      </c>
      <c r="G72" s="39">
        <v>1138</v>
      </c>
      <c r="H72" s="39">
        <v>11</v>
      </c>
      <c r="I72" s="39">
        <v>0</v>
      </c>
      <c r="J72" s="39">
        <v>0</v>
      </c>
      <c r="K72" s="40" t="s">
        <v>85</v>
      </c>
      <c r="L72" s="40"/>
      <c r="M72" s="41">
        <v>1138</v>
      </c>
      <c r="N72" s="41">
        <v>1138</v>
      </c>
      <c r="O72" s="37" t="s">
        <v>84</v>
      </c>
      <c r="P72" s="37" t="s">
        <v>83</v>
      </c>
      <c r="Q72" s="37" t="s">
        <v>66</v>
      </c>
      <c r="R72" s="37" t="s">
        <v>89</v>
      </c>
      <c r="S72" s="37" t="s">
        <v>103</v>
      </c>
      <c r="T72" s="37" t="s">
        <v>102</v>
      </c>
      <c r="U72" s="37" t="s">
        <v>101</v>
      </c>
      <c r="V72" s="37" t="s">
        <v>88</v>
      </c>
      <c r="W72" s="37" t="s">
        <v>89</v>
      </c>
      <c r="X72" s="37" t="s">
        <v>88</v>
      </c>
      <c r="Y72" s="37" t="s">
        <v>88</v>
      </c>
      <c r="Z72" s="37"/>
      <c r="AA72" s="123">
        <f t="shared" si="3"/>
        <v>1138</v>
      </c>
      <c r="AB72" s="123"/>
      <c r="AC72" s="90"/>
      <c r="AD72" s="30"/>
      <c r="AG72" s="30"/>
      <c r="AH72" s="30"/>
    </row>
    <row r="73" spans="1:34" s="31" customFormat="1" ht="12" customHeight="1">
      <c r="A73" s="103" t="s">
        <v>104</v>
      </c>
      <c r="E73" s="39">
        <v>100000</v>
      </c>
      <c r="F73" s="39">
        <v>36</v>
      </c>
      <c r="G73" s="39">
        <v>100000</v>
      </c>
      <c r="H73" s="39">
        <v>36</v>
      </c>
      <c r="I73" s="39">
        <v>0</v>
      </c>
      <c r="J73" s="39">
        <v>0</v>
      </c>
      <c r="K73" s="40" t="s">
        <v>85</v>
      </c>
      <c r="L73" s="40"/>
      <c r="M73" s="41">
        <v>100000</v>
      </c>
      <c r="N73" s="41">
        <v>100000</v>
      </c>
      <c r="O73" s="37" t="s">
        <v>84</v>
      </c>
      <c r="P73" s="37" t="s">
        <v>83</v>
      </c>
      <c r="Q73" s="37" t="s">
        <v>67</v>
      </c>
      <c r="R73" s="37" t="s">
        <v>89</v>
      </c>
      <c r="S73" s="37" t="s">
        <v>89</v>
      </c>
      <c r="T73" s="37" t="s">
        <v>89</v>
      </c>
      <c r="U73" s="37" t="s">
        <v>89</v>
      </c>
      <c r="V73" s="37" t="s">
        <v>88</v>
      </c>
      <c r="W73" s="37" t="s">
        <v>89</v>
      </c>
      <c r="X73" s="37" t="s">
        <v>89</v>
      </c>
      <c r="Y73" s="37" t="s">
        <v>89</v>
      </c>
      <c r="Z73" s="37"/>
      <c r="AA73" s="123">
        <f t="shared" si="3"/>
        <v>100000</v>
      </c>
      <c r="AB73" s="123"/>
      <c r="AC73" s="90"/>
      <c r="AD73" s="30"/>
      <c r="AG73" s="30"/>
      <c r="AH73" s="30"/>
    </row>
    <row r="74" spans="1:34" s="31" customFormat="1" ht="12" customHeight="1">
      <c r="A74" s="103" t="s">
        <v>100</v>
      </c>
      <c r="E74" s="39">
        <v>1104000</v>
      </c>
      <c r="F74" s="39">
        <v>1247.5</v>
      </c>
      <c r="G74" s="39">
        <v>1115040</v>
      </c>
      <c r="H74" s="39">
        <v>1259.93</v>
      </c>
      <c r="I74" s="39">
        <v>0</v>
      </c>
      <c r="J74" s="39">
        <v>0</v>
      </c>
      <c r="K74" s="40" t="s">
        <v>4</v>
      </c>
      <c r="L74" s="40"/>
      <c r="M74" s="41">
        <v>92920</v>
      </c>
      <c r="N74" s="41">
        <v>92920</v>
      </c>
      <c r="O74" s="37" t="s">
        <v>84</v>
      </c>
      <c r="P74" s="37" t="s">
        <v>83</v>
      </c>
      <c r="Q74" s="37" t="s">
        <v>67</v>
      </c>
      <c r="R74" s="37" t="s">
        <v>89</v>
      </c>
      <c r="S74" s="37" t="s">
        <v>98</v>
      </c>
      <c r="T74" s="37" t="s">
        <v>98</v>
      </c>
      <c r="U74" s="37" t="s">
        <v>98</v>
      </c>
      <c r="V74" s="37" t="s">
        <v>89</v>
      </c>
      <c r="W74" s="37" t="s">
        <v>89</v>
      </c>
      <c r="X74" s="37" t="s">
        <v>89</v>
      </c>
      <c r="Y74" s="37" t="s">
        <v>98</v>
      </c>
      <c r="Z74" s="37"/>
      <c r="AA74" s="123">
        <f t="shared" si="3"/>
        <v>1115040</v>
      </c>
      <c r="AB74" s="123"/>
      <c r="AC74" s="90"/>
      <c r="AD74" s="30"/>
      <c r="AG74" s="30"/>
      <c r="AH74" s="30"/>
    </row>
    <row r="75" spans="1:34" s="31" customFormat="1" ht="12" customHeight="1">
      <c r="A75" s="103"/>
      <c r="E75" s="39"/>
      <c r="F75" s="39"/>
      <c r="G75" s="39"/>
      <c r="H75" s="39"/>
      <c r="I75" s="39"/>
      <c r="J75" s="39"/>
      <c r="K75" s="40"/>
      <c r="L75" s="40"/>
      <c r="M75" s="41"/>
      <c r="N75" s="41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123"/>
      <c r="AB75" s="123"/>
      <c r="AC75" s="90"/>
      <c r="AD75" s="30"/>
      <c r="AG75" s="30"/>
      <c r="AH75" s="30"/>
    </row>
    <row r="76" spans="1:35" s="31" customFormat="1" ht="12" customHeight="1">
      <c r="A76" s="103"/>
      <c r="E76" s="39"/>
      <c r="F76" s="39"/>
      <c r="G76" s="39"/>
      <c r="H76" s="39"/>
      <c r="I76" s="39"/>
      <c r="J76" s="39"/>
      <c r="K76" s="40"/>
      <c r="L76" s="40"/>
      <c r="M76" s="41"/>
      <c r="N76" s="41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123"/>
      <c r="AB76" s="123"/>
      <c r="AC76" s="90"/>
      <c r="AD76" s="30"/>
      <c r="AG76" s="30"/>
      <c r="AH76" s="30"/>
      <c r="AI76" s="128"/>
    </row>
    <row r="77" spans="1:35" s="31" customFormat="1" ht="12" customHeight="1">
      <c r="A77" s="103"/>
      <c r="E77" s="39"/>
      <c r="F77" s="39"/>
      <c r="G77" s="39"/>
      <c r="H77" s="39"/>
      <c r="I77" s="39"/>
      <c r="J77" s="39"/>
      <c r="K77" s="40"/>
      <c r="L77" s="40"/>
      <c r="M77" s="41"/>
      <c r="N77" s="4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123"/>
      <c r="AB77" s="123"/>
      <c r="AC77" s="90"/>
      <c r="AD77" s="30"/>
      <c r="AG77" s="30"/>
      <c r="AH77" s="30"/>
      <c r="AI77" s="128"/>
    </row>
    <row r="78" spans="1:29" s="31" customFormat="1" ht="12" customHeight="1">
      <c r="A78" s="103"/>
      <c r="E78" s="39"/>
      <c r="F78" s="39"/>
      <c r="G78" s="39"/>
      <c r="H78" s="39"/>
      <c r="I78" s="39"/>
      <c r="J78" s="39"/>
      <c r="K78" s="40"/>
      <c r="L78" s="40"/>
      <c r="M78" s="41"/>
      <c r="N78" s="4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123"/>
      <c r="AB78" s="123"/>
      <c r="AC78" s="90"/>
    </row>
    <row r="79" spans="1:29" s="31" customFormat="1" ht="12" customHeight="1">
      <c r="A79" s="103"/>
      <c r="E79" s="39"/>
      <c r="F79" s="39"/>
      <c r="G79" s="39"/>
      <c r="H79" s="39"/>
      <c r="I79" s="39"/>
      <c r="J79" s="39"/>
      <c r="K79" s="40"/>
      <c r="L79" s="40"/>
      <c r="M79" s="41"/>
      <c r="N79" s="4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123"/>
      <c r="AB79" s="123"/>
      <c r="AC79" s="90"/>
    </row>
    <row r="80" spans="1:29" s="31" customFormat="1" ht="12" customHeight="1">
      <c r="A80" s="103"/>
      <c r="E80" s="39"/>
      <c r="F80" s="39"/>
      <c r="G80" s="39"/>
      <c r="H80" s="39"/>
      <c r="I80" s="39"/>
      <c r="J80" s="39"/>
      <c r="K80" s="40"/>
      <c r="L80" s="40"/>
      <c r="M80" s="41"/>
      <c r="N80" s="4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123"/>
      <c r="AB80" s="123"/>
      <c r="AC80" s="90"/>
    </row>
    <row r="81" spans="1:29" s="31" customFormat="1" ht="12" customHeight="1">
      <c r="A81" s="103"/>
      <c r="E81" s="137"/>
      <c r="F81" s="137"/>
      <c r="G81" s="137"/>
      <c r="H81" s="137"/>
      <c r="I81" s="137"/>
      <c r="J81" s="137"/>
      <c r="K81" s="138"/>
      <c r="L81" s="138"/>
      <c r="M81" s="139"/>
      <c r="N81" s="139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40"/>
      <c r="AB81" s="140"/>
      <c r="AC81" s="90"/>
    </row>
    <row r="82" spans="1:29" s="31" customFormat="1" ht="12" customHeight="1">
      <c r="A82" s="103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90"/>
    </row>
    <row r="83" spans="1:29" s="31" customFormat="1" ht="12" customHeight="1">
      <c r="A83" s="103"/>
      <c r="E83" s="141"/>
      <c r="F83" s="142"/>
      <c r="G83" s="142"/>
      <c r="H83" s="142"/>
      <c r="I83" s="142"/>
      <c r="J83" s="142"/>
      <c r="K83" s="143"/>
      <c r="L83" s="143"/>
      <c r="M83" s="144"/>
      <c r="N83" s="144"/>
      <c r="O83" s="58"/>
      <c r="P83" s="145"/>
      <c r="Q83" s="58"/>
      <c r="R83" s="58"/>
      <c r="S83" s="58"/>
      <c r="T83" s="58"/>
      <c r="U83" s="58"/>
      <c r="V83" s="58"/>
      <c r="W83" s="58"/>
      <c r="X83" s="58"/>
      <c r="Y83" s="145"/>
      <c r="Z83" s="146"/>
      <c r="AA83" s="147"/>
      <c r="AB83" s="148"/>
      <c r="AC83" s="90"/>
    </row>
    <row r="84" spans="1:29" s="31" customFormat="1" ht="12" customHeight="1">
      <c r="A84" s="103"/>
      <c r="E84" s="101"/>
      <c r="F84" s="39"/>
      <c r="G84" s="39"/>
      <c r="H84" s="39"/>
      <c r="I84" s="39"/>
      <c r="J84" s="39"/>
      <c r="K84" s="40"/>
      <c r="L84" s="40"/>
      <c r="M84" s="41"/>
      <c r="N84" s="41"/>
      <c r="O84" s="37"/>
      <c r="P84" s="42"/>
      <c r="Q84" s="37"/>
      <c r="R84" s="37"/>
      <c r="S84" s="37"/>
      <c r="T84" s="37"/>
      <c r="U84" s="37"/>
      <c r="V84" s="37"/>
      <c r="W84" s="37"/>
      <c r="X84" s="37"/>
      <c r="Y84" s="42"/>
      <c r="Z84" s="43"/>
      <c r="AA84" s="62"/>
      <c r="AB84" s="60"/>
      <c r="AC84" s="90"/>
    </row>
    <row r="85" spans="1:29" s="31" customFormat="1" ht="12" customHeight="1">
      <c r="A85" s="103"/>
      <c r="E85" s="101"/>
      <c r="F85" s="39"/>
      <c r="G85" s="39"/>
      <c r="H85" s="39"/>
      <c r="I85" s="39"/>
      <c r="J85" s="39"/>
      <c r="K85" s="40"/>
      <c r="L85" s="40"/>
      <c r="M85" s="41"/>
      <c r="N85" s="41"/>
      <c r="O85" s="37"/>
      <c r="P85" s="42"/>
      <c r="Q85" s="37"/>
      <c r="R85" s="37"/>
      <c r="S85" s="37"/>
      <c r="T85" s="37"/>
      <c r="U85" s="37"/>
      <c r="V85" s="37"/>
      <c r="W85" s="37"/>
      <c r="X85" s="37"/>
      <c r="Y85" s="42"/>
      <c r="Z85" s="43"/>
      <c r="AA85" s="62"/>
      <c r="AB85" s="60"/>
      <c r="AC85" s="90"/>
    </row>
    <row r="86" spans="1:29" s="31" customFormat="1" ht="12" customHeight="1">
      <c r="A86" s="103"/>
      <c r="E86" s="101"/>
      <c r="F86" s="39"/>
      <c r="G86" s="39"/>
      <c r="H86" s="39"/>
      <c r="I86" s="39"/>
      <c r="J86" s="39"/>
      <c r="K86" s="40"/>
      <c r="L86" s="40"/>
      <c r="M86" s="41"/>
      <c r="N86" s="41"/>
      <c r="O86" s="37"/>
      <c r="P86" s="42"/>
      <c r="Q86" s="37"/>
      <c r="R86" s="37"/>
      <c r="S86" s="37"/>
      <c r="T86" s="37"/>
      <c r="U86" s="37"/>
      <c r="V86" s="37"/>
      <c r="W86" s="37"/>
      <c r="X86" s="37"/>
      <c r="Y86" s="42"/>
      <c r="Z86" s="43"/>
      <c r="AA86" s="62"/>
      <c r="AB86" s="60"/>
      <c r="AC86" s="90"/>
    </row>
    <row r="87" spans="1:29" s="31" customFormat="1" ht="12" customHeight="1">
      <c r="A87" s="103"/>
      <c r="E87" s="101"/>
      <c r="F87" s="39"/>
      <c r="G87" s="39"/>
      <c r="H87" s="39"/>
      <c r="I87" s="39"/>
      <c r="J87" s="39"/>
      <c r="K87" s="40"/>
      <c r="L87" s="40"/>
      <c r="M87" s="41"/>
      <c r="N87" s="41"/>
      <c r="O87" s="37"/>
      <c r="P87" s="42"/>
      <c r="Q87" s="37"/>
      <c r="R87" s="37"/>
      <c r="S87" s="37"/>
      <c r="T87" s="37"/>
      <c r="U87" s="37"/>
      <c r="V87" s="37"/>
      <c r="W87" s="37"/>
      <c r="X87" s="37"/>
      <c r="Y87" s="42"/>
      <c r="Z87" s="43"/>
      <c r="AA87" s="62"/>
      <c r="AB87" s="60"/>
      <c r="AC87" s="90"/>
    </row>
    <row r="88" spans="1:29" s="31" customFormat="1" ht="12" customHeight="1">
      <c r="A88" s="103"/>
      <c r="E88" s="101"/>
      <c r="F88" s="39"/>
      <c r="G88" s="39"/>
      <c r="H88" s="39"/>
      <c r="I88" s="39"/>
      <c r="J88" s="39"/>
      <c r="K88" s="40"/>
      <c r="L88" s="40"/>
      <c r="M88" s="41"/>
      <c r="N88" s="41"/>
      <c r="O88" s="37"/>
      <c r="P88" s="42"/>
      <c r="Q88" s="37"/>
      <c r="R88" s="37"/>
      <c r="S88" s="37"/>
      <c r="T88" s="37"/>
      <c r="U88" s="37"/>
      <c r="V88" s="37"/>
      <c r="W88" s="37"/>
      <c r="X88" s="37"/>
      <c r="Y88" s="42"/>
      <c r="Z88" s="43"/>
      <c r="AA88" s="62"/>
      <c r="AB88" s="60"/>
      <c r="AC88" s="90"/>
    </row>
    <row r="89" spans="1:29" s="31" customFormat="1" ht="12" customHeight="1">
      <c r="A89" s="103"/>
      <c r="E89" s="101"/>
      <c r="F89" s="39"/>
      <c r="G89" s="69"/>
      <c r="H89" s="39"/>
      <c r="I89" s="39"/>
      <c r="J89" s="39"/>
      <c r="K89" s="40"/>
      <c r="L89" s="40"/>
      <c r="M89" s="41"/>
      <c r="N89" s="41"/>
      <c r="O89" s="68"/>
      <c r="P89" s="70"/>
      <c r="Q89" s="37"/>
      <c r="R89" s="37"/>
      <c r="S89" s="37"/>
      <c r="T89" s="37"/>
      <c r="U89" s="37"/>
      <c r="V89" s="37"/>
      <c r="W89" s="37"/>
      <c r="X89" s="37"/>
      <c r="Y89" s="42"/>
      <c r="Z89" s="43"/>
      <c r="AA89" s="62"/>
      <c r="AB89" s="60"/>
      <c r="AC89" s="90"/>
    </row>
    <row r="90" spans="1:29" s="31" customFormat="1" ht="12" customHeight="1">
      <c r="A90" s="103"/>
      <c r="E90" s="101"/>
      <c r="F90" s="39"/>
      <c r="G90" s="39"/>
      <c r="H90" s="39"/>
      <c r="I90" s="39"/>
      <c r="J90" s="39"/>
      <c r="K90" s="40"/>
      <c r="L90" s="40"/>
      <c r="M90" s="41"/>
      <c r="N90" s="41"/>
      <c r="O90" s="37"/>
      <c r="P90" s="42"/>
      <c r="Q90" s="37"/>
      <c r="R90" s="37"/>
      <c r="S90" s="37"/>
      <c r="T90" s="37"/>
      <c r="U90" s="37"/>
      <c r="V90" s="37"/>
      <c r="W90" s="37"/>
      <c r="X90" s="37"/>
      <c r="Y90" s="42"/>
      <c r="Z90" s="43"/>
      <c r="AA90" s="62"/>
      <c r="AB90" s="60"/>
      <c r="AC90" s="90"/>
    </row>
    <row r="91" spans="1:29" s="31" customFormat="1" ht="12" customHeight="1">
      <c r="A91" s="103"/>
      <c r="E91" s="101"/>
      <c r="F91" s="39"/>
      <c r="G91" s="39"/>
      <c r="H91" s="39"/>
      <c r="I91" s="39"/>
      <c r="J91" s="39"/>
      <c r="K91" s="40"/>
      <c r="L91" s="40"/>
      <c r="M91" s="41"/>
      <c r="N91" s="41"/>
      <c r="O91" s="37"/>
      <c r="P91" s="42"/>
      <c r="Q91" s="37"/>
      <c r="R91" s="37"/>
      <c r="S91" s="37"/>
      <c r="T91" s="37"/>
      <c r="U91" s="37"/>
      <c r="V91" s="37"/>
      <c r="W91" s="37"/>
      <c r="X91" s="37"/>
      <c r="Y91" s="42"/>
      <c r="Z91" s="43"/>
      <c r="AA91" s="62"/>
      <c r="AB91" s="60"/>
      <c r="AC91" s="90"/>
    </row>
    <row r="92" spans="1:29" s="31" customFormat="1" ht="12" customHeight="1">
      <c r="A92" s="103"/>
      <c r="E92" s="101"/>
      <c r="F92" s="39"/>
      <c r="G92" s="39"/>
      <c r="H92" s="39"/>
      <c r="I92" s="39"/>
      <c r="J92" s="39"/>
      <c r="K92" s="40"/>
      <c r="L92" s="40"/>
      <c r="M92" s="41"/>
      <c r="N92" s="41"/>
      <c r="O92" s="37"/>
      <c r="P92" s="42"/>
      <c r="Q92" s="37"/>
      <c r="R92" s="37"/>
      <c r="S92" s="37"/>
      <c r="T92" s="37"/>
      <c r="U92" s="37"/>
      <c r="V92" s="37"/>
      <c r="W92" s="37"/>
      <c r="X92" s="37"/>
      <c r="Y92" s="42"/>
      <c r="Z92" s="43"/>
      <c r="AA92" s="62"/>
      <c r="AB92" s="60"/>
      <c r="AC92" s="90"/>
    </row>
    <row r="93" spans="1:29" s="31" customFormat="1" ht="12" customHeight="1">
      <c r="A93" s="103"/>
      <c r="E93" s="101"/>
      <c r="F93" s="39"/>
      <c r="G93" s="39"/>
      <c r="H93" s="39"/>
      <c r="I93" s="39"/>
      <c r="J93" s="39"/>
      <c r="K93" s="40"/>
      <c r="L93" s="40"/>
      <c r="M93" s="41"/>
      <c r="N93" s="41"/>
      <c r="O93" s="37"/>
      <c r="P93" s="42"/>
      <c r="Q93" s="37"/>
      <c r="R93" s="37"/>
      <c r="S93" s="37"/>
      <c r="T93" s="37"/>
      <c r="U93" s="37"/>
      <c r="V93" s="37"/>
      <c r="W93" s="37"/>
      <c r="X93" s="37"/>
      <c r="Y93" s="42"/>
      <c r="Z93" s="43"/>
      <c r="AA93" s="62"/>
      <c r="AB93" s="60"/>
      <c r="AC93" s="90"/>
    </row>
    <row r="94" spans="1:29" s="31" customFormat="1" ht="12" customHeight="1">
      <c r="A94" s="103"/>
      <c r="E94" s="101"/>
      <c r="F94" s="39"/>
      <c r="G94" s="39"/>
      <c r="H94" s="39"/>
      <c r="I94" s="39"/>
      <c r="J94" s="39"/>
      <c r="K94" s="40"/>
      <c r="L94" s="40"/>
      <c r="M94" s="41"/>
      <c r="N94" s="41"/>
      <c r="O94" s="37"/>
      <c r="P94" s="42"/>
      <c r="Q94" s="37"/>
      <c r="R94" s="37"/>
      <c r="S94" s="37"/>
      <c r="T94" s="37"/>
      <c r="U94" s="37"/>
      <c r="V94" s="37"/>
      <c r="W94" s="37"/>
      <c r="X94" s="37"/>
      <c r="Y94" s="42"/>
      <c r="Z94" s="43"/>
      <c r="AA94" s="62"/>
      <c r="AB94" s="60"/>
      <c r="AC94" s="90"/>
    </row>
    <row r="95" spans="1:29" s="31" customFormat="1" ht="12" customHeight="1" thickBot="1">
      <c r="A95" s="104"/>
      <c r="E95" s="101"/>
      <c r="F95" s="39"/>
      <c r="G95" s="39"/>
      <c r="H95" s="39"/>
      <c r="I95" s="39"/>
      <c r="J95" s="39"/>
      <c r="K95" s="40"/>
      <c r="L95" s="40"/>
      <c r="M95" s="41"/>
      <c r="N95" s="41"/>
      <c r="O95" s="37"/>
      <c r="P95" s="42"/>
      <c r="Q95" s="37"/>
      <c r="R95" s="37"/>
      <c r="S95" s="37"/>
      <c r="T95" s="37"/>
      <c r="U95" s="37"/>
      <c r="V95" s="37"/>
      <c r="W95" s="37"/>
      <c r="X95" s="37"/>
      <c r="Y95" s="42"/>
      <c r="Z95" s="43"/>
      <c r="AA95" s="62"/>
      <c r="AB95" s="60"/>
      <c r="AC95" s="90"/>
    </row>
    <row r="96" spans="1:29" s="31" customFormat="1" ht="12" customHeight="1">
      <c r="A96" s="105"/>
      <c r="E96" s="101"/>
      <c r="F96" s="39"/>
      <c r="G96" s="39"/>
      <c r="H96" s="39"/>
      <c r="I96" s="39"/>
      <c r="J96" s="39"/>
      <c r="K96" s="40"/>
      <c r="L96" s="40"/>
      <c r="M96" s="41"/>
      <c r="N96" s="41"/>
      <c r="O96" s="37"/>
      <c r="P96" s="42"/>
      <c r="Q96" s="37"/>
      <c r="R96" s="37"/>
      <c r="S96" s="37"/>
      <c r="T96" s="37"/>
      <c r="U96" s="37"/>
      <c r="V96" s="37"/>
      <c r="W96" s="37"/>
      <c r="X96" s="37"/>
      <c r="Y96" s="42"/>
      <c r="Z96" s="43"/>
      <c r="AA96" s="62"/>
      <c r="AB96" s="60"/>
      <c r="AC96" s="90"/>
    </row>
    <row r="97" spans="1:29" s="31" customFormat="1" ht="12" customHeight="1">
      <c r="A97" s="103"/>
      <c r="E97" s="101"/>
      <c r="F97" s="39"/>
      <c r="G97" s="39"/>
      <c r="H97" s="39"/>
      <c r="I97" s="39"/>
      <c r="J97" s="39"/>
      <c r="K97" s="40"/>
      <c r="L97" s="40"/>
      <c r="M97" s="41"/>
      <c r="N97" s="41"/>
      <c r="O97" s="37"/>
      <c r="P97" s="42"/>
      <c r="Q97" s="37"/>
      <c r="R97" s="37"/>
      <c r="S97" s="37"/>
      <c r="T97" s="37"/>
      <c r="U97" s="37"/>
      <c r="V97" s="37"/>
      <c r="W97" s="37"/>
      <c r="X97" s="37"/>
      <c r="Y97" s="42"/>
      <c r="Z97" s="43"/>
      <c r="AA97" s="62"/>
      <c r="AB97" s="60"/>
      <c r="AC97" s="90"/>
    </row>
    <row r="98" spans="1:29" s="31" customFormat="1" ht="12" customHeight="1">
      <c r="A98" s="103"/>
      <c r="E98" s="101"/>
      <c r="F98" s="39"/>
      <c r="G98" s="39"/>
      <c r="H98" s="39"/>
      <c r="I98" s="39"/>
      <c r="J98" s="39"/>
      <c r="K98" s="40"/>
      <c r="L98" s="40"/>
      <c r="M98" s="41"/>
      <c r="N98" s="41"/>
      <c r="O98" s="37"/>
      <c r="P98" s="42"/>
      <c r="Q98" s="37"/>
      <c r="R98" s="37"/>
      <c r="S98" s="37"/>
      <c r="T98" s="37"/>
      <c r="U98" s="37"/>
      <c r="V98" s="37"/>
      <c r="W98" s="37"/>
      <c r="X98" s="37"/>
      <c r="Y98" s="42"/>
      <c r="Z98" s="43"/>
      <c r="AA98" s="62"/>
      <c r="AB98" s="60"/>
      <c r="AC98" s="90"/>
    </row>
    <row r="99" spans="1:29" s="31" customFormat="1" ht="12" customHeight="1">
      <c r="A99" s="103"/>
      <c r="E99" s="101"/>
      <c r="F99" s="39"/>
      <c r="G99" s="39"/>
      <c r="H99" s="39"/>
      <c r="I99" s="39"/>
      <c r="J99" s="39"/>
      <c r="K99" s="40"/>
      <c r="L99" s="40"/>
      <c r="M99" s="41"/>
      <c r="N99" s="41"/>
      <c r="O99" s="37"/>
      <c r="P99" s="42"/>
      <c r="Q99" s="37"/>
      <c r="R99" s="37"/>
      <c r="S99" s="37"/>
      <c r="T99" s="37"/>
      <c r="U99" s="37"/>
      <c r="V99" s="37"/>
      <c r="W99" s="37"/>
      <c r="X99" s="37"/>
      <c r="Y99" s="42"/>
      <c r="Z99" s="43"/>
      <c r="AA99" s="62"/>
      <c r="AB99" s="60"/>
      <c r="AC99" s="90"/>
    </row>
    <row r="100" spans="1:29" s="31" customFormat="1" ht="12" customHeight="1">
      <c r="A100" s="103"/>
      <c r="E100" s="101"/>
      <c r="F100" s="39"/>
      <c r="G100" s="39"/>
      <c r="H100" s="39"/>
      <c r="I100" s="39"/>
      <c r="J100" s="39"/>
      <c r="K100" s="71"/>
      <c r="L100" s="71"/>
      <c r="M100" s="41"/>
      <c r="N100" s="41"/>
      <c r="O100" s="37"/>
      <c r="P100" s="42"/>
      <c r="Q100" s="37"/>
      <c r="R100" s="37"/>
      <c r="S100" s="37"/>
      <c r="T100" s="37"/>
      <c r="U100" s="37"/>
      <c r="V100" s="37"/>
      <c r="W100" s="37"/>
      <c r="X100" s="37"/>
      <c r="Y100" s="42"/>
      <c r="Z100" s="43"/>
      <c r="AA100" s="62"/>
      <c r="AB100" s="60"/>
      <c r="AC100" s="90"/>
    </row>
    <row r="101" spans="1:29" s="31" customFormat="1" ht="12" customHeight="1">
      <c r="A101" s="103"/>
      <c r="E101" s="101"/>
      <c r="F101" s="39"/>
      <c r="G101" s="39"/>
      <c r="H101" s="39"/>
      <c r="I101" s="39"/>
      <c r="J101" s="39"/>
      <c r="K101" s="71"/>
      <c r="L101" s="71"/>
      <c r="M101" s="41"/>
      <c r="N101" s="41"/>
      <c r="O101" s="37"/>
      <c r="P101" s="42"/>
      <c r="Q101" s="37"/>
      <c r="R101" s="37"/>
      <c r="S101" s="37"/>
      <c r="T101" s="37"/>
      <c r="U101" s="37"/>
      <c r="V101" s="37"/>
      <c r="W101" s="37"/>
      <c r="X101" s="37"/>
      <c r="Y101" s="42"/>
      <c r="Z101" s="43"/>
      <c r="AA101" s="62"/>
      <c r="AB101" s="60"/>
      <c r="AC101" s="90"/>
    </row>
    <row r="102" spans="1:29" s="31" customFormat="1" ht="12" customHeight="1">
      <c r="A102" s="103"/>
      <c r="E102" s="101"/>
      <c r="F102" s="39"/>
      <c r="G102" s="39"/>
      <c r="H102" s="39"/>
      <c r="I102" s="39"/>
      <c r="J102" s="39"/>
      <c r="K102" s="71"/>
      <c r="L102" s="71"/>
      <c r="M102" s="41"/>
      <c r="N102" s="41"/>
      <c r="O102" s="37"/>
      <c r="P102" s="42"/>
      <c r="Q102" s="37"/>
      <c r="R102" s="37"/>
      <c r="S102" s="37"/>
      <c r="T102" s="37"/>
      <c r="U102" s="37"/>
      <c r="V102" s="37"/>
      <c r="W102" s="37"/>
      <c r="X102" s="37"/>
      <c r="Y102" s="42"/>
      <c r="Z102" s="43"/>
      <c r="AA102" s="62"/>
      <c r="AB102" s="60"/>
      <c r="AC102" s="90"/>
    </row>
    <row r="103" spans="1:29" s="31" customFormat="1" ht="12" customHeight="1">
      <c r="A103" s="103"/>
      <c r="E103" s="101"/>
      <c r="F103" s="39"/>
      <c r="G103" s="39"/>
      <c r="H103" s="39"/>
      <c r="I103" s="39"/>
      <c r="J103" s="39"/>
      <c r="K103" s="71"/>
      <c r="L103" s="71"/>
      <c r="M103" s="41"/>
      <c r="N103" s="41"/>
      <c r="O103" s="37"/>
      <c r="P103" s="42"/>
      <c r="Q103" s="37"/>
      <c r="R103" s="37"/>
      <c r="S103" s="37"/>
      <c r="T103" s="37"/>
      <c r="U103" s="37"/>
      <c r="V103" s="37"/>
      <c r="W103" s="37"/>
      <c r="X103" s="37"/>
      <c r="Y103" s="42"/>
      <c r="Z103" s="43"/>
      <c r="AA103" s="62"/>
      <c r="AB103" s="60"/>
      <c r="AC103" s="90"/>
    </row>
    <row r="104" spans="1:29" s="31" customFormat="1" ht="12" customHeight="1" thickBot="1">
      <c r="A104" s="104"/>
      <c r="E104" s="101"/>
      <c r="F104" s="39"/>
      <c r="G104" s="39"/>
      <c r="H104" s="39"/>
      <c r="I104" s="39"/>
      <c r="J104" s="39"/>
      <c r="K104" s="71"/>
      <c r="L104" s="71"/>
      <c r="M104" s="41"/>
      <c r="N104" s="41"/>
      <c r="O104" s="37"/>
      <c r="P104" s="42"/>
      <c r="Q104" s="37"/>
      <c r="R104" s="37"/>
      <c r="S104" s="37"/>
      <c r="T104" s="37"/>
      <c r="U104" s="37"/>
      <c r="V104" s="37"/>
      <c r="W104" s="37"/>
      <c r="X104" s="37"/>
      <c r="Y104" s="42"/>
      <c r="Z104" s="43"/>
      <c r="AA104" s="62"/>
      <c r="AB104" s="60"/>
      <c r="AC104" s="90"/>
    </row>
    <row r="105" spans="1:29" s="31" customFormat="1" ht="12.75">
      <c r="A105" s="58"/>
      <c r="B105" s="81"/>
      <c r="C105" s="81"/>
      <c r="D105" s="81"/>
      <c r="E105" s="39"/>
      <c r="F105" s="39"/>
      <c r="G105" s="39"/>
      <c r="H105" s="39"/>
      <c r="I105" s="39"/>
      <c r="J105" s="39"/>
      <c r="K105" s="71"/>
      <c r="L105" s="71"/>
      <c r="M105" s="41"/>
      <c r="N105" s="41"/>
      <c r="O105" s="37"/>
      <c r="P105" s="42"/>
      <c r="Q105" s="37"/>
      <c r="R105" s="37"/>
      <c r="S105" s="37"/>
      <c r="T105" s="37"/>
      <c r="U105" s="37"/>
      <c r="V105" s="37"/>
      <c r="W105" s="37"/>
      <c r="X105" s="37"/>
      <c r="Y105" s="42"/>
      <c r="Z105" s="43"/>
      <c r="AA105" s="62"/>
      <c r="AB105" s="60"/>
      <c r="AC105" s="90"/>
    </row>
    <row r="106" spans="1:29" s="31" customFormat="1" ht="12.75">
      <c r="A106" s="37"/>
      <c r="B106" s="44"/>
      <c r="C106" s="44"/>
      <c r="D106" s="44"/>
      <c r="E106" s="39"/>
      <c r="F106" s="39"/>
      <c r="G106" s="39"/>
      <c r="H106" s="39"/>
      <c r="I106" s="39"/>
      <c r="J106" s="39"/>
      <c r="K106" s="71"/>
      <c r="L106" s="71"/>
      <c r="M106" s="41"/>
      <c r="N106" s="41"/>
      <c r="O106" s="37"/>
      <c r="P106" s="42"/>
      <c r="Q106" s="37"/>
      <c r="R106" s="37"/>
      <c r="S106" s="37"/>
      <c r="T106" s="37"/>
      <c r="U106" s="37"/>
      <c r="V106" s="37"/>
      <c r="W106" s="37"/>
      <c r="X106" s="37"/>
      <c r="Y106" s="42"/>
      <c r="Z106" s="43"/>
      <c r="AA106" s="62"/>
      <c r="AB106" s="60"/>
      <c r="AC106" s="90"/>
    </row>
    <row r="107" spans="1:29" s="31" customFormat="1" ht="12.75">
      <c r="A107" s="37"/>
      <c r="B107" s="49"/>
      <c r="C107" s="48"/>
      <c r="D107" s="48"/>
      <c r="E107" s="39"/>
      <c r="F107" s="39"/>
      <c r="G107" s="39"/>
      <c r="H107" s="39"/>
      <c r="I107" s="39"/>
      <c r="J107" s="39"/>
      <c r="K107" s="71"/>
      <c r="L107" s="71"/>
      <c r="M107" s="41"/>
      <c r="N107" s="41"/>
      <c r="O107" s="37"/>
      <c r="P107" s="42"/>
      <c r="Q107" s="37"/>
      <c r="R107" s="37"/>
      <c r="S107" s="37"/>
      <c r="T107" s="37"/>
      <c r="U107" s="37"/>
      <c r="V107" s="37"/>
      <c r="W107" s="37"/>
      <c r="X107" s="37"/>
      <c r="Y107" s="42"/>
      <c r="Z107" s="43"/>
      <c r="AA107" s="62"/>
      <c r="AB107" s="60"/>
      <c r="AC107" s="90"/>
    </row>
    <row r="108" spans="1:29" s="31" customFormat="1" ht="12.75">
      <c r="A108" s="37"/>
      <c r="B108" s="30"/>
      <c r="C108" s="30"/>
      <c r="D108" s="30"/>
      <c r="E108" s="39"/>
      <c r="F108" s="39"/>
      <c r="G108" s="39"/>
      <c r="H108" s="39"/>
      <c r="I108" s="39"/>
      <c r="J108" s="39"/>
      <c r="K108" s="71"/>
      <c r="L108" s="71"/>
      <c r="M108" s="41"/>
      <c r="N108" s="41"/>
      <c r="O108" s="37"/>
      <c r="P108" s="42"/>
      <c r="Q108" s="37"/>
      <c r="R108" s="37"/>
      <c r="S108" s="37"/>
      <c r="T108" s="37"/>
      <c r="U108" s="37"/>
      <c r="V108" s="37"/>
      <c r="W108" s="37"/>
      <c r="X108" s="37"/>
      <c r="Y108" s="42"/>
      <c r="Z108" s="43"/>
      <c r="AA108" s="62"/>
      <c r="AB108" s="60"/>
      <c r="AC108" s="90"/>
    </row>
    <row r="109" spans="1:29" s="31" customFormat="1" ht="12.75">
      <c r="A109" s="37"/>
      <c r="B109" s="30"/>
      <c r="C109" s="30"/>
      <c r="D109" s="30"/>
      <c r="E109" s="39"/>
      <c r="F109" s="39"/>
      <c r="G109" s="39"/>
      <c r="H109" s="39"/>
      <c r="I109" s="39"/>
      <c r="J109" s="39"/>
      <c r="K109" s="71"/>
      <c r="L109" s="71"/>
      <c r="M109" s="41"/>
      <c r="N109" s="41"/>
      <c r="O109" s="37"/>
      <c r="P109" s="42"/>
      <c r="Q109" s="37"/>
      <c r="R109" s="37"/>
      <c r="S109" s="37"/>
      <c r="T109" s="37"/>
      <c r="U109" s="37"/>
      <c r="V109" s="37"/>
      <c r="W109" s="37"/>
      <c r="X109" s="37"/>
      <c r="Y109" s="42"/>
      <c r="Z109" s="43"/>
      <c r="AA109" s="62"/>
      <c r="AB109" s="60"/>
      <c r="AC109" s="90"/>
    </row>
    <row r="110" spans="1:29" s="31" customFormat="1" ht="12.75">
      <c r="A110" s="37"/>
      <c r="B110" s="30"/>
      <c r="C110" s="30"/>
      <c r="D110" s="30"/>
      <c r="E110" s="39"/>
      <c r="F110" s="39"/>
      <c r="G110" s="39"/>
      <c r="H110" s="39"/>
      <c r="I110" s="39"/>
      <c r="J110" s="39"/>
      <c r="K110" s="71"/>
      <c r="L110" s="71"/>
      <c r="M110" s="41"/>
      <c r="N110" s="41"/>
      <c r="O110" s="37"/>
      <c r="P110" s="42"/>
      <c r="Q110" s="37"/>
      <c r="R110" s="37"/>
      <c r="S110" s="37"/>
      <c r="T110" s="37"/>
      <c r="U110" s="37"/>
      <c r="V110" s="37"/>
      <c r="W110" s="37"/>
      <c r="X110" s="37"/>
      <c r="Y110" s="42"/>
      <c r="Z110" s="43"/>
      <c r="AA110" s="62"/>
      <c r="AB110" s="60"/>
      <c r="AC110" s="90"/>
    </row>
    <row r="111" spans="1:29" s="31" customFormat="1" ht="12.75">
      <c r="A111" s="37"/>
      <c r="B111" s="30"/>
      <c r="C111" s="30"/>
      <c r="D111" s="30"/>
      <c r="E111" s="39"/>
      <c r="F111" s="39"/>
      <c r="G111" s="39"/>
      <c r="H111" s="39"/>
      <c r="I111" s="39"/>
      <c r="J111" s="39"/>
      <c r="K111" s="71"/>
      <c r="L111" s="71"/>
      <c r="M111" s="41"/>
      <c r="N111" s="41"/>
      <c r="O111" s="37"/>
      <c r="P111" s="42"/>
      <c r="Q111" s="37"/>
      <c r="R111" s="37"/>
      <c r="S111" s="37"/>
      <c r="T111" s="37"/>
      <c r="U111" s="37"/>
      <c r="V111" s="37"/>
      <c r="W111" s="37"/>
      <c r="X111" s="37"/>
      <c r="Y111" s="42"/>
      <c r="Z111" s="43"/>
      <c r="AA111" s="62"/>
      <c r="AB111" s="60"/>
      <c r="AC111" s="90"/>
    </row>
    <row r="112" spans="1:29" s="31" customFormat="1" ht="12.75">
      <c r="A112" s="37"/>
      <c r="B112" s="30"/>
      <c r="C112" s="30"/>
      <c r="D112" s="30"/>
      <c r="E112" s="39"/>
      <c r="F112" s="39"/>
      <c r="G112" s="39"/>
      <c r="H112" s="39"/>
      <c r="I112" s="39"/>
      <c r="J112" s="39"/>
      <c r="K112" s="71"/>
      <c r="L112" s="71"/>
      <c r="M112" s="41"/>
      <c r="N112" s="41"/>
      <c r="O112" s="37"/>
      <c r="P112" s="42"/>
      <c r="Q112" s="37"/>
      <c r="R112" s="37"/>
      <c r="S112" s="37"/>
      <c r="T112" s="37"/>
      <c r="U112" s="37"/>
      <c r="V112" s="37"/>
      <c r="W112" s="37"/>
      <c r="X112" s="37"/>
      <c r="Y112" s="42"/>
      <c r="Z112" s="43"/>
      <c r="AA112" s="62"/>
      <c r="AB112" s="60"/>
      <c r="AC112" s="90"/>
    </row>
    <row r="113" spans="1:29" s="31" customFormat="1" ht="12.75">
      <c r="A113" s="37"/>
      <c r="B113" s="30"/>
      <c r="C113" s="30"/>
      <c r="D113" s="30"/>
      <c r="E113" s="39"/>
      <c r="F113" s="39"/>
      <c r="G113" s="39"/>
      <c r="H113" s="39"/>
      <c r="I113" s="39"/>
      <c r="J113" s="39"/>
      <c r="K113" s="71"/>
      <c r="L113" s="71"/>
      <c r="M113" s="41"/>
      <c r="N113" s="41"/>
      <c r="O113" s="37"/>
      <c r="P113" s="42"/>
      <c r="Q113" s="37"/>
      <c r="R113" s="37"/>
      <c r="S113" s="37"/>
      <c r="T113" s="37"/>
      <c r="U113" s="37"/>
      <c r="V113" s="37"/>
      <c r="W113" s="37"/>
      <c r="X113" s="37"/>
      <c r="Y113" s="42"/>
      <c r="Z113" s="43"/>
      <c r="AA113" s="62"/>
      <c r="AB113" s="60"/>
      <c r="AC113" s="90"/>
    </row>
    <row r="114" spans="1:29" s="31" customFormat="1" ht="12.75">
      <c r="A114" s="37"/>
      <c r="B114" s="30"/>
      <c r="C114" s="30"/>
      <c r="D114" s="30"/>
      <c r="E114" s="39"/>
      <c r="F114" s="39"/>
      <c r="G114" s="39"/>
      <c r="H114" s="39"/>
      <c r="I114" s="39"/>
      <c r="J114" s="39"/>
      <c r="K114" s="71"/>
      <c r="L114" s="71"/>
      <c r="M114" s="41"/>
      <c r="N114" s="41"/>
      <c r="O114" s="37"/>
      <c r="P114" s="42"/>
      <c r="Q114" s="37"/>
      <c r="R114" s="37"/>
      <c r="S114" s="37"/>
      <c r="T114" s="37"/>
      <c r="U114" s="37"/>
      <c r="V114" s="37"/>
      <c r="W114" s="37"/>
      <c r="X114" s="37"/>
      <c r="Y114" s="42"/>
      <c r="Z114" s="43"/>
      <c r="AA114" s="62"/>
      <c r="AB114" s="60"/>
      <c r="AC114" s="90"/>
    </row>
    <row r="115" spans="1:29" s="31" customFormat="1" ht="12.75">
      <c r="A115" s="37"/>
      <c r="B115" s="30"/>
      <c r="C115" s="30"/>
      <c r="D115" s="30"/>
      <c r="E115" s="39"/>
      <c r="F115" s="39"/>
      <c r="G115" s="39"/>
      <c r="H115" s="39"/>
      <c r="I115" s="39"/>
      <c r="J115" s="39"/>
      <c r="K115" s="71"/>
      <c r="L115" s="71"/>
      <c r="M115" s="41"/>
      <c r="N115" s="41"/>
      <c r="O115" s="37"/>
      <c r="P115" s="42"/>
      <c r="Q115" s="37"/>
      <c r="R115" s="37"/>
      <c r="S115" s="37"/>
      <c r="T115" s="37"/>
      <c r="U115" s="37"/>
      <c r="V115" s="37"/>
      <c r="W115" s="37"/>
      <c r="X115" s="37"/>
      <c r="Y115" s="42"/>
      <c r="Z115" s="43"/>
      <c r="AA115" s="62"/>
      <c r="AB115" s="60"/>
      <c r="AC115" s="90"/>
    </row>
    <row r="116" spans="1:29" s="31" customFormat="1" ht="12.75">
      <c r="A116" s="37"/>
      <c r="B116" s="30"/>
      <c r="C116" s="30"/>
      <c r="D116" s="30"/>
      <c r="E116" s="39"/>
      <c r="F116" s="39"/>
      <c r="G116" s="39"/>
      <c r="H116" s="39"/>
      <c r="I116" s="39"/>
      <c r="J116" s="39"/>
      <c r="K116" s="71"/>
      <c r="L116" s="71"/>
      <c r="M116" s="41"/>
      <c r="N116" s="41"/>
      <c r="O116" s="37"/>
      <c r="P116" s="42"/>
      <c r="Q116" s="37"/>
      <c r="R116" s="37"/>
      <c r="S116" s="37"/>
      <c r="T116" s="37"/>
      <c r="U116" s="37"/>
      <c r="V116" s="37"/>
      <c r="W116" s="37"/>
      <c r="X116" s="37"/>
      <c r="Y116" s="42"/>
      <c r="Z116" s="43"/>
      <c r="AA116" s="62"/>
      <c r="AB116" s="60"/>
      <c r="AC116" s="90"/>
    </row>
    <row r="117" spans="1:29" s="31" customFormat="1" ht="12.75">
      <c r="A117" s="37"/>
      <c r="B117" s="30"/>
      <c r="C117" s="30"/>
      <c r="D117" s="30"/>
      <c r="E117" s="39"/>
      <c r="F117" s="39"/>
      <c r="G117" s="39"/>
      <c r="H117" s="39"/>
      <c r="I117" s="39"/>
      <c r="J117" s="39"/>
      <c r="K117" s="71"/>
      <c r="L117" s="71"/>
      <c r="M117" s="41"/>
      <c r="N117" s="41"/>
      <c r="O117" s="37"/>
      <c r="P117" s="42"/>
      <c r="Q117" s="37"/>
      <c r="R117" s="37"/>
      <c r="S117" s="37"/>
      <c r="T117" s="37"/>
      <c r="U117" s="37"/>
      <c r="V117" s="37"/>
      <c r="W117" s="37"/>
      <c r="X117" s="37"/>
      <c r="Y117" s="42"/>
      <c r="Z117" s="43"/>
      <c r="AA117" s="62"/>
      <c r="AB117" s="60"/>
      <c r="AC117" s="90"/>
    </row>
    <row r="118" spans="1:29" s="31" customFormat="1" ht="12.75">
      <c r="A118" s="37"/>
      <c r="B118" s="30"/>
      <c r="C118" s="30"/>
      <c r="D118" s="30"/>
      <c r="E118" s="39"/>
      <c r="F118" s="39"/>
      <c r="G118" s="39"/>
      <c r="H118" s="39"/>
      <c r="I118" s="39"/>
      <c r="J118" s="39"/>
      <c r="K118" s="71"/>
      <c r="L118" s="71"/>
      <c r="M118" s="41"/>
      <c r="N118" s="41"/>
      <c r="O118" s="37"/>
      <c r="P118" s="42"/>
      <c r="Q118" s="37"/>
      <c r="R118" s="37"/>
      <c r="S118" s="37"/>
      <c r="T118" s="37"/>
      <c r="U118" s="37"/>
      <c r="V118" s="37"/>
      <c r="W118" s="37"/>
      <c r="X118" s="37"/>
      <c r="Y118" s="42"/>
      <c r="Z118" s="43"/>
      <c r="AA118" s="62"/>
      <c r="AB118" s="60"/>
      <c r="AC118" s="90"/>
    </row>
    <row r="119" spans="1:29" s="31" customFormat="1" ht="12.75">
      <c r="A119" s="37"/>
      <c r="B119" s="30"/>
      <c r="C119" s="30"/>
      <c r="D119" s="30"/>
      <c r="E119" s="39"/>
      <c r="F119" s="39"/>
      <c r="G119" s="39"/>
      <c r="H119" s="39"/>
      <c r="I119" s="39"/>
      <c r="J119" s="39"/>
      <c r="K119" s="71"/>
      <c r="L119" s="71"/>
      <c r="M119" s="41"/>
      <c r="N119" s="41"/>
      <c r="O119" s="37"/>
      <c r="P119" s="42"/>
      <c r="Q119" s="37"/>
      <c r="R119" s="37"/>
      <c r="S119" s="37"/>
      <c r="T119" s="37"/>
      <c r="U119" s="37"/>
      <c r="V119" s="37"/>
      <c r="W119" s="37"/>
      <c r="X119" s="37"/>
      <c r="Y119" s="42"/>
      <c r="Z119" s="43"/>
      <c r="AA119" s="62"/>
      <c r="AB119" s="60"/>
      <c r="AC119" s="90"/>
    </row>
    <row r="120" spans="1:29" s="31" customFormat="1" ht="12.75">
      <c r="A120" s="37"/>
      <c r="B120" s="30"/>
      <c r="C120" s="30"/>
      <c r="D120" s="30"/>
      <c r="E120" s="39"/>
      <c r="F120" s="39"/>
      <c r="G120" s="39"/>
      <c r="H120" s="39"/>
      <c r="I120" s="39"/>
      <c r="J120" s="39"/>
      <c r="K120" s="71"/>
      <c r="L120" s="71"/>
      <c r="M120" s="41"/>
      <c r="N120" s="41"/>
      <c r="O120" s="37"/>
      <c r="P120" s="42"/>
      <c r="Q120" s="37"/>
      <c r="R120" s="37"/>
      <c r="S120" s="37"/>
      <c r="T120" s="37"/>
      <c r="U120" s="37"/>
      <c r="V120" s="37"/>
      <c r="W120" s="37"/>
      <c r="X120" s="37"/>
      <c r="Y120" s="42"/>
      <c r="Z120" s="43"/>
      <c r="AA120" s="62"/>
      <c r="AB120" s="60"/>
      <c r="AC120" s="90"/>
    </row>
    <row r="121" spans="1:29" s="31" customFormat="1" ht="12.75">
      <c r="A121" s="37"/>
      <c r="B121" s="30"/>
      <c r="C121" s="30"/>
      <c r="D121" s="30"/>
      <c r="E121" s="39"/>
      <c r="F121" s="39"/>
      <c r="G121" s="39"/>
      <c r="H121" s="39"/>
      <c r="I121" s="39"/>
      <c r="J121" s="39"/>
      <c r="K121" s="71"/>
      <c r="L121" s="71"/>
      <c r="M121" s="41"/>
      <c r="N121" s="41"/>
      <c r="O121" s="37"/>
      <c r="P121" s="42"/>
      <c r="Q121" s="37"/>
      <c r="R121" s="37"/>
      <c r="S121" s="37"/>
      <c r="T121" s="37"/>
      <c r="U121" s="37"/>
      <c r="V121" s="37"/>
      <c r="W121" s="37"/>
      <c r="X121" s="37"/>
      <c r="Y121" s="42"/>
      <c r="Z121" s="43"/>
      <c r="AA121" s="62"/>
      <c r="AB121" s="60"/>
      <c r="AC121" s="90"/>
    </row>
    <row r="122" spans="1:29" s="31" customFormat="1" ht="12.75">
      <c r="A122" s="37"/>
      <c r="B122" s="30"/>
      <c r="C122" s="30"/>
      <c r="D122" s="30"/>
      <c r="E122" s="39"/>
      <c r="F122" s="39"/>
      <c r="G122" s="39"/>
      <c r="H122" s="39"/>
      <c r="I122" s="39"/>
      <c r="J122" s="39"/>
      <c r="K122" s="71"/>
      <c r="L122" s="71"/>
      <c r="M122" s="41"/>
      <c r="N122" s="41"/>
      <c r="O122" s="37"/>
      <c r="P122" s="42"/>
      <c r="Q122" s="37"/>
      <c r="R122" s="37"/>
      <c r="S122" s="37"/>
      <c r="T122" s="37"/>
      <c r="U122" s="37"/>
      <c r="V122" s="37"/>
      <c r="W122" s="37"/>
      <c r="X122" s="37"/>
      <c r="Y122" s="42"/>
      <c r="Z122" s="43"/>
      <c r="AA122" s="62"/>
      <c r="AB122" s="60"/>
      <c r="AC122" s="90"/>
    </row>
    <row r="123" spans="1:29" s="31" customFormat="1" ht="12.75">
      <c r="A123" s="37"/>
      <c r="B123" s="30"/>
      <c r="C123" s="30"/>
      <c r="D123" s="30"/>
      <c r="E123" s="39"/>
      <c r="F123" s="39"/>
      <c r="G123" s="39"/>
      <c r="H123" s="39"/>
      <c r="I123" s="39"/>
      <c r="J123" s="39"/>
      <c r="K123" s="71"/>
      <c r="L123" s="71"/>
      <c r="M123" s="41"/>
      <c r="N123" s="41"/>
      <c r="O123" s="37"/>
      <c r="P123" s="42"/>
      <c r="Q123" s="37"/>
      <c r="R123" s="37"/>
      <c r="S123" s="37"/>
      <c r="T123" s="37"/>
      <c r="U123" s="37"/>
      <c r="V123" s="37"/>
      <c r="W123" s="37"/>
      <c r="X123" s="37"/>
      <c r="Y123" s="42"/>
      <c r="Z123" s="43"/>
      <c r="AA123" s="62"/>
      <c r="AB123" s="60"/>
      <c r="AC123" s="90"/>
    </row>
    <row r="124" spans="1:29" s="31" customFormat="1" ht="12.75">
      <c r="A124" s="37"/>
      <c r="B124" s="30"/>
      <c r="C124" s="30"/>
      <c r="D124" s="30"/>
      <c r="E124" s="39"/>
      <c r="F124" s="39"/>
      <c r="G124" s="39"/>
      <c r="H124" s="39"/>
      <c r="I124" s="39"/>
      <c r="J124" s="39"/>
      <c r="K124" s="71"/>
      <c r="L124" s="71"/>
      <c r="M124" s="41"/>
      <c r="N124" s="41"/>
      <c r="O124" s="37"/>
      <c r="P124" s="42"/>
      <c r="Q124" s="37"/>
      <c r="R124" s="37"/>
      <c r="S124" s="37"/>
      <c r="T124" s="37"/>
      <c r="U124" s="37"/>
      <c r="V124" s="37"/>
      <c r="W124" s="37"/>
      <c r="X124" s="37"/>
      <c r="Y124" s="42"/>
      <c r="Z124" s="43"/>
      <c r="AA124" s="62"/>
      <c r="AB124" s="60"/>
      <c r="AC124" s="90"/>
    </row>
    <row r="125" spans="1:29" s="31" customFormat="1" ht="12.75">
      <c r="A125" s="37"/>
      <c r="B125" s="30"/>
      <c r="C125" s="30"/>
      <c r="D125" s="30"/>
      <c r="E125" s="39"/>
      <c r="F125" s="39"/>
      <c r="G125" s="39"/>
      <c r="H125" s="39"/>
      <c r="I125" s="39"/>
      <c r="J125" s="39"/>
      <c r="K125" s="71"/>
      <c r="L125" s="71"/>
      <c r="M125" s="41"/>
      <c r="N125" s="41"/>
      <c r="O125" s="37"/>
      <c r="P125" s="42"/>
      <c r="Q125" s="37"/>
      <c r="R125" s="37"/>
      <c r="S125" s="37"/>
      <c r="T125" s="37"/>
      <c r="U125" s="37"/>
      <c r="V125" s="37"/>
      <c r="W125" s="37"/>
      <c r="X125" s="37"/>
      <c r="Y125" s="42"/>
      <c r="Z125" s="43"/>
      <c r="AA125" s="62"/>
      <c r="AB125" s="60"/>
      <c r="AC125" s="90"/>
    </row>
    <row r="126" spans="1:29" s="31" customFormat="1" ht="12.75">
      <c r="A126" s="37"/>
      <c r="B126" s="30"/>
      <c r="C126" s="30"/>
      <c r="D126" s="30"/>
      <c r="E126" s="39"/>
      <c r="F126" s="39"/>
      <c r="G126" s="39"/>
      <c r="H126" s="39"/>
      <c r="I126" s="39"/>
      <c r="J126" s="39"/>
      <c r="K126" s="71"/>
      <c r="L126" s="71"/>
      <c r="M126" s="41"/>
      <c r="N126" s="41"/>
      <c r="O126" s="37"/>
      <c r="P126" s="42"/>
      <c r="Q126" s="37"/>
      <c r="R126" s="37"/>
      <c r="S126" s="37"/>
      <c r="T126" s="37"/>
      <c r="U126" s="37"/>
      <c r="V126" s="37"/>
      <c r="W126" s="37"/>
      <c r="X126" s="37"/>
      <c r="Y126" s="42"/>
      <c r="Z126" s="43"/>
      <c r="AA126" s="62"/>
      <c r="AB126" s="60"/>
      <c r="AC126" s="90"/>
    </row>
    <row r="127" spans="1:29" s="31" customFormat="1" ht="12.75">
      <c r="A127" s="37"/>
      <c r="B127" s="30"/>
      <c r="C127" s="30"/>
      <c r="D127" s="30"/>
      <c r="E127" s="39"/>
      <c r="F127" s="39"/>
      <c r="G127" s="39"/>
      <c r="H127" s="39"/>
      <c r="I127" s="39"/>
      <c r="J127" s="39"/>
      <c r="K127" s="71"/>
      <c r="L127" s="71"/>
      <c r="M127" s="41"/>
      <c r="N127" s="41"/>
      <c r="O127" s="37"/>
      <c r="P127" s="42"/>
      <c r="Q127" s="37"/>
      <c r="R127" s="37"/>
      <c r="S127" s="37"/>
      <c r="T127" s="37"/>
      <c r="U127" s="37"/>
      <c r="V127" s="37"/>
      <c r="W127" s="37"/>
      <c r="X127" s="37"/>
      <c r="Y127" s="42"/>
      <c r="Z127" s="43"/>
      <c r="AA127" s="62"/>
      <c r="AB127" s="60"/>
      <c r="AC127" s="90"/>
    </row>
    <row r="128" spans="1:29" s="31" customFormat="1" ht="12.75">
      <c r="A128" s="37"/>
      <c r="B128" s="30"/>
      <c r="C128" s="30"/>
      <c r="D128" s="30"/>
      <c r="E128" s="39"/>
      <c r="F128" s="39"/>
      <c r="G128" s="39"/>
      <c r="H128" s="39"/>
      <c r="I128" s="39"/>
      <c r="J128" s="39"/>
      <c r="K128" s="71"/>
      <c r="L128" s="71"/>
      <c r="M128" s="41"/>
      <c r="N128" s="41"/>
      <c r="O128" s="37"/>
      <c r="P128" s="42"/>
      <c r="Q128" s="37"/>
      <c r="R128" s="37"/>
      <c r="S128" s="37"/>
      <c r="T128" s="37"/>
      <c r="U128" s="37"/>
      <c r="V128" s="37"/>
      <c r="W128" s="37"/>
      <c r="X128" s="37"/>
      <c r="Y128" s="42"/>
      <c r="Z128" s="43"/>
      <c r="AA128" s="62"/>
      <c r="AB128" s="60"/>
      <c r="AC128" s="90"/>
    </row>
    <row r="129" spans="1:29" s="31" customFormat="1" ht="12.75">
      <c r="A129" s="37"/>
      <c r="B129" s="30"/>
      <c r="C129" s="30"/>
      <c r="D129" s="30"/>
      <c r="E129" s="39"/>
      <c r="F129" s="39"/>
      <c r="G129" s="39"/>
      <c r="H129" s="39"/>
      <c r="I129" s="39"/>
      <c r="J129" s="39"/>
      <c r="K129" s="71"/>
      <c r="L129" s="71"/>
      <c r="M129" s="41"/>
      <c r="N129" s="41"/>
      <c r="O129" s="37"/>
      <c r="P129" s="42"/>
      <c r="Q129" s="37"/>
      <c r="R129" s="37"/>
      <c r="S129" s="37"/>
      <c r="T129" s="37"/>
      <c r="U129" s="37"/>
      <c r="V129" s="37"/>
      <c r="W129" s="37"/>
      <c r="X129" s="37"/>
      <c r="Y129" s="42"/>
      <c r="Z129" s="43"/>
      <c r="AA129" s="62"/>
      <c r="AB129" s="60"/>
      <c r="AC129" s="90"/>
    </row>
    <row r="130" spans="1:29" s="31" customFormat="1" ht="12.75">
      <c r="A130" s="37"/>
      <c r="B130" s="30"/>
      <c r="C130" s="30"/>
      <c r="D130" s="30"/>
      <c r="E130" s="39"/>
      <c r="F130" s="39"/>
      <c r="G130" s="39"/>
      <c r="H130" s="39"/>
      <c r="I130" s="39"/>
      <c r="J130" s="39"/>
      <c r="K130" s="71"/>
      <c r="L130" s="71"/>
      <c r="M130" s="41"/>
      <c r="N130" s="41"/>
      <c r="O130" s="37"/>
      <c r="P130" s="42"/>
      <c r="Q130" s="37"/>
      <c r="R130" s="37"/>
      <c r="S130" s="37"/>
      <c r="T130" s="37"/>
      <c r="U130" s="37"/>
      <c r="V130" s="37"/>
      <c r="W130" s="37"/>
      <c r="X130" s="37"/>
      <c r="Y130" s="42"/>
      <c r="Z130" s="43"/>
      <c r="AA130" s="62"/>
      <c r="AB130" s="60"/>
      <c r="AC130" s="90"/>
    </row>
    <row r="131" spans="1:29" s="31" customFormat="1" ht="12.75">
      <c r="A131" s="37"/>
      <c r="B131" s="30"/>
      <c r="C131" s="30"/>
      <c r="D131" s="30"/>
      <c r="E131" s="39"/>
      <c r="F131" s="39"/>
      <c r="G131" s="39"/>
      <c r="H131" s="39"/>
      <c r="I131" s="39"/>
      <c r="J131" s="39"/>
      <c r="K131" s="71"/>
      <c r="L131" s="71"/>
      <c r="M131" s="41"/>
      <c r="N131" s="41"/>
      <c r="O131" s="37"/>
      <c r="P131" s="42"/>
      <c r="Q131" s="37"/>
      <c r="R131" s="37"/>
      <c r="S131" s="37"/>
      <c r="T131" s="37"/>
      <c r="U131" s="37"/>
      <c r="V131" s="37"/>
      <c r="W131" s="37"/>
      <c r="X131" s="37"/>
      <c r="Y131" s="42"/>
      <c r="Z131" s="43"/>
      <c r="AA131" s="62"/>
      <c r="AB131" s="60"/>
      <c r="AC131" s="90"/>
    </row>
    <row r="132" spans="1:29" s="31" customFormat="1" ht="12.75">
      <c r="A132" s="37"/>
      <c r="B132" s="30"/>
      <c r="C132" s="30"/>
      <c r="D132" s="30"/>
      <c r="E132" s="39"/>
      <c r="F132" s="39"/>
      <c r="G132" s="39"/>
      <c r="H132" s="39"/>
      <c r="I132" s="39"/>
      <c r="J132" s="39"/>
      <c r="K132" s="71"/>
      <c r="L132" s="71"/>
      <c r="M132" s="41"/>
      <c r="N132" s="41"/>
      <c r="O132" s="37"/>
      <c r="P132" s="42"/>
      <c r="Q132" s="37"/>
      <c r="R132" s="37"/>
      <c r="S132" s="37"/>
      <c r="T132" s="37"/>
      <c r="U132" s="37"/>
      <c r="V132" s="37"/>
      <c r="W132" s="37"/>
      <c r="X132" s="37"/>
      <c r="Y132" s="42"/>
      <c r="Z132" s="43"/>
      <c r="AA132" s="62"/>
      <c r="AB132" s="60"/>
      <c r="AC132" s="90"/>
    </row>
    <row r="133" spans="1:29" s="31" customFormat="1" ht="12.75">
      <c r="A133" s="37"/>
      <c r="B133" s="30"/>
      <c r="C133" s="30"/>
      <c r="D133" s="30"/>
      <c r="E133" s="39"/>
      <c r="F133" s="39"/>
      <c r="G133" s="39"/>
      <c r="H133" s="39"/>
      <c r="I133" s="39"/>
      <c r="J133" s="39"/>
      <c r="K133" s="71"/>
      <c r="L133" s="71"/>
      <c r="M133" s="41"/>
      <c r="N133" s="41"/>
      <c r="O133" s="37"/>
      <c r="P133" s="42"/>
      <c r="Q133" s="37"/>
      <c r="R133" s="37"/>
      <c r="S133" s="37"/>
      <c r="T133" s="37"/>
      <c r="U133" s="37"/>
      <c r="V133" s="37"/>
      <c r="W133" s="37"/>
      <c r="X133" s="37"/>
      <c r="Y133" s="42"/>
      <c r="Z133" s="43"/>
      <c r="AA133" s="62"/>
      <c r="AB133" s="60"/>
      <c r="AC133" s="90"/>
    </row>
    <row r="134" spans="1:29" s="31" customFormat="1" ht="12.75">
      <c r="A134" s="37"/>
      <c r="B134" s="30"/>
      <c r="C134" s="30"/>
      <c r="D134" s="30"/>
      <c r="E134" s="39"/>
      <c r="F134" s="39"/>
      <c r="G134" s="39"/>
      <c r="H134" s="39"/>
      <c r="I134" s="39"/>
      <c r="J134" s="39"/>
      <c r="K134" s="71"/>
      <c r="L134" s="71"/>
      <c r="M134" s="41"/>
      <c r="N134" s="41"/>
      <c r="O134" s="37"/>
      <c r="P134" s="42"/>
      <c r="Q134" s="37"/>
      <c r="R134" s="37"/>
      <c r="S134" s="37"/>
      <c r="T134" s="37"/>
      <c r="U134" s="37"/>
      <c r="V134" s="37"/>
      <c r="W134" s="37"/>
      <c r="X134" s="37"/>
      <c r="Y134" s="42"/>
      <c r="Z134" s="43"/>
      <c r="AA134" s="62"/>
      <c r="AB134" s="60"/>
      <c r="AC134" s="90"/>
    </row>
    <row r="135" spans="1:29" s="31" customFormat="1" ht="12.75">
      <c r="A135" s="37"/>
      <c r="B135" s="30"/>
      <c r="C135" s="30"/>
      <c r="D135" s="30"/>
      <c r="E135" s="39"/>
      <c r="F135" s="39"/>
      <c r="G135" s="39"/>
      <c r="H135" s="39"/>
      <c r="I135" s="39"/>
      <c r="J135" s="39"/>
      <c r="K135" s="71"/>
      <c r="L135" s="71"/>
      <c r="M135" s="41"/>
      <c r="N135" s="41"/>
      <c r="O135" s="37"/>
      <c r="P135" s="42"/>
      <c r="Q135" s="37"/>
      <c r="R135" s="37"/>
      <c r="S135" s="37"/>
      <c r="T135" s="37"/>
      <c r="U135" s="37"/>
      <c r="V135" s="37"/>
      <c r="W135" s="37"/>
      <c r="X135" s="37"/>
      <c r="Y135" s="42"/>
      <c r="Z135" s="43"/>
      <c r="AA135" s="62"/>
      <c r="AB135" s="60"/>
      <c r="AC135" s="90"/>
    </row>
    <row r="136" spans="1:29" s="31" customFormat="1" ht="12.75">
      <c r="A136" s="37"/>
      <c r="B136" s="30"/>
      <c r="C136" s="30"/>
      <c r="D136" s="30"/>
      <c r="E136" s="39"/>
      <c r="F136" s="39"/>
      <c r="G136" s="39"/>
      <c r="H136" s="39"/>
      <c r="I136" s="39"/>
      <c r="J136" s="39"/>
      <c r="K136" s="71"/>
      <c r="L136" s="71"/>
      <c r="M136" s="41"/>
      <c r="N136" s="41"/>
      <c r="O136" s="37"/>
      <c r="P136" s="42"/>
      <c r="Q136" s="37"/>
      <c r="R136" s="37"/>
      <c r="S136" s="37"/>
      <c r="T136" s="37"/>
      <c r="U136" s="37"/>
      <c r="V136" s="37"/>
      <c r="W136" s="37"/>
      <c r="X136" s="37"/>
      <c r="Y136" s="42"/>
      <c r="Z136" s="43"/>
      <c r="AA136" s="62"/>
      <c r="AB136" s="60"/>
      <c r="AC136" s="90"/>
    </row>
    <row r="137" spans="1:29" s="31" customFormat="1" ht="12.75">
      <c r="A137" s="37"/>
      <c r="B137" s="30"/>
      <c r="C137" s="30"/>
      <c r="D137" s="30"/>
      <c r="E137" s="39"/>
      <c r="F137" s="39"/>
      <c r="G137" s="39"/>
      <c r="H137" s="39"/>
      <c r="I137" s="39"/>
      <c r="J137" s="39"/>
      <c r="K137" s="71"/>
      <c r="L137" s="71"/>
      <c r="M137" s="41"/>
      <c r="N137" s="41"/>
      <c r="O137" s="37"/>
      <c r="P137" s="42"/>
      <c r="Q137" s="37"/>
      <c r="R137" s="37"/>
      <c r="S137" s="37"/>
      <c r="T137" s="37"/>
      <c r="U137" s="37"/>
      <c r="V137" s="37"/>
      <c r="W137" s="37"/>
      <c r="X137" s="37"/>
      <c r="Y137" s="42"/>
      <c r="Z137" s="43"/>
      <c r="AA137" s="62"/>
      <c r="AB137" s="60"/>
      <c r="AC137" s="90"/>
    </row>
    <row r="138" spans="1:29" s="31" customFormat="1" ht="12.75">
      <c r="A138" s="37"/>
      <c r="B138" s="30"/>
      <c r="C138" s="30"/>
      <c r="D138" s="30"/>
      <c r="E138" s="39"/>
      <c r="F138" s="39"/>
      <c r="G138" s="39"/>
      <c r="H138" s="39"/>
      <c r="I138" s="39"/>
      <c r="J138" s="39"/>
      <c r="K138" s="71"/>
      <c r="L138" s="71"/>
      <c r="M138" s="41"/>
      <c r="N138" s="41"/>
      <c r="O138" s="37"/>
      <c r="P138" s="42"/>
      <c r="Q138" s="37"/>
      <c r="R138" s="37"/>
      <c r="S138" s="37"/>
      <c r="T138" s="37"/>
      <c r="U138" s="37"/>
      <c r="V138" s="37"/>
      <c r="W138" s="37"/>
      <c r="X138" s="37"/>
      <c r="Y138" s="42"/>
      <c r="Z138" s="43"/>
      <c r="AA138" s="62"/>
      <c r="AB138" s="60"/>
      <c r="AC138" s="90"/>
    </row>
    <row r="139" spans="1:29" s="31" customFormat="1" ht="12.75">
      <c r="A139" s="37"/>
      <c r="B139" s="30"/>
      <c r="C139" s="30"/>
      <c r="D139" s="30"/>
      <c r="E139" s="39"/>
      <c r="F139" s="39"/>
      <c r="G139" s="39"/>
      <c r="H139" s="39"/>
      <c r="I139" s="39"/>
      <c r="J139" s="39"/>
      <c r="K139" s="71"/>
      <c r="L139" s="71"/>
      <c r="M139" s="41"/>
      <c r="N139" s="41"/>
      <c r="O139" s="37"/>
      <c r="P139" s="42"/>
      <c r="Q139" s="37"/>
      <c r="R139" s="37"/>
      <c r="S139" s="37"/>
      <c r="T139" s="37"/>
      <c r="U139" s="37"/>
      <c r="V139" s="37"/>
      <c r="W139" s="37"/>
      <c r="X139" s="37"/>
      <c r="Y139" s="42"/>
      <c r="Z139" s="43"/>
      <c r="AA139" s="62"/>
      <c r="AB139" s="60"/>
      <c r="AC139" s="90"/>
    </row>
    <row r="140" spans="1:29" s="31" customFormat="1" ht="12.75">
      <c r="A140" s="37"/>
      <c r="B140" s="30"/>
      <c r="C140" s="30"/>
      <c r="D140" s="30"/>
      <c r="E140" s="39"/>
      <c r="F140" s="39"/>
      <c r="G140" s="39"/>
      <c r="H140" s="39"/>
      <c r="I140" s="39"/>
      <c r="J140" s="39"/>
      <c r="K140" s="71"/>
      <c r="L140" s="71"/>
      <c r="M140" s="41"/>
      <c r="N140" s="41"/>
      <c r="O140" s="37"/>
      <c r="P140" s="42"/>
      <c r="Q140" s="37"/>
      <c r="R140" s="37"/>
      <c r="S140" s="37"/>
      <c r="T140" s="37"/>
      <c r="U140" s="37"/>
      <c r="V140" s="37"/>
      <c r="W140" s="37"/>
      <c r="X140" s="37"/>
      <c r="Y140" s="42"/>
      <c r="Z140" s="43"/>
      <c r="AA140" s="62"/>
      <c r="AB140" s="60"/>
      <c r="AC140" s="90"/>
    </row>
    <row r="141" spans="1:29" s="31" customFormat="1" ht="12.75" customHeight="1">
      <c r="A141" s="37"/>
      <c r="B141" s="30"/>
      <c r="C141" s="30"/>
      <c r="D141" s="30"/>
      <c r="E141" s="39"/>
      <c r="F141" s="39"/>
      <c r="G141" s="39"/>
      <c r="H141" s="39"/>
      <c r="I141" s="39"/>
      <c r="J141" s="39"/>
      <c r="K141" s="72"/>
      <c r="L141" s="72"/>
      <c r="M141" s="41"/>
      <c r="N141" s="41"/>
      <c r="O141" s="73"/>
      <c r="P141" s="42"/>
      <c r="Q141" s="37"/>
      <c r="R141" s="37"/>
      <c r="S141" s="37"/>
      <c r="T141" s="37"/>
      <c r="U141" s="37"/>
      <c r="V141" s="37"/>
      <c r="W141" s="37"/>
      <c r="X141" s="37"/>
      <c r="Y141" s="42"/>
      <c r="Z141" s="43"/>
      <c r="AA141" s="62"/>
      <c r="AB141" s="60"/>
      <c r="AC141" s="90"/>
    </row>
    <row r="142" spans="1:29" s="31" customFormat="1" ht="12.75">
      <c r="A142" s="37"/>
      <c r="B142" s="30"/>
      <c r="C142" s="30"/>
      <c r="D142" s="30"/>
      <c r="E142" s="39"/>
      <c r="F142" s="39"/>
      <c r="G142" s="39"/>
      <c r="H142" s="39"/>
      <c r="I142" s="39"/>
      <c r="J142" s="39"/>
      <c r="K142" s="72"/>
      <c r="L142" s="72"/>
      <c r="M142" s="41"/>
      <c r="N142" s="41"/>
      <c r="O142" s="73"/>
      <c r="P142" s="42"/>
      <c r="Q142" s="37"/>
      <c r="R142" s="37"/>
      <c r="S142" s="37"/>
      <c r="T142" s="37"/>
      <c r="U142" s="37"/>
      <c r="V142" s="37"/>
      <c r="W142" s="37"/>
      <c r="X142" s="37"/>
      <c r="Y142" s="42"/>
      <c r="Z142" s="43"/>
      <c r="AA142" s="62"/>
      <c r="AB142" s="60"/>
      <c r="AC142" s="90"/>
    </row>
    <row r="143" spans="1:29" s="31" customFormat="1" ht="12.75">
      <c r="A143" s="37"/>
      <c r="B143" s="30"/>
      <c r="C143" s="30"/>
      <c r="D143" s="30"/>
      <c r="E143" s="39"/>
      <c r="F143" s="39"/>
      <c r="G143" s="39"/>
      <c r="H143" s="39"/>
      <c r="I143" s="39"/>
      <c r="J143" s="39"/>
      <c r="K143" s="72"/>
      <c r="L143" s="72"/>
      <c r="M143" s="41"/>
      <c r="N143" s="41"/>
      <c r="O143" s="73"/>
      <c r="P143" s="42"/>
      <c r="Q143" s="37"/>
      <c r="R143" s="37"/>
      <c r="S143" s="37"/>
      <c r="T143" s="37"/>
      <c r="U143" s="37"/>
      <c r="V143" s="37"/>
      <c r="W143" s="37"/>
      <c r="X143" s="37"/>
      <c r="Y143" s="42"/>
      <c r="Z143" s="43"/>
      <c r="AA143" s="62"/>
      <c r="AB143" s="60"/>
      <c r="AC143" s="90"/>
    </row>
    <row r="144" spans="1:29" s="31" customFormat="1" ht="12.75">
      <c r="A144" s="37"/>
      <c r="B144" s="30"/>
      <c r="C144" s="30"/>
      <c r="D144" s="30"/>
      <c r="E144" s="39"/>
      <c r="F144" s="39"/>
      <c r="G144" s="39"/>
      <c r="H144" s="39"/>
      <c r="I144" s="39"/>
      <c r="J144" s="39"/>
      <c r="K144" s="72"/>
      <c r="L144" s="72"/>
      <c r="M144" s="41"/>
      <c r="N144" s="41"/>
      <c r="O144" s="73"/>
      <c r="P144" s="42"/>
      <c r="Q144" s="37"/>
      <c r="R144" s="37"/>
      <c r="S144" s="37"/>
      <c r="T144" s="37"/>
      <c r="U144" s="37"/>
      <c r="V144" s="37"/>
      <c r="W144" s="37"/>
      <c r="X144" s="37"/>
      <c r="Y144" s="42"/>
      <c r="Z144" s="43"/>
      <c r="AA144" s="62"/>
      <c r="AB144" s="60"/>
      <c r="AC144" s="90"/>
    </row>
    <row r="145" spans="1:29" s="31" customFormat="1" ht="12.75">
      <c r="A145" s="37"/>
      <c r="B145" s="30"/>
      <c r="C145" s="30"/>
      <c r="D145" s="30"/>
      <c r="E145" s="39"/>
      <c r="F145" s="39"/>
      <c r="G145" s="39"/>
      <c r="H145" s="39"/>
      <c r="I145" s="39"/>
      <c r="J145" s="39"/>
      <c r="K145" s="72"/>
      <c r="L145" s="72"/>
      <c r="M145" s="41"/>
      <c r="N145" s="41"/>
      <c r="O145" s="73"/>
      <c r="P145" s="42"/>
      <c r="Q145" s="37"/>
      <c r="R145" s="37"/>
      <c r="S145" s="37"/>
      <c r="T145" s="37"/>
      <c r="U145" s="37"/>
      <c r="V145" s="37"/>
      <c r="W145" s="37"/>
      <c r="X145" s="37"/>
      <c r="Y145" s="42"/>
      <c r="Z145" s="43"/>
      <c r="AA145" s="62"/>
      <c r="AB145" s="60"/>
      <c r="AC145" s="90"/>
    </row>
    <row r="146" spans="1:29" s="31" customFormat="1" ht="12.75" customHeight="1">
      <c r="A146" s="37"/>
      <c r="B146" s="30"/>
      <c r="C146" s="30"/>
      <c r="D146" s="30"/>
      <c r="E146" s="39"/>
      <c r="F146" s="39"/>
      <c r="G146" s="39"/>
      <c r="H146" s="39"/>
      <c r="I146" s="39"/>
      <c r="J146" s="39"/>
      <c r="K146" s="40"/>
      <c r="L146" s="40"/>
      <c r="M146" s="41"/>
      <c r="N146" s="41"/>
      <c r="O146" s="37"/>
      <c r="P146" s="42"/>
      <c r="Q146" s="37"/>
      <c r="R146" s="37"/>
      <c r="S146" s="37"/>
      <c r="T146" s="37"/>
      <c r="U146" s="37"/>
      <c r="V146" s="37"/>
      <c r="W146" s="37"/>
      <c r="X146" s="37"/>
      <c r="Y146" s="42"/>
      <c r="Z146" s="43"/>
      <c r="AA146" s="62"/>
      <c r="AB146" s="60"/>
      <c r="AC146" s="90"/>
    </row>
    <row r="147" spans="1:29" s="31" customFormat="1" ht="13.5" thickBot="1">
      <c r="A147" s="74"/>
      <c r="B147" s="30"/>
      <c r="C147" s="30"/>
      <c r="D147" s="30"/>
      <c r="E147" s="75"/>
      <c r="F147" s="75"/>
      <c r="G147" s="75"/>
      <c r="H147" s="75"/>
      <c r="I147" s="75"/>
      <c r="J147" s="75"/>
      <c r="K147" s="76"/>
      <c r="L147" s="76"/>
      <c r="M147" s="77"/>
      <c r="N147" s="77"/>
      <c r="O147" s="74"/>
      <c r="P147" s="78"/>
      <c r="Q147" s="74"/>
      <c r="R147" s="74"/>
      <c r="S147" s="74"/>
      <c r="T147" s="74"/>
      <c r="U147" s="74"/>
      <c r="V147" s="74"/>
      <c r="W147" s="74"/>
      <c r="X147" s="74"/>
      <c r="Y147" s="78"/>
      <c r="Z147" s="79"/>
      <c r="AA147" s="80"/>
      <c r="AB147" s="100"/>
      <c r="AC147" s="90"/>
    </row>
    <row r="148" spans="1:29" s="31" customFormat="1" ht="12.75">
      <c r="A148" s="81"/>
      <c r="B148" s="30"/>
      <c r="C148" s="30"/>
      <c r="D148" s="30"/>
      <c r="E148" s="82"/>
      <c r="F148" s="82"/>
      <c r="G148" s="82"/>
      <c r="H148" s="82"/>
      <c r="I148" s="82"/>
      <c r="J148" s="82"/>
      <c r="K148" s="81"/>
      <c r="L148" s="81"/>
      <c r="M148" s="83"/>
      <c r="N148" s="83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4"/>
      <c r="AB148" s="84"/>
      <c r="AC148" s="90"/>
    </row>
    <row r="149" spans="1:26" ht="12.75">
      <c r="A149" s="44"/>
      <c r="E149" s="45"/>
      <c r="F149" s="45"/>
      <c r="G149" s="45"/>
      <c r="H149" s="45"/>
      <c r="I149" s="45"/>
      <c r="J149" s="45"/>
      <c r="K149" s="44"/>
      <c r="L149" s="44"/>
      <c r="M149" s="46"/>
      <c r="N149" s="46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>
      <c r="A150" s="48"/>
      <c r="E150" s="50"/>
      <c r="F150" s="50"/>
      <c r="G150" s="51"/>
      <c r="H150" s="50"/>
      <c r="I150" s="50"/>
      <c r="J150" s="50"/>
      <c r="K150" s="48"/>
      <c r="L150" s="48"/>
      <c r="M150" s="52"/>
      <c r="N150" s="52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20.25">
      <c r="A151" s="149"/>
    </row>
    <row r="153" ht="12.75">
      <c r="A153" s="86"/>
    </row>
    <row r="154" ht="15">
      <c r="A154" s="87"/>
    </row>
    <row r="155" ht="15">
      <c r="A155" s="88"/>
    </row>
    <row r="156" ht="15">
      <c r="A156" s="88"/>
    </row>
    <row r="157" ht="15">
      <c r="A157" s="88"/>
    </row>
    <row r="158" ht="15">
      <c r="A158" s="88"/>
    </row>
    <row r="159" ht="15">
      <c r="A159" s="88"/>
    </row>
    <row r="160" ht="15">
      <c r="A160" s="88"/>
    </row>
    <row r="161" ht="15.75">
      <c r="A161" s="89"/>
    </row>
  </sheetData>
  <sheetProtection/>
  <mergeCells count="7">
    <mergeCell ref="AA4:AB4"/>
    <mergeCell ref="B1:AH1"/>
    <mergeCell ref="B2:AH2"/>
    <mergeCell ref="AD4:AH5"/>
    <mergeCell ref="A4:D5"/>
    <mergeCell ref="K6:M6"/>
    <mergeCell ref="AA6:AB6"/>
  </mergeCells>
  <printOptions horizontalCentered="1" verticalCentered="1"/>
  <pageMargins left="0.1968503937007874" right="0.1968503937007874" top="0.5118110236220472" bottom="0.1968503937007874" header="0.5118110236220472" footer="0.5118110236220472"/>
  <pageSetup horizontalDpi="600" verticalDpi="600" orientation="portrait" paperSize="9" scale="75" r:id="rId1"/>
  <headerFooter alignWithMargins="0">
    <oddHeader xml:space="preserve">&amp;R&amp;"Arial,Tučné"&amp;12Příloha č.1 ke smlouvě ze dne </oddHeader>
  </headerFooter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 Krásná</cp:lastModifiedBy>
  <cp:lastPrinted>2014-01-22T08:43:53Z</cp:lastPrinted>
  <dcterms:created xsi:type="dcterms:W3CDTF">1997-01-24T11:07:25Z</dcterms:created>
  <dcterms:modified xsi:type="dcterms:W3CDTF">2014-01-22T09:38:09Z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