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00 OŠKS\2.1_Výběrová řízení\nad 250 000,-\2019\07.xd_MŠ Jeronýmova - 8083 rekce soc. zařízení ve 4 třídách\1.Návrh usnesení RN v E-jednání\"/>
    </mc:Choice>
  </mc:AlternateContent>
  <bookViews>
    <workbookView xWindow="480" yWindow="105" windowWidth="22995" windowHeight="9975" firstSheet="1" activeTab="3"/>
  </bookViews>
  <sheets>
    <sheet name="Stavba" sheetId="7" r:id="rId1"/>
    <sheet name="pavilon A - 2 třídy" sheetId="1" r:id="rId2"/>
    <sheet name="pavilon B - 2 třídy" sheetId="4" r:id="rId3"/>
    <sheet name="Rekapitulace" sheetId="8" r:id="rId4"/>
  </sheets>
  <externalReferences>
    <externalReference r:id="rId5"/>
    <externalReference r:id="rId6"/>
  </externalReferences>
  <definedNames>
    <definedName name="CelkemDPHVypocet" localSheetId="0">Stavba!#REF!</definedName>
    <definedName name="CenaCelkem">Stavba!$G$27</definedName>
    <definedName name="CenaCelkemBezDPH">Stavba!#REF!</definedName>
    <definedName name="CenaCelkemVypocet" localSheetId="3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Stavba!$D$11:$G$11</definedName>
    <definedName name="DIČ" localSheetId="0">Stavba!$I$11</definedName>
    <definedName name="dmisto">Stavba!$D$12:$G$12</definedName>
    <definedName name="DPHSni" localSheetId="0">Stavba!$G$23</definedName>
    <definedName name="DPHSni">[2]Stavba!$G$24</definedName>
    <definedName name="DPHZakl" localSheetId="0">Stavba!$G$25</definedName>
    <definedName name="DPHZakl">[2]Stavba!$G$26</definedName>
    <definedName name="dpsc" localSheetId="0">Stavba!$B$12</definedName>
    <definedName name="IČO" localSheetId="0">Stavba!$I$10</definedName>
    <definedName name="Mena" localSheetId="0">Stavba!$J$27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'pavilon A - 2 třídy'!$A$1:$G$54</definedName>
    <definedName name="_xlnm.Print_Area" localSheetId="2">'pavilon B - 2 třídy'!$A$1:$G$54</definedName>
    <definedName name="_xlnm.Print_Area" localSheetId="3">Rekapitulace!$A$1:$G$19</definedName>
    <definedName name="_xlnm.Print_Area" localSheetId="0">Stavba!$B$1:$J$29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Stavba!$D$8</definedName>
    <definedName name="pdic">Stavba!$I$8</definedName>
    <definedName name="pico">Stavba!$I$7</definedName>
    <definedName name="pmisto">Stavba!$D$9</definedName>
    <definedName name="PocetMJ" localSheetId="0">#REF!</definedName>
    <definedName name="PocetMJ">#REF!</definedName>
    <definedName name="PoptavkaID">Stavba!$A$1</definedName>
    <definedName name="pPSC">Stavba!$C$9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 localSheetId="0">Stavba!$G$22</definedName>
    <definedName name="ZakladDPHSni">[2]Stavba!$G$23</definedName>
    <definedName name="ZakladDPHSniVypocet" localSheetId="3">Rekapitulace!#REF!</definedName>
    <definedName name="ZakladDPHSniVypocet" localSheetId="0">Stavba!#REF!</definedName>
    <definedName name="ZakladDPHZakl" localSheetId="0">Stavba!$G$24</definedName>
    <definedName name="ZakladDPHZakl">[2]Stavba!$G$25</definedName>
    <definedName name="ZakladDPHZaklVypocet" localSheetId="3">Rekapitulace!#REF!</definedName>
    <definedName name="ZakladDPHZaklVypocet" localSheetId="0">Stavba!#REF!</definedName>
    <definedName name="Zaokrouhleni" localSheetId="0">Stavba!$G$26</definedName>
    <definedName name="Zaokrouhleni">[2]Stavba!$G$27</definedName>
    <definedName name="Zhotovitel">Stavba!$D$10:$G$10</definedName>
  </definedNames>
  <calcPr calcId="162913"/>
</workbook>
</file>

<file path=xl/calcChain.xml><?xml version="1.0" encoding="utf-8"?>
<calcChain xmlns="http://schemas.openxmlformats.org/spreadsheetml/2006/main">
  <c r="G52" i="4" l="1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0" i="4" l="1"/>
  <c r="F8" i="8" s="1"/>
  <c r="G53" i="4"/>
  <c r="F9" i="8" s="1"/>
  <c r="G37" i="1"/>
  <c r="G35" i="1"/>
  <c r="G34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G33" i="1"/>
  <c r="A33" i="1"/>
  <c r="G19" i="1"/>
  <c r="G14" i="1"/>
  <c r="G21" i="1"/>
  <c r="G9" i="1"/>
  <c r="G16" i="1" s="1"/>
  <c r="G8" i="1"/>
  <c r="G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45" i="1" l="1"/>
  <c r="A46" i="1" s="1"/>
  <c r="A47" i="1" s="1"/>
  <c r="A48" i="1" s="1"/>
  <c r="A49" i="1" s="1"/>
  <c r="A50" i="1" s="1"/>
  <c r="A51" i="1" s="1"/>
  <c r="A52" i="1" s="1"/>
  <c r="G36" i="1"/>
  <c r="G53" i="1" s="1"/>
  <c r="F7" i="8" s="1"/>
  <c r="G18" i="1"/>
  <c r="G28" i="1"/>
  <c r="G29" i="1"/>
  <c r="G23" i="1"/>
  <c r="G22" i="1"/>
  <c r="G15" i="1"/>
  <c r="G11" i="1"/>
  <c r="G25" i="1" l="1"/>
  <c r="G10" i="1"/>
  <c r="G26" i="1"/>
  <c r="G12" i="1"/>
  <c r="G13" i="1"/>
  <c r="G20" i="1"/>
  <c r="G24" i="1"/>
  <c r="G27" i="1"/>
  <c r="G17" i="1" l="1"/>
  <c r="G30" i="1" s="1"/>
  <c r="F6" i="8" s="1"/>
  <c r="AZ34" i="7"/>
  <c r="AZ33" i="7"/>
  <c r="AZ32" i="7"/>
  <c r="J26" i="7"/>
  <c r="J25" i="7"/>
  <c r="E25" i="7"/>
  <c r="J24" i="7"/>
  <c r="J23" i="7"/>
  <c r="E23" i="7"/>
  <c r="J22" i="7"/>
  <c r="G22" i="7"/>
  <c r="G23" i="7" l="1"/>
  <c r="A29" i="1" l="1"/>
  <c r="F10" i="8"/>
  <c r="I16" i="7" s="1"/>
  <c r="I20" i="7" s="1"/>
  <c r="G24" i="7" l="1"/>
  <c r="G25" i="7" l="1"/>
  <c r="G26" i="7" s="1"/>
  <c r="G27" i="7" l="1"/>
</calcChain>
</file>

<file path=xl/sharedStrings.xml><?xml version="1.0" encoding="utf-8"?>
<sst xmlns="http://schemas.openxmlformats.org/spreadsheetml/2006/main" count="285" uniqueCount="101">
  <si>
    <t/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</si>
  <si>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</si>
  <si>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</si>
  <si>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</si>
  <si>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</si>
  <si>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</si>
  <si>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</si>
  <si>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</si>
  <si>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</si>
  <si>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</si>
  <si>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</si>
  <si>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</si>
  <si>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</si>
  <si>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</si>
  <si>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</si>
  <si>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</si>
  <si>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</si>
  <si>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</si>
  <si>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</si>
  <si>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</si>
  <si>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</si>
  <si>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</si>
  <si>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</si>
  <si>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</si>
  <si>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</si>
  <si>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</si>
  <si>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</si>
  <si>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</si>
  <si>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</si>
  <si>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</si>
  <si>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</si>
  <si>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</si>
  <si>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</si>
  <si>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</si>
  <si>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</si>
  <si>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</si>
  <si>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</si>
  <si>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</si>
  <si>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</si>
  <si>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</si>
  <si>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</si>
  <si>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</si>
  <si>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</si>
  <si>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list č. 2</t>
  </si>
  <si>
    <t>list č. 4</t>
  </si>
  <si>
    <t>list č. 3</t>
  </si>
  <si>
    <t>list 2</t>
  </si>
  <si>
    <t>list 3</t>
  </si>
  <si>
    <t>V Kolíně dne</t>
  </si>
  <si>
    <t>dne</t>
  </si>
  <si>
    <t>objednatel:</t>
  </si>
  <si>
    <t>zhotovitel:</t>
  </si>
  <si>
    <t>město Kolín</t>
  </si>
  <si>
    <t>zast. Ing. Josefem Michalčíkem,</t>
  </si>
  <si>
    <t>vedoucím odboru OSBN</t>
  </si>
  <si>
    <t>002 35 440</t>
  </si>
  <si>
    <t>CZ 002 35 440</t>
  </si>
  <si>
    <t>280 12</t>
  </si>
  <si>
    <t>jednatelem</t>
  </si>
  <si>
    <t>Celkem Kč</t>
  </si>
  <si>
    <t>kpl</t>
  </si>
  <si>
    <t>firma</t>
  </si>
  <si>
    <t>mb</t>
  </si>
  <si>
    <t>MŠ Jeronýmova – rekonstrukce soc. zázemí ve 4 třídách</t>
  </si>
  <si>
    <t>MŠ Jeronýmova, Jeronýmova 772, Kolín IV.</t>
  </si>
  <si>
    <t>pavilon A - soc. zařízení třídy ve 2.NP</t>
  </si>
  <si>
    <t>boiler OKCE el 160 l, stoj.</t>
  </si>
  <si>
    <t>recyklační poplatek</t>
  </si>
  <si>
    <t>--</t>
  </si>
  <si>
    <t>sprchová baterie (typově Metalia 55060.0 chrom)</t>
  </si>
  <si>
    <t>trubka PPr CT 25 EVO PN22</t>
  </si>
  <si>
    <t>fitinky - 15* koleno PPr 90°-25 mm, 1*T-kus 3/4" mosaz, 2* šroubení 4300 3/4" přímé, 4* nástěnka PPr FZD 20-1/2", 5* střik PPr DG-FZD 25-1/2", 2* kul. kohout 1500 3/4", 10* koleno PPr 90°-20 mm, 6* vsuvka 3/4" mosaz, 6* koleno 3/4" MF mosaz, 1* redukce 2"x1" mosaz, 1* redukce 1"x3/4" mosaz, 2* konopí Loctite 55-160 m</t>
  </si>
  <si>
    <t>izolace návleková Tubex 28x15 mm</t>
  </si>
  <si>
    <t>ks</t>
  </si>
  <si>
    <t>drobný pomocný a kompletační materiál</t>
  </si>
  <si>
    <t>tlaková zkouška + proplach potrubí</t>
  </si>
  <si>
    <t>montážní práce instalaterské</t>
  </si>
  <si>
    <t>bourací práce,  vč. sekání drážek a vrtání prostupů</t>
  </si>
  <si>
    <t>likvidace odpadu, skládkovné</t>
  </si>
  <si>
    <t>objímka s gumovou vložkou 1" / 31-38</t>
  </si>
  <si>
    <t>práce stavební</t>
  </si>
  <si>
    <t>dodávka stavebního meteriálu</t>
  </si>
  <si>
    <t>práce elektro</t>
  </si>
  <si>
    <t>práce obkladačské</t>
  </si>
  <si>
    <t>práce sádrokartonářské</t>
  </si>
  <si>
    <t>přesun hmot vnitrostaveništní do 100 m do podlaží</t>
  </si>
  <si>
    <t>přesun materiálu a pracovních kapacit</t>
  </si>
  <si>
    <t>úklid po stavbě na chodbách a společných prostorech</t>
  </si>
  <si>
    <t>režijní náklady a VRN</t>
  </si>
  <si>
    <t>další náklady neuvedené ve výkazu výměr</t>
  </si>
  <si>
    <t>dodávka obkladů</t>
  </si>
  <si>
    <t>pavilon A - třída ve 2.NP + třída v 1.NP</t>
  </si>
  <si>
    <t>MŠ Jeronýmova, pavilon A - třída ve 2.NP</t>
  </si>
  <si>
    <t>pavilon A - soc. zařízení třídy v 1.NP</t>
  </si>
  <si>
    <t>MŠ Jeronýmova, pavilon A - třída v 1.NP</t>
  </si>
  <si>
    <t>pavilon B - třída ve 2.NP + třída v 1.NP</t>
  </si>
  <si>
    <t>pavilon B - soc. zařízení třídy ve 2.NP</t>
  </si>
  <si>
    <t>MŠ Jeronýmova, pavilon B - třída ve 2.NP</t>
  </si>
  <si>
    <t>pavilon B - soc. zařízení třídy v 1.NP</t>
  </si>
  <si>
    <t>MŠ Jeronýmova, pavilon B - třída v 1.NP</t>
  </si>
  <si>
    <t>zast.: jednatelem,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</si>
</sst>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 x&quot;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8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13" xfId="0" applyBorder="1"/>
    <xf numFmtId="0" fontId="0" fillId="0" borderId="17" xfId="0" applyBorder="1"/>
    <xf numFmtId="0" fontId="6" fillId="2" borderId="17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20" xfId="0" applyBorder="1" applyAlignment="1"/>
    <xf numFmtId="0" fontId="1" fillId="0" borderId="17" xfId="0" applyFont="1" applyBorder="1" applyAlignment="1">
      <alignment horizontal="left" vertical="center" indent="1"/>
    </xf>
    <xf numFmtId="49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indent="1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/>
    <xf numFmtId="0" fontId="0" fillId="0" borderId="22" xfId="0" applyBorder="1" applyAlignment="1">
      <alignment horizontal="right"/>
    </xf>
    <xf numFmtId="0" fontId="0" fillId="0" borderId="24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2" xfId="0" applyBorder="1" applyAlignment="1">
      <alignment horizontal="left"/>
    </xf>
    <xf numFmtId="49" fontId="0" fillId="0" borderId="17" xfId="0" applyNumberFormat="1" applyBorder="1"/>
    <xf numFmtId="49" fontId="0" fillId="0" borderId="25" xfId="0" applyNumberForma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2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5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indent="1"/>
    </xf>
    <xf numFmtId="0" fontId="0" fillId="2" borderId="28" xfId="0" applyFill="1" applyBorder="1"/>
    <xf numFmtId="49" fontId="1" fillId="2" borderId="29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/>
    <xf numFmtId="0" fontId="0" fillId="0" borderId="32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49" fontId="15" fillId="5" borderId="0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4" fontId="2" fillId="3" borderId="7" xfId="0" applyNumberFormat="1" applyFont="1" applyFill="1" applyBorder="1" applyAlignment="1" applyProtection="1">
      <alignment horizontal="right" vertical="center" shrinkToFit="1"/>
      <protection locked="0"/>
    </xf>
    <xf numFmtId="4" fontId="2" fillId="0" borderId="7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4" fontId="2" fillId="0" borderId="7" xfId="0" applyNumberFormat="1" applyFont="1" applyBorder="1" applyAlignment="1">
      <alignment horizontal="right" vertical="center" indent="1" shrinkToFit="1"/>
    </xf>
    <xf numFmtId="4" fontId="1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5" fillId="5" borderId="21" xfId="0" applyNumberFormat="1" applyFont="1" applyFill="1" applyBorder="1" applyAlignment="1">
      <alignment horizontal="right" vertical="center" indent="1"/>
    </xf>
    <xf numFmtId="49" fontId="1" fillId="5" borderId="22" xfId="0" applyNumberFormat="1" applyFont="1" applyFill="1" applyBorder="1" applyAlignment="1">
      <alignment horizontal="right" vertical="center" indent="1"/>
    </xf>
    <xf numFmtId="49" fontId="1" fillId="0" borderId="21" xfId="0" applyNumberFormat="1" applyFont="1" applyBorder="1" applyAlignment="1">
      <alignment horizontal="right" vertical="center" indent="1"/>
    </xf>
    <xf numFmtId="49" fontId="1" fillId="0" borderId="22" xfId="0" applyNumberFormat="1" applyFont="1" applyBorder="1" applyAlignment="1">
      <alignment horizontal="right" vertical="center" indent="1"/>
    </xf>
    <xf numFmtId="49" fontId="15" fillId="5" borderId="18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22" xfId="0" applyNumberFormat="1" applyFont="1" applyFill="1" applyBorder="1" applyAlignment="1">
      <alignment horizontal="left" vertical="center"/>
    </xf>
    <xf numFmtId="1" fontId="0" fillId="0" borderId="22" xfId="0" applyNumberFormat="1" applyFont="1" applyBorder="1" applyAlignment="1">
      <alignment horizontal="right" indent="1"/>
    </xf>
    <xf numFmtId="0" fontId="0" fillId="0" borderId="22" xfId="0" applyFont="1" applyBorder="1" applyAlignment="1">
      <alignment horizontal="right" indent="1"/>
    </xf>
    <xf numFmtId="0" fontId="0" fillId="0" borderId="23" xfId="0" applyFont="1" applyBorder="1" applyAlignment="1">
      <alignment horizontal="right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2" borderId="28" xfId="0" applyNumberFormat="1" applyFont="1" applyFill="1" applyBorder="1" applyAlignment="1">
      <alignment horizontal="right" vertical="center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8" xfId="0" applyNumberFormat="1" applyFont="1" applyBorder="1" applyAlignment="1">
      <alignment horizontal="left" vertical="center" wrapText="1" indent="1"/>
    </xf>
    <xf numFmtId="49" fontId="16" fillId="6" borderId="0" xfId="0" applyNumberFormat="1" applyFont="1" applyFill="1" applyAlignment="1">
      <alignment horizontal="center" vertical="center"/>
    </xf>
    <xf numFmtId="49" fontId="1" fillId="0" borderId="2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left" vertical="center" indent="3"/>
    </xf>
    <xf numFmtId="0" fontId="16" fillId="2" borderId="22" xfId="0" applyNumberFormat="1" applyFont="1" applyFill="1" applyBorder="1" applyAlignment="1">
      <alignment horizontal="left" vertical="center" indent="3"/>
    </xf>
    <xf numFmtId="0" fontId="16" fillId="2" borderId="5" xfId="0" applyNumberFormat="1" applyFont="1" applyFill="1" applyBorder="1" applyAlignment="1">
      <alignment horizontal="left" vertical="center" indent="3"/>
    </xf>
    <xf numFmtId="0" fontId="16" fillId="0" borderId="18" xfId="0" applyFont="1" applyBorder="1" applyAlignment="1">
      <alignment horizontal="center" vertical="center"/>
    </xf>
    <xf numFmtId="4" fontId="14" fillId="4" borderId="4" xfId="0" applyNumberFormat="1" applyFont="1" applyFill="1" applyBorder="1" applyAlignment="1">
      <alignment horizontal="right" vertical="center" indent="1"/>
    </xf>
    <xf numFmtId="4" fontId="12" fillId="0" borderId="34" xfId="0" applyNumberFormat="1" applyFont="1" applyBorder="1" applyAlignment="1">
      <alignment horizontal="right" vertical="center" indent="1"/>
    </xf>
    <xf numFmtId="49" fontId="12" fillId="0" borderId="34" xfId="0" applyNumberFormat="1" applyFont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  <xf numFmtId="49" fontId="12" fillId="0" borderId="12" xfId="0" applyNumberFormat="1" applyFont="1" applyBorder="1" applyAlignment="1">
      <alignment horizontal="left" vertical="center" indent="1"/>
    </xf>
    <xf numFmtId="49" fontId="12" fillId="0" borderId="7" xfId="0" applyNumberFormat="1" applyFont="1" applyBorder="1" applyAlignment="1">
      <alignment horizontal="left" vertical="center" indent="1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2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4" fillId="0" borderId="0" xfId="0" applyFont="1" applyBorder="1" applyAlignment="1">
      <alignment horizontal="left" indent="4"/>
    </xf>
    <xf numFmtId="0" fontId="2" fillId="0" borderId="8" xfId="0" quotePrefix="1" applyFont="1" applyBorder="1" applyAlignment="1">
      <alignment horizontal="center" vertical="center" shrinkToFit="1"/>
    </xf>
    <xf numFmtId="164" fontId="16" fillId="6" borderId="0" xfId="0" applyNumberFormat="1" applyFont="1" applyFill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%20O&#352;KS/2.1_V&#253;b&#283;rov&#225;%20&#345;&#237;zen&#237;/do%20250%20000,-/2019/04.xx_4.Z&#352;%20Lipansk&#225;%20-%208130%20WC%20d&#237;vky/1.V&#253;zva/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6"/>
  <sheetViews>
    <sheetView showGridLines="0" topLeftCell="B1" zoomScaleNormal="100" zoomScaleSheetLayoutView="75" workbookViewId="0">
      <selection activeCell="I10" sqref="I10:I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73" customWidth="1"/>
    <col min="8" max="8" width="12.7109375" customWidth="1"/>
    <col min="9" max="9" width="12.7109375" style="73" customWidth="1"/>
    <col min="10" max="10" width="6.7109375" style="73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9</v>
      </c>
      <c r="B1" s="98" t="s">
        <v>42</v>
      </c>
      <c r="C1" s="99"/>
      <c r="D1" s="99"/>
      <c r="E1" s="99"/>
      <c r="F1" s="99"/>
      <c r="G1" s="99"/>
      <c r="H1" s="99"/>
      <c r="I1" s="99"/>
      <c r="J1" s="100"/>
    </row>
    <row r="2" spans="1:15" ht="23.25" customHeight="1" x14ac:dyDescent="0.2">
      <c r="A2" s="7"/>
      <c r="B2" s="8" t="s">
        <v>10</v>
      </c>
      <c r="C2" s="9"/>
      <c r="D2" s="101" t="s">
        <v>63</v>
      </c>
      <c r="E2" s="102"/>
      <c r="F2" s="102"/>
      <c r="G2" s="102"/>
      <c r="H2" s="102"/>
      <c r="I2" s="102"/>
      <c r="J2" s="103"/>
      <c r="O2" s="10"/>
    </row>
    <row r="3" spans="1:15" ht="23.25" customHeight="1" x14ac:dyDescent="0.2">
      <c r="A3" s="7"/>
      <c r="B3" s="11" t="s">
        <v>11</v>
      </c>
      <c r="C3" s="12"/>
      <c r="D3" s="104" t="s">
        <v>64</v>
      </c>
      <c r="E3" s="105"/>
      <c r="F3" s="105"/>
      <c r="G3" s="105"/>
      <c r="H3" s="105"/>
      <c r="I3" s="105"/>
      <c r="J3" s="106"/>
    </row>
    <row r="4" spans="1:15" ht="18" customHeight="1" x14ac:dyDescent="0.2">
      <c r="A4" s="7"/>
      <c r="B4" s="13" t="s">
        <v>12</v>
      </c>
      <c r="C4" s="14"/>
      <c r="D4" s="15" t="s">
        <v>13</v>
      </c>
      <c r="E4" s="79"/>
      <c r="F4" s="79"/>
      <c r="G4" s="79"/>
      <c r="H4" s="17" t="s">
        <v>14</v>
      </c>
      <c r="I4" s="15" t="s">
        <v>55</v>
      </c>
      <c r="J4" s="18"/>
    </row>
    <row r="5" spans="1:15" ht="15" customHeight="1" x14ac:dyDescent="0.2">
      <c r="A5" s="7"/>
      <c r="B5" s="19"/>
      <c r="C5" s="79"/>
      <c r="D5" s="15" t="s">
        <v>15</v>
      </c>
      <c r="E5" s="79"/>
      <c r="F5" s="79"/>
      <c r="G5" s="79"/>
      <c r="H5" s="17" t="s">
        <v>16</v>
      </c>
      <c r="I5" s="15" t="s">
        <v>56</v>
      </c>
      <c r="J5" s="18"/>
    </row>
    <row r="6" spans="1:15" ht="15" customHeight="1" x14ac:dyDescent="0.2">
      <c r="A6" s="7"/>
      <c r="B6" s="109" t="s">
        <v>57</v>
      </c>
      <c r="C6" s="110"/>
      <c r="D6" s="20" t="s">
        <v>17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18</v>
      </c>
      <c r="C7" s="14"/>
      <c r="D7" s="24"/>
      <c r="E7" s="14"/>
      <c r="F7" s="14"/>
      <c r="G7" s="25"/>
      <c r="H7" s="17" t="s">
        <v>14</v>
      </c>
      <c r="I7" s="26"/>
      <c r="J7" s="18"/>
    </row>
    <row r="8" spans="1:15" ht="15" customHeight="1" x14ac:dyDescent="0.2">
      <c r="A8" s="7"/>
      <c r="B8" s="7"/>
      <c r="C8" s="14"/>
      <c r="D8" s="24"/>
      <c r="E8" s="14"/>
      <c r="F8" s="14"/>
      <c r="G8" s="25"/>
      <c r="H8" s="17" t="s">
        <v>16</v>
      </c>
      <c r="I8" s="26"/>
      <c r="J8" s="18"/>
    </row>
    <row r="9" spans="1:15" ht="15" customHeight="1" x14ac:dyDescent="0.2">
      <c r="A9" s="7"/>
      <c r="B9" s="27"/>
      <c r="C9" s="28"/>
      <c r="D9" s="29"/>
      <c r="E9" s="30"/>
      <c r="F9" s="30"/>
      <c r="G9" s="31"/>
      <c r="H9" s="31"/>
      <c r="I9" s="32"/>
      <c r="J9" s="23"/>
    </row>
    <row r="10" spans="1:15" ht="18" customHeight="1" x14ac:dyDescent="0.2">
      <c r="A10" s="7"/>
      <c r="B10" s="13" t="s">
        <v>19</v>
      </c>
      <c r="C10" s="14"/>
      <c r="D10" s="111"/>
      <c r="E10" s="111"/>
      <c r="F10" s="111"/>
      <c r="G10" s="111"/>
      <c r="H10" s="17" t="s">
        <v>14</v>
      </c>
      <c r="I10" s="85"/>
      <c r="J10" s="18"/>
    </row>
    <row r="11" spans="1:15" ht="15" customHeight="1" x14ac:dyDescent="0.2">
      <c r="A11" s="7"/>
      <c r="B11" s="19"/>
      <c r="C11" s="16"/>
      <c r="D11" s="112"/>
      <c r="E11" s="112"/>
      <c r="F11" s="112"/>
      <c r="G11" s="112"/>
      <c r="H11" s="17" t="s">
        <v>16</v>
      </c>
      <c r="I11" s="85"/>
      <c r="J11" s="18"/>
    </row>
    <row r="12" spans="1:15" ht="15" customHeight="1" x14ac:dyDescent="0.2">
      <c r="A12" s="7"/>
      <c r="B12" s="107"/>
      <c r="C12" s="108"/>
      <c r="D12" s="113"/>
      <c r="E12" s="113"/>
      <c r="F12" s="113"/>
      <c r="G12" s="113"/>
      <c r="H12" s="22"/>
      <c r="I12" s="21"/>
      <c r="J12" s="23"/>
    </row>
    <row r="13" spans="1:15" ht="18" customHeight="1" x14ac:dyDescent="0.2">
      <c r="A13" s="7"/>
      <c r="B13" s="33" t="s">
        <v>20</v>
      </c>
      <c r="C13" s="34"/>
      <c r="D13" s="35"/>
      <c r="E13" s="36"/>
      <c r="F13" s="36"/>
      <c r="G13" s="36"/>
      <c r="H13" s="37"/>
      <c r="I13" s="36"/>
      <c r="J13" s="38"/>
    </row>
    <row r="14" spans="1:15" ht="18" customHeight="1" x14ac:dyDescent="0.2">
      <c r="A14" s="7"/>
      <c r="B14" s="27" t="s">
        <v>21</v>
      </c>
      <c r="C14" s="39"/>
      <c r="D14" s="31"/>
      <c r="E14" s="114"/>
      <c r="F14" s="114"/>
      <c r="G14" s="115"/>
      <c r="H14" s="115"/>
      <c r="I14" s="115" t="s">
        <v>2</v>
      </c>
      <c r="J14" s="116"/>
    </row>
    <row r="15" spans="1:15" ht="23.25" customHeight="1" x14ac:dyDescent="0.2">
      <c r="A15" s="40" t="s">
        <v>22</v>
      </c>
      <c r="B15" s="41" t="s">
        <v>22</v>
      </c>
      <c r="C15" s="42"/>
      <c r="D15" s="43"/>
      <c r="E15" s="117"/>
      <c r="F15" s="118"/>
      <c r="G15" s="117"/>
      <c r="H15" s="118"/>
      <c r="I15" s="117">
        <v>0</v>
      </c>
      <c r="J15" s="119"/>
    </row>
    <row r="16" spans="1:15" ht="23.25" customHeight="1" x14ac:dyDescent="0.2">
      <c r="A16" s="40" t="s">
        <v>23</v>
      </c>
      <c r="B16" s="41" t="s">
        <v>23</v>
      </c>
      <c r="C16" s="42"/>
      <c r="D16" s="43"/>
      <c r="E16" s="117"/>
      <c r="F16" s="118"/>
      <c r="G16" s="117"/>
      <c r="H16" s="118"/>
      <c r="I16" s="117">
        <f>Rekapitulace!F10</f>
        <v>0</v>
      </c>
      <c r="J16" s="119"/>
    </row>
    <row r="17" spans="1:52" ht="23.25" customHeight="1" x14ac:dyDescent="0.2">
      <c r="A17" s="40" t="s">
        <v>24</v>
      </c>
      <c r="B17" s="41" t="s">
        <v>24</v>
      </c>
      <c r="C17" s="42"/>
      <c r="D17" s="43"/>
      <c r="E17" s="117"/>
      <c r="F17" s="118"/>
      <c r="G17" s="117"/>
      <c r="H17" s="118"/>
      <c r="I17" s="117">
        <v>0</v>
      </c>
      <c r="J17" s="119"/>
    </row>
    <row r="18" spans="1:52" ht="23.25" customHeight="1" x14ac:dyDescent="0.2">
      <c r="A18" s="40" t="s">
        <v>25</v>
      </c>
      <c r="B18" s="41" t="s">
        <v>26</v>
      </c>
      <c r="C18" s="42"/>
      <c r="D18" s="43"/>
      <c r="E18" s="117"/>
      <c r="F18" s="118"/>
      <c r="G18" s="117"/>
      <c r="H18" s="118"/>
      <c r="I18" s="117">
        <v>0</v>
      </c>
      <c r="J18" s="119"/>
    </row>
    <row r="19" spans="1:52" ht="23.25" customHeight="1" x14ac:dyDescent="0.2">
      <c r="A19" s="40" t="s">
        <v>27</v>
      </c>
      <c r="B19" s="41" t="s">
        <v>28</v>
      </c>
      <c r="C19" s="42"/>
      <c r="D19" s="43"/>
      <c r="E19" s="117"/>
      <c r="F19" s="118"/>
      <c r="G19" s="117"/>
      <c r="H19" s="118"/>
      <c r="I19" s="117">
        <v>0</v>
      </c>
      <c r="J19" s="119"/>
    </row>
    <row r="20" spans="1:52" ht="23.25" customHeight="1" x14ac:dyDescent="0.2">
      <c r="A20" s="7"/>
      <c r="B20" s="44" t="s">
        <v>2</v>
      </c>
      <c r="C20" s="45"/>
      <c r="D20" s="46"/>
      <c r="E20" s="122"/>
      <c r="F20" s="123"/>
      <c r="G20" s="122"/>
      <c r="H20" s="123"/>
      <c r="I20" s="122">
        <f>SUM(I15:J19)</f>
        <v>0</v>
      </c>
      <c r="J20" s="124"/>
    </row>
    <row r="21" spans="1:52" ht="33" customHeight="1" x14ac:dyDescent="0.2">
      <c r="A21" s="7"/>
      <c r="B21" s="47" t="s">
        <v>29</v>
      </c>
      <c r="C21" s="42"/>
      <c r="D21" s="43"/>
      <c r="E21" s="48"/>
      <c r="F21" s="49"/>
      <c r="G21" s="50"/>
      <c r="H21" s="50"/>
      <c r="I21" s="50"/>
      <c r="J21" s="51"/>
    </row>
    <row r="22" spans="1:52" ht="23.25" customHeight="1" x14ac:dyDescent="0.2">
      <c r="A22" s="7"/>
      <c r="B22" s="52" t="s">
        <v>30</v>
      </c>
      <c r="C22" s="42"/>
      <c r="D22" s="43"/>
      <c r="E22" s="53">
        <v>15</v>
      </c>
      <c r="F22" s="49" t="s">
        <v>31</v>
      </c>
      <c r="G22" s="120">
        <f>0</f>
        <v>0</v>
      </c>
      <c r="H22" s="121"/>
      <c r="I22" s="121"/>
      <c r="J22" s="51" t="str">
        <f t="shared" ref="J22:J26" si="0">Mena</f>
        <v>CZK</v>
      </c>
    </row>
    <row r="23" spans="1:52" ht="23.25" customHeight="1" x14ac:dyDescent="0.2">
      <c r="A23" s="7"/>
      <c r="B23" s="52" t="s">
        <v>32</v>
      </c>
      <c r="C23" s="42"/>
      <c r="D23" s="43"/>
      <c r="E23" s="53">
        <f>SazbaDPH1</f>
        <v>15</v>
      </c>
      <c r="F23" s="49" t="s">
        <v>31</v>
      </c>
      <c r="G23" s="125">
        <f>ZakladDPHSni*SazbaDPH1/100</f>
        <v>0</v>
      </c>
      <c r="H23" s="126"/>
      <c r="I23" s="126"/>
      <c r="J23" s="51" t="str">
        <f t="shared" si="0"/>
        <v>CZK</v>
      </c>
    </row>
    <row r="24" spans="1:52" ht="23.25" customHeight="1" x14ac:dyDescent="0.2">
      <c r="A24" s="7"/>
      <c r="B24" s="52" t="s">
        <v>33</v>
      </c>
      <c r="C24" s="42"/>
      <c r="D24" s="43"/>
      <c r="E24" s="53">
        <v>21</v>
      </c>
      <c r="F24" s="49" t="s">
        <v>31</v>
      </c>
      <c r="G24" s="120">
        <f>I20</f>
        <v>0</v>
      </c>
      <c r="H24" s="121"/>
      <c r="I24" s="121"/>
      <c r="J24" s="51" t="str">
        <f t="shared" si="0"/>
        <v>CZK</v>
      </c>
    </row>
    <row r="25" spans="1:52" ht="23.25" customHeight="1" x14ac:dyDescent="0.2">
      <c r="A25" s="7"/>
      <c r="B25" s="54" t="s">
        <v>34</v>
      </c>
      <c r="C25" s="55"/>
      <c r="D25" s="56"/>
      <c r="E25" s="57">
        <f>SazbaDPH2</f>
        <v>21</v>
      </c>
      <c r="F25" s="58" t="s">
        <v>31</v>
      </c>
      <c r="G25" s="128">
        <f>ZakladDPHZakl*0.21</f>
        <v>0</v>
      </c>
      <c r="H25" s="129"/>
      <c r="I25" s="129"/>
      <c r="J25" s="59" t="str">
        <f t="shared" si="0"/>
        <v>CZK</v>
      </c>
    </row>
    <row r="26" spans="1:52" ht="23.25" customHeight="1" thickBot="1" x14ac:dyDescent="0.25">
      <c r="A26" s="7"/>
      <c r="B26" s="60" t="s">
        <v>35</v>
      </c>
      <c r="C26" s="61"/>
      <c r="D26" s="62"/>
      <c r="E26" s="61"/>
      <c r="F26" s="63"/>
      <c r="G26" s="130">
        <f>ROUND(DPHZakl,0)-DPHZakl</f>
        <v>0</v>
      </c>
      <c r="H26" s="130"/>
      <c r="I26" s="130"/>
      <c r="J26" s="64" t="str">
        <f t="shared" si="0"/>
        <v>CZK</v>
      </c>
    </row>
    <row r="27" spans="1:52" ht="27.75" customHeight="1" thickBot="1" x14ac:dyDescent="0.25">
      <c r="A27" s="7"/>
      <c r="B27" s="65" t="s">
        <v>36</v>
      </c>
      <c r="C27" s="66"/>
      <c r="D27" s="66"/>
      <c r="E27" s="66"/>
      <c r="F27" s="66"/>
      <c r="G27" s="131">
        <f>ZakladDPHSni+DPHSni+ZakladDPHZakl+DPHZakl+Zaokrouhleni</f>
        <v>0</v>
      </c>
      <c r="H27" s="131"/>
      <c r="I27" s="131"/>
      <c r="J27" s="67" t="s">
        <v>37</v>
      </c>
    </row>
    <row r="28" spans="1:52" ht="12.75" customHeight="1" x14ac:dyDescent="0.2">
      <c r="A28" s="7"/>
      <c r="B28" s="7"/>
      <c r="C28" s="14"/>
      <c r="D28" s="14"/>
      <c r="E28" s="14"/>
      <c r="F28" s="14"/>
      <c r="G28" s="25"/>
      <c r="H28" s="14"/>
      <c r="I28" s="25"/>
      <c r="J28" s="68"/>
    </row>
    <row r="29" spans="1:52" ht="13.5" customHeight="1" thickBot="1" x14ac:dyDescent="0.25">
      <c r="A29" s="69"/>
      <c r="B29" s="69"/>
      <c r="C29" s="70"/>
      <c r="D29" s="70"/>
      <c r="E29" s="70"/>
      <c r="F29" s="70"/>
      <c r="G29" s="71"/>
      <c r="H29" s="70"/>
      <c r="I29" s="71"/>
      <c r="J29" s="72"/>
    </row>
    <row r="32" spans="1:52" x14ac:dyDescent="0.2">
      <c r="B32" s="127"/>
      <c r="C32" s="127"/>
      <c r="D32" s="127"/>
      <c r="E32" s="127"/>
      <c r="F32" s="127"/>
      <c r="G32" s="127"/>
      <c r="H32" s="127"/>
      <c r="I32" s="127"/>
      <c r="J32" s="127"/>
      <c r="AZ32" s="74">
        <f>B32</f>
        <v>0</v>
      </c>
    </row>
    <row r="33" spans="2:52" x14ac:dyDescent="0.2">
      <c r="B33" s="127"/>
      <c r="C33" s="127"/>
      <c r="D33" s="127"/>
      <c r="E33" s="127"/>
      <c r="F33" s="127"/>
      <c r="G33" s="127"/>
      <c r="H33" s="127"/>
      <c r="I33" s="127"/>
      <c r="J33" s="127"/>
      <c r="AZ33" s="74">
        <f>B33</f>
        <v>0</v>
      </c>
    </row>
    <row r="34" spans="2:52" x14ac:dyDescent="0.2">
      <c r="B34" s="127"/>
      <c r="C34" s="127"/>
      <c r="D34" s="127"/>
      <c r="E34" s="127"/>
      <c r="F34" s="127"/>
      <c r="G34" s="127"/>
      <c r="H34" s="127"/>
      <c r="I34" s="127"/>
      <c r="J34" s="127"/>
      <c r="AZ34" s="74">
        <f>B34</f>
        <v>0</v>
      </c>
    </row>
    <row r="36" spans="2:52" x14ac:dyDescent="0.2">
      <c r="F36" s="76"/>
      <c r="G36" s="77"/>
      <c r="H36" s="76"/>
      <c r="I36" s="77"/>
      <c r="J36" s="77"/>
    </row>
  </sheetData>
  <mergeCells count="38">
    <mergeCell ref="B34:J34"/>
    <mergeCell ref="G25:I25"/>
    <mergeCell ref="G26:I26"/>
    <mergeCell ref="G27:I27"/>
    <mergeCell ref="B32:J32"/>
    <mergeCell ref="B33:J33"/>
    <mergeCell ref="G24:I24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G22:I22"/>
    <mergeCell ref="G23:I23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B1:J1"/>
    <mergeCell ref="D2:J2"/>
    <mergeCell ref="D3:J3"/>
    <mergeCell ref="B12:C12"/>
    <mergeCell ref="B6:C6"/>
    <mergeCell ref="D10:G10"/>
    <mergeCell ref="D11:G11"/>
    <mergeCell ref="D12:G12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54"/>
  <sheetViews>
    <sheetView topLeftCell="A22" workbookViewId="0">
      <selection activeCell="F33" sqref="F33:F52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0" t="s">
        <v>42</v>
      </c>
      <c r="B1" s="141"/>
      <c r="C1" s="141"/>
      <c r="D1" s="141"/>
      <c r="E1" s="141"/>
      <c r="F1" s="142" t="s">
        <v>43</v>
      </c>
      <c r="G1" s="143"/>
      <c r="H1" s="2"/>
      <c r="I1" s="2"/>
    </row>
    <row r="2" spans="1:19" ht="15" customHeight="1" x14ac:dyDescent="0.2">
      <c r="A2" s="80"/>
      <c r="B2" s="78"/>
      <c r="C2" s="137" t="s">
        <v>91</v>
      </c>
      <c r="D2" s="138"/>
      <c r="E2" s="138"/>
      <c r="F2" s="138"/>
      <c r="G2" s="139"/>
      <c r="H2" s="2"/>
      <c r="I2" s="2"/>
    </row>
    <row r="3" spans="1:19" ht="15" customHeight="1" x14ac:dyDescent="0.2">
      <c r="A3" s="81"/>
      <c r="B3" s="82"/>
      <c r="C3" s="135" t="s">
        <v>64</v>
      </c>
      <c r="D3" s="135"/>
      <c r="E3" s="135"/>
      <c r="F3" s="135"/>
      <c r="G3" s="136"/>
      <c r="H3" s="2"/>
      <c r="I3" s="2"/>
      <c r="S3" t="s">
        <v>8</v>
      </c>
    </row>
    <row r="4" spans="1:19" s="89" customFormat="1" ht="4.5" customHeight="1" x14ac:dyDescent="0.2">
      <c r="A4" s="149"/>
      <c r="B4" s="149"/>
      <c r="C4" s="149"/>
      <c r="D4" s="149"/>
      <c r="E4" s="149"/>
      <c r="F4" s="149"/>
      <c r="G4" s="149"/>
    </row>
    <row r="5" spans="1:19" s="97" customFormat="1" ht="21" customHeight="1" x14ac:dyDescent="0.2">
      <c r="A5" s="93" t="s">
        <v>7</v>
      </c>
      <c r="B5" s="144" t="s">
        <v>6</v>
      </c>
      <c r="C5" s="145"/>
      <c r="D5" s="93" t="s">
        <v>5</v>
      </c>
      <c r="E5" s="93" t="s">
        <v>4</v>
      </c>
      <c r="F5" s="94" t="s">
        <v>3</v>
      </c>
      <c r="G5" s="95" t="s">
        <v>59</v>
      </c>
      <c r="H5" s="96"/>
      <c r="I5" s="96"/>
    </row>
    <row r="6" spans="1:19" ht="21" customHeight="1" x14ac:dyDescent="0.2">
      <c r="A6" s="134" t="s">
        <v>65</v>
      </c>
      <c r="B6" s="134"/>
      <c r="C6" s="134"/>
      <c r="D6" s="134"/>
      <c r="E6" s="177"/>
      <c r="F6" s="177"/>
      <c r="G6" s="177"/>
      <c r="H6" s="2"/>
      <c r="I6" s="2"/>
    </row>
    <row r="7" spans="1:19" x14ac:dyDescent="0.2">
      <c r="A7" s="5">
        <f>1+0</f>
        <v>1</v>
      </c>
      <c r="B7" s="132" t="s">
        <v>66</v>
      </c>
      <c r="C7" s="133"/>
      <c r="D7" s="86" t="s">
        <v>60</v>
      </c>
      <c r="E7" s="90">
        <v>1</v>
      </c>
      <c r="F7" s="87"/>
      <c r="G7" s="88">
        <f>ROUND(E7*F7,0)</f>
        <v>0</v>
      </c>
      <c r="S7" t="s">
        <v>1</v>
      </c>
    </row>
    <row r="8" spans="1:19" x14ac:dyDescent="0.2">
      <c r="A8" s="5">
        <f>1+A7</f>
        <v>2</v>
      </c>
      <c r="B8" s="132" t="s">
        <v>67</v>
      </c>
      <c r="C8" s="133"/>
      <c r="D8" s="176" t="s">
        <v>68</v>
      </c>
      <c r="E8" s="90">
        <v>1</v>
      </c>
      <c r="F8" s="87"/>
      <c r="G8" s="88">
        <f t="shared" ref="G8:G9" si="0">ROUND(E8*F8,0)</f>
        <v>0</v>
      </c>
    </row>
    <row r="9" spans="1:19" x14ac:dyDescent="0.2">
      <c r="A9" s="5">
        <f t="shared" ref="A9" si="1">1+A8</f>
        <v>3</v>
      </c>
      <c r="B9" s="132" t="s">
        <v>69</v>
      </c>
      <c r="C9" s="133"/>
      <c r="D9" s="86" t="s">
        <v>60</v>
      </c>
      <c r="E9" s="90">
        <v>1</v>
      </c>
      <c r="F9" s="87"/>
      <c r="G9" s="88">
        <f t="shared" si="0"/>
        <v>0</v>
      </c>
    </row>
    <row r="10" spans="1:19" x14ac:dyDescent="0.2">
      <c r="A10" s="5">
        <f>1+A9</f>
        <v>4</v>
      </c>
      <c r="B10" s="132" t="s">
        <v>70</v>
      </c>
      <c r="C10" s="133"/>
      <c r="D10" s="86" t="s">
        <v>62</v>
      </c>
      <c r="E10" s="90">
        <v>14</v>
      </c>
      <c r="F10" s="87"/>
      <c r="G10" s="88">
        <f>ROUND(E10*F10,0)</f>
        <v>0</v>
      </c>
      <c r="S10" t="s">
        <v>1</v>
      </c>
    </row>
    <row r="11" spans="1:19" x14ac:dyDescent="0.2">
      <c r="A11" s="5">
        <f t="shared" ref="A11:A28" si="2">1+A10</f>
        <v>5</v>
      </c>
      <c r="B11" s="132" t="s">
        <v>72</v>
      </c>
      <c r="C11" s="133"/>
      <c r="D11" s="86" t="s">
        <v>62</v>
      </c>
      <c r="E11" s="90">
        <v>14</v>
      </c>
      <c r="F11" s="87"/>
      <c r="G11" s="88">
        <f t="shared" ref="G11:G29" si="3">ROUND(E11*F11,0)</f>
        <v>0</v>
      </c>
    </row>
    <row r="12" spans="1:19" ht="60" customHeight="1" x14ac:dyDescent="0.2">
      <c r="A12" s="5">
        <f t="shared" si="2"/>
        <v>6</v>
      </c>
      <c r="B12" s="132" t="s">
        <v>71</v>
      </c>
      <c r="C12" s="133"/>
      <c r="D12" s="86" t="s">
        <v>60</v>
      </c>
      <c r="E12" s="90">
        <v>1</v>
      </c>
      <c r="F12" s="87"/>
      <c r="G12" s="88">
        <f t="shared" si="3"/>
        <v>0</v>
      </c>
    </row>
    <row r="13" spans="1:19" x14ac:dyDescent="0.2">
      <c r="A13" s="5">
        <f t="shared" si="2"/>
        <v>7</v>
      </c>
      <c r="B13" s="132" t="s">
        <v>79</v>
      </c>
      <c r="C13" s="133"/>
      <c r="D13" s="86" t="s">
        <v>73</v>
      </c>
      <c r="E13" s="90">
        <v>14</v>
      </c>
      <c r="F13" s="87"/>
      <c r="G13" s="88">
        <f t="shared" si="3"/>
        <v>0</v>
      </c>
    </row>
    <row r="14" spans="1:19" x14ac:dyDescent="0.2">
      <c r="A14" s="5">
        <f t="shared" si="2"/>
        <v>8</v>
      </c>
      <c r="B14" s="132" t="s">
        <v>74</v>
      </c>
      <c r="C14" s="133"/>
      <c r="D14" s="86" t="s">
        <v>60</v>
      </c>
      <c r="E14" s="90">
        <v>1</v>
      </c>
      <c r="F14" s="87"/>
      <c r="G14" s="88">
        <f t="shared" ref="G14" si="4">ROUND(E14*F14,0)</f>
        <v>0</v>
      </c>
    </row>
    <row r="15" spans="1:19" ht="12.75" customHeight="1" x14ac:dyDescent="0.2">
      <c r="A15" s="5">
        <f t="shared" si="2"/>
        <v>9</v>
      </c>
      <c r="B15" s="132" t="s">
        <v>76</v>
      </c>
      <c r="C15" s="133"/>
      <c r="D15" s="86" t="s">
        <v>60</v>
      </c>
      <c r="E15" s="90">
        <v>1</v>
      </c>
      <c r="F15" s="87"/>
      <c r="G15" s="88">
        <f t="shared" si="3"/>
        <v>0</v>
      </c>
    </row>
    <row r="16" spans="1:19" x14ac:dyDescent="0.2">
      <c r="A16" s="5">
        <f t="shared" si="2"/>
        <v>10</v>
      </c>
      <c r="B16" s="132" t="s">
        <v>75</v>
      </c>
      <c r="C16" s="133"/>
      <c r="D16" s="86" t="s">
        <v>60</v>
      </c>
      <c r="E16" s="90">
        <v>1</v>
      </c>
      <c r="F16" s="87"/>
      <c r="G16" s="88">
        <f t="shared" si="3"/>
        <v>0</v>
      </c>
    </row>
    <row r="17" spans="1:9" x14ac:dyDescent="0.2">
      <c r="A17" s="5">
        <f t="shared" si="2"/>
        <v>11</v>
      </c>
      <c r="B17" s="132" t="s">
        <v>77</v>
      </c>
      <c r="C17" s="133"/>
      <c r="D17" s="86" t="s">
        <v>60</v>
      </c>
      <c r="E17" s="90">
        <v>1</v>
      </c>
      <c r="F17" s="87"/>
      <c r="G17" s="88">
        <f t="shared" si="3"/>
        <v>0</v>
      </c>
    </row>
    <row r="18" spans="1:9" ht="12.75" customHeight="1" x14ac:dyDescent="0.2">
      <c r="A18" s="5">
        <f t="shared" si="2"/>
        <v>12</v>
      </c>
      <c r="B18" s="132" t="s">
        <v>78</v>
      </c>
      <c r="C18" s="133"/>
      <c r="D18" s="86" t="s">
        <v>60</v>
      </c>
      <c r="E18" s="90">
        <v>1</v>
      </c>
      <c r="F18" s="87"/>
      <c r="G18" s="88">
        <f t="shared" ref="G18:G19" si="5">ROUND(E18*F18,0)</f>
        <v>0</v>
      </c>
    </row>
    <row r="19" spans="1:9" x14ac:dyDescent="0.2">
      <c r="A19" s="5">
        <f t="shared" si="2"/>
        <v>13</v>
      </c>
      <c r="B19" s="132" t="s">
        <v>80</v>
      </c>
      <c r="C19" s="133"/>
      <c r="D19" s="86" t="s">
        <v>60</v>
      </c>
      <c r="E19" s="90">
        <v>1</v>
      </c>
      <c r="F19" s="87"/>
      <c r="G19" s="88">
        <f t="shared" si="5"/>
        <v>0</v>
      </c>
    </row>
    <row r="20" spans="1:9" x14ac:dyDescent="0.2">
      <c r="A20" s="5">
        <f t="shared" si="2"/>
        <v>14</v>
      </c>
      <c r="B20" s="132" t="s">
        <v>81</v>
      </c>
      <c r="C20" s="133"/>
      <c r="D20" s="86" t="s">
        <v>60</v>
      </c>
      <c r="E20" s="90">
        <v>1</v>
      </c>
      <c r="F20" s="87"/>
      <c r="G20" s="88">
        <f t="shared" si="3"/>
        <v>0</v>
      </c>
    </row>
    <row r="21" spans="1:9" ht="12.75" customHeight="1" x14ac:dyDescent="0.2">
      <c r="A21" s="5">
        <f t="shared" si="2"/>
        <v>15</v>
      </c>
      <c r="B21" s="132" t="s">
        <v>82</v>
      </c>
      <c r="C21" s="133"/>
      <c r="D21" s="86" t="s">
        <v>60</v>
      </c>
      <c r="E21" s="90">
        <v>1</v>
      </c>
      <c r="F21" s="87"/>
      <c r="G21" s="88">
        <f t="shared" ref="G21" si="6">ROUND(E21*F21,0)</f>
        <v>0</v>
      </c>
    </row>
    <row r="22" spans="1:9" x14ac:dyDescent="0.2">
      <c r="A22" s="5">
        <f t="shared" si="2"/>
        <v>16</v>
      </c>
      <c r="B22" s="132" t="s">
        <v>83</v>
      </c>
      <c r="C22" s="133"/>
      <c r="D22" s="86" t="s">
        <v>60</v>
      </c>
      <c r="E22" s="90">
        <v>1</v>
      </c>
      <c r="F22" s="87"/>
      <c r="G22" s="88">
        <f t="shared" si="3"/>
        <v>0</v>
      </c>
    </row>
    <row r="23" spans="1:9" x14ac:dyDescent="0.2">
      <c r="A23" s="5">
        <f t="shared" si="2"/>
        <v>17</v>
      </c>
      <c r="B23" s="132" t="s">
        <v>90</v>
      </c>
      <c r="C23" s="133"/>
      <c r="D23" s="86" t="s">
        <v>60</v>
      </c>
      <c r="E23" s="90">
        <v>1</v>
      </c>
      <c r="F23" s="87"/>
      <c r="G23" s="88">
        <f t="shared" si="3"/>
        <v>0</v>
      </c>
    </row>
    <row r="24" spans="1:9" ht="12.75" customHeight="1" x14ac:dyDescent="0.2">
      <c r="A24" s="5">
        <f t="shared" si="2"/>
        <v>18</v>
      </c>
      <c r="B24" s="132" t="s">
        <v>84</v>
      </c>
      <c r="C24" s="133"/>
      <c r="D24" s="86" t="s">
        <v>60</v>
      </c>
      <c r="E24" s="90">
        <v>1</v>
      </c>
      <c r="F24" s="87"/>
      <c r="G24" s="88">
        <f t="shared" si="3"/>
        <v>0</v>
      </c>
    </row>
    <row r="25" spans="1:9" ht="12.75" customHeight="1" x14ac:dyDescent="0.2">
      <c r="A25" s="5">
        <f t="shared" si="2"/>
        <v>19</v>
      </c>
      <c r="B25" s="132" t="s">
        <v>85</v>
      </c>
      <c r="C25" s="133"/>
      <c r="D25" s="86" t="s">
        <v>60</v>
      </c>
      <c r="E25" s="90">
        <v>1</v>
      </c>
      <c r="F25" s="87"/>
      <c r="G25" s="88">
        <f t="shared" si="3"/>
        <v>0</v>
      </c>
    </row>
    <row r="26" spans="1:9" ht="12.75" customHeight="1" x14ac:dyDescent="0.2">
      <c r="A26" s="5">
        <f t="shared" si="2"/>
        <v>20</v>
      </c>
      <c r="B26" s="132" t="s">
        <v>86</v>
      </c>
      <c r="C26" s="133"/>
      <c r="D26" s="86" t="s">
        <v>60</v>
      </c>
      <c r="E26" s="90">
        <v>1</v>
      </c>
      <c r="F26" s="87"/>
      <c r="G26" s="88">
        <f t="shared" si="3"/>
        <v>0</v>
      </c>
    </row>
    <row r="27" spans="1:9" ht="12.75" customHeight="1" x14ac:dyDescent="0.2">
      <c r="A27" s="5">
        <f t="shared" si="2"/>
        <v>21</v>
      </c>
      <c r="B27" s="132" t="s">
        <v>88</v>
      </c>
      <c r="C27" s="133"/>
      <c r="D27" s="86" t="s">
        <v>60</v>
      </c>
      <c r="E27" s="90">
        <v>1</v>
      </c>
      <c r="F27" s="87"/>
      <c r="G27" s="88">
        <f t="shared" si="3"/>
        <v>0</v>
      </c>
    </row>
    <row r="28" spans="1:9" ht="12.75" customHeight="1" x14ac:dyDescent="0.2">
      <c r="A28" s="5">
        <f t="shared" si="2"/>
        <v>22</v>
      </c>
      <c r="B28" s="132" t="s">
        <v>87</v>
      </c>
      <c r="C28" s="133"/>
      <c r="D28" s="86" t="s">
        <v>60</v>
      </c>
      <c r="E28" s="90">
        <v>1</v>
      </c>
      <c r="F28" s="87"/>
      <c r="G28" s="88">
        <f t="shared" si="3"/>
        <v>0</v>
      </c>
    </row>
    <row r="29" spans="1:9" x14ac:dyDescent="0.2">
      <c r="A29" s="5">
        <f t="shared" ref="A29" si="7">1+A28</f>
        <v>23</v>
      </c>
      <c r="B29" s="132" t="s">
        <v>89</v>
      </c>
      <c r="C29" s="133"/>
      <c r="D29" s="86" t="s">
        <v>60</v>
      </c>
      <c r="E29" s="90">
        <v>1</v>
      </c>
      <c r="F29" s="87"/>
      <c r="G29" s="88">
        <f t="shared" si="3"/>
        <v>0</v>
      </c>
    </row>
    <row r="30" spans="1:9" s="92" customFormat="1" ht="24" customHeight="1" x14ac:dyDescent="0.2">
      <c r="A30" s="146" t="s">
        <v>92</v>
      </c>
      <c r="B30" s="147"/>
      <c r="C30" s="147"/>
      <c r="D30" s="147"/>
      <c r="E30" s="147"/>
      <c r="F30" s="148"/>
      <c r="G30" s="91">
        <f>SUM(G7:G29)</f>
        <v>0</v>
      </c>
    </row>
    <row r="31" spans="1:9" s="89" customFormat="1" ht="4.5" customHeight="1" x14ac:dyDescent="0.2">
      <c r="A31" s="149"/>
      <c r="B31" s="149"/>
      <c r="C31" s="149"/>
      <c r="D31" s="149"/>
      <c r="E31" s="149"/>
      <c r="F31" s="149"/>
      <c r="G31" s="149"/>
    </row>
    <row r="32" spans="1:9" ht="21" customHeight="1" x14ac:dyDescent="0.2">
      <c r="A32" s="134" t="s">
        <v>93</v>
      </c>
      <c r="B32" s="134"/>
      <c r="C32" s="134"/>
      <c r="D32" s="134"/>
      <c r="E32" s="177"/>
      <c r="F32" s="177"/>
      <c r="G32" s="177"/>
      <c r="H32" s="2"/>
      <c r="I32" s="2"/>
    </row>
    <row r="33" spans="1:19" ht="12.75" customHeight="1" x14ac:dyDescent="0.2">
      <c r="A33" s="5">
        <f>1+0</f>
        <v>1</v>
      </c>
      <c r="B33" s="132" t="s">
        <v>69</v>
      </c>
      <c r="C33" s="133"/>
      <c r="D33" s="86" t="s">
        <v>60</v>
      </c>
      <c r="E33" s="90">
        <v>1</v>
      </c>
      <c r="F33" s="87"/>
      <c r="G33" s="88">
        <f>ROUND(E33*F33,0)</f>
        <v>0</v>
      </c>
      <c r="S33" t="s">
        <v>1</v>
      </c>
    </row>
    <row r="34" spans="1:19" ht="12.75" customHeight="1" x14ac:dyDescent="0.2">
      <c r="A34" s="5">
        <f>1+A33</f>
        <v>2</v>
      </c>
      <c r="B34" s="132" t="s">
        <v>70</v>
      </c>
      <c r="C34" s="133"/>
      <c r="D34" s="86" t="s">
        <v>62</v>
      </c>
      <c r="E34" s="90">
        <v>14</v>
      </c>
      <c r="F34" s="87"/>
      <c r="G34" s="88">
        <f t="shared" ref="G34:G35" si="8">ROUND(E34*F34,0)</f>
        <v>0</v>
      </c>
    </row>
    <row r="35" spans="1:19" ht="12.75" customHeight="1" x14ac:dyDescent="0.2">
      <c r="A35" s="5">
        <f t="shared" ref="A35" si="9">1+A34</f>
        <v>3</v>
      </c>
      <c r="B35" s="132" t="s">
        <v>72</v>
      </c>
      <c r="C35" s="133"/>
      <c r="D35" s="86" t="s">
        <v>62</v>
      </c>
      <c r="E35" s="90">
        <v>8</v>
      </c>
      <c r="F35" s="87"/>
      <c r="G35" s="88">
        <f t="shared" si="8"/>
        <v>0</v>
      </c>
    </row>
    <row r="36" spans="1:19" ht="59.25" customHeight="1" x14ac:dyDescent="0.2">
      <c r="A36" s="5">
        <f>1+A35</f>
        <v>4</v>
      </c>
      <c r="B36" s="132" t="s">
        <v>71</v>
      </c>
      <c r="C36" s="133"/>
      <c r="D36" s="86" t="s">
        <v>60</v>
      </c>
      <c r="E36" s="90">
        <v>1</v>
      </c>
      <c r="F36" s="87"/>
      <c r="G36" s="88">
        <f>ROUND(E36*F36,0)</f>
        <v>0</v>
      </c>
      <c r="S36" t="s">
        <v>1</v>
      </c>
    </row>
    <row r="37" spans="1:19" ht="12.75" customHeight="1" x14ac:dyDescent="0.2">
      <c r="A37" s="5">
        <f t="shared" ref="A37:A52" si="10">1+A36</f>
        <v>5</v>
      </c>
      <c r="B37" s="132" t="s">
        <v>79</v>
      </c>
      <c r="C37" s="133"/>
      <c r="D37" s="86" t="s">
        <v>73</v>
      </c>
      <c r="E37" s="90">
        <v>8</v>
      </c>
      <c r="F37" s="87"/>
      <c r="G37" s="88">
        <f t="shared" ref="G37:G52" si="11">ROUND(E37*F37,0)</f>
        <v>0</v>
      </c>
    </row>
    <row r="38" spans="1:19" ht="12.75" customHeight="1" x14ac:dyDescent="0.2">
      <c r="A38" s="5">
        <f t="shared" si="10"/>
        <v>6</v>
      </c>
      <c r="B38" s="132" t="s">
        <v>74</v>
      </c>
      <c r="C38" s="133"/>
      <c r="D38" s="86" t="s">
        <v>60</v>
      </c>
      <c r="E38" s="90">
        <v>1</v>
      </c>
      <c r="F38" s="87"/>
      <c r="G38" s="88">
        <f t="shared" si="11"/>
        <v>0</v>
      </c>
    </row>
    <row r="39" spans="1:19" ht="12.75" customHeight="1" x14ac:dyDescent="0.2">
      <c r="A39" s="5">
        <f t="shared" si="10"/>
        <v>7</v>
      </c>
      <c r="B39" s="132" t="s">
        <v>76</v>
      </c>
      <c r="C39" s="133"/>
      <c r="D39" s="86" t="s">
        <v>60</v>
      </c>
      <c r="E39" s="90">
        <v>1</v>
      </c>
      <c r="F39" s="87"/>
      <c r="G39" s="88">
        <f t="shared" si="11"/>
        <v>0</v>
      </c>
    </row>
    <row r="40" spans="1:19" ht="12.75" customHeight="1" x14ac:dyDescent="0.2">
      <c r="A40" s="5">
        <f t="shared" si="10"/>
        <v>8</v>
      </c>
      <c r="B40" s="132" t="s">
        <v>75</v>
      </c>
      <c r="C40" s="133"/>
      <c r="D40" s="86" t="s">
        <v>60</v>
      </c>
      <c r="E40" s="90">
        <v>1</v>
      </c>
      <c r="F40" s="87"/>
      <c r="G40" s="88">
        <f t="shared" si="11"/>
        <v>0</v>
      </c>
    </row>
    <row r="41" spans="1:19" ht="12.75" customHeight="1" x14ac:dyDescent="0.2">
      <c r="A41" s="5">
        <f t="shared" si="10"/>
        <v>9</v>
      </c>
      <c r="B41" s="132" t="s">
        <v>77</v>
      </c>
      <c r="C41" s="133"/>
      <c r="D41" s="86" t="s">
        <v>60</v>
      </c>
      <c r="E41" s="90">
        <v>1</v>
      </c>
      <c r="F41" s="87"/>
      <c r="G41" s="88">
        <f t="shared" si="11"/>
        <v>0</v>
      </c>
    </row>
    <row r="42" spans="1:19" ht="12.75" customHeight="1" x14ac:dyDescent="0.2">
      <c r="A42" s="5">
        <f t="shared" si="10"/>
        <v>10</v>
      </c>
      <c r="B42" s="132" t="s">
        <v>78</v>
      </c>
      <c r="C42" s="133"/>
      <c r="D42" s="86" t="s">
        <v>60</v>
      </c>
      <c r="E42" s="90">
        <v>1</v>
      </c>
      <c r="F42" s="87"/>
      <c r="G42" s="88">
        <f t="shared" si="11"/>
        <v>0</v>
      </c>
    </row>
    <row r="43" spans="1:19" ht="12.75" customHeight="1" x14ac:dyDescent="0.2">
      <c r="A43" s="5">
        <f t="shared" si="10"/>
        <v>11</v>
      </c>
      <c r="B43" s="132" t="s">
        <v>80</v>
      </c>
      <c r="C43" s="133"/>
      <c r="D43" s="86" t="s">
        <v>60</v>
      </c>
      <c r="E43" s="90">
        <v>1</v>
      </c>
      <c r="F43" s="87"/>
      <c r="G43" s="88">
        <f t="shared" si="11"/>
        <v>0</v>
      </c>
    </row>
    <row r="44" spans="1:19" ht="12.75" customHeight="1" x14ac:dyDescent="0.2">
      <c r="A44" s="5">
        <f t="shared" si="10"/>
        <v>12</v>
      </c>
      <c r="B44" s="132" t="s">
        <v>81</v>
      </c>
      <c r="C44" s="133"/>
      <c r="D44" s="86" t="s">
        <v>60</v>
      </c>
      <c r="E44" s="90">
        <v>1</v>
      </c>
      <c r="F44" s="87"/>
      <c r="G44" s="88">
        <f t="shared" si="11"/>
        <v>0</v>
      </c>
    </row>
    <row r="45" spans="1:19" ht="12.75" customHeight="1" x14ac:dyDescent="0.2">
      <c r="A45" s="5">
        <f t="shared" si="10"/>
        <v>13</v>
      </c>
      <c r="B45" s="132" t="s">
        <v>83</v>
      </c>
      <c r="C45" s="133"/>
      <c r="D45" s="86" t="s">
        <v>60</v>
      </c>
      <c r="E45" s="90">
        <v>1</v>
      </c>
      <c r="F45" s="87"/>
      <c r="G45" s="88">
        <f t="shared" si="11"/>
        <v>0</v>
      </c>
    </row>
    <row r="46" spans="1:19" ht="12.75" customHeight="1" x14ac:dyDescent="0.2">
      <c r="A46" s="5">
        <f t="shared" si="10"/>
        <v>14</v>
      </c>
      <c r="B46" s="132" t="s">
        <v>90</v>
      </c>
      <c r="C46" s="133"/>
      <c r="D46" s="86" t="s">
        <v>60</v>
      </c>
      <c r="E46" s="90">
        <v>1</v>
      </c>
      <c r="F46" s="87"/>
      <c r="G46" s="88">
        <f t="shared" si="11"/>
        <v>0</v>
      </c>
    </row>
    <row r="47" spans="1:19" ht="12.75" customHeight="1" x14ac:dyDescent="0.2">
      <c r="A47" s="5">
        <f t="shared" si="10"/>
        <v>15</v>
      </c>
      <c r="B47" s="132" t="s">
        <v>84</v>
      </c>
      <c r="C47" s="133"/>
      <c r="D47" s="86" t="s">
        <v>60</v>
      </c>
      <c r="E47" s="90">
        <v>1</v>
      </c>
      <c r="F47" s="87"/>
      <c r="G47" s="88">
        <f t="shared" si="11"/>
        <v>0</v>
      </c>
    </row>
    <row r="48" spans="1:19" ht="12.75" customHeight="1" x14ac:dyDescent="0.2">
      <c r="A48" s="5">
        <f t="shared" si="10"/>
        <v>16</v>
      </c>
      <c r="B48" s="132" t="s">
        <v>85</v>
      </c>
      <c r="C48" s="133"/>
      <c r="D48" s="86" t="s">
        <v>60</v>
      </c>
      <c r="E48" s="90">
        <v>1</v>
      </c>
      <c r="F48" s="87"/>
      <c r="G48" s="88">
        <f t="shared" si="11"/>
        <v>0</v>
      </c>
    </row>
    <row r="49" spans="1:7" ht="12.75" customHeight="1" x14ac:dyDescent="0.2">
      <c r="A49" s="5">
        <f t="shared" si="10"/>
        <v>17</v>
      </c>
      <c r="B49" s="132" t="s">
        <v>86</v>
      </c>
      <c r="C49" s="133"/>
      <c r="D49" s="86" t="s">
        <v>60</v>
      </c>
      <c r="E49" s="90">
        <v>1</v>
      </c>
      <c r="F49" s="87"/>
      <c r="G49" s="88">
        <f t="shared" si="11"/>
        <v>0</v>
      </c>
    </row>
    <row r="50" spans="1:7" ht="12.75" customHeight="1" x14ac:dyDescent="0.2">
      <c r="A50" s="5">
        <f t="shared" si="10"/>
        <v>18</v>
      </c>
      <c r="B50" s="132" t="s">
        <v>88</v>
      </c>
      <c r="C50" s="133"/>
      <c r="D50" s="86" t="s">
        <v>60</v>
      </c>
      <c r="E50" s="90">
        <v>1</v>
      </c>
      <c r="F50" s="87"/>
      <c r="G50" s="88">
        <f t="shared" si="11"/>
        <v>0</v>
      </c>
    </row>
    <row r="51" spans="1:7" ht="12.75" customHeight="1" x14ac:dyDescent="0.2">
      <c r="A51" s="5">
        <f t="shared" si="10"/>
        <v>19</v>
      </c>
      <c r="B51" s="132" t="s">
        <v>87</v>
      </c>
      <c r="C51" s="133"/>
      <c r="D51" s="86" t="s">
        <v>60</v>
      </c>
      <c r="E51" s="90">
        <v>1</v>
      </c>
      <c r="F51" s="87"/>
      <c r="G51" s="88">
        <f t="shared" si="11"/>
        <v>0</v>
      </c>
    </row>
    <row r="52" spans="1:7" ht="12.75" customHeight="1" x14ac:dyDescent="0.2">
      <c r="A52" s="5">
        <f t="shared" si="10"/>
        <v>20</v>
      </c>
      <c r="B52" s="132" t="s">
        <v>89</v>
      </c>
      <c r="C52" s="133"/>
      <c r="D52" s="86" t="s">
        <v>60</v>
      </c>
      <c r="E52" s="90">
        <v>1</v>
      </c>
      <c r="F52" s="87"/>
      <c r="G52" s="88">
        <f t="shared" si="11"/>
        <v>0</v>
      </c>
    </row>
    <row r="53" spans="1:7" s="92" customFormat="1" ht="24" customHeight="1" x14ac:dyDescent="0.2">
      <c r="A53" s="146" t="s">
        <v>94</v>
      </c>
      <c r="B53" s="147"/>
      <c r="C53" s="147"/>
      <c r="D53" s="147"/>
      <c r="E53" s="147"/>
      <c r="F53" s="148"/>
      <c r="G53" s="91">
        <f>SUM(G33:G52)</f>
        <v>0</v>
      </c>
    </row>
    <row r="54" spans="1:7" s="89" customFormat="1" ht="4.5" customHeight="1" x14ac:dyDescent="0.2">
      <c r="A54" s="149"/>
      <c r="B54" s="149"/>
      <c r="C54" s="149"/>
      <c r="D54" s="149"/>
      <c r="E54" s="149"/>
      <c r="F54" s="149"/>
      <c r="G54" s="149"/>
    </row>
  </sheetData>
  <mergeCells count="57">
    <mergeCell ref="E6:G6"/>
    <mergeCell ref="E32:G32"/>
    <mergeCell ref="A4:G4"/>
    <mergeCell ref="A31:G31"/>
    <mergeCell ref="A54:G54"/>
    <mergeCell ref="B51:C51"/>
    <mergeCell ref="B52:C52"/>
    <mergeCell ref="A53:F53"/>
    <mergeCell ref="B46:C46"/>
    <mergeCell ref="B47:C47"/>
    <mergeCell ref="B48:C48"/>
    <mergeCell ref="B49:C49"/>
    <mergeCell ref="B50:C50"/>
    <mergeCell ref="B42:C42"/>
    <mergeCell ref="B43:C43"/>
    <mergeCell ref="B44:C44"/>
    <mergeCell ref="B45:C45"/>
    <mergeCell ref="B37:C37"/>
    <mergeCell ref="B38:C38"/>
    <mergeCell ref="B39:C39"/>
    <mergeCell ref="B40:C40"/>
    <mergeCell ref="B41:C41"/>
    <mergeCell ref="A32:D32"/>
    <mergeCell ref="B33:C33"/>
    <mergeCell ref="B34:C34"/>
    <mergeCell ref="B35:C35"/>
    <mergeCell ref="B36:C36"/>
    <mergeCell ref="B24:C24"/>
    <mergeCell ref="C3:G3"/>
    <mergeCell ref="C2:G2"/>
    <mergeCell ref="A1:E1"/>
    <mergeCell ref="F1:G1"/>
    <mergeCell ref="B5:C5"/>
    <mergeCell ref="B7:C7"/>
    <mergeCell ref="B8:C8"/>
    <mergeCell ref="B9:C9"/>
    <mergeCell ref="B14:C14"/>
    <mergeCell ref="B16:C16"/>
    <mergeCell ref="B18:C18"/>
    <mergeCell ref="B19:C19"/>
    <mergeCell ref="B21:C21"/>
    <mergeCell ref="A30:F30"/>
    <mergeCell ref="A6:D6"/>
    <mergeCell ref="B25:C25"/>
    <mergeCell ref="B26:C26"/>
    <mergeCell ref="B27:C27"/>
    <mergeCell ref="B28:C28"/>
    <mergeCell ref="B29:C29"/>
    <mergeCell ref="B10:C10"/>
    <mergeCell ref="B11:C11"/>
    <mergeCell ref="B12:C12"/>
    <mergeCell ref="B13:C13"/>
    <mergeCell ref="B15:C15"/>
    <mergeCell ref="B17:C17"/>
    <mergeCell ref="B20:C20"/>
    <mergeCell ref="B22:C22"/>
    <mergeCell ref="B23:C23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9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54"/>
  <sheetViews>
    <sheetView workbookViewId="0">
      <selection activeCell="F7" sqref="F7:F2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0" t="s">
        <v>42</v>
      </c>
      <c r="B1" s="141"/>
      <c r="C1" s="141"/>
      <c r="D1" s="141"/>
      <c r="E1" s="141"/>
      <c r="F1" s="142" t="s">
        <v>45</v>
      </c>
      <c r="G1" s="143"/>
      <c r="H1" s="2"/>
      <c r="I1" s="2"/>
    </row>
    <row r="2" spans="1:19" ht="15" customHeight="1" x14ac:dyDescent="0.2">
      <c r="A2" s="80"/>
      <c r="B2" s="78"/>
      <c r="C2" s="137" t="s">
        <v>95</v>
      </c>
      <c r="D2" s="138"/>
      <c r="E2" s="138"/>
      <c r="F2" s="138"/>
      <c r="G2" s="139"/>
      <c r="H2" s="2"/>
      <c r="I2" s="2"/>
    </row>
    <row r="3" spans="1:19" ht="15" customHeight="1" x14ac:dyDescent="0.2">
      <c r="A3" s="81"/>
      <c r="B3" s="82"/>
      <c r="C3" s="135" t="s">
        <v>64</v>
      </c>
      <c r="D3" s="135"/>
      <c r="E3" s="135"/>
      <c r="F3" s="135"/>
      <c r="G3" s="136"/>
      <c r="H3" s="2"/>
      <c r="I3" s="2"/>
      <c r="S3" t="s">
        <v>8</v>
      </c>
    </row>
    <row r="4" spans="1:19" s="89" customFormat="1" ht="4.5" customHeight="1" x14ac:dyDescent="0.2">
      <c r="A4" s="149"/>
      <c r="B4" s="149"/>
      <c r="C4" s="149"/>
      <c r="D4" s="149"/>
      <c r="E4" s="149"/>
      <c r="F4" s="149"/>
      <c r="G4" s="149"/>
    </row>
    <row r="5" spans="1:19" s="97" customFormat="1" ht="21" customHeight="1" x14ac:dyDescent="0.2">
      <c r="A5" s="93" t="s">
        <v>7</v>
      </c>
      <c r="B5" s="144" t="s">
        <v>6</v>
      </c>
      <c r="C5" s="145"/>
      <c r="D5" s="93" t="s">
        <v>5</v>
      </c>
      <c r="E5" s="93" t="s">
        <v>4</v>
      </c>
      <c r="F5" s="94" t="s">
        <v>3</v>
      </c>
      <c r="G5" s="95" t="s">
        <v>59</v>
      </c>
      <c r="H5" s="96"/>
      <c r="I5" s="96"/>
    </row>
    <row r="6" spans="1:19" ht="21" customHeight="1" x14ac:dyDescent="0.2">
      <c r="A6" s="134" t="s">
        <v>96</v>
      </c>
      <c r="B6" s="134"/>
      <c r="C6" s="134"/>
      <c r="D6" s="134"/>
      <c r="E6" s="177"/>
      <c r="F6" s="177"/>
      <c r="G6" s="177"/>
      <c r="H6" s="2"/>
      <c r="I6" s="2"/>
    </row>
    <row r="7" spans="1:19" x14ac:dyDescent="0.2">
      <c r="A7" s="5">
        <f>1+0</f>
        <v>1</v>
      </c>
      <c r="B7" s="132" t="s">
        <v>66</v>
      </c>
      <c r="C7" s="133"/>
      <c r="D7" s="86" t="s">
        <v>60</v>
      </c>
      <c r="E7" s="90">
        <v>1</v>
      </c>
      <c r="F7" s="87"/>
      <c r="G7" s="88">
        <f>ROUND(E7*F7,0)</f>
        <v>0</v>
      </c>
      <c r="S7" t="s">
        <v>1</v>
      </c>
    </row>
    <row r="8" spans="1:19" x14ac:dyDescent="0.2">
      <c r="A8" s="5">
        <f>1+A7</f>
        <v>2</v>
      </c>
      <c r="B8" s="132" t="s">
        <v>67</v>
      </c>
      <c r="C8" s="133"/>
      <c r="D8" s="176" t="s">
        <v>68</v>
      </c>
      <c r="E8" s="90">
        <v>1</v>
      </c>
      <c r="F8" s="87"/>
      <c r="G8" s="88">
        <f t="shared" ref="G8:G9" si="0">ROUND(E8*F8,0)</f>
        <v>0</v>
      </c>
    </row>
    <row r="9" spans="1:19" x14ac:dyDescent="0.2">
      <c r="A9" s="5">
        <f t="shared" ref="A9" si="1">1+A8</f>
        <v>3</v>
      </c>
      <c r="B9" s="132" t="s">
        <v>69</v>
      </c>
      <c r="C9" s="133"/>
      <c r="D9" s="86" t="s">
        <v>60</v>
      </c>
      <c r="E9" s="90">
        <v>1</v>
      </c>
      <c r="F9" s="87"/>
      <c r="G9" s="88">
        <f t="shared" si="0"/>
        <v>0</v>
      </c>
    </row>
    <row r="10" spans="1:19" x14ac:dyDescent="0.2">
      <c r="A10" s="5">
        <f>1+A9</f>
        <v>4</v>
      </c>
      <c r="B10" s="132" t="s">
        <v>70</v>
      </c>
      <c r="C10" s="133"/>
      <c r="D10" s="86" t="s">
        <v>62</v>
      </c>
      <c r="E10" s="90">
        <v>14</v>
      </c>
      <c r="F10" s="87"/>
      <c r="G10" s="88">
        <f>ROUND(E10*F10,0)</f>
        <v>0</v>
      </c>
      <c r="S10" t="s">
        <v>1</v>
      </c>
    </row>
    <row r="11" spans="1:19" x14ac:dyDescent="0.2">
      <c r="A11" s="5">
        <f t="shared" ref="A11:A29" si="2">1+A10</f>
        <v>5</v>
      </c>
      <c r="B11" s="132" t="s">
        <v>72</v>
      </c>
      <c r="C11" s="133"/>
      <c r="D11" s="86" t="s">
        <v>62</v>
      </c>
      <c r="E11" s="90">
        <v>14</v>
      </c>
      <c r="F11" s="87"/>
      <c r="G11" s="88">
        <f t="shared" ref="G11:G29" si="3">ROUND(E11*F11,0)</f>
        <v>0</v>
      </c>
    </row>
    <row r="12" spans="1:19" ht="60" customHeight="1" x14ac:dyDescent="0.2">
      <c r="A12" s="5">
        <f t="shared" si="2"/>
        <v>6</v>
      </c>
      <c r="B12" s="132" t="s">
        <v>71</v>
      </c>
      <c r="C12" s="133"/>
      <c r="D12" s="86" t="s">
        <v>60</v>
      </c>
      <c r="E12" s="90">
        <v>1</v>
      </c>
      <c r="F12" s="87"/>
      <c r="G12" s="88">
        <f t="shared" si="3"/>
        <v>0</v>
      </c>
    </row>
    <row r="13" spans="1:19" x14ac:dyDescent="0.2">
      <c r="A13" s="5">
        <f t="shared" si="2"/>
        <v>7</v>
      </c>
      <c r="B13" s="132" t="s">
        <v>79</v>
      </c>
      <c r="C13" s="133"/>
      <c r="D13" s="86" t="s">
        <v>73</v>
      </c>
      <c r="E13" s="90">
        <v>14</v>
      </c>
      <c r="F13" s="87"/>
      <c r="G13" s="88">
        <f t="shared" si="3"/>
        <v>0</v>
      </c>
    </row>
    <row r="14" spans="1:19" x14ac:dyDescent="0.2">
      <c r="A14" s="5">
        <f t="shared" si="2"/>
        <v>8</v>
      </c>
      <c r="B14" s="132" t="s">
        <v>74</v>
      </c>
      <c r="C14" s="133"/>
      <c r="D14" s="86" t="s">
        <v>60</v>
      </c>
      <c r="E14" s="90">
        <v>1</v>
      </c>
      <c r="F14" s="87"/>
      <c r="G14" s="88">
        <f t="shared" si="3"/>
        <v>0</v>
      </c>
    </row>
    <row r="15" spans="1:19" ht="12.75" customHeight="1" x14ac:dyDescent="0.2">
      <c r="A15" s="5">
        <f t="shared" si="2"/>
        <v>9</v>
      </c>
      <c r="B15" s="132" t="s">
        <v>76</v>
      </c>
      <c r="C15" s="133"/>
      <c r="D15" s="86" t="s">
        <v>60</v>
      </c>
      <c r="E15" s="90">
        <v>1</v>
      </c>
      <c r="F15" s="87"/>
      <c r="G15" s="88">
        <f t="shared" si="3"/>
        <v>0</v>
      </c>
    </row>
    <row r="16" spans="1:19" x14ac:dyDescent="0.2">
      <c r="A16" s="5">
        <f t="shared" si="2"/>
        <v>10</v>
      </c>
      <c r="B16" s="132" t="s">
        <v>75</v>
      </c>
      <c r="C16" s="133"/>
      <c r="D16" s="86" t="s">
        <v>60</v>
      </c>
      <c r="E16" s="90">
        <v>1</v>
      </c>
      <c r="F16" s="87"/>
      <c r="G16" s="88">
        <f t="shared" si="3"/>
        <v>0</v>
      </c>
    </row>
    <row r="17" spans="1:9" x14ac:dyDescent="0.2">
      <c r="A17" s="5">
        <f t="shared" si="2"/>
        <v>11</v>
      </c>
      <c r="B17" s="132" t="s">
        <v>77</v>
      </c>
      <c r="C17" s="133"/>
      <c r="D17" s="86" t="s">
        <v>60</v>
      </c>
      <c r="E17" s="90">
        <v>1</v>
      </c>
      <c r="F17" s="87"/>
      <c r="G17" s="88">
        <f t="shared" si="3"/>
        <v>0</v>
      </c>
    </row>
    <row r="18" spans="1:9" ht="12.75" customHeight="1" x14ac:dyDescent="0.2">
      <c r="A18" s="5">
        <f t="shared" si="2"/>
        <v>12</v>
      </c>
      <c r="B18" s="132" t="s">
        <v>78</v>
      </c>
      <c r="C18" s="133"/>
      <c r="D18" s="86" t="s">
        <v>60</v>
      </c>
      <c r="E18" s="90">
        <v>1</v>
      </c>
      <c r="F18" s="87"/>
      <c r="G18" s="88">
        <f t="shared" si="3"/>
        <v>0</v>
      </c>
    </row>
    <row r="19" spans="1:9" x14ac:dyDescent="0.2">
      <c r="A19" s="5">
        <f t="shared" si="2"/>
        <v>13</v>
      </c>
      <c r="B19" s="132" t="s">
        <v>80</v>
      </c>
      <c r="C19" s="133"/>
      <c r="D19" s="86" t="s">
        <v>60</v>
      </c>
      <c r="E19" s="90">
        <v>1</v>
      </c>
      <c r="F19" s="87"/>
      <c r="G19" s="88">
        <f t="shared" si="3"/>
        <v>0</v>
      </c>
    </row>
    <row r="20" spans="1:9" x14ac:dyDescent="0.2">
      <c r="A20" s="5">
        <f t="shared" si="2"/>
        <v>14</v>
      </c>
      <c r="B20" s="132" t="s">
        <v>81</v>
      </c>
      <c r="C20" s="133"/>
      <c r="D20" s="86" t="s">
        <v>60</v>
      </c>
      <c r="E20" s="90">
        <v>1</v>
      </c>
      <c r="F20" s="87"/>
      <c r="G20" s="88">
        <f t="shared" si="3"/>
        <v>0</v>
      </c>
    </row>
    <row r="21" spans="1:9" ht="12.75" customHeight="1" x14ac:dyDescent="0.2">
      <c r="A21" s="5">
        <f t="shared" si="2"/>
        <v>15</v>
      </c>
      <c r="B21" s="132" t="s">
        <v>82</v>
      </c>
      <c r="C21" s="133"/>
      <c r="D21" s="86" t="s">
        <v>60</v>
      </c>
      <c r="E21" s="90">
        <v>1</v>
      </c>
      <c r="F21" s="87"/>
      <c r="G21" s="88">
        <f t="shared" si="3"/>
        <v>0</v>
      </c>
    </row>
    <row r="22" spans="1:9" x14ac:dyDescent="0.2">
      <c r="A22" s="5">
        <f t="shared" si="2"/>
        <v>16</v>
      </c>
      <c r="B22" s="132" t="s">
        <v>83</v>
      </c>
      <c r="C22" s="133"/>
      <c r="D22" s="86" t="s">
        <v>60</v>
      </c>
      <c r="E22" s="90">
        <v>1</v>
      </c>
      <c r="F22" s="87"/>
      <c r="G22" s="88">
        <f t="shared" si="3"/>
        <v>0</v>
      </c>
    </row>
    <row r="23" spans="1:9" x14ac:dyDescent="0.2">
      <c r="A23" s="5">
        <f t="shared" si="2"/>
        <v>17</v>
      </c>
      <c r="B23" s="132" t="s">
        <v>90</v>
      </c>
      <c r="C23" s="133"/>
      <c r="D23" s="86" t="s">
        <v>60</v>
      </c>
      <c r="E23" s="90">
        <v>1</v>
      </c>
      <c r="F23" s="87"/>
      <c r="G23" s="88">
        <f t="shared" si="3"/>
        <v>0</v>
      </c>
    </row>
    <row r="24" spans="1:9" ht="12.75" customHeight="1" x14ac:dyDescent="0.2">
      <c r="A24" s="5">
        <f t="shared" si="2"/>
        <v>18</v>
      </c>
      <c r="B24" s="132" t="s">
        <v>84</v>
      </c>
      <c r="C24" s="133"/>
      <c r="D24" s="86" t="s">
        <v>60</v>
      </c>
      <c r="E24" s="90">
        <v>1</v>
      </c>
      <c r="F24" s="87"/>
      <c r="G24" s="88">
        <f t="shared" si="3"/>
        <v>0</v>
      </c>
    </row>
    <row r="25" spans="1:9" ht="12.75" customHeight="1" x14ac:dyDescent="0.2">
      <c r="A25" s="5">
        <f t="shared" si="2"/>
        <v>19</v>
      </c>
      <c r="B25" s="132" t="s">
        <v>85</v>
      </c>
      <c r="C25" s="133"/>
      <c r="D25" s="86" t="s">
        <v>60</v>
      </c>
      <c r="E25" s="90">
        <v>1</v>
      </c>
      <c r="F25" s="87"/>
      <c r="G25" s="88">
        <f t="shared" si="3"/>
        <v>0</v>
      </c>
    </row>
    <row r="26" spans="1:9" ht="12.75" customHeight="1" x14ac:dyDescent="0.2">
      <c r="A26" s="5">
        <f t="shared" si="2"/>
        <v>20</v>
      </c>
      <c r="B26" s="132" t="s">
        <v>86</v>
      </c>
      <c r="C26" s="133"/>
      <c r="D26" s="86" t="s">
        <v>60</v>
      </c>
      <c r="E26" s="90">
        <v>1</v>
      </c>
      <c r="F26" s="87"/>
      <c r="G26" s="88">
        <f t="shared" si="3"/>
        <v>0</v>
      </c>
    </row>
    <row r="27" spans="1:9" ht="12.75" customHeight="1" x14ac:dyDescent="0.2">
      <c r="A27" s="5">
        <f t="shared" si="2"/>
        <v>21</v>
      </c>
      <c r="B27" s="132" t="s">
        <v>88</v>
      </c>
      <c r="C27" s="133"/>
      <c r="D27" s="86" t="s">
        <v>60</v>
      </c>
      <c r="E27" s="90">
        <v>1</v>
      </c>
      <c r="F27" s="87"/>
      <c r="G27" s="88">
        <f t="shared" si="3"/>
        <v>0</v>
      </c>
    </row>
    <row r="28" spans="1:9" ht="12.75" customHeight="1" x14ac:dyDescent="0.2">
      <c r="A28" s="5">
        <f t="shared" si="2"/>
        <v>22</v>
      </c>
      <c r="B28" s="132" t="s">
        <v>87</v>
      </c>
      <c r="C28" s="133"/>
      <c r="D28" s="86" t="s">
        <v>60</v>
      </c>
      <c r="E28" s="90">
        <v>1</v>
      </c>
      <c r="F28" s="87"/>
      <c r="G28" s="88">
        <f t="shared" si="3"/>
        <v>0</v>
      </c>
    </row>
    <row r="29" spans="1:9" x14ac:dyDescent="0.2">
      <c r="A29" s="5">
        <f t="shared" si="2"/>
        <v>23</v>
      </c>
      <c r="B29" s="132" t="s">
        <v>89</v>
      </c>
      <c r="C29" s="133"/>
      <c r="D29" s="86" t="s">
        <v>60</v>
      </c>
      <c r="E29" s="90">
        <v>1</v>
      </c>
      <c r="F29" s="87"/>
      <c r="G29" s="88">
        <f t="shared" si="3"/>
        <v>0</v>
      </c>
    </row>
    <row r="30" spans="1:9" s="92" customFormat="1" ht="24" customHeight="1" x14ac:dyDescent="0.2">
      <c r="A30" s="146" t="s">
        <v>97</v>
      </c>
      <c r="B30" s="147"/>
      <c r="C30" s="147"/>
      <c r="D30" s="147"/>
      <c r="E30" s="147"/>
      <c r="F30" s="148"/>
      <c r="G30" s="91">
        <f>SUM(G7:G29)</f>
        <v>0</v>
      </c>
    </row>
    <row r="31" spans="1:9" s="89" customFormat="1" ht="4.5" customHeight="1" x14ac:dyDescent="0.2">
      <c r="A31" s="149"/>
      <c r="B31" s="149"/>
      <c r="C31" s="149"/>
      <c r="D31" s="149"/>
      <c r="E31" s="149"/>
      <c r="F31" s="149"/>
      <c r="G31" s="149"/>
    </row>
    <row r="32" spans="1:9" ht="21" customHeight="1" x14ac:dyDescent="0.2">
      <c r="A32" s="134" t="s">
        <v>98</v>
      </c>
      <c r="B32" s="134"/>
      <c r="C32" s="134"/>
      <c r="D32" s="134"/>
      <c r="E32" s="177"/>
      <c r="F32" s="177"/>
      <c r="G32" s="177"/>
      <c r="H32" s="2"/>
      <c r="I32" s="2"/>
    </row>
    <row r="33" spans="1:19" ht="12.75" customHeight="1" x14ac:dyDescent="0.2">
      <c r="A33" s="5">
        <f>1+0</f>
        <v>1</v>
      </c>
      <c r="B33" s="132" t="s">
        <v>69</v>
      </c>
      <c r="C33" s="133"/>
      <c r="D33" s="86" t="s">
        <v>60</v>
      </c>
      <c r="E33" s="90">
        <v>1</v>
      </c>
      <c r="F33" s="87"/>
      <c r="G33" s="88">
        <f>ROUND(E33*F33,0)</f>
        <v>0</v>
      </c>
      <c r="S33" t="s">
        <v>1</v>
      </c>
    </row>
    <row r="34" spans="1:19" ht="12.75" customHeight="1" x14ac:dyDescent="0.2">
      <c r="A34" s="5">
        <f>1+A33</f>
        <v>2</v>
      </c>
      <c r="B34" s="132" t="s">
        <v>70</v>
      </c>
      <c r="C34" s="133"/>
      <c r="D34" s="86" t="s">
        <v>62</v>
      </c>
      <c r="E34" s="90">
        <v>14</v>
      </c>
      <c r="F34" s="87"/>
      <c r="G34" s="88">
        <f t="shared" ref="G34:G35" si="4">ROUND(E34*F34,0)</f>
        <v>0</v>
      </c>
    </row>
    <row r="35" spans="1:19" ht="12.75" customHeight="1" x14ac:dyDescent="0.2">
      <c r="A35" s="5">
        <f t="shared" ref="A35" si="5">1+A34</f>
        <v>3</v>
      </c>
      <c r="B35" s="132" t="s">
        <v>72</v>
      </c>
      <c r="C35" s="133"/>
      <c r="D35" s="86" t="s">
        <v>62</v>
      </c>
      <c r="E35" s="90">
        <v>8</v>
      </c>
      <c r="F35" s="87"/>
      <c r="G35" s="88">
        <f t="shared" si="4"/>
        <v>0</v>
      </c>
    </row>
    <row r="36" spans="1:19" ht="59.25" customHeight="1" x14ac:dyDescent="0.2">
      <c r="A36" s="5">
        <f>1+A35</f>
        <v>4</v>
      </c>
      <c r="B36" s="132" t="s">
        <v>71</v>
      </c>
      <c r="C36" s="133"/>
      <c r="D36" s="86" t="s">
        <v>60</v>
      </c>
      <c r="E36" s="90">
        <v>1</v>
      </c>
      <c r="F36" s="87"/>
      <c r="G36" s="88">
        <f>ROUND(E36*F36,0)</f>
        <v>0</v>
      </c>
      <c r="S36" t="s">
        <v>1</v>
      </c>
    </row>
    <row r="37" spans="1:19" ht="12.75" customHeight="1" x14ac:dyDescent="0.2">
      <c r="A37" s="5">
        <f t="shared" ref="A37:A52" si="6">1+A36</f>
        <v>5</v>
      </c>
      <c r="B37" s="132" t="s">
        <v>79</v>
      </c>
      <c r="C37" s="133"/>
      <c r="D37" s="86" t="s">
        <v>73</v>
      </c>
      <c r="E37" s="90">
        <v>8</v>
      </c>
      <c r="F37" s="87"/>
      <c r="G37" s="88">
        <f t="shared" ref="G37:G52" si="7">ROUND(E37*F37,0)</f>
        <v>0</v>
      </c>
    </row>
    <row r="38" spans="1:19" ht="12.75" customHeight="1" x14ac:dyDescent="0.2">
      <c r="A38" s="5">
        <f t="shared" si="6"/>
        <v>6</v>
      </c>
      <c r="B38" s="132" t="s">
        <v>74</v>
      </c>
      <c r="C38" s="133"/>
      <c r="D38" s="86" t="s">
        <v>60</v>
      </c>
      <c r="E38" s="90">
        <v>1</v>
      </c>
      <c r="F38" s="87"/>
      <c r="G38" s="88">
        <f t="shared" si="7"/>
        <v>0</v>
      </c>
    </row>
    <row r="39" spans="1:19" ht="12.75" customHeight="1" x14ac:dyDescent="0.2">
      <c r="A39" s="5">
        <f t="shared" si="6"/>
        <v>7</v>
      </c>
      <c r="B39" s="132" t="s">
        <v>76</v>
      </c>
      <c r="C39" s="133"/>
      <c r="D39" s="86" t="s">
        <v>60</v>
      </c>
      <c r="E39" s="90">
        <v>1</v>
      </c>
      <c r="F39" s="87"/>
      <c r="G39" s="88">
        <f t="shared" si="7"/>
        <v>0</v>
      </c>
    </row>
    <row r="40" spans="1:19" ht="12.75" customHeight="1" x14ac:dyDescent="0.2">
      <c r="A40" s="5">
        <f t="shared" si="6"/>
        <v>8</v>
      </c>
      <c r="B40" s="132" t="s">
        <v>75</v>
      </c>
      <c r="C40" s="133"/>
      <c r="D40" s="86" t="s">
        <v>60</v>
      </c>
      <c r="E40" s="90">
        <v>1</v>
      </c>
      <c r="F40" s="87"/>
      <c r="G40" s="88">
        <f t="shared" si="7"/>
        <v>0</v>
      </c>
    </row>
    <row r="41" spans="1:19" ht="12.75" customHeight="1" x14ac:dyDescent="0.2">
      <c r="A41" s="5">
        <f t="shared" si="6"/>
        <v>9</v>
      </c>
      <c r="B41" s="132" t="s">
        <v>77</v>
      </c>
      <c r="C41" s="133"/>
      <c r="D41" s="86" t="s">
        <v>60</v>
      </c>
      <c r="E41" s="90">
        <v>1</v>
      </c>
      <c r="F41" s="87"/>
      <c r="G41" s="88">
        <f t="shared" si="7"/>
        <v>0</v>
      </c>
    </row>
    <row r="42" spans="1:19" ht="12.75" customHeight="1" x14ac:dyDescent="0.2">
      <c r="A42" s="5">
        <f t="shared" si="6"/>
        <v>10</v>
      </c>
      <c r="B42" s="132" t="s">
        <v>78</v>
      </c>
      <c r="C42" s="133"/>
      <c r="D42" s="86" t="s">
        <v>60</v>
      </c>
      <c r="E42" s="90">
        <v>1</v>
      </c>
      <c r="F42" s="87"/>
      <c r="G42" s="88">
        <f t="shared" si="7"/>
        <v>0</v>
      </c>
    </row>
    <row r="43" spans="1:19" ht="12.75" customHeight="1" x14ac:dyDescent="0.2">
      <c r="A43" s="5">
        <f t="shared" si="6"/>
        <v>11</v>
      </c>
      <c r="B43" s="132" t="s">
        <v>80</v>
      </c>
      <c r="C43" s="133"/>
      <c r="D43" s="86" t="s">
        <v>60</v>
      </c>
      <c r="E43" s="90">
        <v>1</v>
      </c>
      <c r="F43" s="87"/>
      <c r="G43" s="88">
        <f t="shared" si="7"/>
        <v>0</v>
      </c>
    </row>
    <row r="44" spans="1:19" ht="12.75" customHeight="1" x14ac:dyDescent="0.2">
      <c r="A44" s="5">
        <f t="shared" si="6"/>
        <v>12</v>
      </c>
      <c r="B44" s="132" t="s">
        <v>81</v>
      </c>
      <c r="C44" s="133"/>
      <c r="D44" s="86" t="s">
        <v>60</v>
      </c>
      <c r="E44" s="90">
        <v>1</v>
      </c>
      <c r="F44" s="87"/>
      <c r="G44" s="88">
        <f t="shared" si="7"/>
        <v>0</v>
      </c>
    </row>
    <row r="45" spans="1:19" ht="12.75" customHeight="1" x14ac:dyDescent="0.2">
      <c r="A45" s="5">
        <f t="shared" si="6"/>
        <v>13</v>
      </c>
      <c r="B45" s="132" t="s">
        <v>83</v>
      </c>
      <c r="C45" s="133"/>
      <c r="D45" s="86" t="s">
        <v>60</v>
      </c>
      <c r="E45" s="90">
        <v>1</v>
      </c>
      <c r="F45" s="87"/>
      <c r="G45" s="88">
        <f t="shared" si="7"/>
        <v>0</v>
      </c>
    </row>
    <row r="46" spans="1:19" ht="12.75" customHeight="1" x14ac:dyDescent="0.2">
      <c r="A46" s="5">
        <f t="shared" si="6"/>
        <v>14</v>
      </c>
      <c r="B46" s="132" t="s">
        <v>90</v>
      </c>
      <c r="C46" s="133"/>
      <c r="D46" s="86" t="s">
        <v>60</v>
      </c>
      <c r="E46" s="90">
        <v>1</v>
      </c>
      <c r="F46" s="87"/>
      <c r="G46" s="88">
        <f t="shared" si="7"/>
        <v>0</v>
      </c>
    </row>
    <row r="47" spans="1:19" ht="12.75" customHeight="1" x14ac:dyDescent="0.2">
      <c r="A47" s="5">
        <f t="shared" si="6"/>
        <v>15</v>
      </c>
      <c r="B47" s="132" t="s">
        <v>84</v>
      </c>
      <c r="C47" s="133"/>
      <c r="D47" s="86" t="s">
        <v>60</v>
      </c>
      <c r="E47" s="90">
        <v>1</v>
      </c>
      <c r="F47" s="87"/>
      <c r="G47" s="88">
        <f t="shared" si="7"/>
        <v>0</v>
      </c>
    </row>
    <row r="48" spans="1:19" ht="12.75" customHeight="1" x14ac:dyDescent="0.2">
      <c r="A48" s="5">
        <f t="shared" si="6"/>
        <v>16</v>
      </c>
      <c r="B48" s="132" t="s">
        <v>85</v>
      </c>
      <c r="C48" s="133"/>
      <c r="D48" s="86" t="s">
        <v>60</v>
      </c>
      <c r="E48" s="90">
        <v>1</v>
      </c>
      <c r="F48" s="87"/>
      <c r="G48" s="88">
        <f t="shared" si="7"/>
        <v>0</v>
      </c>
    </row>
    <row r="49" spans="1:7" ht="12.75" customHeight="1" x14ac:dyDescent="0.2">
      <c r="A49" s="5">
        <f t="shared" si="6"/>
        <v>17</v>
      </c>
      <c r="B49" s="132" t="s">
        <v>86</v>
      </c>
      <c r="C49" s="133"/>
      <c r="D49" s="86" t="s">
        <v>60</v>
      </c>
      <c r="E49" s="90">
        <v>1</v>
      </c>
      <c r="F49" s="87"/>
      <c r="G49" s="88">
        <f t="shared" si="7"/>
        <v>0</v>
      </c>
    </row>
    <row r="50" spans="1:7" ht="12.75" customHeight="1" x14ac:dyDescent="0.2">
      <c r="A50" s="5">
        <f t="shared" si="6"/>
        <v>18</v>
      </c>
      <c r="B50" s="132" t="s">
        <v>88</v>
      </c>
      <c r="C50" s="133"/>
      <c r="D50" s="86" t="s">
        <v>60</v>
      </c>
      <c r="E50" s="90">
        <v>1</v>
      </c>
      <c r="F50" s="87"/>
      <c r="G50" s="88">
        <f t="shared" si="7"/>
        <v>0</v>
      </c>
    </row>
    <row r="51" spans="1:7" ht="12.75" customHeight="1" x14ac:dyDescent="0.2">
      <c r="A51" s="5">
        <f t="shared" si="6"/>
        <v>19</v>
      </c>
      <c r="B51" s="132" t="s">
        <v>87</v>
      </c>
      <c r="C51" s="133"/>
      <c r="D51" s="86" t="s">
        <v>60</v>
      </c>
      <c r="E51" s="90">
        <v>1</v>
      </c>
      <c r="F51" s="87"/>
      <c r="G51" s="88">
        <f t="shared" si="7"/>
        <v>0</v>
      </c>
    </row>
    <row r="52" spans="1:7" ht="12.75" customHeight="1" x14ac:dyDescent="0.2">
      <c r="A52" s="5">
        <f t="shared" si="6"/>
        <v>20</v>
      </c>
      <c r="B52" s="132" t="s">
        <v>89</v>
      </c>
      <c r="C52" s="133"/>
      <c r="D52" s="86" t="s">
        <v>60</v>
      </c>
      <c r="E52" s="90">
        <v>1</v>
      </c>
      <c r="F52" s="87"/>
      <c r="G52" s="88">
        <f t="shared" si="7"/>
        <v>0</v>
      </c>
    </row>
    <row r="53" spans="1:7" s="92" customFormat="1" ht="24" customHeight="1" x14ac:dyDescent="0.2">
      <c r="A53" s="146" t="s">
        <v>99</v>
      </c>
      <c r="B53" s="147"/>
      <c r="C53" s="147"/>
      <c r="D53" s="147"/>
      <c r="E53" s="147"/>
      <c r="F53" s="148"/>
      <c r="G53" s="91">
        <f>SUM(G33:G52)</f>
        <v>0</v>
      </c>
    </row>
    <row r="54" spans="1:7" s="89" customFormat="1" ht="4.5" customHeight="1" x14ac:dyDescent="0.2">
      <c r="A54" s="149"/>
      <c r="B54" s="149"/>
      <c r="C54" s="149"/>
      <c r="D54" s="149"/>
      <c r="E54" s="149"/>
      <c r="F54" s="149"/>
      <c r="G54" s="149"/>
    </row>
  </sheetData>
  <mergeCells count="57">
    <mergeCell ref="B52:C52"/>
    <mergeCell ref="A53:F53"/>
    <mergeCell ref="A54:G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26:C26"/>
    <mergeCell ref="B27:C27"/>
    <mergeCell ref="B28:C28"/>
    <mergeCell ref="B29:C29"/>
    <mergeCell ref="A30:F30"/>
    <mergeCell ref="A31:G31"/>
    <mergeCell ref="A32:D32"/>
    <mergeCell ref="E32:G32"/>
    <mergeCell ref="B33:C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E1"/>
    <mergeCell ref="F1:G1"/>
    <mergeCell ref="C2:G2"/>
    <mergeCell ref="C3:G3"/>
    <mergeCell ref="A4:G4"/>
    <mergeCell ref="B5:C5"/>
    <mergeCell ref="A6:D6"/>
    <mergeCell ref="E6:G6"/>
    <mergeCell ref="B7:C7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9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workbookViewId="0">
      <selection activeCell="G12" sqref="G12"/>
    </sheetView>
  </sheetViews>
  <sheetFormatPr defaultColWidth="9" defaultRowHeight="12.75" x14ac:dyDescent="0.2"/>
  <cols>
    <col min="1" max="5" width="11.7109375" customWidth="1"/>
    <col min="6" max="7" width="10.7109375" style="73" customWidth="1"/>
    <col min="8" max="11" width="10.7109375" customWidth="1"/>
    <col min="48" max="48" width="93.140625" customWidth="1"/>
  </cols>
  <sheetData>
    <row r="1" spans="1:30" ht="18" customHeight="1" x14ac:dyDescent="0.25">
      <c r="A1" s="140" t="s">
        <v>42</v>
      </c>
      <c r="B1" s="141"/>
      <c r="C1" s="141"/>
      <c r="D1" s="141"/>
      <c r="E1" s="141"/>
      <c r="F1" s="142" t="s">
        <v>44</v>
      </c>
      <c r="G1" s="143"/>
      <c r="H1" s="2"/>
    </row>
    <row r="2" spans="1:30" ht="15" customHeight="1" x14ac:dyDescent="0.2">
      <c r="A2" s="163" t="s">
        <v>63</v>
      </c>
      <c r="B2" s="164"/>
      <c r="C2" s="164"/>
      <c r="D2" s="164"/>
      <c r="E2" s="164"/>
      <c r="F2" s="164"/>
      <c r="G2" s="165"/>
      <c r="H2" s="2"/>
    </row>
    <row r="3" spans="1:30" ht="15.75" x14ac:dyDescent="0.25">
      <c r="A3" s="158" t="s">
        <v>41</v>
      </c>
      <c r="B3" s="159"/>
      <c r="C3" s="159"/>
      <c r="D3" s="166" t="s">
        <v>64</v>
      </c>
      <c r="E3" s="166"/>
      <c r="F3" s="166"/>
      <c r="G3" s="167"/>
    </row>
    <row r="4" spans="1:30" s="89" customFormat="1" ht="4.5" customHeight="1" x14ac:dyDescent="0.2">
      <c r="A4" s="149"/>
      <c r="B4" s="149"/>
      <c r="C4" s="149"/>
      <c r="D4" s="149"/>
      <c r="E4" s="149"/>
      <c r="F4" s="149"/>
      <c r="G4" s="149"/>
    </row>
    <row r="5" spans="1:30" ht="25.5" customHeight="1" x14ac:dyDescent="0.2">
      <c r="A5" s="75" t="s">
        <v>38</v>
      </c>
      <c r="B5" s="160" t="s">
        <v>39</v>
      </c>
      <c r="C5" s="161"/>
      <c r="D5" s="161"/>
      <c r="E5" s="162"/>
      <c r="F5" s="168" t="s">
        <v>2</v>
      </c>
      <c r="G5" s="168"/>
    </row>
    <row r="6" spans="1:30" ht="25.5" customHeight="1" x14ac:dyDescent="0.2">
      <c r="A6" s="156" t="s">
        <v>46</v>
      </c>
      <c r="B6" s="152" t="s">
        <v>65</v>
      </c>
      <c r="C6" s="152"/>
      <c r="D6" s="152"/>
      <c r="E6" s="152"/>
      <c r="F6" s="151">
        <f>'pavilon A - 2 třídy'!G30</f>
        <v>0</v>
      </c>
      <c r="G6" s="151"/>
    </row>
    <row r="7" spans="1:30" ht="25.5" customHeight="1" x14ac:dyDescent="0.2">
      <c r="A7" s="157"/>
      <c r="B7" s="152" t="s">
        <v>93</v>
      </c>
      <c r="C7" s="152"/>
      <c r="D7" s="152"/>
      <c r="E7" s="152"/>
      <c r="F7" s="151">
        <f>'pavilon A - 2 třídy'!G53</f>
        <v>0</v>
      </c>
      <c r="G7" s="151"/>
    </row>
    <row r="8" spans="1:30" ht="25.5" customHeight="1" x14ac:dyDescent="0.2">
      <c r="A8" s="156" t="s">
        <v>47</v>
      </c>
      <c r="B8" s="152" t="s">
        <v>96</v>
      </c>
      <c r="C8" s="152"/>
      <c r="D8" s="152"/>
      <c r="E8" s="152"/>
      <c r="F8" s="151">
        <f>'pavilon B - 2 třídy'!G30</f>
        <v>0</v>
      </c>
      <c r="G8" s="151"/>
    </row>
    <row r="9" spans="1:30" ht="25.5" customHeight="1" x14ac:dyDescent="0.2">
      <c r="A9" s="157"/>
      <c r="B9" s="152" t="s">
        <v>98</v>
      </c>
      <c r="C9" s="152"/>
      <c r="D9" s="152"/>
      <c r="E9" s="152"/>
      <c r="F9" s="151">
        <f>'pavilon B - 2 třídy'!G53</f>
        <v>0</v>
      </c>
      <c r="G9" s="151"/>
    </row>
    <row r="10" spans="1:30" ht="25.5" customHeight="1" x14ac:dyDescent="0.2">
      <c r="A10" s="153" t="s">
        <v>40</v>
      </c>
      <c r="B10" s="154"/>
      <c r="C10" s="154"/>
      <c r="D10" s="154"/>
      <c r="E10" s="155"/>
      <c r="F10" s="150">
        <f>SUM(F6:G9)</f>
        <v>0</v>
      </c>
      <c r="G10" s="150"/>
    </row>
    <row r="11" spans="1:30" x14ac:dyDescent="0.2">
      <c r="E11" s="76"/>
      <c r="F11" s="77"/>
      <c r="G11" s="77"/>
    </row>
    <row r="12" spans="1:30" x14ac:dyDescent="0.2">
      <c r="A12" s="2"/>
      <c r="B12" s="4" t="s">
        <v>0</v>
      </c>
      <c r="C12" s="3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0" ht="25.5" customHeight="1" x14ac:dyDescent="0.2">
      <c r="A13" s="25" t="s">
        <v>48</v>
      </c>
      <c r="B13" s="173"/>
      <c r="C13" s="173"/>
      <c r="D13" s="83" t="s">
        <v>49</v>
      </c>
      <c r="E13" s="166"/>
      <c r="F13" s="166"/>
      <c r="G13" s="8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30" ht="85.5" customHeight="1" x14ac:dyDescent="0.2">
      <c r="A14" s="2"/>
      <c r="B14" s="174"/>
      <c r="C14" s="174"/>
      <c r="D14" s="2"/>
      <c r="E14" s="170"/>
      <c r="F14" s="170"/>
      <c r="G14" s="8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30" x14ac:dyDescent="0.2">
      <c r="A15" s="175" t="s">
        <v>50</v>
      </c>
      <c r="B15" s="175"/>
      <c r="C15" s="175"/>
      <c r="E15" s="172" t="s">
        <v>51</v>
      </c>
      <c r="F15" s="172"/>
      <c r="G15" s="172"/>
      <c r="AD15" t="s">
        <v>1</v>
      </c>
    </row>
    <row r="16" spans="1:30" x14ac:dyDescent="0.2">
      <c r="A16" s="175" t="s">
        <v>52</v>
      </c>
      <c r="B16" s="175"/>
      <c r="C16" s="175"/>
      <c r="E16" s="171" t="s">
        <v>61</v>
      </c>
      <c r="F16" s="171"/>
      <c r="G16" s="171"/>
    </row>
    <row r="17" spans="1:7" x14ac:dyDescent="0.2">
      <c r="A17" s="175" t="s">
        <v>53</v>
      </c>
      <c r="B17" s="175"/>
      <c r="C17" s="175"/>
      <c r="E17" s="171" t="s">
        <v>100</v>
      </c>
      <c r="F17" s="171"/>
      <c r="G17" s="171"/>
    </row>
    <row r="18" spans="1:7" x14ac:dyDescent="0.2">
      <c r="A18" s="175" t="s">
        <v>54</v>
      </c>
      <c r="B18" s="175"/>
      <c r="C18" s="175"/>
      <c r="E18" s="172" t="s">
        <v>58</v>
      </c>
      <c r="F18" s="172"/>
      <c r="G18" s="172"/>
    </row>
    <row r="19" spans="1:7" x14ac:dyDescent="0.2">
      <c r="A19" s="169"/>
      <c r="B19" s="169"/>
      <c r="C19" s="169"/>
      <c r="D19" s="169"/>
      <c r="E19" s="169"/>
      <c r="F19" s="169"/>
      <c r="G19" s="169"/>
    </row>
    <row r="20" spans="1:7" x14ac:dyDescent="0.2">
      <c r="E20" s="76"/>
      <c r="F20" s="77"/>
      <c r="G20" s="77"/>
    </row>
  </sheetData>
  <mergeCells count="33">
    <mergeCell ref="A19:G19"/>
    <mergeCell ref="E13:F13"/>
    <mergeCell ref="E14:F14"/>
    <mergeCell ref="E17:G17"/>
    <mergeCell ref="E18:G18"/>
    <mergeCell ref="B13:C13"/>
    <mergeCell ref="B14:C14"/>
    <mergeCell ref="E15:G15"/>
    <mergeCell ref="E16:G16"/>
    <mergeCell ref="A15:C15"/>
    <mergeCell ref="A16:C16"/>
    <mergeCell ref="A17:C17"/>
    <mergeCell ref="A18:C18"/>
    <mergeCell ref="F1:G1"/>
    <mergeCell ref="A1:E1"/>
    <mergeCell ref="A3:C3"/>
    <mergeCell ref="B6:E6"/>
    <mergeCell ref="B5:E5"/>
    <mergeCell ref="A2:G2"/>
    <mergeCell ref="D3:G3"/>
    <mergeCell ref="F5:G5"/>
    <mergeCell ref="F6:G6"/>
    <mergeCell ref="A6:A7"/>
    <mergeCell ref="A4:G4"/>
    <mergeCell ref="B7:E7"/>
    <mergeCell ref="F7:G7"/>
    <mergeCell ref="F10:G10"/>
    <mergeCell ref="F8:G8"/>
    <mergeCell ref="B8:E8"/>
    <mergeCell ref="A10:E10"/>
    <mergeCell ref="A8:A9"/>
    <mergeCell ref="B9:E9"/>
    <mergeCell ref="F9:G9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38</vt:i4>
      </vt:variant>
    </vt:vector>
  </HeadingPairs>
  <TitlesOfParts>
    <vt:vector size="42" baseType="lpstr">
      <vt:lpstr>Stavba</vt:lpstr>
      <vt:lpstr>pavilon A - 2 třídy</vt:lpstr>
      <vt:lpstr>pavilon B - 2 třídy</vt:lpstr>
      <vt:lpstr>Rekapitulace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oadresa</vt:lpstr>
      <vt:lpstr>Stavba!Objednatel</vt:lpstr>
      <vt:lpstr>'pavilon A - 2 třídy'!Oblast_tisku</vt:lpstr>
      <vt:lpstr>'pavilon B - 2 třídy'!Oblast_tisku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</vt:lpstr>
      <vt:lpstr>Stavba!ZakladDPHZakl</vt:lpstr>
      <vt:lpstr>Stavba!Zaokrouhleni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2019-06-26T14:47:02Z</cp:lastPrinted>
  <dcterms:created xsi:type="dcterms:W3CDTF">2019-02-07T14:45:20Z</dcterms:created>
  <dcterms:modified xsi:type="dcterms:W3CDTF">2019-06-26T14:56:06Z</dcterms:modified>
</cp:coreProperties>
</file>