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Pol'!$A$1:$U$268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258" i="12"/>
  <c r="AC258" i="12"/>
  <c r="AD258" i="12"/>
  <c r="BA195" i="12"/>
  <c r="BA94" i="12"/>
  <c r="BA93" i="12"/>
  <c r="BA92" i="12"/>
  <c r="BA91" i="12"/>
  <c r="BA90" i="12"/>
  <c r="BA89" i="12"/>
  <c r="BA88" i="12"/>
  <c r="BA87" i="12"/>
  <c r="BA86" i="12"/>
  <c r="BA85" i="12"/>
  <c r="BA84" i="12"/>
  <c r="BA78" i="12"/>
  <c r="BA77" i="12"/>
  <c r="BA76" i="12"/>
  <c r="BA75" i="12"/>
  <c r="I8" i="12"/>
  <c r="Q8" i="12"/>
  <c r="G9" i="12"/>
  <c r="G8" i="12" s="1"/>
  <c r="I9" i="12"/>
  <c r="K9" i="12"/>
  <c r="K8" i="12" s="1"/>
  <c r="O9" i="12"/>
  <c r="O8" i="12" s="1"/>
  <c r="Q9" i="12"/>
  <c r="U9" i="12"/>
  <c r="U8" i="12" s="1"/>
  <c r="G11" i="12"/>
  <c r="I11" i="12"/>
  <c r="K11" i="12"/>
  <c r="M11" i="12"/>
  <c r="O11" i="12"/>
  <c r="Q11" i="12"/>
  <c r="U11" i="12"/>
  <c r="G13" i="12"/>
  <c r="M13" i="12" s="1"/>
  <c r="I13" i="12"/>
  <c r="K13" i="12"/>
  <c r="O13" i="12"/>
  <c r="Q13" i="12"/>
  <c r="U13" i="12"/>
  <c r="I15" i="12"/>
  <c r="Q15" i="12"/>
  <c r="G16" i="12"/>
  <c r="G15" i="12" s="1"/>
  <c r="I16" i="12"/>
  <c r="K16" i="12"/>
  <c r="K15" i="12" s="1"/>
  <c r="O16" i="12"/>
  <c r="O15" i="12" s="1"/>
  <c r="Q16" i="12"/>
  <c r="U16" i="12"/>
  <c r="U15" i="12" s="1"/>
  <c r="G18" i="12"/>
  <c r="I18" i="12"/>
  <c r="K18" i="12"/>
  <c r="M18" i="12"/>
  <c r="O18" i="12"/>
  <c r="Q18" i="12"/>
  <c r="U18" i="12"/>
  <c r="G20" i="12"/>
  <c r="M20" i="12" s="1"/>
  <c r="I20" i="12"/>
  <c r="K20" i="12"/>
  <c r="O20" i="12"/>
  <c r="Q20" i="12"/>
  <c r="U20" i="12"/>
  <c r="G23" i="12"/>
  <c r="G22" i="12" s="1"/>
  <c r="I23" i="12"/>
  <c r="K23" i="12"/>
  <c r="K22" i="12" s="1"/>
  <c r="O23" i="12"/>
  <c r="O22" i="12" s="1"/>
  <c r="Q23" i="12"/>
  <c r="U23" i="12"/>
  <c r="U22" i="12" s="1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30" i="12"/>
  <c r="I30" i="12"/>
  <c r="I22" i="12" s="1"/>
  <c r="K30" i="12"/>
  <c r="M30" i="12"/>
  <c r="O30" i="12"/>
  <c r="Q30" i="12"/>
  <c r="Q22" i="12" s="1"/>
  <c r="U30" i="12"/>
  <c r="G35" i="12"/>
  <c r="K35" i="12"/>
  <c r="O35" i="12"/>
  <c r="U35" i="12"/>
  <c r="G36" i="12"/>
  <c r="I36" i="12"/>
  <c r="I35" i="12" s="1"/>
  <c r="K36" i="12"/>
  <c r="M36" i="12"/>
  <c r="M35" i="12" s="1"/>
  <c r="O36" i="12"/>
  <c r="Q36" i="12"/>
  <c r="Q35" i="12" s="1"/>
  <c r="U36" i="12"/>
  <c r="G38" i="12"/>
  <c r="K38" i="12"/>
  <c r="O38" i="12"/>
  <c r="U38" i="12"/>
  <c r="G39" i="12"/>
  <c r="I39" i="12"/>
  <c r="I38" i="12" s="1"/>
  <c r="K39" i="12"/>
  <c r="M39" i="12"/>
  <c r="M38" i="12" s="1"/>
  <c r="O39" i="12"/>
  <c r="Q39" i="12"/>
  <c r="Q38" i="12" s="1"/>
  <c r="U39" i="12"/>
  <c r="G41" i="12"/>
  <c r="I41" i="12"/>
  <c r="I40" i="12" s="1"/>
  <c r="K41" i="12"/>
  <c r="M41" i="12"/>
  <c r="O41" i="12"/>
  <c r="Q41" i="12"/>
  <c r="Q40" i="12" s="1"/>
  <c r="U41" i="12"/>
  <c r="G43" i="12"/>
  <c r="M43" i="12" s="1"/>
  <c r="I43" i="12"/>
  <c r="K43" i="12"/>
  <c r="O43" i="12"/>
  <c r="O40" i="12" s="1"/>
  <c r="Q43" i="12"/>
  <c r="U43" i="12"/>
  <c r="G45" i="12"/>
  <c r="I45" i="12"/>
  <c r="K45" i="12"/>
  <c r="M45" i="12"/>
  <c r="O45" i="12"/>
  <c r="Q45" i="12"/>
  <c r="U45" i="12"/>
  <c r="G46" i="12"/>
  <c r="M46" i="12" s="1"/>
  <c r="I46" i="12"/>
  <c r="K46" i="12"/>
  <c r="K40" i="12" s="1"/>
  <c r="O46" i="12"/>
  <c r="Q46" i="12"/>
  <c r="U46" i="12"/>
  <c r="U40" i="12" s="1"/>
  <c r="G47" i="12"/>
  <c r="I47" i="12"/>
  <c r="K47" i="12"/>
  <c r="M47" i="12"/>
  <c r="O47" i="12"/>
  <c r="Q47" i="12"/>
  <c r="U47" i="12"/>
  <c r="G50" i="12"/>
  <c r="I50" i="12"/>
  <c r="K50" i="12"/>
  <c r="M50" i="12"/>
  <c r="O50" i="12"/>
  <c r="Q50" i="12"/>
  <c r="U50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8" i="12"/>
  <c r="I58" i="12"/>
  <c r="K58" i="12"/>
  <c r="O58" i="12"/>
  <c r="O49" i="12" s="1"/>
  <c r="Q58" i="12"/>
  <c r="U58" i="12"/>
  <c r="G60" i="12"/>
  <c r="I60" i="12"/>
  <c r="K60" i="12"/>
  <c r="M60" i="12"/>
  <c r="O60" i="12"/>
  <c r="Q60" i="12"/>
  <c r="U60" i="12"/>
  <c r="G62" i="12"/>
  <c r="M62" i="12" s="1"/>
  <c r="I62" i="12"/>
  <c r="K62" i="12"/>
  <c r="O62" i="12"/>
  <c r="Q62" i="12"/>
  <c r="U62" i="12"/>
  <c r="G64" i="12"/>
  <c r="I64" i="12"/>
  <c r="K64" i="12"/>
  <c r="M64" i="12"/>
  <c r="O64" i="12"/>
  <c r="Q64" i="12"/>
  <c r="U64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69" i="12"/>
  <c r="K69" i="12"/>
  <c r="O69" i="12"/>
  <c r="U69" i="12"/>
  <c r="G70" i="12"/>
  <c r="I70" i="12"/>
  <c r="I69" i="12" s="1"/>
  <c r="K70" i="12"/>
  <c r="M70" i="12"/>
  <c r="M69" i="12" s="1"/>
  <c r="O70" i="12"/>
  <c r="Q70" i="12"/>
  <c r="Q69" i="12" s="1"/>
  <c r="U70" i="12"/>
  <c r="G72" i="12"/>
  <c r="G73" i="12"/>
  <c r="I73" i="12"/>
  <c r="I72" i="12" s="1"/>
  <c r="K73" i="12"/>
  <c r="M73" i="12"/>
  <c r="O73" i="12"/>
  <c r="Q73" i="12"/>
  <c r="Q72" i="12" s="1"/>
  <c r="U73" i="12"/>
  <c r="G74" i="12"/>
  <c r="M74" i="12" s="1"/>
  <c r="I74" i="12"/>
  <c r="K74" i="12"/>
  <c r="K72" i="12" s="1"/>
  <c r="O74" i="12"/>
  <c r="O72" i="12" s="1"/>
  <c r="Q74" i="12"/>
  <c r="U74" i="12"/>
  <c r="U72" i="12" s="1"/>
  <c r="I79" i="12"/>
  <c r="G80" i="12"/>
  <c r="I80" i="12"/>
  <c r="K80" i="12"/>
  <c r="K79" i="12" s="1"/>
  <c r="O80" i="12"/>
  <c r="Q80" i="12"/>
  <c r="U80" i="12"/>
  <c r="G82" i="12"/>
  <c r="I82" i="12"/>
  <c r="K82" i="12"/>
  <c r="M82" i="12"/>
  <c r="O82" i="12"/>
  <c r="Q82" i="12"/>
  <c r="Q79" i="12" s="1"/>
  <c r="U82" i="12"/>
  <c r="G83" i="12"/>
  <c r="M83" i="12" s="1"/>
  <c r="I83" i="12"/>
  <c r="K83" i="12"/>
  <c r="O83" i="12"/>
  <c r="Q83" i="12"/>
  <c r="U83" i="12"/>
  <c r="G97" i="12"/>
  <c r="I97" i="12"/>
  <c r="K97" i="12"/>
  <c r="O97" i="12"/>
  <c r="Q97" i="12"/>
  <c r="U97" i="12"/>
  <c r="G98" i="12"/>
  <c r="I98" i="12"/>
  <c r="I96" i="12" s="1"/>
  <c r="K98" i="12"/>
  <c r="M98" i="12"/>
  <c r="O98" i="12"/>
  <c r="Q98" i="12"/>
  <c r="Q96" i="12" s="1"/>
  <c r="U98" i="12"/>
  <c r="G99" i="12"/>
  <c r="M99" i="12" s="1"/>
  <c r="I99" i="12"/>
  <c r="K99" i="12"/>
  <c r="O99" i="12"/>
  <c r="Q99" i="12"/>
  <c r="U99" i="12"/>
  <c r="G101" i="12"/>
  <c r="I101" i="12"/>
  <c r="K101" i="12"/>
  <c r="M101" i="12"/>
  <c r="O101" i="12"/>
  <c r="Q101" i="12"/>
  <c r="U101" i="12"/>
  <c r="G103" i="12"/>
  <c r="M103" i="12" s="1"/>
  <c r="I103" i="12"/>
  <c r="K103" i="12"/>
  <c r="O103" i="12"/>
  <c r="Q103" i="12"/>
  <c r="U103" i="12"/>
  <c r="G105" i="12"/>
  <c r="I105" i="12"/>
  <c r="K105" i="12"/>
  <c r="M105" i="12"/>
  <c r="O105" i="12"/>
  <c r="Q105" i="12"/>
  <c r="U105" i="12"/>
  <c r="G106" i="12"/>
  <c r="M106" i="12" s="1"/>
  <c r="I106" i="12"/>
  <c r="K106" i="12"/>
  <c r="O106" i="12"/>
  <c r="Q106" i="12"/>
  <c r="U106" i="12"/>
  <c r="G108" i="12"/>
  <c r="I108" i="12"/>
  <c r="K108" i="12"/>
  <c r="O108" i="12"/>
  <c r="Q108" i="12"/>
  <c r="U108" i="12"/>
  <c r="G110" i="12"/>
  <c r="I110" i="12"/>
  <c r="I107" i="12" s="1"/>
  <c r="K110" i="12"/>
  <c r="M110" i="12"/>
  <c r="O110" i="12"/>
  <c r="Q110" i="12"/>
  <c r="Q107" i="12" s="1"/>
  <c r="U110" i="12"/>
  <c r="G112" i="12"/>
  <c r="M112" i="12" s="1"/>
  <c r="I112" i="12"/>
  <c r="K112" i="12"/>
  <c r="O112" i="12"/>
  <c r="Q112" i="12"/>
  <c r="U112" i="12"/>
  <c r="G114" i="12"/>
  <c r="I114" i="12"/>
  <c r="K114" i="12"/>
  <c r="M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I116" i="12"/>
  <c r="K116" i="12"/>
  <c r="M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I118" i="12"/>
  <c r="K118" i="12"/>
  <c r="M118" i="12"/>
  <c r="O118" i="12"/>
  <c r="Q118" i="12"/>
  <c r="U118" i="12"/>
  <c r="G119" i="12"/>
  <c r="M119" i="12" s="1"/>
  <c r="I119" i="12"/>
  <c r="K119" i="12"/>
  <c r="O119" i="12"/>
  <c r="Q119" i="12"/>
  <c r="U119" i="12"/>
  <c r="G121" i="12"/>
  <c r="I121" i="12"/>
  <c r="K121" i="12"/>
  <c r="O121" i="12"/>
  <c r="O120" i="12" s="1"/>
  <c r="Q121" i="12"/>
  <c r="U121" i="12"/>
  <c r="G122" i="12"/>
  <c r="I122" i="12"/>
  <c r="I120" i="12" s="1"/>
  <c r="K122" i="12"/>
  <c r="M122" i="12"/>
  <c r="O122" i="12"/>
  <c r="Q122" i="12"/>
  <c r="Q120" i="12" s="1"/>
  <c r="U122" i="12"/>
  <c r="G123" i="12"/>
  <c r="M123" i="12" s="1"/>
  <c r="I123" i="12"/>
  <c r="K123" i="12"/>
  <c r="O123" i="12"/>
  <c r="Q123" i="12"/>
  <c r="U123" i="12"/>
  <c r="G124" i="12"/>
  <c r="I124" i="12"/>
  <c r="K124" i="12"/>
  <c r="M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I126" i="12"/>
  <c r="K126" i="12"/>
  <c r="M126" i="12"/>
  <c r="O126" i="12"/>
  <c r="Q126" i="12"/>
  <c r="U126" i="12"/>
  <c r="G127" i="12"/>
  <c r="G128" i="12"/>
  <c r="I128" i="12"/>
  <c r="K128" i="12"/>
  <c r="M128" i="12"/>
  <c r="O128" i="12"/>
  <c r="Q128" i="12"/>
  <c r="U128" i="12"/>
  <c r="G130" i="12"/>
  <c r="M130" i="12" s="1"/>
  <c r="I130" i="12"/>
  <c r="K130" i="12"/>
  <c r="K127" i="12" s="1"/>
  <c r="O130" i="12"/>
  <c r="O127" i="12" s="1"/>
  <c r="Q130" i="12"/>
  <c r="U130" i="12"/>
  <c r="U127" i="12" s="1"/>
  <c r="G131" i="12"/>
  <c r="I131" i="12"/>
  <c r="K131" i="12"/>
  <c r="M131" i="12"/>
  <c r="O131" i="12"/>
  <c r="Q131" i="12"/>
  <c r="U131" i="12"/>
  <c r="G132" i="12"/>
  <c r="K132" i="12"/>
  <c r="O132" i="12"/>
  <c r="U132" i="12"/>
  <c r="G133" i="12"/>
  <c r="I133" i="12"/>
  <c r="I132" i="12" s="1"/>
  <c r="K133" i="12"/>
  <c r="M133" i="12"/>
  <c r="M132" i="12" s="1"/>
  <c r="O133" i="12"/>
  <c r="Q133" i="12"/>
  <c r="Q132" i="12" s="1"/>
  <c r="U133" i="12"/>
  <c r="G135" i="12"/>
  <c r="I135" i="12"/>
  <c r="I134" i="12" s="1"/>
  <c r="K135" i="12"/>
  <c r="M135" i="12"/>
  <c r="O135" i="12"/>
  <c r="Q135" i="12"/>
  <c r="Q134" i="12" s="1"/>
  <c r="U135" i="12"/>
  <c r="G136" i="12"/>
  <c r="M136" i="12" s="1"/>
  <c r="I136" i="12"/>
  <c r="K136" i="12"/>
  <c r="K134" i="12" s="1"/>
  <c r="O136" i="12"/>
  <c r="O134" i="12" s="1"/>
  <c r="Q136" i="12"/>
  <c r="U136" i="12"/>
  <c r="U134" i="12" s="1"/>
  <c r="G137" i="12"/>
  <c r="I137" i="12"/>
  <c r="K137" i="12"/>
  <c r="M137" i="12"/>
  <c r="O137" i="12"/>
  <c r="Q137" i="12"/>
  <c r="U137" i="12"/>
  <c r="G138" i="12"/>
  <c r="M138" i="12" s="1"/>
  <c r="I138" i="12"/>
  <c r="K138" i="12"/>
  <c r="O138" i="12"/>
  <c r="Q138" i="12"/>
  <c r="U138" i="12"/>
  <c r="I139" i="12"/>
  <c r="Q139" i="12"/>
  <c r="G140" i="12"/>
  <c r="I140" i="12"/>
  <c r="K140" i="12"/>
  <c r="K139" i="12" s="1"/>
  <c r="O140" i="12"/>
  <c r="O139" i="12" s="1"/>
  <c r="Q140" i="12"/>
  <c r="U140" i="12"/>
  <c r="U139" i="12" s="1"/>
  <c r="G142" i="12"/>
  <c r="I142" i="12"/>
  <c r="K142" i="12"/>
  <c r="O142" i="12"/>
  <c r="Q142" i="12"/>
  <c r="U142" i="12"/>
  <c r="G147" i="12"/>
  <c r="I147" i="12"/>
  <c r="I141" i="12" s="1"/>
  <c r="K147" i="12"/>
  <c r="M147" i="12"/>
  <c r="O147" i="12"/>
  <c r="Q147" i="12"/>
  <c r="Q141" i="12" s="1"/>
  <c r="U147" i="12"/>
  <c r="G152" i="12"/>
  <c r="M152" i="12" s="1"/>
  <c r="I152" i="12"/>
  <c r="K152" i="12"/>
  <c r="O152" i="12"/>
  <c r="Q152" i="12"/>
  <c r="U152" i="12"/>
  <c r="G155" i="12"/>
  <c r="I155" i="12"/>
  <c r="K155" i="12"/>
  <c r="M155" i="12"/>
  <c r="O155" i="12"/>
  <c r="Q155" i="12"/>
  <c r="U155" i="12"/>
  <c r="G158" i="12"/>
  <c r="M158" i="12" s="1"/>
  <c r="I158" i="12"/>
  <c r="K158" i="12"/>
  <c r="O158" i="12"/>
  <c r="Q158" i="12"/>
  <c r="U158" i="12"/>
  <c r="G159" i="12"/>
  <c r="I159" i="12"/>
  <c r="K159" i="12"/>
  <c r="M159" i="12"/>
  <c r="O159" i="12"/>
  <c r="Q159" i="12"/>
  <c r="U159" i="12"/>
  <c r="G160" i="12"/>
  <c r="M160" i="12" s="1"/>
  <c r="I160" i="12"/>
  <c r="K160" i="12"/>
  <c r="O160" i="12"/>
  <c r="Q160" i="12"/>
  <c r="U160" i="12"/>
  <c r="G161" i="12"/>
  <c r="I161" i="12"/>
  <c r="K161" i="12"/>
  <c r="M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I163" i="12"/>
  <c r="K163" i="12"/>
  <c r="M163" i="12"/>
  <c r="O163" i="12"/>
  <c r="Q163" i="12"/>
  <c r="U163" i="12"/>
  <c r="G164" i="12"/>
  <c r="M164" i="12" s="1"/>
  <c r="I164" i="12"/>
  <c r="K164" i="12"/>
  <c r="O164" i="12"/>
  <c r="Q164" i="12"/>
  <c r="U164" i="12"/>
  <c r="G165" i="12"/>
  <c r="I165" i="12"/>
  <c r="K165" i="12"/>
  <c r="M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I167" i="12"/>
  <c r="K167" i="12"/>
  <c r="M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I169" i="12"/>
  <c r="K169" i="12"/>
  <c r="M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I171" i="12"/>
  <c r="K171" i="12"/>
  <c r="M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I173" i="12"/>
  <c r="K173" i="12"/>
  <c r="M173" i="12"/>
  <c r="O173" i="12"/>
  <c r="Q173" i="12"/>
  <c r="U173" i="12"/>
  <c r="G174" i="12"/>
  <c r="M174" i="12" s="1"/>
  <c r="I174" i="12"/>
  <c r="K174" i="12"/>
  <c r="O174" i="12"/>
  <c r="Q174" i="12"/>
  <c r="U174" i="12"/>
  <c r="G176" i="12"/>
  <c r="I176" i="12"/>
  <c r="K176" i="12"/>
  <c r="M176" i="12"/>
  <c r="O176" i="12"/>
  <c r="Q176" i="12"/>
  <c r="U176" i="12"/>
  <c r="G177" i="12"/>
  <c r="M177" i="12" s="1"/>
  <c r="I177" i="12"/>
  <c r="K177" i="12"/>
  <c r="O177" i="12"/>
  <c r="Q177" i="12"/>
  <c r="U177" i="12"/>
  <c r="G179" i="12"/>
  <c r="I179" i="12"/>
  <c r="K179" i="12"/>
  <c r="O179" i="12"/>
  <c r="O178" i="12" s="1"/>
  <c r="Q179" i="12"/>
  <c r="U179" i="12"/>
  <c r="G181" i="12"/>
  <c r="I181" i="12"/>
  <c r="I178" i="12" s="1"/>
  <c r="K181" i="12"/>
  <c r="M181" i="12"/>
  <c r="O181" i="12"/>
  <c r="Q181" i="12"/>
  <c r="Q178" i="12" s="1"/>
  <c r="U181" i="12"/>
  <c r="G184" i="12"/>
  <c r="M184" i="12" s="1"/>
  <c r="I184" i="12"/>
  <c r="K184" i="12"/>
  <c r="O184" i="12"/>
  <c r="Q184" i="12"/>
  <c r="U184" i="12"/>
  <c r="G185" i="12"/>
  <c r="I185" i="12"/>
  <c r="K185" i="12"/>
  <c r="M185" i="12"/>
  <c r="O185" i="12"/>
  <c r="Q185" i="12"/>
  <c r="U185" i="12"/>
  <c r="G187" i="12"/>
  <c r="M187" i="12" s="1"/>
  <c r="I187" i="12"/>
  <c r="K187" i="12"/>
  <c r="O187" i="12"/>
  <c r="Q187" i="12"/>
  <c r="U187" i="12"/>
  <c r="G190" i="12"/>
  <c r="I190" i="12"/>
  <c r="K190" i="12"/>
  <c r="O190" i="12"/>
  <c r="Q190" i="12"/>
  <c r="U190" i="12"/>
  <c r="G193" i="12"/>
  <c r="I193" i="12"/>
  <c r="I189" i="12" s="1"/>
  <c r="K193" i="12"/>
  <c r="M193" i="12"/>
  <c r="O193" i="12"/>
  <c r="Q193" i="12"/>
  <c r="Q189" i="12" s="1"/>
  <c r="U193" i="12"/>
  <c r="G194" i="12"/>
  <c r="M194" i="12" s="1"/>
  <c r="I194" i="12"/>
  <c r="K194" i="12"/>
  <c r="O194" i="12"/>
  <c r="Q194" i="12"/>
  <c r="U194" i="12"/>
  <c r="G197" i="12"/>
  <c r="I197" i="12"/>
  <c r="K197" i="12"/>
  <c r="M197" i="12"/>
  <c r="O197" i="12"/>
  <c r="Q197" i="12"/>
  <c r="U197" i="12"/>
  <c r="G198" i="12"/>
  <c r="M198" i="12" s="1"/>
  <c r="I198" i="12"/>
  <c r="K198" i="12"/>
  <c r="O198" i="12"/>
  <c r="Q198" i="12"/>
  <c r="U198" i="12"/>
  <c r="I199" i="12"/>
  <c r="G200" i="12"/>
  <c r="I200" i="12"/>
  <c r="K200" i="12"/>
  <c r="K199" i="12" s="1"/>
  <c r="O200" i="12"/>
  <c r="O199" i="12" s="1"/>
  <c r="Q200" i="12"/>
  <c r="U200" i="12"/>
  <c r="U199" i="12" s="1"/>
  <c r="G203" i="12"/>
  <c r="I203" i="12"/>
  <c r="K203" i="12"/>
  <c r="M203" i="12"/>
  <c r="O203" i="12"/>
  <c r="Q203" i="12"/>
  <c r="Q199" i="12" s="1"/>
  <c r="U203" i="12"/>
  <c r="G205" i="12"/>
  <c r="G206" i="12"/>
  <c r="I206" i="12"/>
  <c r="K206" i="12"/>
  <c r="M206" i="12"/>
  <c r="O206" i="12"/>
  <c r="Q206" i="12"/>
  <c r="U206" i="12"/>
  <c r="G208" i="12"/>
  <c r="M208" i="12" s="1"/>
  <c r="I208" i="12"/>
  <c r="K208" i="12"/>
  <c r="K205" i="12" s="1"/>
  <c r="O208" i="12"/>
  <c r="O205" i="12" s="1"/>
  <c r="Q208" i="12"/>
  <c r="U208" i="12"/>
  <c r="U205" i="12" s="1"/>
  <c r="G209" i="12"/>
  <c r="I209" i="12"/>
  <c r="K209" i="12"/>
  <c r="M209" i="12"/>
  <c r="O209" i="12"/>
  <c r="Q209" i="12"/>
  <c r="U209" i="12"/>
  <c r="G212" i="12"/>
  <c r="G213" i="12"/>
  <c r="I213" i="12"/>
  <c r="K213" i="12"/>
  <c r="M213" i="12"/>
  <c r="O213" i="12"/>
  <c r="Q213" i="12"/>
  <c r="U213" i="12"/>
  <c r="G224" i="12"/>
  <c r="M224" i="12" s="1"/>
  <c r="I224" i="12"/>
  <c r="K224" i="12"/>
  <c r="K212" i="12" s="1"/>
  <c r="O224" i="12"/>
  <c r="O212" i="12" s="1"/>
  <c r="Q224" i="12"/>
  <c r="U224" i="12"/>
  <c r="U212" i="12" s="1"/>
  <c r="G225" i="12"/>
  <c r="I225" i="12"/>
  <c r="K225" i="12"/>
  <c r="M225" i="12"/>
  <c r="O225" i="12"/>
  <c r="Q225" i="12"/>
  <c r="U225" i="12"/>
  <c r="G237" i="12"/>
  <c r="I237" i="12"/>
  <c r="K237" i="12"/>
  <c r="M237" i="12"/>
  <c r="O237" i="12"/>
  <c r="Q237" i="12"/>
  <c r="U237" i="12"/>
  <c r="G238" i="12"/>
  <c r="M238" i="12" s="1"/>
  <c r="I238" i="12"/>
  <c r="K238" i="12"/>
  <c r="K236" i="12" s="1"/>
  <c r="O238" i="12"/>
  <c r="O236" i="12" s="1"/>
  <c r="Q238" i="12"/>
  <c r="U238" i="12"/>
  <c r="U236" i="12" s="1"/>
  <c r="G239" i="12"/>
  <c r="I239" i="12"/>
  <c r="K239" i="12"/>
  <c r="M239" i="12"/>
  <c r="O239" i="12"/>
  <c r="Q239" i="12"/>
  <c r="U239" i="12"/>
  <c r="G240" i="12"/>
  <c r="M240" i="12" s="1"/>
  <c r="I240" i="12"/>
  <c r="K240" i="12"/>
  <c r="O240" i="12"/>
  <c r="Q240" i="12"/>
  <c r="U240" i="12"/>
  <c r="G241" i="12"/>
  <c r="I241" i="12"/>
  <c r="K241" i="12"/>
  <c r="M241" i="12"/>
  <c r="O241" i="12"/>
  <c r="Q241" i="12"/>
  <c r="U241" i="12"/>
  <c r="G242" i="12"/>
  <c r="M242" i="12" s="1"/>
  <c r="I242" i="12"/>
  <c r="K242" i="12"/>
  <c r="O242" i="12"/>
  <c r="Q242" i="12"/>
  <c r="U242" i="12"/>
  <c r="G243" i="12"/>
  <c r="I243" i="12"/>
  <c r="K243" i="12"/>
  <c r="M243" i="12"/>
  <c r="O243" i="12"/>
  <c r="Q243" i="12"/>
  <c r="U243" i="12"/>
  <c r="G244" i="12"/>
  <c r="M244" i="12" s="1"/>
  <c r="I244" i="12"/>
  <c r="K244" i="12"/>
  <c r="O244" i="12"/>
  <c r="Q244" i="12"/>
  <c r="U244" i="12"/>
  <c r="G245" i="12"/>
  <c r="I245" i="12"/>
  <c r="K245" i="12"/>
  <c r="M245" i="12"/>
  <c r="O245" i="12"/>
  <c r="Q245" i="12"/>
  <c r="U245" i="12"/>
  <c r="G246" i="12"/>
  <c r="M246" i="12" s="1"/>
  <c r="I246" i="12"/>
  <c r="K246" i="12"/>
  <c r="O246" i="12"/>
  <c r="Q246" i="12"/>
  <c r="U246" i="12"/>
  <c r="G247" i="12"/>
  <c r="I247" i="12"/>
  <c r="K247" i="12"/>
  <c r="M247" i="12"/>
  <c r="O247" i="12"/>
  <c r="Q247" i="12"/>
  <c r="U247" i="12"/>
  <c r="G248" i="12"/>
  <c r="M248" i="12" s="1"/>
  <c r="I248" i="12"/>
  <c r="K248" i="12"/>
  <c r="O248" i="12"/>
  <c r="Q248" i="12"/>
  <c r="U248" i="12"/>
  <c r="G249" i="12"/>
  <c r="I249" i="12"/>
  <c r="K249" i="12"/>
  <c r="M249" i="12"/>
  <c r="O249" i="12"/>
  <c r="Q249" i="12"/>
  <c r="U249" i="12"/>
  <c r="G251" i="12"/>
  <c r="M251" i="12" s="1"/>
  <c r="I251" i="12"/>
  <c r="K251" i="12"/>
  <c r="O251" i="12"/>
  <c r="Q251" i="12"/>
  <c r="U251" i="12"/>
  <c r="G252" i="12"/>
  <c r="I252" i="12"/>
  <c r="K252" i="12"/>
  <c r="M252" i="12"/>
  <c r="O252" i="12"/>
  <c r="Q252" i="12"/>
  <c r="U252" i="12"/>
  <c r="G253" i="12"/>
  <c r="M253" i="12" s="1"/>
  <c r="I253" i="12"/>
  <c r="K253" i="12"/>
  <c r="O253" i="12"/>
  <c r="Q253" i="12"/>
  <c r="U253" i="12"/>
  <c r="G254" i="12"/>
  <c r="I254" i="12"/>
  <c r="K254" i="12"/>
  <c r="M254" i="12"/>
  <c r="O254" i="12"/>
  <c r="Q254" i="12"/>
  <c r="U254" i="12"/>
  <c r="G255" i="12"/>
  <c r="M255" i="12" s="1"/>
  <c r="I255" i="12"/>
  <c r="K255" i="12"/>
  <c r="O255" i="12"/>
  <c r="Q255" i="12"/>
  <c r="U255" i="12"/>
  <c r="G256" i="12"/>
  <c r="I256" i="12"/>
  <c r="K256" i="12"/>
  <c r="M256" i="12"/>
  <c r="O256" i="12"/>
  <c r="Q256" i="12"/>
  <c r="U256" i="12"/>
  <c r="I20" i="1"/>
  <c r="I19" i="1"/>
  <c r="I18" i="1"/>
  <c r="I16" i="1"/>
  <c r="G28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I17" i="1" l="1"/>
  <c r="I21" i="1" s="1"/>
  <c r="I71" i="1"/>
  <c r="G24" i="1"/>
  <c r="G29" i="1" s="1"/>
  <c r="M190" i="12"/>
  <c r="M189" i="12" s="1"/>
  <c r="G189" i="12"/>
  <c r="M140" i="12"/>
  <c r="M139" i="12" s="1"/>
  <c r="G139" i="12"/>
  <c r="M97" i="12"/>
  <c r="M96" i="12" s="1"/>
  <c r="G96" i="12"/>
  <c r="M49" i="12"/>
  <c r="M236" i="12"/>
  <c r="M212" i="12"/>
  <c r="M205" i="12"/>
  <c r="G199" i="12"/>
  <c r="M200" i="12"/>
  <c r="M199" i="12" s="1"/>
  <c r="O189" i="12"/>
  <c r="K178" i="12"/>
  <c r="K141" i="12"/>
  <c r="G134" i="12"/>
  <c r="M127" i="12"/>
  <c r="K120" i="12"/>
  <c r="O107" i="12"/>
  <c r="O96" i="12"/>
  <c r="U79" i="12"/>
  <c r="G236" i="12"/>
  <c r="O141" i="12"/>
  <c r="M108" i="12"/>
  <c r="M107" i="12" s="1"/>
  <c r="G107" i="12"/>
  <c r="K189" i="12"/>
  <c r="U178" i="12"/>
  <c r="U141" i="12"/>
  <c r="M134" i="12"/>
  <c r="U120" i="12"/>
  <c r="K107" i="12"/>
  <c r="K96" i="12"/>
  <c r="M80" i="12"/>
  <c r="M79" i="12" s="1"/>
  <c r="G79" i="12"/>
  <c r="K49" i="12"/>
  <c r="Q49" i="12"/>
  <c r="I49" i="12"/>
  <c r="M40" i="12"/>
  <c r="Q236" i="12"/>
  <c r="I236" i="12"/>
  <c r="Q212" i="12"/>
  <c r="I212" i="12"/>
  <c r="Q205" i="12"/>
  <c r="I205" i="12"/>
  <c r="U189" i="12"/>
  <c r="G178" i="12"/>
  <c r="M179" i="12"/>
  <c r="M178" i="12" s="1"/>
  <c r="G141" i="12"/>
  <c r="M142" i="12"/>
  <c r="M141" i="12" s="1"/>
  <c r="Q127" i="12"/>
  <c r="I127" i="12"/>
  <c r="G120" i="12"/>
  <c r="M121" i="12"/>
  <c r="M120" i="12" s="1"/>
  <c r="U107" i="12"/>
  <c r="U96" i="12"/>
  <c r="O79" i="12"/>
  <c r="M72" i="12"/>
  <c r="M58" i="12"/>
  <c r="G49" i="12"/>
  <c r="U49" i="12"/>
  <c r="G40" i="12"/>
  <c r="M23" i="12"/>
  <c r="M22" i="12" s="1"/>
  <c r="M16" i="12"/>
  <c r="M15" i="12" s="1"/>
  <c r="M9" i="12"/>
  <c r="M8" i="12" s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<sst xmlns="http://schemas.openxmlformats.org/spreadsheetml/2006/main" count="981" uniqueCount="485">
  <si>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</si>
  <si>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</si>
  <si>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</si>
  <si>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</si>
  <si>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</si>
  <si>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</si>
  <si>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</si>
  <si>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</si>
  <si>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</si>
  <si>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</si>
  <si>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</si>
  <si>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</si>
  <si>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</si>
  <si>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</si>
  <si>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</si>
  <si>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</si>
  <si>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</si>
  <si>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</si>
  <si>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</si>
  <si>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</si>
  <si>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</si>
  <si>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</si>
  <si>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</si>
  <si>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</si>
  <si>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</si>
  <si>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</si>
  <si>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</si>
  <si>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</si>
  <si>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</si>
  <si>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</si>
  <si>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</si>
  <si>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</si>
  <si>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</si>
  <si>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</si>
  <si>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</si>
  <si>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</si>
  <si>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</si>
  <si>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</si>
  <si>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</si>
  <si>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</si>
  <si>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</si>
  <si>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</si>
  <si>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MŠ Jeronýmova</t>
  </si>
  <si>
    <t>Rozpočet:</t>
  </si>
  <si>
    <t>Misto</t>
  </si>
  <si>
    <t>Stavební úpravy se změnou užívání v části hospodářské budovy MŠ Jeronýmova</t>
  </si>
  <si>
    <t>Město Kolín</t>
  </si>
  <si>
    <t>Karlovo náměstí 78</t>
  </si>
  <si>
    <t>Kolín 1</t>
  </si>
  <si>
    <t>28012</t>
  </si>
  <si>
    <t>000235440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</si>
  <si>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</si>
  <si>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</si>
  <si>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</si>
  <si>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</si>
  <si>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</si>
  <si>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</si>
  <si>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</si>
  <si>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</si>
  <si>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</si>
  <si>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</si>
  <si>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</si>
  <si>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</si>
  <si>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</si>
  <si>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</si>
  <si>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</si>
  <si>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</si>
  <si>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</si>
  <si>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</si>
  <si>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</si>
  <si>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</si>
  <si>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</si>
  <si>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</si>
  <si>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</si>
  <si>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</si>
  <si>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</si>
  <si>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</si>
  <si>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</si>
  <si>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</si>
  <si>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</si>
  <si>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</si>
  <si>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</si>
  <si>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</si>
  <si>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</si>
  <si>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</si>
  <si>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</si>
  <si>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</si>
  <si>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</si>
  <si>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</si>
  <si>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</si>
  <si>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</si>
  <si>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</si>
  <si>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</si>
  <si>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</si>
  <si>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</si>
  <si>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</si>
  <si>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</si>
  <si>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</si>
  <si>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</si>
  <si>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</si>
  <si>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</si>
  <si>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</si>
  <si>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</si>
  <si>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</si>
  <si>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</si>
  <si>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</si>
  <si>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</si>
  <si>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</si>
  <si>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</si>
  <si>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</si>
  <si>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</si>
  <si>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</si>
  <si>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</si>
  <si>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</si>
  <si>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</si>
  <si>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</si>
  <si>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</si>
  <si>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</si>
  <si>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</si>
  <si>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</si>
  <si>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</si>
  <si>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</si>
  <si>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</si>
  <si>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</si>
  <si>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</si>
  <si>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</si>
  <si>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</si>
  <si>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</si>
  <si>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</si>
  <si>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</si>
  <si>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</si>
  <si>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</si>
  <si>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</si>
  <si>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</si>
  <si>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</si>
  <si>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</si>
  <si>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pro vedení ZTI:(0,5*2+2,3+1+5+2,5)*0,3*0,5</t>
  </si>
  <si>
    <t>VV</t>
  </si>
  <si>
    <t>174101102R00</t>
  </si>
  <si>
    <t>Zásyp ruční se zhutněním</t>
  </si>
  <si>
    <t>pro vedení ZTI:(0,5*2+2,3+1+5+2,5)*0,3*(0,5-0,2)</t>
  </si>
  <si>
    <t>175101101R00</t>
  </si>
  <si>
    <t>Obsyp potrubí bez prohození sypaniny</t>
  </si>
  <si>
    <t>pro vedení ZTI:(0,5*2+2,3+1+5+2,5)*0,3*0,2</t>
  </si>
  <si>
    <t>340271615R00</t>
  </si>
  <si>
    <t>Zazdívka otvorů pl.do 4 m2, pórobet.tvár.,tl.15 cm</t>
  </si>
  <si>
    <t>0,9*2,02*0,15</t>
  </si>
  <si>
    <t>342261211RS1</t>
  </si>
  <si>
    <t>Příčka sádrokarton. ocel.kce, 2x oplášť. tl.100 mm, desky standard tl. 12,5 mm, izol. minerál tl. 4 cm</t>
  </si>
  <si>
    <t>m2</t>
  </si>
  <si>
    <t>(1,58+3,29)*3,25-0,8*1,97</t>
  </si>
  <si>
    <t>342264051RT1</t>
  </si>
  <si>
    <t>Podhled sádrokartonový na zavěšenou ocel. konstr., desky standard tl. 12,5 mm, bez izolace</t>
  </si>
  <si>
    <t>tělocvična:75,17</t>
  </si>
  <si>
    <t>611401111R00</t>
  </si>
  <si>
    <t>Oprava omítky na stropech o ploše do 0,09 m2</t>
  </si>
  <si>
    <t>kus</t>
  </si>
  <si>
    <t>612401191R00</t>
  </si>
  <si>
    <t>Omítka malých ploch vnitřních stěn do 0,09 m2</t>
  </si>
  <si>
    <t>612474510R00</t>
  </si>
  <si>
    <t>Omítka stěn vnitřní jednovrstvá vápenocementová</t>
  </si>
  <si>
    <t>oprava po otlučení obkladů a pod dřevěný obklad z palubek:(5,88+12,98+5,88)*1,375</t>
  </si>
  <si>
    <t>odpočet dveří:-(0,8+0,9)*1,375</t>
  </si>
  <si>
    <t>parapety oken:(3,6+1,2+3,6+2,4)*0,9</t>
  </si>
  <si>
    <t>(0,25+0,2+0,6+0,2+0,125+(0,275+0,4+0,275)*2)*1,375</t>
  </si>
  <si>
    <t>612474611R00</t>
  </si>
  <si>
    <t>Omítka stěn vnitřní dvouvrstvá, vápen. štuk, ručně</t>
  </si>
  <si>
    <t>(5,88+12,98+5,88)*(1,8-1,375)</t>
  </si>
  <si>
    <t>odpočet dveří:-(0,8+0,9)*(1,8-1,375)</t>
  </si>
  <si>
    <t>(0,25+0,2+0,6+0,2+0,125+(0,275+0,4+0,275)*2)*(1,8-1,375)</t>
  </si>
  <si>
    <t>0,9*2,02</t>
  </si>
  <si>
    <t>631312131R00</t>
  </si>
  <si>
    <t>Doplnění mazanin betonem do 4 m2, nad tl. 8 cm</t>
  </si>
  <si>
    <t>pro vedení ZTI:(0,5*2+2,3+1+5+2,5)*0,3*0,15</t>
  </si>
  <si>
    <t>642944121RT4</t>
  </si>
  <si>
    <t>Osazení ocelových zárubní dodatečně do 2,5 m2, včetně dodávky zárubně  80x197x11 cm</t>
  </si>
  <si>
    <t>965042141RT4</t>
  </si>
  <si>
    <t>Bourání mazanin betonových tl. 10 cm, nad 4 m2, pneumat. kladivo, tl. mazaniny 8 - 10 cm</t>
  </si>
  <si>
    <t>75,17*0,1</t>
  </si>
  <si>
    <t>965042241RT5</t>
  </si>
  <si>
    <t>Bourání mazanin betonových tl. nad 10 cm, nad 4 m2, pneumat. kladivo, tl. mazaniny 15 - 20 cm</t>
  </si>
  <si>
    <t>podkladní beton.mazanina - rýha ZTI:(0,5*2+2,3+1+5+2,5)*0,3*0,15</t>
  </si>
  <si>
    <t>965049111R00</t>
  </si>
  <si>
    <t>Příplatek, bourání mazanin se svař. síťí tl. 10 cm</t>
  </si>
  <si>
    <t>968061125R00</t>
  </si>
  <si>
    <t>Vyvěšení dřevěných dveřních křídel pl. do 2 m2</t>
  </si>
  <si>
    <t>968072455R00</t>
  </si>
  <si>
    <t>Vybourání kovových dveřních zárubní pl. do 2 m2</t>
  </si>
  <si>
    <t>0,8*1,97</t>
  </si>
  <si>
    <t>971033631R00</t>
  </si>
  <si>
    <t>Vybourání otv. zeď cihel. pl.4 m2, tl.15 cm, MVC</t>
  </si>
  <si>
    <t>pro dveře:0,9*2,02</t>
  </si>
  <si>
    <t>971-1</t>
  </si>
  <si>
    <t>Demontáž stávajícíh rozvodů ZTI, elektro, VZT</t>
  </si>
  <si>
    <t>kpl</t>
  </si>
  <si>
    <t>978059531R00</t>
  </si>
  <si>
    <t>Odsekání vnitřních obkladů stěn nad 2 m2</t>
  </si>
  <si>
    <t>oprava po otlučení obkladů:(5,88+12,98+5,88)*1,8</t>
  </si>
  <si>
    <t>-(0,8+0,9)*1,8</t>
  </si>
  <si>
    <t>(3,6+1,2+3,6+2,4)*0,9</t>
  </si>
  <si>
    <t>(0,25+0,2+0,6+0,2+0,125+(0,275+0,4+0,275)*2)*1,8</t>
  </si>
  <si>
    <t>979990101R00</t>
  </si>
  <si>
    <t>Poplatek za skládku suti - směs betonu a cihel</t>
  </si>
  <si>
    <t>t</t>
  </si>
  <si>
    <t>17,82+4,37</t>
  </si>
  <si>
    <t>979990121R00</t>
  </si>
  <si>
    <t>Poplatek za skládku suti - asfaltové pásy</t>
  </si>
  <si>
    <t>0,37</t>
  </si>
  <si>
    <t>979081111R00</t>
  </si>
  <si>
    <t>Odvoz suti a vybour. hmot na skládku do 1 km</t>
  </si>
  <si>
    <t>22,19+0,37</t>
  </si>
  <si>
    <t>979081121R00</t>
  </si>
  <si>
    <t>Příplatek k odvozu za každý další 1 km</t>
  </si>
  <si>
    <t>22,56*11</t>
  </si>
  <si>
    <t>979082111R00</t>
  </si>
  <si>
    <t>Vnitrostaveništní doprava suti do 10 m</t>
  </si>
  <si>
    <t>979082121R00</t>
  </si>
  <si>
    <t>Příplatek k vnitrost. dopravě suti za dalších 5 m</t>
  </si>
  <si>
    <t>22,56*2</t>
  </si>
  <si>
    <t>999281105R00</t>
  </si>
  <si>
    <t>Přesun hmot pro opravy a údržbu do výšky 6 m</t>
  </si>
  <si>
    <t>2,2+1,29+1,33+0,42+0,33+0,15+0,12+0,27+0,63+0,49+0,2+0,16</t>
  </si>
  <si>
    <t>711140101R00</t>
  </si>
  <si>
    <t>Odstr.izolace proti vlhk.vodor. pásy přitav.,1vrst</t>
  </si>
  <si>
    <t>711141559RY2</t>
  </si>
  <si>
    <t>Izolace proti vlhk. vodorovná pásy přitavením, 1 vrstva - včetně dod.materiálu</t>
  </si>
  <si>
    <t>POP</t>
  </si>
  <si>
    <t>tloušťka 4,0 mm</t>
  </si>
  <si>
    <t>faktor difuzního odporu 29000</t>
  </si>
  <si>
    <t>aplikace natavit</t>
  </si>
  <si>
    <t>713121111R00</t>
  </si>
  <si>
    <t>Izolace tepelná podlah na sucho, jednovrstvá</t>
  </si>
  <si>
    <t>75,17*2</t>
  </si>
  <si>
    <t>631411500R</t>
  </si>
  <si>
    <t>Deska z kamenné vlny 40 x 625 x 1000 mm, víceúčelová</t>
  </si>
  <si>
    <t>POL3_0</t>
  </si>
  <si>
    <t>63153801.AR</t>
  </si>
  <si>
    <t>Deska z minerální vlny  tl.30 mm, polotuhá, podlahová</t>
  </si>
  <si>
    <t>Polotuhá deska z kamenné vlny (minerální plsti) pojené organickou pryskyřicí, v celém objemu hydrofobizovaná</t>
  </si>
  <si>
    <t>TECHNICKÉ PARAMETRY</t>
  </si>
  <si>
    <t>Faktor difuzního odporu  (µ)  MU  1</t>
  </si>
  <si>
    <t>75,17*1,05</t>
  </si>
  <si>
    <t>721140935R00</t>
  </si>
  <si>
    <t>Oprava - přechod z plastových trub na litinu DN100</t>
  </si>
  <si>
    <t>721173304R00</t>
  </si>
  <si>
    <t>Potrubí z PP připojovací  D 40 x 1,8</t>
  </si>
  <si>
    <t>m</t>
  </si>
  <si>
    <t>721176105R00</t>
  </si>
  <si>
    <t>Potrubí HT připojovací D 110 x 2,7 mm</t>
  </si>
  <si>
    <t>0,75*2</t>
  </si>
  <si>
    <t>721176104R00</t>
  </si>
  <si>
    <t>Potrubí HT připojovací D 75 x 1,9 mm</t>
  </si>
  <si>
    <t>0,75</t>
  </si>
  <si>
    <t>721176232R00</t>
  </si>
  <si>
    <t>Potrubí KG svodné (ležaté) zavěšené D 110 x 3,2 mm</t>
  </si>
  <si>
    <t>2,2+5,5+2,5+1,2+1,2+1,4</t>
  </si>
  <si>
    <t>721194104R00</t>
  </si>
  <si>
    <t>Vyvedení odpadních výpustek D 40 x 1,8</t>
  </si>
  <si>
    <t>721194109R00</t>
  </si>
  <si>
    <t>Vyvedení odpadních výpustek D 110 x 2,3</t>
  </si>
  <si>
    <t>722172610R00</t>
  </si>
  <si>
    <t>Potrubí z PPR Instaplast, studená, D 16x2,2 mm</t>
  </si>
  <si>
    <t>15,9*1,05</t>
  </si>
  <si>
    <t>722172611R00</t>
  </si>
  <si>
    <t>Potrubí z PPR Instaplast, studená, D 20x2,8 mm</t>
  </si>
  <si>
    <t>3,1*1,05</t>
  </si>
  <si>
    <t>722172630R00</t>
  </si>
  <si>
    <t>Potrubí z PPR Instaplast, teplá, D 16x2,7 mm</t>
  </si>
  <si>
    <t>11,1*1,05</t>
  </si>
  <si>
    <t>722173911R00</t>
  </si>
  <si>
    <t>Spoje pro rozvod vody plast polyf. D 16 mm</t>
  </si>
  <si>
    <t>722181211RT5</t>
  </si>
  <si>
    <t>Izolace návlekovátl. stěny 6 mm, vnitřní průměr 15 mm</t>
  </si>
  <si>
    <t>722181214RT5</t>
  </si>
  <si>
    <t>Izolace návleková tl. stěny 20 mm, vnitřní průměr 15 mm</t>
  </si>
  <si>
    <t>722190402R00</t>
  </si>
  <si>
    <t>Vyvedení a upevnění výpustek</t>
  </si>
  <si>
    <t>722202211R00</t>
  </si>
  <si>
    <t>Nástěnka D 16xR3/8</t>
  </si>
  <si>
    <t>722-1</t>
  </si>
  <si>
    <t>Stavební přípomoce</t>
  </si>
  <si>
    <t>725013138R00</t>
  </si>
  <si>
    <t>Klozet kombi, nádrž s armat.odpad svislý,bílý</t>
  </si>
  <si>
    <t>soubor</t>
  </si>
  <si>
    <t>725017130R00</t>
  </si>
  <si>
    <t>Umyvadlo na šrouby 50 x 41 cm, bílé</t>
  </si>
  <si>
    <t>725534223R00</t>
  </si>
  <si>
    <t>Ohřívač elek. zásob. závěsný 80 l</t>
  </si>
  <si>
    <t>725814103R00</t>
  </si>
  <si>
    <t>Ventil rohový DN 15 x DN 10</t>
  </si>
  <si>
    <t>725823111RT0</t>
  </si>
  <si>
    <t>Baterie umyvadlová stoján. ruční, bez otvír.odpadu, základní</t>
  </si>
  <si>
    <t>725-1</t>
  </si>
  <si>
    <t>Dělící stěna plastová vč. montáže</t>
  </si>
  <si>
    <t>733163101R00</t>
  </si>
  <si>
    <t>Potrubí z měděných trubek D 12 x 1,0 mm</t>
  </si>
  <si>
    <t>1,5*2</t>
  </si>
  <si>
    <t>733191923R00</t>
  </si>
  <si>
    <t>Navaření odbočky na potrubí,DN odbočky 15</t>
  </si>
  <si>
    <t>733-1</t>
  </si>
  <si>
    <t>Stavební a montážní přípomoce</t>
  </si>
  <si>
    <t>734224111RT3</t>
  </si>
  <si>
    <t xml:space="preserve">Ventil termostat.vnitřní z.  DN 10, s termostatickou hlavicí </t>
  </si>
  <si>
    <t>735111810R00</t>
  </si>
  <si>
    <t>Demontáž těles otopných litinových článkových</t>
  </si>
  <si>
    <t>735117110R00</t>
  </si>
  <si>
    <t xml:space="preserve">Odpojení a připojení těles </t>
  </si>
  <si>
    <t>735119140R00</t>
  </si>
  <si>
    <t>Montáž těles otopných litinových článkových</t>
  </si>
  <si>
    <t>735156567R00</t>
  </si>
  <si>
    <t>Otopná tělesa panelová 21  600/1200</t>
  </si>
  <si>
    <t>762526110RT2</t>
  </si>
  <si>
    <t>Položení polštářů pod podlahy rozteče do 65 cm, včetně dodávky řeziva, polštáře 80 x 50 mm</t>
  </si>
  <si>
    <t>766412122R00</t>
  </si>
  <si>
    <t>Obložení stěn nad 1 m2 palubkami, š. do 8 cm</t>
  </si>
  <si>
    <t>(1,22+1,89+2,425)*1,4</t>
  </si>
  <si>
    <t>766417111R00</t>
  </si>
  <si>
    <t>Podkladový rošt pod obložení stěn, včetně materiálu</t>
  </si>
  <si>
    <t>(5,88+12,98+5,88)*2</t>
  </si>
  <si>
    <t>-(0,8+0,9)*2</t>
  </si>
  <si>
    <t>(0,25+0,2+0,6+0,2+0,125+(0,275+0,4+0,275)*2)*2</t>
  </si>
  <si>
    <t>(1,22+1,89+2,425)*2</t>
  </si>
  <si>
    <t>766492100R00</t>
  </si>
  <si>
    <t>Montáž obložení otopných těles</t>
  </si>
  <si>
    <t>12,98+0,87</t>
  </si>
  <si>
    <t>(3,6+1,2+3,6+2,4)*0,6</t>
  </si>
  <si>
    <t>61191674R</t>
  </si>
  <si>
    <t>Palubka obkladová SM tloušťka 18 šíře 118 mm</t>
  </si>
  <si>
    <t>43,94*1,1</t>
  </si>
  <si>
    <t>20,33*0,75*1,1</t>
  </si>
  <si>
    <t>766661122R00</t>
  </si>
  <si>
    <t>Montáž dveří do zárubně,otevíravých 1kř.nad 0,8 m</t>
  </si>
  <si>
    <t>61160188R</t>
  </si>
  <si>
    <t>Dveře vnitřní hladké plné 1 kříd. 80x197 lak B, zámek vložkový</t>
  </si>
  <si>
    <t>54914629R</t>
  </si>
  <si>
    <t>Dveřní kování , klíč vložkový</t>
  </si>
  <si>
    <t>766-1</t>
  </si>
  <si>
    <t>D+M dřevěná ribstole 750/2200 mm</t>
  </si>
  <si>
    <t>766-2</t>
  </si>
  <si>
    <t>Žíněnka 2000 x 1000 x 50 mm</t>
  </si>
  <si>
    <t>766-3</t>
  </si>
  <si>
    <t>Tělocvična lavička s kladinkou 1800 mm</t>
  </si>
  <si>
    <t>766-4</t>
  </si>
  <si>
    <t>Kužel vymezovací plastový 250 mm</t>
  </si>
  <si>
    <t>766-5</t>
  </si>
  <si>
    <t>Dětská trampolína pr. 1000 mm</t>
  </si>
  <si>
    <t>766-6</t>
  </si>
  <si>
    <t>Gymn.míč pr. 45 cm</t>
  </si>
  <si>
    <t>766-7</t>
  </si>
  <si>
    <t>Gymn.míč pr. 55 cm</t>
  </si>
  <si>
    <t>766-8</t>
  </si>
  <si>
    <t>Gymn.míč pr. 65 cm</t>
  </si>
  <si>
    <t>766-9</t>
  </si>
  <si>
    <t>Gymn.míč pr. 75 cm</t>
  </si>
  <si>
    <t>766-10</t>
  </si>
  <si>
    <t>D+M deska basketbal malá 60 x 50 cm, včetně koše a síťky</t>
  </si>
  <si>
    <t>766-11</t>
  </si>
  <si>
    <t>Revize tělocvičného nářadí</t>
  </si>
  <si>
    <t>766-12</t>
  </si>
  <si>
    <t>D+M dřevěná police 110 x 26 cm</t>
  </si>
  <si>
    <t>766-13</t>
  </si>
  <si>
    <t>D+M lavičky s pol,icemi na obuv do šatny, včetně montáž háčků na oděv</t>
  </si>
  <si>
    <t>766-14</t>
  </si>
  <si>
    <t>D+M ochranná PE síť, oka 7 x 7 cm, vlákno 3 mm</t>
  </si>
  <si>
    <t>3,6*1,5*2+2,4*1,5+1,2*1,5</t>
  </si>
  <si>
    <t>766-15</t>
  </si>
  <si>
    <t>D+M ochranná síť svítidel, , včetně dřevěných rámečků</t>
  </si>
  <si>
    <t>766-16</t>
  </si>
  <si>
    <t>D+M hasící přístroj PHP práškový 6 kg</t>
  </si>
  <si>
    <t>771101210R00</t>
  </si>
  <si>
    <t>Penetrace podkladu pod dlažby</t>
  </si>
  <si>
    <t>4,71+13,52</t>
  </si>
  <si>
    <t>771475014R00</t>
  </si>
  <si>
    <t>Obklad soklíků keram.rovných, tmel,výška 10 cm</t>
  </si>
  <si>
    <t>5,58+2,425+2,69+1,22+3,29+1,55</t>
  </si>
  <si>
    <t>-(1+0,9)</t>
  </si>
  <si>
    <t>771575109R00</t>
  </si>
  <si>
    <t>Montáž podlah keram.,hladké, tmel, 30x30 cm</t>
  </si>
  <si>
    <t>59764241R</t>
  </si>
  <si>
    <t>Dlažba - sokl 300x80x9 mm</t>
  </si>
  <si>
    <t>14,86/0,3*1,05</t>
  </si>
  <si>
    <t>59764402R</t>
  </si>
  <si>
    <t>Dlaždice 30x30x0,9 cm</t>
  </si>
  <si>
    <t>18,23*1,05</t>
  </si>
  <si>
    <t>775413122R00</t>
  </si>
  <si>
    <t>Podlahové lišty připevněné vruty, DB 8/1,5 cm</t>
  </si>
  <si>
    <t>(5,88+12,98)*2</t>
  </si>
  <si>
    <t>(0,2+0,275*4+0,125)</t>
  </si>
  <si>
    <t>775511000R00</t>
  </si>
  <si>
    <t>Položení vlysových podlah do lepidla</t>
  </si>
  <si>
    <t>611-94</t>
  </si>
  <si>
    <t>Palubka VLD 19 mm</t>
  </si>
  <si>
    <t>tloušťka nášlapu 4 mm, tloušťka celého dílce 19 mm</t>
  </si>
  <si>
    <t>75,17*1,1</t>
  </si>
  <si>
    <t>775599130R00</t>
  </si>
  <si>
    <t xml:space="preserve">Celoplošné tmelení </t>
  </si>
  <si>
    <t>775599143R00</t>
  </si>
  <si>
    <t>Lak dřevěných podlah sportovní, Z+2x, přebrouš</t>
  </si>
  <si>
    <t>781210121R00</t>
  </si>
  <si>
    <t>Obkládání stěn obkl. pórovin. do tmele do 150x150</t>
  </si>
  <si>
    <t>(1,475+3,19)*2*2,4</t>
  </si>
  <si>
    <t>odpočet okna a dveří:-(0,75*(2,4-0,9)+0,8*1,97)</t>
  </si>
  <si>
    <t>59781345R</t>
  </si>
  <si>
    <t>Obkládačka 15x15 bílá mat</t>
  </si>
  <si>
    <t>19,7*1,025</t>
  </si>
  <si>
    <t>783222100R00</t>
  </si>
  <si>
    <t>Nátěr syntetický kovových konstrukcí dvojnásobný</t>
  </si>
  <si>
    <t>ocel.zárubeň:(0,06+0,115+0,06)*(0,8+1,97*2)*2</t>
  </si>
  <si>
    <t>783324740R00</t>
  </si>
  <si>
    <t xml:space="preserve">Nátěr syntetický litinových radiátorů </t>
  </si>
  <si>
    <t>783671102R00</t>
  </si>
  <si>
    <t>Nátěr polyuretanový truhlářských výrobků 2x lak</t>
  </si>
  <si>
    <t>36,1831*2</t>
  </si>
  <si>
    <t>20,33*0,75*2</t>
  </si>
  <si>
    <t>784195212R00</t>
  </si>
  <si>
    <t>Malba omyvatelná, bílá, bez penetrace, 2 x</t>
  </si>
  <si>
    <t>stropy:75,17+4,71+15,52</t>
  </si>
  <si>
    <t>oprava po otlučení obkladů a pod dřevěný obklad z palubek:(5,88+12,98+5,88)*(3,25-1,375)</t>
  </si>
  <si>
    <t>odpočet dveří:-(0,8+0,9)*1,97</t>
  </si>
  <si>
    <t>(0,25+0,2+0,6+0,2+0,125+(0,275+0,4+0,275)*2)*(3,25-1,375)</t>
  </si>
  <si>
    <t>šatna:(5,58+2,425+2,69+1,22+3,29+1,55)*3,25</t>
  </si>
  <si>
    <t>-(0,8+0,9)*1,97-1,0*2,97</t>
  </si>
  <si>
    <t>-(1,22+1,89+2,425)*1,4</t>
  </si>
  <si>
    <t>záchod:(3,19+1,475)*(3,25-2,4)</t>
  </si>
  <si>
    <t>-0,8*1,97-0,75*2,04</t>
  </si>
  <si>
    <t>784191101R00</t>
  </si>
  <si>
    <t>Penetrace podkladu univerzální 1x</t>
  </si>
  <si>
    <t>784402801R00</t>
  </si>
  <si>
    <t>Odstranění malby oškrábáním v místnosti H do 3,8 m</t>
  </si>
  <si>
    <t>stropy:4,71+15,52</t>
  </si>
  <si>
    <t>záchod:(3,19+1,475)*(3,25-1,8)</t>
  </si>
  <si>
    <t>-0,8*(1,97-1,8)-0,75*(2,04-1,8)</t>
  </si>
  <si>
    <t>210100001R00</t>
  </si>
  <si>
    <t>Ukončení vodičů v rozvaděči + zapojení do 2,5 mm2</t>
  </si>
  <si>
    <t>210100003R00</t>
  </si>
  <si>
    <t>Ukončení vodičů v rozvaděči + zapojení do 16 mm2</t>
  </si>
  <si>
    <t>210110001RT2</t>
  </si>
  <si>
    <t>Spínač nástěnný jednopól.- řaz. 1, obyč.prostředí, včetně dodávky spínače 3553-01929</t>
  </si>
  <si>
    <t>210110004RT1</t>
  </si>
  <si>
    <t>Spínač nástěnný střídavý - řaz. 6, obyč.prostředí, včetně dodávky spínače 3553-06929</t>
  </si>
  <si>
    <t>210111042R00</t>
  </si>
  <si>
    <t>Zásuvka pro ploché kontakty 10A 2P+PE, obyčejná</t>
  </si>
  <si>
    <t>210120401R00</t>
  </si>
  <si>
    <t>Jistič vzduch.1pólový do 25 A bez krytu</t>
  </si>
  <si>
    <t>210120453R00</t>
  </si>
  <si>
    <t>Jistič vzduchový 3pólový do 25 A ve skříni</t>
  </si>
  <si>
    <t>210190012R00</t>
  </si>
  <si>
    <t>Osazení plastových rozvodnic SP, SD do výklenku, včetně dodávky</t>
  </si>
  <si>
    <t>210201037R00</t>
  </si>
  <si>
    <t>Svítidlo 40 W stropní</t>
  </si>
  <si>
    <t>210200074R00</t>
  </si>
  <si>
    <t>Svítidlo 60 W,vestavné</t>
  </si>
  <si>
    <t>210-1</t>
  </si>
  <si>
    <t>Led panel s mikroprism.krytem 600/600 mm, 4000 K, nestmívatelné</t>
  </si>
  <si>
    <t>210-2</t>
  </si>
  <si>
    <t>Led svítidlo kruhové přisazené, 4000K, plastový kryt</t>
  </si>
  <si>
    <t>210800001R00</t>
  </si>
  <si>
    <t>Vodič CYY 1,5 mm2 uložený pod omítkou</t>
  </si>
  <si>
    <t>45</t>
  </si>
  <si>
    <t>210800002R00</t>
  </si>
  <si>
    <t>Vodič CYY 2,5 mm2 uložený pod omítkou</t>
  </si>
  <si>
    <t>210800023RT4</t>
  </si>
  <si>
    <t>Vodič CYKYLo 3x1,5 mm2 pod omítkou, včetně dodávky vodiče CYKYLo 3x1,5</t>
  </si>
  <si>
    <t>210800024RT4</t>
  </si>
  <si>
    <t>Vodič CYKYLo 3x2,5 mm2 pod omítkou, včetně dodávky vodiče CYKYLo 3x2,5</t>
  </si>
  <si>
    <t>210810057RT3</t>
  </si>
  <si>
    <t>Kabel CYKY-m 750 V 5 žil 4 až 16 mm pevně uložený, včetně dodávky kabelu 5x10 mm2</t>
  </si>
  <si>
    <t>21-1</t>
  </si>
  <si>
    <t>Revize</t>
  </si>
  <si>
    <t>21-2</t>
  </si>
  <si>
    <t>Pás z SBS modifikovaného asfaltu s nosnou vložkou ze skleněné tkaniny. Pás je na horním povrchu opatřen jemným separačním posypem a na spodním separační PE fólií.</t>
  </si>
  <si>
    <t>Reakce na oheň ČSN EN 13501-1     -  A1</t>
  </si>
  <si>
    <t>Deklarovaný součinitel tepelné vodivosti   ?D  0,039 W.m-1.K-1</t>
  </si>
  <si>
    <t>Třída tolerance tloušťky   --  T6</t>
  </si>
  <si>
    <t>Rozměrová stabilita při určené teplotě  DS(70,-)  ? 1 %</t>
  </si>
  <si>
    <t>Napětí v tlaku při stlačení 10 %  (?10)  CS(10)  ? 30 kPa</t>
  </si>
  <si>
    <t>Krátkodobá nasákavost   WS   ? 1 kg.m-2</t>
  </si>
  <si>
    <t>Dynamická tuhost (s´)  SD  25 MN/m3 pro tl. 30 mm</t>
  </si>
  <si>
    <t xml:space="preserve">                                           22 MN/m3 pro tl. 40 mm</t>
  </si>
  <si>
    <t/>
  </si>
  <si>
    <t>SUM</t>
  </si>
  <si>
    <t>POPUZIV</t>
  </si>
  <si>
    <t>END</t>
  </si>
  <si>
    <t>zadání stavby pro výběr zhotovitele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</si>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</sst>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8" fillId="0" borderId="0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483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44</v>
      </c>
      <c r="C3" s="112"/>
      <c r="D3" s="113" t="s">
        <v>42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43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46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47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SUMIF(F47:F70,A16,I47:I70)+SUMIF(F47:F70,"PSU",I47:I70)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SUMIF(F47:F70,A17,I47:I70)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SUMIF(F47:F70,A18,I47:I70)</f>
        <v>0</v>
      </c>
      <c r="J18" s="93"/>
    </row>
    <row r="19" spans="1:10" ht="23.25" customHeight="1" x14ac:dyDescent="0.2">
      <c r="A19" s="193" t="s">
        <v>103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SUMIF(F47:F70,A19,I47:I70)</f>
        <v>0</v>
      </c>
      <c r="J19" s="93"/>
    </row>
    <row r="20" spans="1:10" ht="23.25" customHeight="1" x14ac:dyDescent="0.2">
      <c r="A20" s="193" t="s">
        <v>104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SUMIF(F47:F70,A20,I47:I70)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0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0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42996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Pol'!AC258</f>
        <v>0</v>
      </c>
      <c r="G39" s="148">
        <f>' Pol'!AD258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51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53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54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55</v>
      </c>
      <c r="C47" s="175" t="s">
        <v>56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57</v>
      </c>
      <c r="C48" s="165" t="s">
        <v>58</v>
      </c>
      <c r="D48" s="167"/>
      <c r="E48" s="167"/>
      <c r="F48" s="183" t="s">
        <v>23</v>
      </c>
      <c r="G48" s="184"/>
      <c r="H48" s="184"/>
      <c r="I48" s="185">
        <f>' Pol'!G15</f>
        <v>0</v>
      </c>
      <c r="J48" s="185"/>
    </row>
    <row r="49" spans="1:10" ht="25.5" customHeight="1" x14ac:dyDescent="0.2">
      <c r="A49" s="163"/>
      <c r="B49" s="166" t="s">
        <v>59</v>
      </c>
      <c r="C49" s="165" t="s">
        <v>60</v>
      </c>
      <c r="D49" s="167"/>
      <c r="E49" s="167"/>
      <c r="F49" s="183" t="s">
        <v>23</v>
      </c>
      <c r="G49" s="184"/>
      <c r="H49" s="184"/>
      <c r="I49" s="185">
        <f>' Pol'!G22</f>
        <v>0</v>
      </c>
      <c r="J49" s="185"/>
    </row>
    <row r="50" spans="1:10" ht="25.5" customHeight="1" x14ac:dyDescent="0.2">
      <c r="A50" s="163"/>
      <c r="B50" s="166" t="s">
        <v>61</v>
      </c>
      <c r="C50" s="165" t="s">
        <v>62</v>
      </c>
      <c r="D50" s="167"/>
      <c r="E50" s="167"/>
      <c r="F50" s="183" t="s">
        <v>23</v>
      </c>
      <c r="G50" s="184"/>
      <c r="H50" s="184"/>
      <c r="I50" s="185">
        <f>' Pol'!G35</f>
        <v>0</v>
      </c>
      <c r="J50" s="185"/>
    </row>
    <row r="51" spans="1:10" ht="25.5" customHeight="1" x14ac:dyDescent="0.2">
      <c r="A51" s="163"/>
      <c r="B51" s="166" t="s">
        <v>63</v>
      </c>
      <c r="C51" s="165" t="s">
        <v>64</v>
      </c>
      <c r="D51" s="167"/>
      <c r="E51" s="167"/>
      <c r="F51" s="183" t="s">
        <v>23</v>
      </c>
      <c r="G51" s="184"/>
      <c r="H51" s="184"/>
      <c r="I51" s="185">
        <f>' Pol'!G38</f>
        <v>0</v>
      </c>
      <c r="J51" s="185"/>
    </row>
    <row r="52" spans="1:10" ht="25.5" customHeight="1" x14ac:dyDescent="0.2">
      <c r="A52" s="163"/>
      <c r="B52" s="166" t="s">
        <v>65</v>
      </c>
      <c r="C52" s="165" t="s">
        <v>66</v>
      </c>
      <c r="D52" s="167"/>
      <c r="E52" s="167"/>
      <c r="F52" s="183" t="s">
        <v>23</v>
      </c>
      <c r="G52" s="184"/>
      <c r="H52" s="184"/>
      <c r="I52" s="185">
        <f>' Pol'!G40</f>
        <v>0</v>
      </c>
      <c r="J52" s="185"/>
    </row>
    <row r="53" spans="1:10" ht="25.5" customHeight="1" x14ac:dyDescent="0.2">
      <c r="A53" s="163"/>
      <c r="B53" s="166" t="s">
        <v>67</v>
      </c>
      <c r="C53" s="165" t="s">
        <v>68</v>
      </c>
      <c r="D53" s="167"/>
      <c r="E53" s="167"/>
      <c r="F53" s="183" t="s">
        <v>23</v>
      </c>
      <c r="G53" s="184"/>
      <c r="H53" s="184"/>
      <c r="I53" s="185">
        <f>' Pol'!G49</f>
        <v>0</v>
      </c>
      <c r="J53" s="185"/>
    </row>
    <row r="54" spans="1:10" ht="25.5" customHeight="1" x14ac:dyDescent="0.2">
      <c r="A54" s="163"/>
      <c r="B54" s="166" t="s">
        <v>69</v>
      </c>
      <c r="C54" s="165" t="s">
        <v>70</v>
      </c>
      <c r="D54" s="167"/>
      <c r="E54" s="167"/>
      <c r="F54" s="183" t="s">
        <v>23</v>
      </c>
      <c r="G54" s="184"/>
      <c r="H54" s="184"/>
      <c r="I54" s="185">
        <f>' Pol'!G69</f>
        <v>0</v>
      </c>
      <c r="J54" s="185"/>
    </row>
    <row r="55" spans="1:10" ht="25.5" customHeight="1" x14ac:dyDescent="0.2">
      <c r="A55" s="163"/>
      <c r="B55" s="166" t="s">
        <v>71</v>
      </c>
      <c r="C55" s="165" t="s">
        <v>72</v>
      </c>
      <c r="D55" s="167"/>
      <c r="E55" s="167"/>
      <c r="F55" s="183" t="s">
        <v>24</v>
      </c>
      <c r="G55" s="184"/>
      <c r="H55" s="184"/>
      <c r="I55" s="185">
        <f>' Pol'!G72</f>
        <v>0</v>
      </c>
      <c r="J55" s="185"/>
    </row>
    <row r="56" spans="1:10" ht="25.5" customHeight="1" x14ac:dyDescent="0.2">
      <c r="A56" s="163"/>
      <c r="B56" s="166" t="s">
        <v>73</v>
      </c>
      <c r="C56" s="165" t="s">
        <v>74</v>
      </c>
      <c r="D56" s="167"/>
      <c r="E56" s="167"/>
      <c r="F56" s="183" t="s">
        <v>24</v>
      </c>
      <c r="G56" s="184"/>
      <c r="H56" s="184"/>
      <c r="I56" s="185">
        <f>' Pol'!G79</f>
        <v>0</v>
      </c>
      <c r="J56" s="185"/>
    </row>
    <row r="57" spans="1:10" ht="25.5" customHeight="1" x14ac:dyDescent="0.2">
      <c r="A57" s="163"/>
      <c r="B57" s="166" t="s">
        <v>75</v>
      </c>
      <c r="C57" s="165" t="s">
        <v>76</v>
      </c>
      <c r="D57" s="167"/>
      <c r="E57" s="167"/>
      <c r="F57" s="183" t="s">
        <v>24</v>
      </c>
      <c r="G57" s="184"/>
      <c r="H57" s="184"/>
      <c r="I57" s="185">
        <f>' Pol'!G96</f>
        <v>0</v>
      </c>
      <c r="J57" s="185"/>
    </row>
    <row r="58" spans="1:10" ht="25.5" customHeight="1" x14ac:dyDescent="0.2">
      <c r="A58" s="163"/>
      <c r="B58" s="166" t="s">
        <v>77</v>
      </c>
      <c r="C58" s="165" t="s">
        <v>78</v>
      </c>
      <c r="D58" s="167"/>
      <c r="E58" s="167"/>
      <c r="F58" s="183" t="s">
        <v>24</v>
      </c>
      <c r="G58" s="184"/>
      <c r="H58" s="184"/>
      <c r="I58" s="185">
        <f>' Pol'!G107</f>
        <v>0</v>
      </c>
      <c r="J58" s="185"/>
    </row>
    <row r="59" spans="1:10" ht="25.5" customHeight="1" x14ac:dyDescent="0.2">
      <c r="A59" s="163"/>
      <c r="B59" s="166" t="s">
        <v>79</v>
      </c>
      <c r="C59" s="165" t="s">
        <v>80</v>
      </c>
      <c r="D59" s="167"/>
      <c r="E59" s="167"/>
      <c r="F59" s="183" t="s">
        <v>24</v>
      </c>
      <c r="G59" s="184"/>
      <c r="H59" s="184"/>
      <c r="I59" s="185">
        <f>' Pol'!G120</f>
        <v>0</v>
      </c>
      <c r="J59" s="185"/>
    </row>
    <row r="60" spans="1:10" ht="25.5" customHeight="1" x14ac:dyDescent="0.2">
      <c r="A60" s="163"/>
      <c r="B60" s="166" t="s">
        <v>81</v>
      </c>
      <c r="C60" s="165" t="s">
        <v>82</v>
      </c>
      <c r="D60" s="167"/>
      <c r="E60" s="167"/>
      <c r="F60" s="183" t="s">
        <v>24</v>
      </c>
      <c r="G60" s="184"/>
      <c r="H60" s="184"/>
      <c r="I60" s="185">
        <f>' Pol'!G127</f>
        <v>0</v>
      </c>
      <c r="J60" s="185"/>
    </row>
    <row r="61" spans="1:10" ht="25.5" customHeight="1" x14ac:dyDescent="0.2">
      <c r="A61" s="163"/>
      <c r="B61" s="166" t="s">
        <v>83</v>
      </c>
      <c r="C61" s="165" t="s">
        <v>84</v>
      </c>
      <c r="D61" s="167"/>
      <c r="E61" s="167"/>
      <c r="F61" s="183" t="s">
        <v>24</v>
      </c>
      <c r="G61" s="184"/>
      <c r="H61" s="184"/>
      <c r="I61" s="185">
        <f>' Pol'!G132</f>
        <v>0</v>
      </c>
      <c r="J61" s="185"/>
    </row>
    <row r="62" spans="1:10" ht="25.5" customHeight="1" x14ac:dyDescent="0.2">
      <c r="A62" s="163"/>
      <c r="B62" s="166" t="s">
        <v>85</v>
      </c>
      <c r="C62" s="165" t="s">
        <v>86</v>
      </c>
      <c r="D62" s="167"/>
      <c r="E62" s="167"/>
      <c r="F62" s="183" t="s">
        <v>24</v>
      </c>
      <c r="G62" s="184"/>
      <c r="H62" s="184"/>
      <c r="I62" s="185">
        <f>' Pol'!G134</f>
        <v>0</v>
      </c>
      <c r="J62" s="185"/>
    </row>
    <row r="63" spans="1:10" ht="25.5" customHeight="1" x14ac:dyDescent="0.2">
      <c r="A63" s="163"/>
      <c r="B63" s="166" t="s">
        <v>87</v>
      </c>
      <c r="C63" s="165" t="s">
        <v>88</v>
      </c>
      <c r="D63" s="167"/>
      <c r="E63" s="167"/>
      <c r="F63" s="183" t="s">
        <v>24</v>
      </c>
      <c r="G63" s="184"/>
      <c r="H63" s="184"/>
      <c r="I63" s="185">
        <f>' Pol'!G139</f>
        <v>0</v>
      </c>
      <c r="J63" s="185"/>
    </row>
    <row r="64" spans="1:10" ht="25.5" customHeight="1" x14ac:dyDescent="0.2">
      <c r="A64" s="163"/>
      <c r="B64" s="166" t="s">
        <v>89</v>
      </c>
      <c r="C64" s="165" t="s">
        <v>90</v>
      </c>
      <c r="D64" s="167"/>
      <c r="E64" s="167"/>
      <c r="F64" s="183" t="s">
        <v>24</v>
      </c>
      <c r="G64" s="184"/>
      <c r="H64" s="184"/>
      <c r="I64" s="185">
        <f>' Pol'!G141</f>
        <v>0</v>
      </c>
      <c r="J64" s="185"/>
    </row>
    <row r="65" spans="1:10" ht="25.5" customHeight="1" x14ac:dyDescent="0.2">
      <c r="A65" s="163"/>
      <c r="B65" s="166" t="s">
        <v>91</v>
      </c>
      <c r="C65" s="165" t="s">
        <v>92</v>
      </c>
      <c r="D65" s="167"/>
      <c r="E65" s="167"/>
      <c r="F65" s="183" t="s">
        <v>24</v>
      </c>
      <c r="G65" s="184"/>
      <c r="H65" s="184"/>
      <c r="I65" s="185">
        <f>' Pol'!G178</f>
        <v>0</v>
      </c>
      <c r="J65" s="185"/>
    </row>
    <row r="66" spans="1:10" ht="25.5" customHeight="1" x14ac:dyDescent="0.2">
      <c r="A66" s="163"/>
      <c r="B66" s="166" t="s">
        <v>93</v>
      </c>
      <c r="C66" s="165" t="s">
        <v>94</v>
      </c>
      <c r="D66" s="167"/>
      <c r="E66" s="167"/>
      <c r="F66" s="183" t="s">
        <v>24</v>
      </c>
      <c r="G66" s="184"/>
      <c r="H66" s="184"/>
      <c r="I66" s="185">
        <f>' Pol'!G189</f>
        <v>0</v>
      </c>
      <c r="J66" s="185"/>
    </row>
    <row r="67" spans="1:10" ht="25.5" customHeight="1" x14ac:dyDescent="0.2">
      <c r="A67" s="163"/>
      <c r="B67" s="166" t="s">
        <v>95</v>
      </c>
      <c r="C67" s="165" t="s">
        <v>96</v>
      </c>
      <c r="D67" s="167"/>
      <c r="E67" s="167"/>
      <c r="F67" s="183" t="s">
        <v>24</v>
      </c>
      <c r="G67" s="184"/>
      <c r="H67" s="184"/>
      <c r="I67" s="185">
        <f>' Pol'!G199</f>
        <v>0</v>
      </c>
      <c r="J67" s="185"/>
    </row>
    <row r="68" spans="1:10" ht="25.5" customHeight="1" x14ac:dyDescent="0.2">
      <c r="A68" s="163"/>
      <c r="B68" s="166" t="s">
        <v>97</v>
      </c>
      <c r="C68" s="165" t="s">
        <v>98</v>
      </c>
      <c r="D68" s="167"/>
      <c r="E68" s="167"/>
      <c r="F68" s="183" t="s">
        <v>24</v>
      </c>
      <c r="G68" s="184"/>
      <c r="H68" s="184"/>
      <c r="I68" s="185">
        <f>' Pol'!G205</f>
        <v>0</v>
      </c>
      <c r="J68" s="185"/>
    </row>
    <row r="69" spans="1:10" ht="25.5" customHeight="1" x14ac:dyDescent="0.2">
      <c r="A69" s="163"/>
      <c r="B69" s="166" t="s">
        <v>99</v>
      </c>
      <c r="C69" s="165" t="s">
        <v>100</v>
      </c>
      <c r="D69" s="167"/>
      <c r="E69" s="167"/>
      <c r="F69" s="183" t="s">
        <v>24</v>
      </c>
      <c r="G69" s="184"/>
      <c r="H69" s="184"/>
      <c r="I69" s="185">
        <f>' Pol'!G212</f>
        <v>0</v>
      </c>
      <c r="J69" s="185"/>
    </row>
    <row r="70" spans="1:10" ht="25.5" customHeight="1" x14ac:dyDescent="0.2">
      <c r="A70" s="163"/>
      <c r="B70" s="177" t="s">
        <v>101</v>
      </c>
      <c r="C70" s="178" t="s">
        <v>102</v>
      </c>
      <c r="D70" s="179"/>
      <c r="E70" s="179"/>
      <c r="F70" s="186" t="s">
        <v>25</v>
      </c>
      <c r="G70" s="187"/>
      <c r="H70" s="187"/>
      <c r="I70" s="188">
        <f>' Pol'!G236</f>
        <v>0</v>
      </c>
      <c r="J70" s="188"/>
    </row>
    <row r="71" spans="1:10" ht="25.5" customHeight="1" x14ac:dyDescent="0.2">
      <c r="A71" s="164"/>
      <c r="B71" s="170" t="s">
        <v>1</v>
      </c>
      <c r="C71" s="170"/>
      <c r="D71" s="171"/>
      <c r="E71" s="171"/>
      <c r="F71" s="189"/>
      <c r="G71" s="190"/>
      <c r="H71" s="190"/>
      <c r="I71" s="191">
        <f>SUM(I47:I70)</f>
        <v>0</v>
      </c>
      <c r="J71" s="191"/>
    </row>
    <row r="72" spans="1:10" x14ac:dyDescent="0.2">
      <c r="F72" s="192"/>
      <c r="G72" s="130"/>
      <c r="H72" s="192"/>
      <c r="I72" s="130"/>
      <c r="J72" s="130"/>
    </row>
    <row r="73" spans="1:10" x14ac:dyDescent="0.2">
      <c r="F73" s="192"/>
      <c r="G73" s="130"/>
      <c r="H73" s="192"/>
      <c r="I73" s="130"/>
      <c r="J73" s="130"/>
    </row>
    <row r="74" spans="1:10" x14ac:dyDescent="0.2">
      <c r="F74" s="192"/>
      <c r="G74" s="130"/>
      <c r="H74" s="192"/>
      <c r="I74" s="130"/>
      <c r="J7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I70:J70"/>
    <mergeCell ref="C70:E70"/>
    <mergeCell ref="I71:J71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68"/>
  <sheetViews>
    <sheetView tabSelected="1" workbookViewId="0">
      <selection activeCell="A2" sqref="A2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5" t="s">
        <v>484</v>
      </c>
      <c r="B1" s="195"/>
      <c r="C1" s="195"/>
      <c r="D1" s="195"/>
      <c r="E1" s="195"/>
      <c r="F1" s="195"/>
      <c r="G1" s="195"/>
      <c r="AE1" t="s">
        <v>106</v>
      </c>
    </row>
    <row r="2" spans="1:60" ht="24.95" customHeight="1" x14ac:dyDescent="0.2">
      <c r="A2" s="202" t="s">
        <v>105</v>
      </c>
      <c r="B2" s="196"/>
      <c r="C2" s="197" t="s">
        <v>45</v>
      </c>
      <c r="D2" s="198"/>
      <c r="E2" s="198"/>
      <c r="F2" s="198"/>
      <c r="G2" s="204"/>
      <c r="AE2" t="s">
        <v>107</v>
      </c>
    </row>
    <row r="3" spans="1:60" ht="24.95" customHeight="1" x14ac:dyDescent="0.2">
      <c r="A3" s="203" t="s">
        <v>7</v>
      </c>
      <c r="B3" s="201"/>
      <c r="C3" s="199" t="s">
        <v>42</v>
      </c>
      <c r="D3" s="200"/>
      <c r="E3" s="200"/>
      <c r="F3" s="200"/>
      <c r="G3" s="205"/>
      <c r="AE3" t="s">
        <v>108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109</v>
      </c>
    </row>
    <row r="5" spans="1:60" hidden="1" x14ac:dyDescent="0.2">
      <c r="A5" s="206" t="s">
        <v>110</v>
      </c>
      <c r="B5" s="207"/>
      <c r="C5" s="208"/>
      <c r="D5" s="209"/>
      <c r="E5" s="209"/>
      <c r="F5" s="209"/>
      <c r="G5" s="210"/>
      <c r="AE5" t="s">
        <v>111</v>
      </c>
    </row>
    <row r="7" spans="1:60" ht="38.25" x14ac:dyDescent="0.2">
      <c r="A7" s="216" t="s">
        <v>112</v>
      </c>
      <c r="B7" s="217" t="s">
        <v>113</v>
      </c>
      <c r="C7" s="217" t="s">
        <v>114</v>
      </c>
      <c r="D7" s="216" t="s">
        <v>115</v>
      </c>
      <c r="E7" s="216" t="s">
        <v>116</v>
      </c>
      <c r="F7" s="211" t="s">
        <v>117</v>
      </c>
      <c r="G7" s="237" t="s">
        <v>28</v>
      </c>
      <c r="H7" s="238" t="s">
        <v>29</v>
      </c>
      <c r="I7" s="238" t="s">
        <v>118</v>
      </c>
      <c r="J7" s="238" t="s">
        <v>30</v>
      </c>
      <c r="K7" s="238" t="s">
        <v>119</v>
      </c>
      <c r="L7" s="238" t="s">
        <v>120</v>
      </c>
      <c r="M7" s="238" t="s">
        <v>121</v>
      </c>
      <c r="N7" s="238" t="s">
        <v>122</v>
      </c>
      <c r="O7" s="238" t="s">
        <v>123</v>
      </c>
      <c r="P7" s="238" t="s">
        <v>124</v>
      </c>
      <c r="Q7" s="238" t="s">
        <v>125</v>
      </c>
      <c r="R7" s="238" t="s">
        <v>126</v>
      </c>
      <c r="S7" s="238" t="s">
        <v>127</v>
      </c>
      <c r="T7" s="238" t="s">
        <v>128</v>
      </c>
      <c r="U7" s="219" t="s">
        <v>129</v>
      </c>
    </row>
    <row r="8" spans="1:60" x14ac:dyDescent="0.2">
      <c r="A8" s="239" t="s">
        <v>130</v>
      </c>
      <c r="B8" s="240" t="s">
        <v>55</v>
      </c>
      <c r="C8" s="241" t="s">
        <v>56</v>
      </c>
      <c r="D8" s="218"/>
      <c r="E8" s="242"/>
      <c r="F8" s="243"/>
      <c r="G8" s="243">
        <f>SUMIF(AE9:AE14,"&lt;&gt;NOR",G9:G14)</f>
        <v>0</v>
      </c>
      <c r="H8" s="243"/>
      <c r="I8" s="243">
        <f>SUM(I9:I14)</f>
        <v>0</v>
      </c>
      <c r="J8" s="243"/>
      <c r="K8" s="243">
        <f>SUM(K9:K14)</f>
        <v>0</v>
      </c>
      <c r="L8" s="243"/>
      <c r="M8" s="243">
        <f>SUM(M9:M14)</f>
        <v>0</v>
      </c>
      <c r="N8" s="218"/>
      <c r="O8" s="218">
        <f>SUM(O9:O14)</f>
        <v>0</v>
      </c>
      <c r="P8" s="218"/>
      <c r="Q8" s="218">
        <f>SUM(Q9:Q14)</f>
        <v>0</v>
      </c>
      <c r="R8" s="218"/>
      <c r="S8" s="218"/>
      <c r="T8" s="239"/>
      <c r="U8" s="218">
        <f>SUM(U9:U14)</f>
        <v>8.6900000000000013</v>
      </c>
      <c r="AE8" t="s">
        <v>131</v>
      </c>
    </row>
    <row r="9" spans="1:60" outlineLevel="1" x14ac:dyDescent="0.2">
      <c r="A9" s="213">
        <v>1</v>
      </c>
      <c r="B9" s="220" t="s">
        <v>132</v>
      </c>
      <c r="C9" s="265" t="s">
        <v>133</v>
      </c>
      <c r="D9" s="222" t="s">
        <v>134</v>
      </c>
      <c r="E9" s="228">
        <v>1.77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3.5329999999999999</v>
      </c>
      <c r="U9" s="222">
        <f>ROUND(E9*T9,2)</f>
        <v>6.25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135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20"/>
      <c r="C10" s="266" t="s">
        <v>136</v>
      </c>
      <c r="D10" s="224"/>
      <c r="E10" s="229">
        <v>1.77</v>
      </c>
      <c r="F10" s="233"/>
      <c r="G10" s="233"/>
      <c r="H10" s="233"/>
      <c r="I10" s="233"/>
      <c r="J10" s="233"/>
      <c r="K10" s="233"/>
      <c r="L10" s="233"/>
      <c r="M10" s="233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137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>
        <v>2</v>
      </c>
      <c r="B11" s="220" t="s">
        <v>138</v>
      </c>
      <c r="C11" s="265" t="s">
        <v>139</v>
      </c>
      <c r="D11" s="222" t="s">
        <v>134</v>
      </c>
      <c r="E11" s="228">
        <v>1.0620000000000001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1.2390000000000001</v>
      </c>
      <c r="U11" s="222">
        <f>ROUND(E11*T11,2)</f>
        <v>1.32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135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/>
      <c r="B12" s="220"/>
      <c r="C12" s="266" t="s">
        <v>140</v>
      </c>
      <c r="D12" s="224"/>
      <c r="E12" s="229">
        <v>1.0620000000000001</v>
      </c>
      <c r="F12" s="233"/>
      <c r="G12" s="233"/>
      <c r="H12" s="233"/>
      <c r="I12" s="233"/>
      <c r="J12" s="233"/>
      <c r="K12" s="233"/>
      <c r="L12" s="233"/>
      <c r="M12" s="233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137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>
        <v>3</v>
      </c>
      <c r="B13" s="220" t="s">
        <v>141</v>
      </c>
      <c r="C13" s="265" t="s">
        <v>142</v>
      </c>
      <c r="D13" s="222" t="s">
        <v>134</v>
      </c>
      <c r="E13" s="228">
        <v>0.70799999999999996</v>
      </c>
      <c r="F13" s="232"/>
      <c r="G13" s="233">
        <f>ROUND(E13*F13,2)</f>
        <v>0</v>
      </c>
      <c r="H13" s="232"/>
      <c r="I13" s="233">
        <f>ROUND(E13*H13,2)</f>
        <v>0</v>
      </c>
      <c r="J13" s="232"/>
      <c r="K13" s="233">
        <f>ROUND(E13*J13,2)</f>
        <v>0</v>
      </c>
      <c r="L13" s="233">
        <v>21</v>
      </c>
      <c r="M13" s="233">
        <f>G13*(1+L13/100)</f>
        <v>0</v>
      </c>
      <c r="N13" s="222">
        <v>0</v>
      </c>
      <c r="O13" s="222">
        <f>ROUND(E13*N13,5)</f>
        <v>0</v>
      </c>
      <c r="P13" s="222">
        <v>0</v>
      </c>
      <c r="Q13" s="222">
        <f>ROUND(E13*P13,5)</f>
        <v>0</v>
      </c>
      <c r="R13" s="222"/>
      <c r="S13" s="222"/>
      <c r="T13" s="223">
        <v>1.587</v>
      </c>
      <c r="U13" s="222">
        <f>ROUND(E13*T13,2)</f>
        <v>1.1200000000000001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135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/>
      <c r="B14" s="220"/>
      <c r="C14" s="266" t="s">
        <v>143</v>
      </c>
      <c r="D14" s="224"/>
      <c r="E14" s="229">
        <v>0.70799999999999996</v>
      </c>
      <c r="F14" s="233"/>
      <c r="G14" s="233"/>
      <c r="H14" s="233"/>
      <c r="I14" s="233"/>
      <c r="J14" s="233"/>
      <c r="K14" s="233"/>
      <c r="L14" s="233"/>
      <c r="M14" s="233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137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14" t="s">
        <v>130</v>
      </c>
      <c r="B15" s="221" t="s">
        <v>57</v>
      </c>
      <c r="C15" s="267" t="s">
        <v>58</v>
      </c>
      <c r="D15" s="225"/>
      <c r="E15" s="230"/>
      <c r="F15" s="234"/>
      <c r="G15" s="234">
        <f>SUMIF(AE16:AE21,"&lt;&gt;NOR",G16:G21)</f>
        <v>0</v>
      </c>
      <c r="H15" s="234"/>
      <c r="I15" s="234">
        <f>SUM(I16:I21)</f>
        <v>0</v>
      </c>
      <c r="J15" s="234"/>
      <c r="K15" s="234">
        <f>SUM(K16:K21)</f>
        <v>0</v>
      </c>
      <c r="L15" s="234"/>
      <c r="M15" s="234">
        <f>SUM(M16:M21)</f>
        <v>0</v>
      </c>
      <c r="N15" s="225"/>
      <c r="O15" s="225">
        <f>SUM(O16:O21)</f>
        <v>2.2004299999999999</v>
      </c>
      <c r="P15" s="225"/>
      <c r="Q15" s="225">
        <f>SUM(Q16:Q21)</f>
        <v>0</v>
      </c>
      <c r="R15" s="225"/>
      <c r="S15" s="225"/>
      <c r="T15" s="226"/>
      <c r="U15" s="225">
        <f>SUM(U16:U21)</f>
        <v>96.92</v>
      </c>
      <c r="AE15" t="s">
        <v>131</v>
      </c>
    </row>
    <row r="16" spans="1:60" outlineLevel="1" x14ac:dyDescent="0.2">
      <c r="A16" s="213">
        <v>4</v>
      </c>
      <c r="B16" s="220" t="s">
        <v>144</v>
      </c>
      <c r="C16" s="265" t="s">
        <v>145</v>
      </c>
      <c r="D16" s="222" t="s">
        <v>134</v>
      </c>
      <c r="E16" s="228">
        <v>0.2727</v>
      </c>
      <c r="F16" s="232"/>
      <c r="G16" s="233">
        <f>ROUND(E16*F16,2)</f>
        <v>0</v>
      </c>
      <c r="H16" s="232"/>
      <c r="I16" s="233">
        <f>ROUND(E16*H16,2)</f>
        <v>0</v>
      </c>
      <c r="J16" s="232"/>
      <c r="K16" s="233">
        <f>ROUND(E16*J16,2)</f>
        <v>0</v>
      </c>
      <c r="L16" s="233">
        <v>21</v>
      </c>
      <c r="M16" s="233">
        <f>G16*(1+L16/100)</f>
        <v>0</v>
      </c>
      <c r="N16" s="222">
        <v>0.55373000000000006</v>
      </c>
      <c r="O16" s="222">
        <f>ROUND(E16*N16,5)</f>
        <v>0.151</v>
      </c>
      <c r="P16" s="222">
        <v>0</v>
      </c>
      <c r="Q16" s="222">
        <f>ROUND(E16*P16,5)</f>
        <v>0</v>
      </c>
      <c r="R16" s="222"/>
      <c r="S16" s="222"/>
      <c r="T16" s="223">
        <v>3.3231899999999999</v>
      </c>
      <c r="U16" s="222">
        <f>ROUND(E16*T16,2)</f>
        <v>0.91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135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20"/>
      <c r="C17" s="266" t="s">
        <v>146</v>
      </c>
      <c r="D17" s="224"/>
      <c r="E17" s="229">
        <v>0.2727</v>
      </c>
      <c r="F17" s="233"/>
      <c r="G17" s="233"/>
      <c r="H17" s="233"/>
      <c r="I17" s="233"/>
      <c r="J17" s="233"/>
      <c r="K17" s="233"/>
      <c r="L17" s="233"/>
      <c r="M17" s="233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137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3">
        <v>5</v>
      </c>
      <c r="B18" s="220" t="s">
        <v>147</v>
      </c>
      <c r="C18" s="265" t="s">
        <v>148</v>
      </c>
      <c r="D18" s="222" t="s">
        <v>149</v>
      </c>
      <c r="E18" s="228">
        <v>14.2515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22">
        <v>4.6120000000000001E-2</v>
      </c>
      <c r="O18" s="222">
        <f>ROUND(E18*N18,5)</f>
        <v>0.65727999999999998</v>
      </c>
      <c r="P18" s="222">
        <v>0</v>
      </c>
      <c r="Q18" s="222">
        <f>ROUND(E18*P18,5)</f>
        <v>0</v>
      </c>
      <c r="R18" s="222"/>
      <c r="S18" s="222"/>
      <c r="T18" s="223">
        <v>1.4039999999999999</v>
      </c>
      <c r="U18" s="222">
        <f>ROUND(E18*T18,2)</f>
        <v>20.010000000000002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135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20"/>
      <c r="C19" s="266" t="s">
        <v>150</v>
      </c>
      <c r="D19" s="224"/>
      <c r="E19" s="229">
        <v>14.2515</v>
      </c>
      <c r="F19" s="233"/>
      <c r="G19" s="233"/>
      <c r="H19" s="233"/>
      <c r="I19" s="233"/>
      <c r="J19" s="233"/>
      <c r="K19" s="233"/>
      <c r="L19" s="233"/>
      <c r="M19" s="233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137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13">
        <v>6</v>
      </c>
      <c r="B20" s="220" t="s">
        <v>151</v>
      </c>
      <c r="C20" s="265" t="s">
        <v>152</v>
      </c>
      <c r="D20" s="222" t="s">
        <v>149</v>
      </c>
      <c r="E20" s="228">
        <v>75.17</v>
      </c>
      <c r="F20" s="232"/>
      <c r="G20" s="233">
        <f>ROUND(E20*F20,2)</f>
        <v>0</v>
      </c>
      <c r="H20" s="232"/>
      <c r="I20" s="233">
        <f>ROUND(E20*H20,2)</f>
        <v>0</v>
      </c>
      <c r="J20" s="232"/>
      <c r="K20" s="233">
        <f>ROUND(E20*J20,2)</f>
        <v>0</v>
      </c>
      <c r="L20" s="233">
        <v>21</v>
      </c>
      <c r="M20" s="233">
        <f>G20*(1+L20/100)</f>
        <v>0</v>
      </c>
      <c r="N20" s="222">
        <v>1.8519999999999998E-2</v>
      </c>
      <c r="O20" s="222">
        <f>ROUND(E20*N20,5)</f>
        <v>1.39215</v>
      </c>
      <c r="P20" s="222">
        <v>0</v>
      </c>
      <c r="Q20" s="222">
        <f>ROUND(E20*P20,5)</f>
        <v>0</v>
      </c>
      <c r="R20" s="222"/>
      <c r="S20" s="222"/>
      <c r="T20" s="223">
        <v>1.0109999999999999</v>
      </c>
      <c r="U20" s="222">
        <f>ROUND(E20*T20,2)</f>
        <v>76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135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20"/>
      <c r="C21" s="266" t="s">
        <v>153</v>
      </c>
      <c r="D21" s="224"/>
      <c r="E21" s="229">
        <v>75.17</v>
      </c>
      <c r="F21" s="233"/>
      <c r="G21" s="233"/>
      <c r="H21" s="233"/>
      <c r="I21" s="233"/>
      <c r="J21" s="233"/>
      <c r="K21" s="233"/>
      <c r="L21" s="233"/>
      <c r="M21" s="233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137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14" t="s">
        <v>130</v>
      </c>
      <c r="B22" s="221" t="s">
        <v>59</v>
      </c>
      <c r="C22" s="267" t="s">
        <v>60</v>
      </c>
      <c r="D22" s="225"/>
      <c r="E22" s="230"/>
      <c r="F22" s="234"/>
      <c r="G22" s="234">
        <f>SUMIF(AE23:AE34,"&lt;&gt;NOR",G23:G34)</f>
        <v>0</v>
      </c>
      <c r="H22" s="234"/>
      <c r="I22" s="234">
        <f>SUM(I23:I34)</f>
        <v>0</v>
      </c>
      <c r="J22" s="234"/>
      <c r="K22" s="234">
        <f>SUM(K23:K34)</f>
        <v>0</v>
      </c>
      <c r="L22" s="234"/>
      <c r="M22" s="234">
        <f>SUM(M23:M34)</f>
        <v>0</v>
      </c>
      <c r="N22" s="225"/>
      <c r="O22" s="225">
        <f>SUM(O23:O34)</f>
        <v>1.2896999999999998</v>
      </c>
      <c r="P22" s="225"/>
      <c r="Q22" s="225">
        <f>SUM(Q23:Q34)</f>
        <v>0</v>
      </c>
      <c r="R22" s="225"/>
      <c r="S22" s="225"/>
      <c r="T22" s="226"/>
      <c r="U22" s="225">
        <f>SUM(U23:U34)</f>
        <v>45.69</v>
      </c>
      <c r="AE22" t="s">
        <v>131</v>
      </c>
    </row>
    <row r="23" spans="1:60" outlineLevel="1" x14ac:dyDescent="0.2">
      <c r="A23" s="213">
        <v>7</v>
      </c>
      <c r="B23" s="220" t="s">
        <v>154</v>
      </c>
      <c r="C23" s="265" t="s">
        <v>155</v>
      </c>
      <c r="D23" s="222" t="s">
        <v>156</v>
      </c>
      <c r="E23" s="228">
        <v>10</v>
      </c>
      <c r="F23" s="232"/>
      <c r="G23" s="233">
        <f>ROUND(E23*F23,2)</f>
        <v>0</v>
      </c>
      <c r="H23" s="232"/>
      <c r="I23" s="233">
        <f>ROUND(E23*H23,2)</f>
        <v>0</v>
      </c>
      <c r="J23" s="232"/>
      <c r="K23" s="233">
        <f>ROUND(E23*J23,2)</f>
        <v>0</v>
      </c>
      <c r="L23" s="233">
        <v>21</v>
      </c>
      <c r="M23" s="233">
        <f>G23*(1+L23/100)</f>
        <v>0</v>
      </c>
      <c r="N23" s="222">
        <v>6.4900000000000001E-3</v>
      </c>
      <c r="O23" s="222">
        <f>ROUND(E23*N23,5)</f>
        <v>6.4899999999999999E-2</v>
      </c>
      <c r="P23" s="222">
        <v>0</v>
      </c>
      <c r="Q23" s="222">
        <f>ROUND(E23*P23,5)</f>
        <v>0</v>
      </c>
      <c r="R23" s="222"/>
      <c r="S23" s="222"/>
      <c r="T23" s="223">
        <v>0.34111000000000002</v>
      </c>
      <c r="U23" s="222">
        <f>ROUND(E23*T23,2)</f>
        <v>3.41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135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>
        <v>8</v>
      </c>
      <c r="B24" s="220" t="s">
        <v>157</v>
      </c>
      <c r="C24" s="265" t="s">
        <v>158</v>
      </c>
      <c r="D24" s="222" t="s">
        <v>156</v>
      </c>
      <c r="E24" s="228">
        <v>45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21</v>
      </c>
      <c r="M24" s="233">
        <f>G24*(1+L24/100)</f>
        <v>0</v>
      </c>
      <c r="N24" s="222">
        <v>4.5799999999999999E-3</v>
      </c>
      <c r="O24" s="222">
        <f>ROUND(E24*N24,5)</f>
        <v>0.20610000000000001</v>
      </c>
      <c r="P24" s="222">
        <v>0</v>
      </c>
      <c r="Q24" s="222">
        <f>ROUND(E24*P24,5)</f>
        <v>0</v>
      </c>
      <c r="R24" s="222"/>
      <c r="S24" s="222"/>
      <c r="T24" s="223">
        <v>0.22442000000000001</v>
      </c>
      <c r="U24" s="222">
        <f>ROUND(E24*T24,2)</f>
        <v>10.1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135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>
        <v>9</v>
      </c>
      <c r="B25" s="220" t="s">
        <v>159</v>
      </c>
      <c r="C25" s="265" t="s">
        <v>160</v>
      </c>
      <c r="D25" s="222" t="s">
        <v>149</v>
      </c>
      <c r="E25" s="228">
        <v>45.903125000000003</v>
      </c>
      <c r="F25" s="232"/>
      <c r="G25" s="233">
        <f>ROUND(E25*F25,2)</f>
        <v>0</v>
      </c>
      <c r="H25" s="232"/>
      <c r="I25" s="233">
        <f>ROUND(E25*H25,2)</f>
        <v>0</v>
      </c>
      <c r="J25" s="232"/>
      <c r="K25" s="233">
        <f>ROUND(E25*J25,2)</f>
        <v>0</v>
      </c>
      <c r="L25" s="233">
        <v>21</v>
      </c>
      <c r="M25" s="233">
        <f>G25*(1+L25/100)</f>
        <v>0</v>
      </c>
      <c r="N25" s="222">
        <v>1.312E-2</v>
      </c>
      <c r="O25" s="222">
        <f>ROUND(E25*N25,5)</f>
        <v>0.60224999999999995</v>
      </c>
      <c r="P25" s="222">
        <v>0</v>
      </c>
      <c r="Q25" s="222">
        <f>ROUND(E25*P25,5)</f>
        <v>0</v>
      </c>
      <c r="R25" s="222"/>
      <c r="S25" s="222"/>
      <c r="T25" s="223">
        <v>0.47</v>
      </c>
      <c r="U25" s="222">
        <f>ROUND(E25*T25,2)</f>
        <v>21.57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135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13"/>
      <c r="B26" s="220"/>
      <c r="C26" s="266" t="s">
        <v>161</v>
      </c>
      <c r="D26" s="224"/>
      <c r="E26" s="229">
        <v>34.017499999999998</v>
      </c>
      <c r="F26" s="233"/>
      <c r="G26" s="233"/>
      <c r="H26" s="233"/>
      <c r="I26" s="233"/>
      <c r="J26" s="233"/>
      <c r="K26" s="233"/>
      <c r="L26" s="233"/>
      <c r="M26" s="233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137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/>
      <c r="B27" s="220"/>
      <c r="C27" s="266" t="s">
        <v>162</v>
      </c>
      <c r="D27" s="224"/>
      <c r="E27" s="229">
        <v>-2.3374999999999999</v>
      </c>
      <c r="F27" s="233"/>
      <c r="G27" s="233"/>
      <c r="H27" s="233"/>
      <c r="I27" s="233"/>
      <c r="J27" s="233"/>
      <c r="K27" s="233"/>
      <c r="L27" s="233"/>
      <c r="M27" s="233"/>
      <c r="N27" s="222"/>
      <c r="O27" s="222"/>
      <c r="P27" s="222"/>
      <c r="Q27" s="222"/>
      <c r="R27" s="222"/>
      <c r="S27" s="222"/>
      <c r="T27" s="223"/>
      <c r="U27" s="22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137</v>
      </c>
      <c r="AF27" s="212">
        <v>0</v>
      </c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/>
      <c r="B28" s="220"/>
      <c r="C28" s="266" t="s">
        <v>163</v>
      </c>
      <c r="D28" s="224"/>
      <c r="E28" s="229">
        <v>9.7200000000000006</v>
      </c>
      <c r="F28" s="233"/>
      <c r="G28" s="233"/>
      <c r="H28" s="233"/>
      <c r="I28" s="233"/>
      <c r="J28" s="233"/>
      <c r="K28" s="233"/>
      <c r="L28" s="233"/>
      <c r="M28" s="233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137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13"/>
      <c r="B29" s="220"/>
      <c r="C29" s="266" t="s">
        <v>164</v>
      </c>
      <c r="D29" s="224"/>
      <c r="E29" s="229">
        <v>4.5031249999999998</v>
      </c>
      <c r="F29" s="233"/>
      <c r="G29" s="233"/>
      <c r="H29" s="233"/>
      <c r="I29" s="233"/>
      <c r="J29" s="233"/>
      <c r="K29" s="233"/>
      <c r="L29" s="233"/>
      <c r="M29" s="233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137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>
        <v>10</v>
      </c>
      <c r="B30" s="220" t="s">
        <v>165</v>
      </c>
      <c r="C30" s="265" t="s">
        <v>166</v>
      </c>
      <c r="D30" s="222" t="s">
        <v>149</v>
      </c>
      <c r="E30" s="228">
        <v>13.001875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22">
        <v>3.2030000000000003E-2</v>
      </c>
      <c r="O30" s="222">
        <f>ROUND(E30*N30,5)</f>
        <v>0.41644999999999999</v>
      </c>
      <c r="P30" s="222">
        <v>0</v>
      </c>
      <c r="Q30" s="222">
        <f>ROUND(E30*P30,5)</f>
        <v>0</v>
      </c>
      <c r="R30" s="222"/>
      <c r="S30" s="222"/>
      <c r="T30" s="223">
        <v>0.81599999999999995</v>
      </c>
      <c r="U30" s="222">
        <f>ROUND(E30*T30,2)</f>
        <v>10.61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135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20"/>
      <c r="C31" s="266" t="s">
        <v>167</v>
      </c>
      <c r="D31" s="224"/>
      <c r="E31" s="229">
        <v>10.5145</v>
      </c>
      <c r="F31" s="233"/>
      <c r="G31" s="233"/>
      <c r="H31" s="233"/>
      <c r="I31" s="233"/>
      <c r="J31" s="233"/>
      <c r="K31" s="233"/>
      <c r="L31" s="233"/>
      <c r="M31" s="233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137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/>
      <c r="B32" s="220"/>
      <c r="C32" s="266" t="s">
        <v>168</v>
      </c>
      <c r="D32" s="224"/>
      <c r="E32" s="229">
        <v>-0.72250000000000003</v>
      </c>
      <c r="F32" s="233"/>
      <c r="G32" s="233"/>
      <c r="H32" s="233"/>
      <c r="I32" s="233"/>
      <c r="J32" s="233"/>
      <c r="K32" s="233"/>
      <c r="L32" s="233"/>
      <c r="M32" s="233"/>
      <c r="N32" s="222"/>
      <c r="O32" s="222"/>
      <c r="P32" s="222"/>
      <c r="Q32" s="222"/>
      <c r="R32" s="222"/>
      <c r="S32" s="222"/>
      <c r="T32" s="223"/>
      <c r="U32" s="22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137</v>
      </c>
      <c r="AF32" s="212">
        <v>0</v>
      </c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13"/>
      <c r="B33" s="220"/>
      <c r="C33" s="266" t="s">
        <v>169</v>
      </c>
      <c r="D33" s="224"/>
      <c r="E33" s="229">
        <v>1.391875</v>
      </c>
      <c r="F33" s="233"/>
      <c r="G33" s="233"/>
      <c r="H33" s="233"/>
      <c r="I33" s="233"/>
      <c r="J33" s="233"/>
      <c r="K33" s="233"/>
      <c r="L33" s="233"/>
      <c r="M33" s="233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137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/>
      <c r="B34" s="220"/>
      <c r="C34" s="266" t="s">
        <v>170</v>
      </c>
      <c r="D34" s="224"/>
      <c r="E34" s="229">
        <v>1.8180000000000001</v>
      </c>
      <c r="F34" s="233"/>
      <c r="G34" s="233"/>
      <c r="H34" s="233"/>
      <c r="I34" s="233"/>
      <c r="J34" s="233"/>
      <c r="K34" s="233"/>
      <c r="L34" s="233"/>
      <c r="M34" s="233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137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14" t="s">
        <v>130</v>
      </c>
      <c r="B35" s="221" t="s">
        <v>61</v>
      </c>
      <c r="C35" s="267" t="s">
        <v>62</v>
      </c>
      <c r="D35" s="225"/>
      <c r="E35" s="230"/>
      <c r="F35" s="234"/>
      <c r="G35" s="234">
        <f>SUMIF(AE36:AE37,"&lt;&gt;NOR",G36:G37)</f>
        <v>0</v>
      </c>
      <c r="H35" s="234"/>
      <c r="I35" s="234">
        <f>SUM(I36:I37)</f>
        <v>0</v>
      </c>
      <c r="J35" s="234"/>
      <c r="K35" s="234">
        <f>SUM(K36:K37)</f>
        <v>0</v>
      </c>
      <c r="L35" s="234"/>
      <c r="M35" s="234">
        <f>SUM(M36:M37)</f>
        <v>0</v>
      </c>
      <c r="N35" s="225"/>
      <c r="O35" s="225">
        <f>SUM(O36:O37)</f>
        <v>1.3274999999999999</v>
      </c>
      <c r="P35" s="225"/>
      <c r="Q35" s="225">
        <f>SUM(Q36:Q37)</f>
        <v>0</v>
      </c>
      <c r="R35" s="225"/>
      <c r="S35" s="225"/>
      <c r="T35" s="226"/>
      <c r="U35" s="225">
        <f>SUM(U36:U37)</f>
        <v>1.81</v>
      </c>
      <c r="AE35" t="s">
        <v>131</v>
      </c>
    </row>
    <row r="36" spans="1:60" outlineLevel="1" x14ac:dyDescent="0.2">
      <c r="A36" s="213">
        <v>11</v>
      </c>
      <c r="B36" s="220" t="s">
        <v>171</v>
      </c>
      <c r="C36" s="265" t="s">
        <v>172</v>
      </c>
      <c r="D36" s="222" t="s">
        <v>134</v>
      </c>
      <c r="E36" s="228">
        <v>0.53100000000000003</v>
      </c>
      <c r="F36" s="232"/>
      <c r="G36" s="233">
        <f>ROUND(E36*F36,2)</f>
        <v>0</v>
      </c>
      <c r="H36" s="232"/>
      <c r="I36" s="233">
        <f>ROUND(E36*H36,2)</f>
        <v>0</v>
      </c>
      <c r="J36" s="232"/>
      <c r="K36" s="233">
        <f>ROUND(E36*J36,2)</f>
        <v>0</v>
      </c>
      <c r="L36" s="233">
        <v>21</v>
      </c>
      <c r="M36" s="233">
        <f>G36*(1+L36/100)</f>
        <v>0</v>
      </c>
      <c r="N36" s="222">
        <v>2.5</v>
      </c>
      <c r="O36" s="222">
        <f>ROUND(E36*N36,5)</f>
        <v>1.3274999999999999</v>
      </c>
      <c r="P36" s="222">
        <v>0</v>
      </c>
      <c r="Q36" s="222">
        <f>ROUND(E36*P36,5)</f>
        <v>0</v>
      </c>
      <c r="R36" s="222"/>
      <c r="S36" s="222"/>
      <c r="T36" s="223">
        <v>3.4</v>
      </c>
      <c r="U36" s="222">
        <f>ROUND(E36*T36,2)</f>
        <v>1.81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135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/>
      <c r="B37" s="220"/>
      <c r="C37" s="266" t="s">
        <v>173</v>
      </c>
      <c r="D37" s="224"/>
      <c r="E37" s="229">
        <v>0.53100000000000003</v>
      </c>
      <c r="F37" s="233"/>
      <c r="G37" s="233"/>
      <c r="H37" s="233"/>
      <c r="I37" s="233"/>
      <c r="J37" s="233"/>
      <c r="K37" s="233"/>
      <c r="L37" s="233"/>
      <c r="M37" s="233"/>
      <c r="N37" s="222"/>
      <c r="O37" s="222"/>
      <c r="P37" s="222"/>
      <c r="Q37" s="222"/>
      <c r="R37" s="222"/>
      <c r="S37" s="222"/>
      <c r="T37" s="223"/>
      <c r="U37" s="22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137</v>
      </c>
      <c r="AF37" s="212">
        <v>0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14" t="s">
        <v>130</v>
      </c>
      <c r="B38" s="221" t="s">
        <v>63</v>
      </c>
      <c r="C38" s="267" t="s">
        <v>64</v>
      </c>
      <c r="D38" s="225"/>
      <c r="E38" s="230"/>
      <c r="F38" s="234"/>
      <c r="G38" s="234">
        <f>SUMIF(AE39:AE39,"&lt;&gt;NOR",G39:G39)</f>
        <v>0</v>
      </c>
      <c r="H38" s="234"/>
      <c r="I38" s="234">
        <f>SUM(I39:I39)</f>
        <v>0</v>
      </c>
      <c r="J38" s="234"/>
      <c r="K38" s="234">
        <f>SUM(K39:K39)</f>
        <v>0</v>
      </c>
      <c r="L38" s="234"/>
      <c r="M38" s="234">
        <f>SUM(M39:M39)</f>
        <v>0</v>
      </c>
      <c r="N38" s="225"/>
      <c r="O38" s="225">
        <f>SUM(O39:O39)</f>
        <v>0.13174</v>
      </c>
      <c r="P38" s="225"/>
      <c r="Q38" s="225">
        <f>SUM(Q39:Q39)</f>
        <v>0</v>
      </c>
      <c r="R38" s="225"/>
      <c r="S38" s="225"/>
      <c r="T38" s="226"/>
      <c r="U38" s="225">
        <f>SUM(U39:U39)</f>
        <v>4.1900000000000004</v>
      </c>
      <c r="AE38" t="s">
        <v>131</v>
      </c>
    </row>
    <row r="39" spans="1:60" ht="22.5" outlineLevel="1" x14ac:dyDescent="0.2">
      <c r="A39" s="213">
        <v>12</v>
      </c>
      <c r="B39" s="220" t="s">
        <v>174</v>
      </c>
      <c r="C39" s="265" t="s">
        <v>175</v>
      </c>
      <c r="D39" s="222" t="s">
        <v>156</v>
      </c>
      <c r="E39" s="228">
        <v>2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22">
        <v>6.5869999999999998E-2</v>
      </c>
      <c r="O39" s="222">
        <f>ROUND(E39*N39,5)</f>
        <v>0.13174</v>
      </c>
      <c r="P39" s="222">
        <v>0</v>
      </c>
      <c r="Q39" s="222">
        <f>ROUND(E39*P39,5)</f>
        <v>0</v>
      </c>
      <c r="R39" s="222"/>
      <c r="S39" s="222"/>
      <c r="T39" s="223">
        <v>2.097</v>
      </c>
      <c r="U39" s="222">
        <f>ROUND(E39*T39,2)</f>
        <v>4.1900000000000004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135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14" t="s">
        <v>130</v>
      </c>
      <c r="B40" s="221" t="s">
        <v>65</v>
      </c>
      <c r="C40" s="267" t="s">
        <v>66</v>
      </c>
      <c r="D40" s="225"/>
      <c r="E40" s="230"/>
      <c r="F40" s="234"/>
      <c r="G40" s="234">
        <f>SUMIF(AE41:AE48,"&lt;&gt;NOR",G41:G48)</f>
        <v>0</v>
      </c>
      <c r="H40" s="234"/>
      <c r="I40" s="234">
        <f>SUM(I41:I48)</f>
        <v>0</v>
      </c>
      <c r="J40" s="234"/>
      <c r="K40" s="234">
        <f>SUM(K41:K48)</f>
        <v>0</v>
      </c>
      <c r="L40" s="234"/>
      <c r="M40" s="234">
        <f>SUM(M41:M48)</f>
        <v>0</v>
      </c>
      <c r="N40" s="225"/>
      <c r="O40" s="225">
        <f>SUM(O41:O48)</f>
        <v>1.8400000000000001E-3</v>
      </c>
      <c r="P40" s="225"/>
      <c r="Q40" s="225">
        <f>SUM(Q41:Q48)</f>
        <v>17.825379999999999</v>
      </c>
      <c r="R40" s="225"/>
      <c r="S40" s="225"/>
      <c r="T40" s="226"/>
      <c r="U40" s="225">
        <f>SUM(U41:U48)</f>
        <v>74.86</v>
      </c>
      <c r="AE40" t="s">
        <v>131</v>
      </c>
    </row>
    <row r="41" spans="1:60" ht="22.5" outlineLevel="1" x14ac:dyDescent="0.2">
      <c r="A41" s="213">
        <v>13</v>
      </c>
      <c r="B41" s="220" t="s">
        <v>176</v>
      </c>
      <c r="C41" s="265" t="s">
        <v>177</v>
      </c>
      <c r="D41" s="222" t="s">
        <v>134</v>
      </c>
      <c r="E41" s="228">
        <v>7.5170000000000003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21</v>
      </c>
      <c r="M41" s="233">
        <f>G41*(1+L41/100)</f>
        <v>0</v>
      </c>
      <c r="N41" s="222">
        <v>0</v>
      </c>
      <c r="O41" s="222">
        <f>ROUND(E41*N41,5)</f>
        <v>0</v>
      </c>
      <c r="P41" s="222">
        <v>2.2000000000000002</v>
      </c>
      <c r="Q41" s="222">
        <f>ROUND(E41*P41,5)</f>
        <v>16.537400000000002</v>
      </c>
      <c r="R41" s="222"/>
      <c r="S41" s="222"/>
      <c r="T41" s="223">
        <v>4.6550000000000002</v>
      </c>
      <c r="U41" s="222">
        <f>ROUND(E41*T41,2)</f>
        <v>34.99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135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20"/>
      <c r="C42" s="266" t="s">
        <v>178</v>
      </c>
      <c r="D42" s="224"/>
      <c r="E42" s="229">
        <v>7.5170000000000003</v>
      </c>
      <c r="F42" s="233"/>
      <c r="G42" s="233"/>
      <c r="H42" s="233"/>
      <c r="I42" s="233"/>
      <c r="J42" s="233"/>
      <c r="K42" s="233"/>
      <c r="L42" s="233"/>
      <c r="M42" s="233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137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13">
        <v>14</v>
      </c>
      <c r="B43" s="220" t="s">
        <v>179</v>
      </c>
      <c r="C43" s="265" t="s">
        <v>180</v>
      </c>
      <c r="D43" s="222" t="s">
        <v>134</v>
      </c>
      <c r="E43" s="228">
        <v>0.53100000000000003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22">
        <v>0</v>
      </c>
      <c r="O43" s="222">
        <f>ROUND(E43*N43,5)</f>
        <v>0</v>
      </c>
      <c r="P43" s="222">
        <v>2.2000000000000002</v>
      </c>
      <c r="Q43" s="222">
        <f>ROUND(E43*P43,5)</f>
        <v>1.1681999999999999</v>
      </c>
      <c r="R43" s="222"/>
      <c r="S43" s="222"/>
      <c r="T43" s="223">
        <v>3.7669999999999999</v>
      </c>
      <c r="U43" s="222">
        <f>ROUND(E43*T43,2)</f>
        <v>2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135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13"/>
      <c r="B44" s="220"/>
      <c r="C44" s="266" t="s">
        <v>181</v>
      </c>
      <c r="D44" s="224"/>
      <c r="E44" s="229">
        <v>0.53100000000000003</v>
      </c>
      <c r="F44" s="233"/>
      <c r="G44" s="233"/>
      <c r="H44" s="233"/>
      <c r="I44" s="233"/>
      <c r="J44" s="233"/>
      <c r="K44" s="233"/>
      <c r="L44" s="233"/>
      <c r="M44" s="233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137</v>
      </c>
      <c r="AF44" s="212">
        <v>0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>
        <v>15</v>
      </c>
      <c r="B45" s="220" t="s">
        <v>182</v>
      </c>
      <c r="C45" s="265" t="s">
        <v>183</v>
      </c>
      <c r="D45" s="222" t="s">
        <v>134</v>
      </c>
      <c r="E45" s="228">
        <v>7.5170000000000003</v>
      </c>
      <c r="F45" s="232"/>
      <c r="G45" s="233">
        <f>ROUND(E45*F45,2)</f>
        <v>0</v>
      </c>
      <c r="H45" s="232"/>
      <c r="I45" s="233">
        <f>ROUND(E45*H45,2)</f>
        <v>0</v>
      </c>
      <c r="J45" s="232"/>
      <c r="K45" s="233">
        <f>ROUND(E45*J45,2)</f>
        <v>0</v>
      </c>
      <c r="L45" s="233">
        <v>21</v>
      </c>
      <c r="M45" s="233">
        <f>G45*(1+L45/100)</f>
        <v>0</v>
      </c>
      <c r="N45" s="222">
        <v>0</v>
      </c>
      <c r="O45" s="222">
        <f>ROUND(E45*N45,5)</f>
        <v>0</v>
      </c>
      <c r="P45" s="222">
        <v>0</v>
      </c>
      <c r="Q45" s="222">
        <f>ROUND(E45*P45,5)</f>
        <v>0</v>
      </c>
      <c r="R45" s="222"/>
      <c r="S45" s="222"/>
      <c r="T45" s="223">
        <v>4.8280000000000003</v>
      </c>
      <c r="U45" s="222">
        <f>ROUND(E45*T45,2)</f>
        <v>36.29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135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>
        <v>16</v>
      </c>
      <c r="B46" s="220" t="s">
        <v>184</v>
      </c>
      <c r="C46" s="265" t="s">
        <v>185</v>
      </c>
      <c r="D46" s="222" t="s">
        <v>156</v>
      </c>
      <c r="E46" s="228">
        <v>2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22">
        <v>0</v>
      </c>
      <c r="O46" s="222">
        <f>ROUND(E46*N46,5)</f>
        <v>0</v>
      </c>
      <c r="P46" s="222">
        <v>0</v>
      </c>
      <c r="Q46" s="222">
        <f>ROUND(E46*P46,5)</f>
        <v>0</v>
      </c>
      <c r="R46" s="222"/>
      <c r="S46" s="222"/>
      <c r="T46" s="223">
        <v>0.05</v>
      </c>
      <c r="U46" s="222">
        <f>ROUND(E46*T46,2)</f>
        <v>0.1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135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>
        <v>17</v>
      </c>
      <c r="B47" s="220" t="s">
        <v>186</v>
      </c>
      <c r="C47" s="265" t="s">
        <v>187</v>
      </c>
      <c r="D47" s="222" t="s">
        <v>149</v>
      </c>
      <c r="E47" s="228">
        <v>1.5760000000000001</v>
      </c>
      <c r="F47" s="232"/>
      <c r="G47" s="233">
        <f>ROUND(E47*F47,2)</f>
        <v>0</v>
      </c>
      <c r="H47" s="232"/>
      <c r="I47" s="233">
        <f>ROUND(E47*H47,2)</f>
        <v>0</v>
      </c>
      <c r="J47" s="232"/>
      <c r="K47" s="233">
        <f>ROUND(E47*J47,2)</f>
        <v>0</v>
      </c>
      <c r="L47" s="233">
        <v>21</v>
      </c>
      <c r="M47" s="233">
        <f>G47*(1+L47/100)</f>
        <v>0</v>
      </c>
      <c r="N47" s="222">
        <v>1.17E-3</v>
      </c>
      <c r="O47" s="222">
        <f>ROUND(E47*N47,5)</f>
        <v>1.8400000000000001E-3</v>
      </c>
      <c r="P47" s="222">
        <v>7.5999999999999998E-2</v>
      </c>
      <c r="Q47" s="222">
        <f>ROUND(E47*P47,5)</f>
        <v>0.11978</v>
      </c>
      <c r="R47" s="222"/>
      <c r="S47" s="222"/>
      <c r="T47" s="223">
        <v>0.93899999999999995</v>
      </c>
      <c r="U47" s="222">
        <f>ROUND(E47*T47,2)</f>
        <v>1.48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135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/>
      <c r="B48" s="220"/>
      <c r="C48" s="266" t="s">
        <v>188</v>
      </c>
      <c r="D48" s="224"/>
      <c r="E48" s="229">
        <v>1.5760000000000001</v>
      </c>
      <c r="F48" s="233"/>
      <c r="G48" s="233"/>
      <c r="H48" s="233"/>
      <c r="I48" s="233"/>
      <c r="J48" s="233"/>
      <c r="K48" s="233"/>
      <c r="L48" s="233"/>
      <c r="M48" s="233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137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14" t="s">
        <v>130</v>
      </c>
      <c r="B49" s="221" t="s">
        <v>67</v>
      </c>
      <c r="C49" s="267" t="s">
        <v>68</v>
      </c>
      <c r="D49" s="225"/>
      <c r="E49" s="230"/>
      <c r="F49" s="234"/>
      <c r="G49" s="234">
        <f>SUMIF(AE50:AE68,"&lt;&gt;NOR",G50:G68)</f>
        <v>0</v>
      </c>
      <c r="H49" s="234"/>
      <c r="I49" s="234">
        <f>SUM(I50:I68)</f>
        <v>0</v>
      </c>
      <c r="J49" s="234"/>
      <c r="K49" s="234">
        <f>SUM(K50:K68)</f>
        <v>0</v>
      </c>
      <c r="L49" s="234"/>
      <c r="M49" s="234">
        <f>SUM(M50:M68)</f>
        <v>0</v>
      </c>
      <c r="N49" s="225"/>
      <c r="O49" s="225">
        <f>SUM(O50:O68)</f>
        <v>9.7999999999999997E-4</v>
      </c>
      <c r="P49" s="225"/>
      <c r="Q49" s="225">
        <f>SUM(Q50:Q68)</f>
        <v>4.3727799999999997</v>
      </c>
      <c r="R49" s="225"/>
      <c r="S49" s="225"/>
      <c r="T49" s="226"/>
      <c r="U49" s="225">
        <f>SUM(U50:U68)</f>
        <v>54.95</v>
      </c>
      <c r="AE49" t="s">
        <v>131</v>
      </c>
    </row>
    <row r="50" spans="1:60" outlineLevel="1" x14ac:dyDescent="0.2">
      <c r="A50" s="213">
        <v>18</v>
      </c>
      <c r="B50" s="220" t="s">
        <v>189</v>
      </c>
      <c r="C50" s="265" t="s">
        <v>190</v>
      </c>
      <c r="D50" s="222" t="s">
        <v>149</v>
      </c>
      <c r="E50" s="228">
        <v>1.8180000000000001</v>
      </c>
      <c r="F50" s="232"/>
      <c r="G50" s="233">
        <f>ROUND(E50*F50,2)</f>
        <v>0</v>
      </c>
      <c r="H50" s="232"/>
      <c r="I50" s="233">
        <f>ROUND(E50*H50,2)</f>
        <v>0</v>
      </c>
      <c r="J50" s="232"/>
      <c r="K50" s="233">
        <f>ROUND(E50*J50,2)</f>
        <v>0</v>
      </c>
      <c r="L50" s="233">
        <v>21</v>
      </c>
      <c r="M50" s="233">
        <f>G50*(1+L50/100)</f>
        <v>0</v>
      </c>
      <c r="N50" s="222">
        <v>5.4000000000000001E-4</v>
      </c>
      <c r="O50" s="222">
        <f>ROUND(E50*N50,5)</f>
        <v>9.7999999999999997E-4</v>
      </c>
      <c r="P50" s="222">
        <v>0.27</v>
      </c>
      <c r="Q50" s="222">
        <f>ROUND(E50*P50,5)</f>
        <v>0.49086000000000002</v>
      </c>
      <c r="R50" s="222"/>
      <c r="S50" s="222"/>
      <c r="T50" s="223">
        <v>0.43</v>
      </c>
      <c r="U50" s="222">
        <f>ROUND(E50*T50,2)</f>
        <v>0.78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135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/>
      <c r="B51" s="220"/>
      <c r="C51" s="266" t="s">
        <v>191</v>
      </c>
      <c r="D51" s="224"/>
      <c r="E51" s="229">
        <v>1.8180000000000001</v>
      </c>
      <c r="F51" s="233"/>
      <c r="G51" s="233"/>
      <c r="H51" s="233"/>
      <c r="I51" s="233"/>
      <c r="J51" s="233"/>
      <c r="K51" s="233"/>
      <c r="L51" s="233"/>
      <c r="M51" s="233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137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>
        <v>19</v>
      </c>
      <c r="B52" s="220" t="s">
        <v>192</v>
      </c>
      <c r="C52" s="265" t="s">
        <v>193</v>
      </c>
      <c r="D52" s="222" t="s">
        <v>194</v>
      </c>
      <c r="E52" s="228">
        <v>1</v>
      </c>
      <c r="F52" s="232"/>
      <c r="G52" s="233">
        <f>ROUND(E52*F52,2)</f>
        <v>0</v>
      </c>
      <c r="H52" s="232"/>
      <c r="I52" s="233">
        <f>ROUND(E52*H52,2)</f>
        <v>0</v>
      </c>
      <c r="J52" s="232"/>
      <c r="K52" s="233">
        <f>ROUND(E52*J52,2)</f>
        <v>0</v>
      </c>
      <c r="L52" s="233">
        <v>21</v>
      </c>
      <c r="M52" s="233">
        <f>G52*(1+L52/100)</f>
        <v>0</v>
      </c>
      <c r="N52" s="222">
        <v>0</v>
      </c>
      <c r="O52" s="222">
        <f>ROUND(E52*N52,5)</f>
        <v>0</v>
      </c>
      <c r="P52" s="222">
        <v>0</v>
      </c>
      <c r="Q52" s="222">
        <f>ROUND(E52*P52,5)</f>
        <v>0</v>
      </c>
      <c r="R52" s="222"/>
      <c r="S52" s="222"/>
      <c r="T52" s="223">
        <v>0</v>
      </c>
      <c r="U52" s="222">
        <f>ROUND(E52*T52,2)</f>
        <v>0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135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>
        <v>20</v>
      </c>
      <c r="B53" s="220" t="s">
        <v>195</v>
      </c>
      <c r="C53" s="265" t="s">
        <v>196</v>
      </c>
      <c r="D53" s="222" t="s">
        <v>149</v>
      </c>
      <c r="E53" s="228">
        <v>57.087000000000003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22">
        <v>0</v>
      </c>
      <c r="O53" s="222">
        <f>ROUND(E53*N53,5)</f>
        <v>0</v>
      </c>
      <c r="P53" s="222">
        <v>6.8000000000000005E-2</v>
      </c>
      <c r="Q53" s="222">
        <f>ROUND(E53*P53,5)</f>
        <v>3.88192</v>
      </c>
      <c r="R53" s="222"/>
      <c r="S53" s="222"/>
      <c r="T53" s="223">
        <v>0.3</v>
      </c>
      <c r="U53" s="222">
        <f>ROUND(E53*T53,2)</f>
        <v>17.13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135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/>
      <c r="B54" s="220"/>
      <c r="C54" s="266" t="s">
        <v>197</v>
      </c>
      <c r="D54" s="224"/>
      <c r="E54" s="229">
        <v>44.531999999999996</v>
      </c>
      <c r="F54" s="233"/>
      <c r="G54" s="233"/>
      <c r="H54" s="233"/>
      <c r="I54" s="233"/>
      <c r="J54" s="233"/>
      <c r="K54" s="233"/>
      <c r="L54" s="233"/>
      <c r="M54" s="233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137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/>
      <c r="B55" s="220"/>
      <c r="C55" s="266" t="s">
        <v>198</v>
      </c>
      <c r="D55" s="224"/>
      <c r="E55" s="229">
        <v>-3.06</v>
      </c>
      <c r="F55" s="233"/>
      <c r="G55" s="233"/>
      <c r="H55" s="233"/>
      <c r="I55" s="233"/>
      <c r="J55" s="233"/>
      <c r="K55" s="233"/>
      <c r="L55" s="233"/>
      <c r="M55" s="233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137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/>
      <c r="B56" s="220"/>
      <c r="C56" s="266" t="s">
        <v>199</v>
      </c>
      <c r="D56" s="224"/>
      <c r="E56" s="229">
        <v>9.7200000000000006</v>
      </c>
      <c r="F56" s="233"/>
      <c r="G56" s="233"/>
      <c r="H56" s="233"/>
      <c r="I56" s="233"/>
      <c r="J56" s="233"/>
      <c r="K56" s="233"/>
      <c r="L56" s="233"/>
      <c r="M56" s="233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137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3"/>
      <c r="B57" s="220"/>
      <c r="C57" s="266" t="s">
        <v>200</v>
      </c>
      <c r="D57" s="224"/>
      <c r="E57" s="229">
        <v>5.8949999999999996</v>
      </c>
      <c r="F57" s="233"/>
      <c r="G57" s="233"/>
      <c r="H57" s="233"/>
      <c r="I57" s="233"/>
      <c r="J57" s="233"/>
      <c r="K57" s="233"/>
      <c r="L57" s="233"/>
      <c r="M57" s="233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137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>
        <v>21</v>
      </c>
      <c r="B58" s="220" t="s">
        <v>201</v>
      </c>
      <c r="C58" s="265" t="s">
        <v>202</v>
      </c>
      <c r="D58" s="222" t="s">
        <v>203</v>
      </c>
      <c r="E58" s="228">
        <v>22.19</v>
      </c>
      <c r="F58" s="232"/>
      <c r="G58" s="233">
        <f>ROUND(E58*F58,2)</f>
        <v>0</v>
      </c>
      <c r="H58" s="232"/>
      <c r="I58" s="233">
        <f>ROUND(E58*H58,2)</f>
        <v>0</v>
      </c>
      <c r="J58" s="232"/>
      <c r="K58" s="233">
        <f>ROUND(E58*J58,2)</f>
        <v>0</v>
      </c>
      <c r="L58" s="233">
        <v>21</v>
      </c>
      <c r="M58" s="233">
        <f>G58*(1+L58/100)</f>
        <v>0</v>
      </c>
      <c r="N58" s="222">
        <v>0</v>
      </c>
      <c r="O58" s="222">
        <f>ROUND(E58*N58,5)</f>
        <v>0</v>
      </c>
      <c r="P58" s="222">
        <v>0</v>
      </c>
      <c r="Q58" s="222">
        <f>ROUND(E58*P58,5)</f>
        <v>0</v>
      </c>
      <c r="R58" s="222"/>
      <c r="S58" s="222"/>
      <c r="T58" s="223">
        <v>0</v>
      </c>
      <c r="U58" s="222">
        <f>ROUND(E58*T58,2)</f>
        <v>0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135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/>
      <c r="B59" s="220"/>
      <c r="C59" s="266" t="s">
        <v>204</v>
      </c>
      <c r="D59" s="224"/>
      <c r="E59" s="229">
        <v>22.19</v>
      </c>
      <c r="F59" s="233"/>
      <c r="G59" s="233"/>
      <c r="H59" s="233"/>
      <c r="I59" s="233"/>
      <c r="J59" s="233"/>
      <c r="K59" s="233"/>
      <c r="L59" s="233"/>
      <c r="M59" s="233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137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>
        <v>22</v>
      </c>
      <c r="B60" s="220" t="s">
        <v>205</v>
      </c>
      <c r="C60" s="265" t="s">
        <v>206</v>
      </c>
      <c r="D60" s="222" t="s">
        <v>203</v>
      </c>
      <c r="E60" s="228">
        <v>0.37</v>
      </c>
      <c r="F60" s="232"/>
      <c r="G60" s="233">
        <f>ROUND(E60*F60,2)</f>
        <v>0</v>
      </c>
      <c r="H60" s="232"/>
      <c r="I60" s="233">
        <f>ROUND(E60*H60,2)</f>
        <v>0</v>
      </c>
      <c r="J60" s="232"/>
      <c r="K60" s="233">
        <f>ROUND(E60*J60,2)</f>
        <v>0</v>
      </c>
      <c r="L60" s="233">
        <v>21</v>
      </c>
      <c r="M60" s="233">
        <f>G60*(1+L60/100)</f>
        <v>0</v>
      </c>
      <c r="N60" s="222">
        <v>0</v>
      </c>
      <c r="O60" s="222">
        <f>ROUND(E60*N60,5)</f>
        <v>0</v>
      </c>
      <c r="P60" s="222">
        <v>0</v>
      </c>
      <c r="Q60" s="222">
        <f>ROUND(E60*P60,5)</f>
        <v>0</v>
      </c>
      <c r="R60" s="222"/>
      <c r="S60" s="222"/>
      <c r="T60" s="223">
        <v>0</v>
      </c>
      <c r="U60" s="222">
        <f>ROUND(E60*T60,2)</f>
        <v>0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135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/>
      <c r="B61" s="220"/>
      <c r="C61" s="266" t="s">
        <v>207</v>
      </c>
      <c r="D61" s="224"/>
      <c r="E61" s="229">
        <v>0.37</v>
      </c>
      <c r="F61" s="233"/>
      <c r="G61" s="233"/>
      <c r="H61" s="233"/>
      <c r="I61" s="233"/>
      <c r="J61" s="233"/>
      <c r="K61" s="233"/>
      <c r="L61" s="233"/>
      <c r="M61" s="233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137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23</v>
      </c>
      <c r="B62" s="220" t="s">
        <v>208</v>
      </c>
      <c r="C62" s="265" t="s">
        <v>209</v>
      </c>
      <c r="D62" s="222" t="s">
        <v>203</v>
      </c>
      <c r="E62" s="228">
        <v>22.56</v>
      </c>
      <c r="F62" s="232"/>
      <c r="G62" s="233">
        <f>ROUND(E62*F62,2)</f>
        <v>0</v>
      </c>
      <c r="H62" s="232"/>
      <c r="I62" s="233">
        <f>ROUND(E62*H62,2)</f>
        <v>0</v>
      </c>
      <c r="J62" s="232"/>
      <c r="K62" s="233">
        <f>ROUND(E62*J62,2)</f>
        <v>0</v>
      </c>
      <c r="L62" s="233">
        <v>21</v>
      </c>
      <c r="M62" s="233">
        <f>G62*(1+L62/100)</f>
        <v>0</v>
      </c>
      <c r="N62" s="222">
        <v>0</v>
      </c>
      <c r="O62" s="222">
        <f>ROUND(E62*N62,5)</f>
        <v>0</v>
      </c>
      <c r="P62" s="222">
        <v>0</v>
      </c>
      <c r="Q62" s="222">
        <f>ROUND(E62*P62,5)</f>
        <v>0</v>
      </c>
      <c r="R62" s="222"/>
      <c r="S62" s="222"/>
      <c r="T62" s="223">
        <v>0.49</v>
      </c>
      <c r="U62" s="222">
        <f>ROUND(E62*T62,2)</f>
        <v>11.05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135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/>
      <c r="B63" s="220"/>
      <c r="C63" s="266" t="s">
        <v>210</v>
      </c>
      <c r="D63" s="224"/>
      <c r="E63" s="229">
        <v>22.56</v>
      </c>
      <c r="F63" s="233"/>
      <c r="G63" s="233"/>
      <c r="H63" s="233"/>
      <c r="I63" s="233"/>
      <c r="J63" s="233"/>
      <c r="K63" s="233"/>
      <c r="L63" s="233"/>
      <c r="M63" s="233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137</v>
      </c>
      <c r="AF63" s="212">
        <v>0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>
        <v>24</v>
      </c>
      <c r="B64" s="220" t="s">
        <v>211</v>
      </c>
      <c r="C64" s="265" t="s">
        <v>212</v>
      </c>
      <c r="D64" s="222" t="s">
        <v>203</v>
      </c>
      <c r="E64" s="228">
        <v>248.16</v>
      </c>
      <c r="F64" s="232"/>
      <c r="G64" s="233">
        <f>ROUND(E64*F64,2)</f>
        <v>0</v>
      </c>
      <c r="H64" s="232"/>
      <c r="I64" s="233">
        <f>ROUND(E64*H64,2)</f>
        <v>0</v>
      </c>
      <c r="J64" s="232"/>
      <c r="K64" s="233">
        <f>ROUND(E64*J64,2)</f>
        <v>0</v>
      </c>
      <c r="L64" s="233">
        <v>21</v>
      </c>
      <c r="M64" s="233">
        <f>G64*(1+L64/100)</f>
        <v>0</v>
      </c>
      <c r="N64" s="222">
        <v>0</v>
      </c>
      <c r="O64" s="222">
        <f>ROUND(E64*N64,5)</f>
        <v>0</v>
      </c>
      <c r="P64" s="222">
        <v>0</v>
      </c>
      <c r="Q64" s="222">
        <f>ROUND(E64*P64,5)</f>
        <v>0</v>
      </c>
      <c r="R64" s="222"/>
      <c r="S64" s="222"/>
      <c r="T64" s="223">
        <v>0</v>
      </c>
      <c r="U64" s="222">
        <f>ROUND(E64*T64,2)</f>
        <v>0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135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/>
      <c r="B65" s="220"/>
      <c r="C65" s="266" t="s">
        <v>213</v>
      </c>
      <c r="D65" s="224"/>
      <c r="E65" s="229">
        <v>248.16</v>
      </c>
      <c r="F65" s="233"/>
      <c r="G65" s="233"/>
      <c r="H65" s="233"/>
      <c r="I65" s="233"/>
      <c r="J65" s="233"/>
      <c r="K65" s="233"/>
      <c r="L65" s="233"/>
      <c r="M65" s="233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137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>
        <v>25</v>
      </c>
      <c r="B66" s="220" t="s">
        <v>214</v>
      </c>
      <c r="C66" s="265" t="s">
        <v>215</v>
      </c>
      <c r="D66" s="222" t="s">
        <v>203</v>
      </c>
      <c r="E66" s="228">
        <v>22.56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21</v>
      </c>
      <c r="M66" s="233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0.94199999999999995</v>
      </c>
      <c r="U66" s="222">
        <f>ROUND(E66*T66,2)</f>
        <v>21.25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135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3">
        <v>26</v>
      </c>
      <c r="B67" s="220" t="s">
        <v>216</v>
      </c>
      <c r="C67" s="265" t="s">
        <v>217</v>
      </c>
      <c r="D67" s="222" t="s">
        <v>203</v>
      </c>
      <c r="E67" s="228">
        <v>45.12</v>
      </c>
      <c r="F67" s="232"/>
      <c r="G67" s="233">
        <f>ROUND(E67*F67,2)</f>
        <v>0</v>
      </c>
      <c r="H67" s="232"/>
      <c r="I67" s="233">
        <f>ROUND(E67*H67,2)</f>
        <v>0</v>
      </c>
      <c r="J67" s="232"/>
      <c r="K67" s="233">
        <f>ROUND(E67*J67,2)</f>
        <v>0</v>
      </c>
      <c r="L67" s="233">
        <v>21</v>
      </c>
      <c r="M67" s="233">
        <f>G67*(1+L67/100)</f>
        <v>0</v>
      </c>
      <c r="N67" s="222">
        <v>0</v>
      </c>
      <c r="O67" s="222">
        <f>ROUND(E67*N67,5)</f>
        <v>0</v>
      </c>
      <c r="P67" s="222">
        <v>0</v>
      </c>
      <c r="Q67" s="222">
        <f>ROUND(E67*P67,5)</f>
        <v>0</v>
      </c>
      <c r="R67" s="222"/>
      <c r="S67" s="222"/>
      <c r="T67" s="223">
        <v>0.105</v>
      </c>
      <c r="U67" s="222">
        <f>ROUND(E67*T67,2)</f>
        <v>4.74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135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/>
      <c r="B68" s="220"/>
      <c r="C68" s="266" t="s">
        <v>218</v>
      </c>
      <c r="D68" s="224"/>
      <c r="E68" s="229">
        <v>45.12</v>
      </c>
      <c r="F68" s="233"/>
      <c r="G68" s="233"/>
      <c r="H68" s="233"/>
      <c r="I68" s="233"/>
      <c r="J68" s="233"/>
      <c r="K68" s="233"/>
      <c r="L68" s="233"/>
      <c r="M68" s="233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137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14" t="s">
        <v>130</v>
      </c>
      <c r="B69" s="221" t="s">
        <v>69</v>
      </c>
      <c r="C69" s="267" t="s">
        <v>70</v>
      </c>
      <c r="D69" s="225"/>
      <c r="E69" s="230"/>
      <c r="F69" s="234"/>
      <c r="G69" s="234">
        <f>SUMIF(AE70:AE71,"&lt;&gt;NOR",G70:G71)</f>
        <v>0</v>
      </c>
      <c r="H69" s="234"/>
      <c r="I69" s="234">
        <f>SUM(I70:I71)</f>
        <v>0</v>
      </c>
      <c r="J69" s="234"/>
      <c r="K69" s="234">
        <f>SUM(K70:K71)</f>
        <v>0</v>
      </c>
      <c r="L69" s="234"/>
      <c r="M69" s="234">
        <f>SUM(M70:M71)</f>
        <v>0</v>
      </c>
      <c r="N69" s="225"/>
      <c r="O69" s="225">
        <f>SUM(O70:O71)</f>
        <v>0</v>
      </c>
      <c r="P69" s="225"/>
      <c r="Q69" s="225">
        <f>SUM(Q70:Q71)</f>
        <v>0</v>
      </c>
      <c r="R69" s="225"/>
      <c r="S69" s="225"/>
      <c r="T69" s="226"/>
      <c r="U69" s="225">
        <f>SUM(U70:U71)</f>
        <v>7.12</v>
      </c>
      <c r="AE69" t="s">
        <v>131</v>
      </c>
    </row>
    <row r="70" spans="1:60" outlineLevel="1" x14ac:dyDescent="0.2">
      <c r="A70" s="213">
        <v>27</v>
      </c>
      <c r="B70" s="220" t="s">
        <v>219</v>
      </c>
      <c r="C70" s="265" t="s">
        <v>220</v>
      </c>
      <c r="D70" s="222" t="s">
        <v>203</v>
      </c>
      <c r="E70" s="228">
        <v>7.59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22">
        <v>0</v>
      </c>
      <c r="O70" s="222">
        <f>ROUND(E70*N70,5)</f>
        <v>0</v>
      </c>
      <c r="P70" s="222">
        <v>0</v>
      </c>
      <c r="Q70" s="222">
        <f>ROUND(E70*P70,5)</f>
        <v>0</v>
      </c>
      <c r="R70" s="222"/>
      <c r="S70" s="222"/>
      <c r="T70" s="223">
        <v>0.9385</v>
      </c>
      <c r="U70" s="222">
        <f>ROUND(E70*T70,2)</f>
        <v>7.12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135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13"/>
      <c r="B71" s="220"/>
      <c r="C71" s="266" t="s">
        <v>221</v>
      </c>
      <c r="D71" s="224"/>
      <c r="E71" s="229">
        <v>7.59</v>
      </c>
      <c r="F71" s="233"/>
      <c r="G71" s="233"/>
      <c r="H71" s="233"/>
      <c r="I71" s="233"/>
      <c r="J71" s="233"/>
      <c r="K71" s="233"/>
      <c r="L71" s="233"/>
      <c r="M71" s="233"/>
      <c r="N71" s="222"/>
      <c r="O71" s="222"/>
      <c r="P71" s="222"/>
      <c r="Q71" s="222"/>
      <c r="R71" s="222"/>
      <c r="S71" s="222"/>
      <c r="T71" s="223"/>
      <c r="U71" s="22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137</v>
      </c>
      <c r="AF71" s="212">
        <v>0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x14ac:dyDescent="0.2">
      <c r="A72" s="214" t="s">
        <v>130</v>
      </c>
      <c r="B72" s="221" t="s">
        <v>71</v>
      </c>
      <c r="C72" s="267" t="s">
        <v>72</v>
      </c>
      <c r="D72" s="225"/>
      <c r="E72" s="230"/>
      <c r="F72" s="234"/>
      <c r="G72" s="234">
        <f>SUMIF(AE73:AE78,"&lt;&gt;NOR",G73:G78)</f>
        <v>0</v>
      </c>
      <c r="H72" s="234"/>
      <c r="I72" s="234">
        <f>SUM(I73:I78)</f>
        <v>0</v>
      </c>
      <c r="J72" s="234"/>
      <c r="K72" s="234">
        <f>SUM(K73:K78)</f>
        <v>0</v>
      </c>
      <c r="L72" s="234"/>
      <c r="M72" s="234">
        <f>SUM(M73:M78)</f>
        <v>0</v>
      </c>
      <c r="N72" s="225"/>
      <c r="O72" s="225">
        <f>SUM(O73:O78)</f>
        <v>0.42020000000000002</v>
      </c>
      <c r="P72" s="225"/>
      <c r="Q72" s="225">
        <f>SUM(Q73:Q78)</f>
        <v>0.36608000000000002</v>
      </c>
      <c r="R72" s="225"/>
      <c r="S72" s="225"/>
      <c r="T72" s="226"/>
      <c r="U72" s="225">
        <f>SUM(U73:U78)</f>
        <v>20.36</v>
      </c>
      <c r="AE72" t="s">
        <v>131</v>
      </c>
    </row>
    <row r="73" spans="1:60" outlineLevel="1" x14ac:dyDescent="0.2">
      <c r="A73" s="213">
        <v>28</v>
      </c>
      <c r="B73" s="220" t="s">
        <v>222</v>
      </c>
      <c r="C73" s="265" t="s">
        <v>223</v>
      </c>
      <c r="D73" s="222" t="s">
        <v>149</v>
      </c>
      <c r="E73" s="228">
        <v>75.17</v>
      </c>
      <c r="F73" s="232"/>
      <c r="G73" s="233">
        <f>ROUND(E73*F73,2)</f>
        <v>0</v>
      </c>
      <c r="H73" s="232"/>
      <c r="I73" s="233">
        <f>ROUND(E73*H73,2)</f>
        <v>0</v>
      </c>
      <c r="J73" s="232"/>
      <c r="K73" s="233">
        <f>ROUND(E73*J73,2)</f>
        <v>0</v>
      </c>
      <c r="L73" s="233">
        <v>21</v>
      </c>
      <c r="M73" s="233">
        <f>G73*(1+L73/100)</f>
        <v>0</v>
      </c>
      <c r="N73" s="222">
        <v>0</v>
      </c>
      <c r="O73" s="222">
        <f>ROUND(E73*N73,5)</f>
        <v>0</v>
      </c>
      <c r="P73" s="222">
        <v>4.8700000000000002E-3</v>
      </c>
      <c r="Q73" s="222">
        <f>ROUND(E73*P73,5)</f>
        <v>0.36608000000000002</v>
      </c>
      <c r="R73" s="222"/>
      <c r="S73" s="222"/>
      <c r="T73" s="223">
        <v>4.1000000000000002E-2</v>
      </c>
      <c r="U73" s="222">
        <f>ROUND(E73*T73,2)</f>
        <v>3.08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135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13">
        <v>29</v>
      </c>
      <c r="B74" s="220" t="s">
        <v>224</v>
      </c>
      <c r="C74" s="265" t="s">
        <v>225</v>
      </c>
      <c r="D74" s="222" t="s">
        <v>149</v>
      </c>
      <c r="E74" s="228">
        <v>75.17</v>
      </c>
      <c r="F74" s="232"/>
      <c r="G74" s="233">
        <f>ROUND(E74*F74,2)</f>
        <v>0</v>
      </c>
      <c r="H74" s="232"/>
      <c r="I74" s="233">
        <f>ROUND(E74*H74,2)</f>
        <v>0</v>
      </c>
      <c r="J74" s="232"/>
      <c r="K74" s="233">
        <f>ROUND(E74*J74,2)</f>
        <v>0</v>
      </c>
      <c r="L74" s="233">
        <v>21</v>
      </c>
      <c r="M74" s="233">
        <f>G74*(1+L74/100)</f>
        <v>0</v>
      </c>
      <c r="N74" s="222">
        <v>5.5900000000000004E-3</v>
      </c>
      <c r="O74" s="222">
        <f>ROUND(E74*N74,5)</f>
        <v>0.42020000000000002</v>
      </c>
      <c r="P74" s="222">
        <v>0</v>
      </c>
      <c r="Q74" s="222">
        <f>ROUND(E74*P74,5)</f>
        <v>0</v>
      </c>
      <c r="R74" s="222"/>
      <c r="S74" s="222"/>
      <c r="T74" s="223">
        <v>0.22991</v>
      </c>
      <c r="U74" s="222">
        <f>ROUND(E74*T74,2)</f>
        <v>17.28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135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13"/>
      <c r="B75" s="220"/>
      <c r="C75" s="268" t="s">
        <v>470</v>
      </c>
      <c r="D75" s="227"/>
      <c r="E75" s="231"/>
      <c r="F75" s="235"/>
      <c r="G75" s="236"/>
      <c r="H75" s="233"/>
      <c r="I75" s="233"/>
      <c r="J75" s="233"/>
      <c r="K75" s="233"/>
      <c r="L75" s="233"/>
      <c r="M75" s="233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226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5" t="str">
        <f>C75</f>
        <v>Pás z SBS modifikovaného asfaltu s nosnou vložkou ze skleněné tkaniny. Pás je na horním povrchu opatřen jemným separačním posypem a na spodním separační PE fólií.</v>
      </c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3"/>
      <c r="B76" s="220"/>
      <c r="C76" s="268" t="s">
        <v>227</v>
      </c>
      <c r="D76" s="227"/>
      <c r="E76" s="231"/>
      <c r="F76" s="235"/>
      <c r="G76" s="236"/>
      <c r="H76" s="233"/>
      <c r="I76" s="233"/>
      <c r="J76" s="233"/>
      <c r="K76" s="233"/>
      <c r="L76" s="233"/>
      <c r="M76" s="233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226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5" t="str">
        <f>C76</f>
        <v>tloušťka 4,0 mm</v>
      </c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/>
      <c r="B77" s="220"/>
      <c r="C77" s="268" t="s">
        <v>228</v>
      </c>
      <c r="D77" s="227"/>
      <c r="E77" s="231"/>
      <c r="F77" s="235"/>
      <c r="G77" s="236"/>
      <c r="H77" s="233"/>
      <c r="I77" s="233"/>
      <c r="J77" s="233"/>
      <c r="K77" s="233"/>
      <c r="L77" s="233"/>
      <c r="M77" s="233"/>
      <c r="N77" s="222"/>
      <c r="O77" s="222"/>
      <c r="P77" s="222"/>
      <c r="Q77" s="222"/>
      <c r="R77" s="222"/>
      <c r="S77" s="222"/>
      <c r="T77" s="223"/>
      <c r="U77" s="22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226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5" t="str">
        <f>C77</f>
        <v>faktor difuzního odporu 29000</v>
      </c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/>
      <c r="B78" s="220"/>
      <c r="C78" s="268" t="s">
        <v>229</v>
      </c>
      <c r="D78" s="227"/>
      <c r="E78" s="231"/>
      <c r="F78" s="235"/>
      <c r="G78" s="236"/>
      <c r="H78" s="233"/>
      <c r="I78" s="233"/>
      <c r="J78" s="233"/>
      <c r="K78" s="233"/>
      <c r="L78" s="233"/>
      <c r="M78" s="233"/>
      <c r="N78" s="222"/>
      <c r="O78" s="222"/>
      <c r="P78" s="222"/>
      <c r="Q78" s="222"/>
      <c r="R78" s="222"/>
      <c r="S78" s="222"/>
      <c r="T78" s="223"/>
      <c r="U78" s="22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226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5" t="str">
        <f>C78</f>
        <v>aplikace natavit</v>
      </c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14" t="s">
        <v>130</v>
      </c>
      <c r="B79" s="221" t="s">
        <v>73</v>
      </c>
      <c r="C79" s="267" t="s">
        <v>74</v>
      </c>
      <c r="D79" s="225"/>
      <c r="E79" s="230"/>
      <c r="F79" s="234"/>
      <c r="G79" s="234">
        <f>SUMIF(AE80:AE95,"&lt;&gt;NOR",G80:G95)</f>
        <v>0</v>
      </c>
      <c r="H79" s="234"/>
      <c r="I79" s="234">
        <f>SUM(I80:I95)</f>
        <v>0</v>
      </c>
      <c r="J79" s="234"/>
      <c r="K79" s="234">
        <f>SUM(K80:K95)</f>
        <v>0</v>
      </c>
      <c r="L79" s="234"/>
      <c r="M79" s="234">
        <f>SUM(M80:M95)</f>
        <v>0</v>
      </c>
      <c r="N79" s="225"/>
      <c r="O79" s="225">
        <f>SUM(O80:O95)</f>
        <v>0.45779000000000003</v>
      </c>
      <c r="P79" s="225"/>
      <c r="Q79" s="225">
        <f>SUM(Q80:Q95)</f>
        <v>0</v>
      </c>
      <c r="R79" s="225"/>
      <c r="S79" s="225"/>
      <c r="T79" s="226"/>
      <c r="U79" s="225">
        <f>SUM(U80:U95)</f>
        <v>12.03</v>
      </c>
      <c r="AE79" t="s">
        <v>131</v>
      </c>
    </row>
    <row r="80" spans="1:60" outlineLevel="1" x14ac:dyDescent="0.2">
      <c r="A80" s="213">
        <v>30</v>
      </c>
      <c r="B80" s="220" t="s">
        <v>230</v>
      </c>
      <c r="C80" s="265" t="s">
        <v>231</v>
      </c>
      <c r="D80" s="222" t="s">
        <v>149</v>
      </c>
      <c r="E80" s="228">
        <v>150.34</v>
      </c>
      <c r="F80" s="232"/>
      <c r="G80" s="233">
        <f>ROUND(E80*F80,2)</f>
        <v>0</v>
      </c>
      <c r="H80" s="232"/>
      <c r="I80" s="233">
        <f>ROUND(E80*H80,2)</f>
        <v>0</v>
      </c>
      <c r="J80" s="232"/>
      <c r="K80" s="233">
        <f>ROUND(E80*J80,2)</f>
        <v>0</v>
      </c>
      <c r="L80" s="233">
        <v>21</v>
      </c>
      <c r="M80" s="233">
        <f>G80*(1+L80/100)</f>
        <v>0</v>
      </c>
      <c r="N80" s="222">
        <v>0</v>
      </c>
      <c r="O80" s="222">
        <f>ROUND(E80*N80,5)</f>
        <v>0</v>
      </c>
      <c r="P80" s="222">
        <v>0</v>
      </c>
      <c r="Q80" s="222">
        <f>ROUND(E80*P80,5)</f>
        <v>0</v>
      </c>
      <c r="R80" s="222"/>
      <c r="S80" s="222"/>
      <c r="T80" s="223">
        <v>0.08</v>
      </c>
      <c r="U80" s="222">
        <f>ROUND(E80*T80,2)</f>
        <v>12.03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135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/>
      <c r="B81" s="220"/>
      <c r="C81" s="266" t="s">
        <v>232</v>
      </c>
      <c r="D81" s="224"/>
      <c r="E81" s="229">
        <v>150.34</v>
      </c>
      <c r="F81" s="233"/>
      <c r="G81" s="233"/>
      <c r="H81" s="233"/>
      <c r="I81" s="233"/>
      <c r="J81" s="233"/>
      <c r="K81" s="233"/>
      <c r="L81" s="233"/>
      <c r="M81" s="233"/>
      <c r="N81" s="222"/>
      <c r="O81" s="222"/>
      <c r="P81" s="222"/>
      <c r="Q81" s="222"/>
      <c r="R81" s="222"/>
      <c r="S81" s="222"/>
      <c r="T81" s="223"/>
      <c r="U81" s="222"/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137</v>
      </c>
      <c r="AF81" s="212">
        <v>0</v>
      </c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13">
        <v>31</v>
      </c>
      <c r="B82" s="220" t="s">
        <v>233</v>
      </c>
      <c r="C82" s="265" t="s">
        <v>234</v>
      </c>
      <c r="D82" s="222" t="s">
        <v>149</v>
      </c>
      <c r="E82" s="228">
        <v>78.9285</v>
      </c>
      <c r="F82" s="232"/>
      <c r="G82" s="233">
        <f>ROUND(E82*F82,2)</f>
        <v>0</v>
      </c>
      <c r="H82" s="232"/>
      <c r="I82" s="233">
        <f>ROUND(E82*H82,2)</f>
        <v>0</v>
      </c>
      <c r="J82" s="232"/>
      <c r="K82" s="233">
        <f>ROUND(E82*J82,2)</f>
        <v>0</v>
      </c>
      <c r="L82" s="233">
        <v>21</v>
      </c>
      <c r="M82" s="233">
        <f>G82*(1+L82/100)</f>
        <v>0</v>
      </c>
      <c r="N82" s="222">
        <v>1.6000000000000001E-3</v>
      </c>
      <c r="O82" s="222">
        <f>ROUND(E82*N82,5)</f>
        <v>0.12629000000000001</v>
      </c>
      <c r="P82" s="222">
        <v>0</v>
      </c>
      <c r="Q82" s="222">
        <f>ROUND(E82*P82,5)</f>
        <v>0</v>
      </c>
      <c r="R82" s="222"/>
      <c r="S82" s="222"/>
      <c r="T82" s="223">
        <v>0</v>
      </c>
      <c r="U82" s="222">
        <f>ROUND(E82*T82,2)</f>
        <v>0</v>
      </c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235</v>
      </c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13">
        <v>32</v>
      </c>
      <c r="B83" s="220" t="s">
        <v>236</v>
      </c>
      <c r="C83" s="265" t="s">
        <v>237</v>
      </c>
      <c r="D83" s="222" t="s">
        <v>149</v>
      </c>
      <c r="E83" s="228">
        <v>78.9285</v>
      </c>
      <c r="F83" s="232"/>
      <c r="G83" s="233">
        <f>ROUND(E83*F83,2)</f>
        <v>0</v>
      </c>
      <c r="H83" s="232"/>
      <c r="I83" s="233">
        <f>ROUND(E83*H83,2)</f>
        <v>0</v>
      </c>
      <c r="J83" s="232"/>
      <c r="K83" s="233">
        <f>ROUND(E83*J83,2)</f>
        <v>0</v>
      </c>
      <c r="L83" s="233">
        <v>21</v>
      </c>
      <c r="M83" s="233">
        <f>G83*(1+L83/100)</f>
        <v>0</v>
      </c>
      <c r="N83" s="222">
        <v>4.1999999999999997E-3</v>
      </c>
      <c r="O83" s="222">
        <f>ROUND(E83*N83,5)</f>
        <v>0.33150000000000002</v>
      </c>
      <c r="P83" s="222">
        <v>0</v>
      </c>
      <c r="Q83" s="222">
        <f>ROUND(E83*P83,5)</f>
        <v>0</v>
      </c>
      <c r="R83" s="222"/>
      <c r="S83" s="222"/>
      <c r="T83" s="223">
        <v>0</v>
      </c>
      <c r="U83" s="222">
        <f>ROUND(E83*T83,2)</f>
        <v>0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235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13"/>
      <c r="B84" s="220"/>
      <c r="C84" s="268" t="s">
        <v>238</v>
      </c>
      <c r="D84" s="227"/>
      <c r="E84" s="231"/>
      <c r="F84" s="235"/>
      <c r="G84" s="236"/>
      <c r="H84" s="233"/>
      <c r="I84" s="233"/>
      <c r="J84" s="233"/>
      <c r="K84" s="233"/>
      <c r="L84" s="233"/>
      <c r="M84" s="233"/>
      <c r="N84" s="222"/>
      <c r="O84" s="222"/>
      <c r="P84" s="222"/>
      <c r="Q84" s="222"/>
      <c r="R84" s="222"/>
      <c r="S84" s="222"/>
      <c r="T84" s="223"/>
      <c r="U84" s="22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226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5" t="str">
        <f>C84</f>
        <v>Polotuhá deska z kamenné vlny (minerální plsti) pojené organickou pryskyřicí, v celém objemu hydrofobizovaná</v>
      </c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/>
      <c r="B85" s="220"/>
      <c r="C85" s="268" t="s">
        <v>239</v>
      </c>
      <c r="D85" s="227"/>
      <c r="E85" s="231"/>
      <c r="F85" s="235"/>
      <c r="G85" s="236"/>
      <c r="H85" s="233"/>
      <c r="I85" s="233"/>
      <c r="J85" s="233"/>
      <c r="K85" s="233"/>
      <c r="L85" s="233"/>
      <c r="M85" s="233"/>
      <c r="N85" s="222"/>
      <c r="O85" s="222"/>
      <c r="P85" s="222"/>
      <c r="Q85" s="222"/>
      <c r="R85" s="222"/>
      <c r="S85" s="222"/>
      <c r="T85" s="223"/>
      <c r="U85" s="222"/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226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5" t="str">
        <f>C85</f>
        <v>TECHNICKÉ PARAMETRY</v>
      </c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3"/>
      <c r="B86" s="220"/>
      <c r="C86" s="268" t="s">
        <v>471</v>
      </c>
      <c r="D86" s="227"/>
      <c r="E86" s="231"/>
      <c r="F86" s="235"/>
      <c r="G86" s="236"/>
      <c r="H86" s="233"/>
      <c r="I86" s="233"/>
      <c r="J86" s="233"/>
      <c r="K86" s="233"/>
      <c r="L86" s="233"/>
      <c r="M86" s="233"/>
      <c r="N86" s="222"/>
      <c r="O86" s="222"/>
      <c r="P86" s="222"/>
      <c r="Q86" s="222"/>
      <c r="R86" s="222"/>
      <c r="S86" s="222"/>
      <c r="T86" s="223"/>
      <c r="U86" s="222"/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226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5" t="str">
        <f>C86</f>
        <v>Reakce na oheň ČSN EN 13501-1     -  A1</v>
      </c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/>
      <c r="B87" s="220"/>
      <c r="C87" s="268" t="s">
        <v>472</v>
      </c>
      <c r="D87" s="227"/>
      <c r="E87" s="231"/>
      <c r="F87" s="235"/>
      <c r="G87" s="236"/>
      <c r="H87" s="233"/>
      <c r="I87" s="233"/>
      <c r="J87" s="233"/>
      <c r="K87" s="233"/>
      <c r="L87" s="233"/>
      <c r="M87" s="233"/>
      <c r="N87" s="222"/>
      <c r="O87" s="222"/>
      <c r="P87" s="222"/>
      <c r="Q87" s="222"/>
      <c r="R87" s="222"/>
      <c r="S87" s="222"/>
      <c r="T87" s="223"/>
      <c r="U87" s="222"/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226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5" t="str">
        <f>C87</f>
        <v>Deklarovaný součinitel tepelné vodivosti   ?D  0,039 W.m-1.K-1</v>
      </c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3"/>
      <c r="B88" s="220"/>
      <c r="C88" s="268" t="s">
        <v>473</v>
      </c>
      <c r="D88" s="227"/>
      <c r="E88" s="231"/>
      <c r="F88" s="235"/>
      <c r="G88" s="236"/>
      <c r="H88" s="233"/>
      <c r="I88" s="233"/>
      <c r="J88" s="233"/>
      <c r="K88" s="233"/>
      <c r="L88" s="233"/>
      <c r="M88" s="233"/>
      <c r="N88" s="222"/>
      <c r="O88" s="222"/>
      <c r="P88" s="222"/>
      <c r="Q88" s="222"/>
      <c r="R88" s="222"/>
      <c r="S88" s="222"/>
      <c r="T88" s="223"/>
      <c r="U88" s="222"/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226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5" t="str">
        <f>C88</f>
        <v>Třída tolerance tloušťky   --  T6</v>
      </c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3"/>
      <c r="B89" s="220"/>
      <c r="C89" s="268" t="s">
        <v>474</v>
      </c>
      <c r="D89" s="227"/>
      <c r="E89" s="231"/>
      <c r="F89" s="235"/>
      <c r="G89" s="236"/>
      <c r="H89" s="233"/>
      <c r="I89" s="233"/>
      <c r="J89" s="233"/>
      <c r="K89" s="233"/>
      <c r="L89" s="233"/>
      <c r="M89" s="233"/>
      <c r="N89" s="222"/>
      <c r="O89" s="222"/>
      <c r="P89" s="222"/>
      <c r="Q89" s="222"/>
      <c r="R89" s="222"/>
      <c r="S89" s="222"/>
      <c r="T89" s="223"/>
      <c r="U89" s="22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226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5" t="str">
        <f>C89</f>
        <v>Rozměrová stabilita při určené teplotě  DS(70,-)  ? 1 %</v>
      </c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3"/>
      <c r="B90" s="220"/>
      <c r="C90" s="268" t="s">
        <v>475</v>
      </c>
      <c r="D90" s="227"/>
      <c r="E90" s="231"/>
      <c r="F90" s="235"/>
      <c r="G90" s="236"/>
      <c r="H90" s="233"/>
      <c r="I90" s="233"/>
      <c r="J90" s="233"/>
      <c r="K90" s="233"/>
      <c r="L90" s="233"/>
      <c r="M90" s="233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226</v>
      </c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5" t="str">
        <f>C90</f>
        <v>Napětí v tlaku při stlačení 10 %  (?10)  CS(10)  ? 30 kPa</v>
      </c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3"/>
      <c r="B91" s="220"/>
      <c r="C91" s="268" t="s">
        <v>476</v>
      </c>
      <c r="D91" s="227"/>
      <c r="E91" s="231"/>
      <c r="F91" s="235"/>
      <c r="G91" s="236"/>
      <c r="H91" s="233"/>
      <c r="I91" s="233"/>
      <c r="J91" s="233"/>
      <c r="K91" s="233"/>
      <c r="L91" s="233"/>
      <c r="M91" s="233"/>
      <c r="N91" s="222"/>
      <c r="O91" s="222"/>
      <c r="P91" s="222"/>
      <c r="Q91" s="222"/>
      <c r="R91" s="222"/>
      <c r="S91" s="222"/>
      <c r="T91" s="223"/>
      <c r="U91" s="22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226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5" t="str">
        <f>C91</f>
        <v>Krátkodobá nasákavost   WS   ? 1 kg.m-2</v>
      </c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/>
      <c r="B92" s="220"/>
      <c r="C92" s="268" t="s">
        <v>477</v>
      </c>
      <c r="D92" s="227"/>
      <c r="E92" s="231"/>
      <c r="F92" s="235"/>
      <c r="G92" s="236"/>
      <c r="H92" s="233"/>
      <c r="I92" s="233"/>
      <c r="J92" s="233"/>
      <c r="K92" s="233"/>
      <c r="L92" s="233"/>
      <c r="M92" s="233"/>
      <c r="N92" s="222"/>
      <c r="O92" s="222"/>
      <c r="P92" s="222"/>
      <c r="Q92" s="222"/>
      <c r="R92" s="222"/>
      <c r="S92" s="222"/>
      <c r="T92" s="223"/>
      <c r="U92" s="22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226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5" t="str">
        <f>C92</f>
        <v>Dynamická tuhost (s´)  SD  25 MN/m3 pro tl. 30 mm</v>
      </c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3"/>
      <c r="B93" s="220"/>
      <c r="C93" s="268" t="s">
        <v>478</v>
      </c>
      <c r="D93" s="227"/>
      <c r="E93" s="231"/>
      <c r="F93" s="235"/>
      <c r="G93" s="236"/>
      <c r="H93" s="233"/>
      <c r="I93" s="233"/>
      <c r="J93" s="233"/>
      <c r="K93" s="233"/>
      <c r="L93" s="233"/>
      <c r="M93" s="233"/>
      <c r="N93" s="222"/>
      <c r="O93" s="222"/>
      <c r="P93" s="222"/>
      <c r="Q93" s="222"/>
      <c r="R93" s="222"/>
      <c r="S93" s="222"/>
      <c r="T93" s="223"/>
      <c r="U93" s="22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226</v>
      </c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5" t="str">
        <f>C93</f>
        <v xml:space="preserve">                                           22 MN/m3 pro tl. 40 mm</v>
      </c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3"/>
      <c r="B94" s="220"/>
      <c r="C94" s="268" t="s">
        <v>240</v>
      </c>
      <c r="D94" s="227"/>
      <c r="E94" s="231"/>
      <c r="F94" s="235"/>
      <c r="G94" s="236"/>
      <c r="H94" s="233"/>
      <c r="I94" s="233"/>
      <c r="J94" s="233"/>
      <c r="K94" s="233"/>
      <c r="L94" s="233"/>
      <c r="M94" s="233"/>
      <c r="N94" s="222"/>
      <c r="O94" s="222"/>
      <c r="P94" s="222"/>
      <c r="Q94" s="222"/>
      <c r="R94" s="222"/>
      <c r="S94" s="222"/>
      <c r="T94" s="223"/>
      <c r="U94" s="222"/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226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5" t="str">
        <f>C94</f>
        <v>Faktor difuzního odporu  (µ)  MU  1</v>
      </c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3"/>
      <c r="B95" s="220"/>
      <c r="C95" s="266" t="s">
        <v>241</v>
      </c>
      <c r="D95" s="224"/>
      <c r="E95" s="229">
        <v>78.9285</v>
      </c>
      <c r="F95" s="233"/>
      <c r="G95" s="233"/>
      <c r="H95" s="233"/>
      <c r="I95" s="233"/>
      <c r="J95" s="233"/>
      <c r="K95" s="233"/>
      <c r="L95" s="233"/>
      <c r="M95" s="233"/>
      <c r="N95" s="222"/>
      <c r="O95" s="222"/>
      <c r="P95" s="222"/>
      <c r="Q95" s="222"/>
      <c r="R95" s="222"/>
      <c r="S95" s="222"/>
      <c r="T95" s="223"/>
      <c r="U95" s="222"/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137</v>
      </c>
      <c r="AF95" s="212">
        <v>0</v>
      </c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">
      <c r="A96" s="214" t="s">
        <v>130</v>
      </c>
      <c r="B96" s="221" t="s">
        <v>75</v>
      </c>
      <c r="C96" s="267" t="s">
        <v>76</v>
      </c>
      <c r="D96" s="225"/>
      <c r="E96" s="230"/>
      <c r="F96" s="234"/>
      <c r="G96" s="234">
        <f>SUMIF(AE97:AE106,"&lt;&gt;NOR",G97:G106)</f>
        <v>0</v>
      </c>
      <c r="H96" s="234"/>
      <c r="I96" s="234">
        <f>SUM(I97:I106)</f>
        <v>0</v>
      </c>
      <c r="J96" s="234"/>
      <c r="K96" s="234">
        <f>SUM(K97:K106)</f>
        <v>0</v>
      </c>
      <c r="L96" s="234"/>
      <c r="M96" s="234">
        <f>SUM(M97:M106)</f>
        <v>0</v>
      </c>
      <c r="N96" s="225"/>
      <c r="O96" s="225">
        <f>SUM(O97:O106)</f>
        <v>2.9729999999999999E-2</v>
      </c>
      <c r="P96" s="225"/>
      <c r="Q96" s="225">
        <f>SUM(Q97:Q106)</f>
        <v>0</v>
      </c>
      <c r="R96" s="225"/>
      <c r="S96" s="225"/>
      <c r="T96" s="226"/>
      <c r="U96" s="225">
        <f>SUM(U97:U106)</f>
        <v>14.73</v>
      </c>
      <c r="AE96" t="s">
        <v>131</v>
      </c>
    </row>
    <row r="97" spans="1:60" outlineLevel="1" x14ac:dyDescent="0.2">
      <c r="A97" s="213">
        <v>33</v>
      </c>
      <c r="B97" s="220" t="s">
        <v>242</v>
      </c>
      <c r="C97" s="265" t="s">
        <v>243</v>
      </c>
      <c r="D97" s="222" t="s">
        <v>156</v>
      </c>
      <c r="E97" s="228">
        <v>1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22">
        <v>3.8000000000000002E-4</v>
      </c>
      <c r="O97" s="222">
        <f>ROUND(E97*N97,5)</f>
        <v>3.8000000000000002E-4</v>
      </c>
      <c r="P97" s="222">
        <v>0</v>
      </c>
      <c r="Q97" s="222">
        <f>ROUND(E97*P97,5)</f>
        <v>0</v>
      </c>
      <c r="R97" s="222"/>
      <c r="S97" s="222"/>
      <c r="T97" s="223">
        <v>0.26100000000000001</v>
      </c>
      <c r="U97" s="222">
        <f>ROUND(E97*T97,2)</f>
        <v>0.26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135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>
        <v>34</v>
      </c>
      <c r="B98" s="220" t="s">
        <v>244</v>
      </c>
      <c r="C98" s="265" t="s">
        <v>245</v>
      </c>
      <c r="D98" s="222" t="s">
        <v>246</v>
      </c>
      <c r="E98" s="228">
        <v>1.2</v>
      </c>
      <c r="F98" s="232"/>
      <c r="G98" s="233">
        <f>ROUND(E98*F98,2)</f>
        <v>0</v>
      </c>
      <c r="H98" s="232"/>
      <c r="I98" s="233">
        <f>ROUND(E98*H98,2)</f>
        <v>0</v>
      </c>
      <c r="J98" s="232"/>
      <c r="K98" s="233">
        <f>ROUND(E98*J98,2)</f>
        <v>0</v>
      </c>
      <c r="L98" s="233">
        <v>21</v>
      </c>
      <c r="M98" s="233">
        <f>G98*(1+L98/100)</f>
        <v>0</v>
      </c>
      <c r="N98" s="222">
        <v>5.2999999999999998E-4</v>
      </c>
      <c r="O98" s="222">
        <f>ROUND(E98*N98,5)</f>
        <v>6.4000000000000005E-4</v>
      </c>
      <c r="P98" s="222">
        <v>0</v>
      </c>
      <c r="Q98" s="222">
        <f>ROUND(E98*P98,5)</f>
        <v>0</v>
      </c>
      <c r="R98" s="222"/>
      <c r="S98" s="222"/>
      <c r="T98" s="223">
        <v>0.32100000000000001</v>
      </c>
      <c r="U98" s="222">
        <f>ROUND(E98*T98,2)</f>
        <v>0.39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135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>
        <v>35</v>
      </c>
      <c r="B99" s="220" t="s">
        <v>247</v>
      </c>
      <c r="C99" s="265" t="s">
        <v>248</v>
      </c>
      <c r="D99" s="222" t="s">
        <v>246</v>
      </c>
      <c r="E99" s="228">
        <v>1.5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22">
        <v>1.5200000000000001E-3</v>
      </c>
      <c r="O99" s="222">
        <f>ROUND(E99*N99,5)</f>
        <v>2.2799999999999999E-3</v>
      </c>
      <c r="P99" s="222">
        <v>0</v>
      </c>
      <c r="Q99" s="222">
        <f>ROUND(E99*P99,5)</f>
        <v>0</v>
      </c>
      <c r="R99" s="222"/>
      <c r="S99" s="222"/>
      <c r="T99" s="223">
        <v>1.173</v>
      </c>
      <c r="U99" s="222">
        <f>ROUND(E99*T99,2)</f>
        <v>1.76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135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3"/>
      <c r="B100" s="220"/>
      <c r="C100" s="266" t="s">
        <v>249</v>
      </c>
      <c r="D100" s="224"/>
      <c r="E100" s="229">
        <v>1.5</v>
      </c>
      <c r="F100" s="233"/>
      <c r="G100" s="233"/>
      <c r="H100" s="233"/>
      <c r="I100" s="233"/>
      <c r="J100" s="233"/>
      <c r="K100" s="233"/>
      <c r="L100" s="233"/>
      <c r="M100" s="233"/>
      <c r="N100" s="222"/>
      <c r="O100" s="222"/>
      <c r="P100" s="222"/>
      <c r="Q100" s="222"/>
      <c r="R100" s="222"/>
      <c r="S100" s="222"/>
      <c r="T100" s="223"/>
      <c r="U100" s="22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137</v>
      </c>
      <c r="AF100" s="212">
        <v>0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3">
        <v>36</v>
      </c>
      <c r="B101" s="220" t="s">
        <v>250</v>
      </c>
      <c r="C101" s="265" t="s">
        <v>251</v>
      </c>
      <c r="D101" s="222" t="s">
        <v>246</v>
      </c>
      <c r="E101" s="228">
        <v>0.75</v>
      </c>
      <c r="F101" s="232"/>
      <c r="G101" s="233">
        <f>ROUND(E101*F101,2)</f>
        <v>0</v>
      </c>
      <c r="H101" s="232"/>
      <c r="I101" s="233">
        <f>ROUND(E101*H101,2)</f>
        <v>0</v>
      </c>
      <c r="J101" s="232"/>
      <c r="K101" s="233">
        <f>ROUND(E101*J101,2)</f>
        <v>0</v>
      </c>
      <c r="L101" s="233">
        <v>21</v>
      </c>
      <c r="M101" s="233">
        <f>G101*(1+L101/100)</f>
        <v>0</v>
      </c>
      <c r="N101" s="222">
        <v>6.9999999999999999E-4</v>
      </c>
      <c r="O101" s="222">
        <f>ROUND(E101*N101,5)</f>
        <v>5.2999999999999998E-4</v>
      </c>
      <c r="P101" s="222">
        <v>0</v>
      </c>
      <c r="Q101" s="222">
        <f>ROUND(E101*P101,5)</f>
        <v>0</v>
      </c>
      <c r="R101" s="222"/>
      <c r="S101" s="222"/>
      <c r="T101" s="223">
        <v>0.45200000000000001</v>
      </c>
      <c r="U101" s="222">
        <f>ROUND(E101*T101,2)</f>
        <v>0.34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135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3"/>
      <c r="B102" s="220"/>
      <c r="C102" s="266" t="s">
        <v>252</v>
      </c>
      <c r="D102" s="224"/>
      <c r="E102" s="229">
        <v>0.75</v>
      </c>
      <c r="F102" s="233"/>
      <c r="G102" s="233"/>
      <c r="H102" s="233"/>
      <c r="I102" s="233"/>
      <c r="J102" s="233"/>
      <c r="K102" s="233"/>
      <c r="L102" s="233"/>
      <c r="M102" s="233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137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13">
        <v>37</v>
      </c>
      <c r="B103" s="220" t="s">
        <v>253</v>
      </c>
      <c r="C103" s="265" t="s">
        <v>254</v>
      </c>
      <c r="D103" s="222" t="s">
        <v>246</v>
      </c>
      <c r="E103" s="228">
        <v>14</v>
      </c>
      <c r="F103" s="232"/>
      <c r="G103" s="233">
        <f>ROUND(E103*F103,2)</f>
        <v>0</v>
      </c>
      <c r="H103" s="232"/>
      <c r="I103" s="233">
        <f>ROUND(E103*H103,2)</f>
        <v>0</v>
      </c>
      <c r="J103" s="232"/>
      <c r="K103" s="233">
        <f>ROUND(E103*J103,2)</f>
        <v>0</v>
      </c>
      <c r="L103" s="233">
        <v>21</v>
      </c>
      <c r="M103" s="233">
        <f>G103*(1+L103/100)</f>
        <v>0</v>
      </c>
      <c r="N103" s="222">
        <v>1.8500000000000001E-3</v>
      </c>
      <c r="O103" s="222">
        <f>ROUND(E103*N103,5)</f>
        <v>2.5899999999999999E-2</v>
      </c>
      <c r="P103" s="222">
        <v>0</v>
      </c>
      <c r="Q103" s="222">
        <f>ROUND(E103*P103,5)</f>
        <v>0</v>
      </c>
      <c r="R103" s="222"/>
      <c r="S103" s="222"/>
      <c r="T103" s="223">
        <v>0.79669999999999996</v>
      </c>
      <c r="U103" s="222">
        <f>ROUND(E103*T103,2)</f>
        <v>11.15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135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/>
      <c r="B104" s="220"/>
      <c r="C104" s="266" t="s">
        <v>255</v>
      </c>
      <c r="D104" s="224"/>
      <c r="E104" s="229">
        <v>14</v>
      </c>
      <c r="F104" s="233"/>
      <c r="G104" s="233"/>
      <c r="H104" s="233"/>
      <c r="I104" s="233"/>
      <c r="J104" s="233"/>
      <c r="K104" s="233"/>
      <c r="L104" s="233"/>
      <c r="M104" s="233"/>
      <c r="N104" s="222"/>
      <c r="O104" s="222"/>
      <c r="P104" s="222"/>
      <c r="Q104" s="222"/>
      <c r="R104" s="222"/>
      <c r="S104" s="222"/>
      <c r="T104" s="223"/>
      <c r="U104" s="22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137</v>
      </c>
      <c r="AF104" s="212">
        <v>0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>
        <v>38</v>
      </c>
      <c r="B105" s="220" t="s">
        <v>256</v>
      </c>
      <c r="C105" s="265" t="s">
        <v>257</v>
      </c>
      <c r="D105" s="222" t="s">
        <v>156</v>
      </c>
      <c r="E105" s="228">
        <v>2</v>
      </c>
      <c r="F105" s="232"/>
      <c r="G105" s="233">
        <f>ROUND(E105*F105,2)</f>
        <v>0</v>
      </c>
      <c r="H105" s="232"/>
      <c r="I105" s="233">
        <f>ROUND(E105*H105,2)</f>
        <v>0</v>
      </c>
      <c r="J105" s="232"/>
      <c r="K105" s="233">
        <f>ROUND(E105*J105,2)</f>
        <v>0</v>
      </c>
      <c r="L105" s="233">
        <v>21</v>
      </c>
      <c r="M105" s="233">
        <f>G105*(1+L105/100)</f>
        <v>0</v>
      </c>
      <c r="N105" s="222">
        <v>0</v>
      </c>
      <c r="O105" s="222">
        <f>ROUND(E105*N105,5)</f>
        <v>0</v>
      </c>
      <c r="P105" s="222">
        <v>0</v>
      </c>
      <c r="Q105" s="222">
        <f>ROUND(E105*P105,5)</f>
        <v>0</v>
      </c>
      <c r="R105" s="222"/>
      <c r="S105" s="222"/>
      <c r="T105" s="223">
        <v>0.157</v>
      </c>
      <c r="U105" s="222">
        <f>ROUND(E105*T105,2)</f>
        <v>0.31</v>
      </c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135</v>
      </c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3">
        <v>39</v>
      </c>
      <c r="B106" s="220" t="s">
        <v>258</v>
      </c>
      <c r="C106" s="265" t="s">
        <v>259</v>
      </c>
      <c r="D106" s="222" t="s">
        <v>156</v>
      </c>
      <c r="E106" s="228">
        <v>2</v>
      </c>
      <c r="F106" s="232"/>
      <c r="G106" s="233">
        <f>ROUND(E106*F106,2)</f>
        <v>0</v>
      </c>
      <c r="H106" s="232"/>
      <c r="I106" s="233">
        <f>ROUND(E106*H106,2)</f>
        <v>0</v>
      </c>
      <c r="J106" s="232"/>
      <c r="K106" s="233">
        <f>ROUND(E106*J106,2)</f>
        <v>0</v>
      </c>
      <c r="L106" s="233">
        <v>21</v>
      </c>
      <c r="M106" s="233">
        <f>G106*(1+L106/100)</f>
        <v>0</v>
      </c>
      <c r="N106" s="222">
        <v>0</v>
      </c>
      <c r="O106" s="222">
        <f>ROUND(E106*N106,5)</f>
        <v>0</v>
      </c>
      <c r="P106" s="222">
        <v>0</v>
      </c>
      <c r="Q106" s="222">
        <f>ROUND(E106*P106,5)</f>
        <v>0</v>
      </c>
      <c r="R106" s="222"/>
      <c r="S106" s="222"/>
      <c r="T106" s="223">
        <v>0.25900000000000001</v>
      </c>
      <c r="U106" s="222">
        <f>ROUND(E106*T106,2)</f>
        <v>0.52</v>
      </c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135</v>
      </c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214" t="s">
        <v>130</v>
      </c>
      <c r="B107" s="221" t="s">
        <v>77</v>
      </c>
      <c r="C107" s="267" t="s">
        <v>78</v>
      </c>
      <c r="D107" s="225"/>
      <c r="E107" s="230"/>
      <c r="F107" s="234"/>
      <c r="G107" s="234">
        <f>SUMIF(AE108:AE119,"&lt;&gt;NOR",G108:G119)</f>
        <v>0</v>
      </c>
      <c r="H107" s="234"/>
      <c r="I107" s="234">
        <f>SUM(I108:I119)</f>
        <v>0</v>
      </c>
      <c r="J107" s="234"/>
      <c r="K107" s="234">
        <f>SUM(K108:K119)</f>
        <v>0</v>
      </c>
      <c r="L107" s="234"/>
      <c r="M107" s="234">
        <f>SUM(M108:M119)</f>
        <v>0</v>
      </c>
      <c r="N107" s="225"/>
      <c r="O107" s="225">
        <f>SUM(O108:O119)</f>
        <v>1.4299999999999998E-2</v>
      </c>
      <c r="P107" s="225"/>
      <c r="Q107" s="225">
        <f>SUM(Q108:Q119)</f>
        <v>0</v>
      </c>
      <c r="R107" s="225"/>
      <c r="S107" s="225"/>
      <c r="T107" s="226"/>
      <c r="U107" s="225">
        <f>SUM(U108:U119)</f>
        <v>16.72</v>
      </c>
      <c r="AE107" t="s">
        <v>131</v>
      </c>
    </row>
    <row r="108" spans="1:60" outlineLevel="1" x14ac:dyDescent="0.2">
      <c r="A108" s="213">
        <v>40</v>
      </c>
      <c r="B108" s="220" t="s">
        <v>260</v>
      </c>
      <c r="C108" s="265" t="s">
        <v>261</v>
      </c>
      <c r="D108" s="222" t="s">
        <v>246</v>
      </c>
      <c r="E108" s="228">
        <v>16.695</v>
      </c>
      <c r="F108" s="232"/>
      <c r="G108" s="233">
        <f>ROUND(E108*F108,2)</f>
        <v>0</v>
      </c>
      <c r="H108" s="232"/>
      <c r="I108" s="233">
        <f>ROUND(E108*H108,2)</f>
        <v>0</v>
      </c>
      <c r="J108" s="232"/>
      <c r="K108" s="233">
        <f>ROUND(E108*J108,2)</f>
        <v>0</v>
      </c>
      <c r="L108" s="233">
        <v>21</v>
      </c>
      <c r="M108" s="233">
        <f>G108*(1+L108/100)</f>
        <v>0</v>
      </c>
      <c r="N108" s="222">
        <v>4.0999999999999999E-4</v>
      </c>
      <c r="O108" s="222">
        <f>ROUND(E108*N108,5)</f>
        <v>6.8399999999999997E-3</v>
      </c>
      <c r="P108" s="222">
        <v>0</v>
      </c>
      <c r="Q108" s="222">
        <f>ROUND(E108*P108,5)</f>
        <v>0</v>
      </c>
      <c r="R108" s="222"/>
      <c r="S108" s="222"/>
      <c r="T108" s="223">
        <v>0.25800000000000001</v>
      </c>
      <c r="U108" s="222">
        <f>ROUND(E108*T108,2)</f>
        <v>4.3099999999999996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135</v>
      </c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3"/>
      <c r="B109" s="220"/>
      <c r="C109" s="266" t="s">
        <v>262</v>
      </c>
      <c r="D109" s="224"/>
      <c r="E109" s="229">
        <v>16.695</v>
      </c>
      <c r="F109" s="233"/>
      <c r="G109" s="233"/>
      <c r="H109" s="233"/>
      <c r="I109" s="233"/>
      <c r="J109" s="233"/>
      <c r="K109" s="233"/>
      <c r="L109" s="233"/>
      <c r="M109" s="233"/>
      <c r="N109" s="222"/>
      <c r="O109" s="222"/>
      <c r="P109" s="222"/>
      <c r="Q109" s="222"/>
      <c r="R109" s="222"/>
      <c r="S109" s="222"/>
      <c r="T109" s="223"/>
      <c r="U109" s="22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137</v>
      </c>
      <c r="AF109" s="212">
        <v>0</v>
      </c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3">
        <v>41</v>
      </c>
      <c r="B110" s="220" t="s">
        <v>263</v>
      </c>
      <c r="C110" s="265" t="s">
        <v>264</v>
      </c>
      <c r="D110" s="222" t="s">
        <v>246</v>
      </c>
      <c r="E110" s="228">
        <v>3.2549999999999999</v>
      </c>
      <c r="F110" s="232"/>
      <c r="G110" s="233">
        <f>ROUND(E110*F110,2)</f>
        <v>0</v>
      </c>
      <c r="H110" s="232"/>
      <c r="I110" s="233">
        <f>ROUND(E110*H110,2)</f>
        <v>0</v>
      </c>
      <c r="J110" s="232"/>
      <c r="K110" s="233">
        <f>ROUND(E110*J110,2)</f>
        <v>0</v>
      </c>
      <c r="L110" s="233">
        <v>21</v>
      </c>
      <c r="M110" s="233">
        <f>G110*(1+L110/100)</f>
        <v>0</v>
      </c>
      <c r="N110" s="222">
        <v>4.8000000000000001E-4</v>
      </c>
      <c r="O110" s="222">
        <f>ROUND(E110*N110,5)</f>
        <v>1.56E-3</v>
      </c>
      <c r="P110" s="222">
        <v>0</v>
      </c>
      <c r="Q110" s="222">
        <f>ROUND(E110*P110,5)</f>
        <v>0</v>
      </c>
      <c r="R110" s="222"/>
      <c r="S110" s="222"/>
      <c r="T110" s="223">
        <v>0.27889999999999998</v>
      </c>
      <c r="U110" s="222">
        <f>ROUND(E110*T110,2)</f>
        <v>0.91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135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3"/>
      <c r="B111" s="220"/>
      <c r="C111" s="266" t="s">
        <v>265</v>
      </c>
      <c r="D111" s="224"/>
      <c r="E111" s="229">
        <v>3.2549999999999999</v>
      </c>
      <c r="F111" s="233"/>
      <c r="G111" s="233"/>
      <c r="H111" s="233"/>
      <c r="I111" s="233"/>
      <c r="J111" s="233"/>
      <c r="K111" s="233"/>
      <c r="L111" s="233"/>
      <c r="M111" s="233"/>
      <c r="N111" s="222"/>
      <c r="O111" s="222"/>
      <c r="P111" s="222"/>
      <c r="Q111" s="222"/>
      <c r="R111" s="222"/>
      <c r="S111" s="222"/>
      <c r="T111" s="223"/>
      <c r="U111" s="22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137</v>
      </c>
      <c r="AF111" s="212">
        <v>0</v>
      </c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3">
        <v>42</v>
      </c>
      <c r="B112" s="220" t="s">
        <v>266</v>
      </c>
      <c r="C112" s="265" t="s">
        <v>267</v>
      </c>
      <c r="D112" s="222" t="s">
        <v>246</v>
      </c>
      <c r="E112" s="228">
        <v>11.654999999999999</v>
      </c>
      <c r="F112" s="232"/>
      <c r="G112" s="233">
        <f>ROUND(E112*F112,2)</f>
        <v>0</v>
      </c>
      <c r="H112" s="232"/>
      <c r="I112" s="233">
        <f>ROUND(E112*H112,2)</f>
        <v>0</v>
      </c>
      <c r="J112" s="232"/>
      <c r="K112" s="233">
        <f>ROUND(E112*J112,2)</f>
        <v>0</v>
      </c>
      <c r="L112" s="233">
        <v>21</v>
      </c>
      <c r="M112" s="233">
        <f>G112*(1+L112/100)</f>
        <v>0</v>
      </c>
      <c r="N112" s="222">
        <v>4.2000000000000002E-4</v>
      </c>
      <c r="O112" s="222">
        <f>ROUND(E112*N112,5)</f>
        <v>4.8999999999999998E-3</v>
      </c>
      <c r="P112" s="222">
        <v>0</v>
      </c>
      <c r="Q112" s="222">
        <f>ROUND(E112*P112,5)</f>
        <v>0</v>
      </c>
      <c r="R112" s="222"/>
      <c r="S112" s="222"/>
      <c r="T112" s="223">
        <v>0.25800000000000001</v>
      </c>
      <c r="U112" s="222">
        <f>ROUND(E112*T112,2)</f>
        <v>3.01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135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3"/>
      <c r="B113" s="220"/>
      <c r="C113" s="266" t="s">
        <v>268</v>
      </c>
      <c r="D113" s="224"/>
      <c r="E113" s="229">
        <v>11.654999999999999</v>
      </c>
      <c r="F113" s="233"/>
      <c r="G113" s="233"/>
      <c r="H113" s="233"/>
      <c r="I113" s="233"/>
      <c r="J113" s="233"/>
      <c r="K113" s="233"/>
      <c r="L113" s="233"/>
      <c r="M113" s="233"/>
      <c r="N113" s="222"/>
      <c r="O113" s="222"/>
      <c r="P113" s="222"/>
      <c r="Q113" s="222"/>
      <c r="R113" s="222"/>
      <c r="S113" s="222"/>
      <c r="T113" s="223"/>
      <c r="U113" s="22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137</v>
      </c>
      <c r="AF113" s="212">
        <v>0</v>
      </c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3">
        <v>43</v>
      </c>
      <c r="B114" s="220" t="s">
        <v>269</v>
      </c>
      <c r="C114" s="265" t="s">
        <v>270</v>
      </c>
      <c r="D114" s="222" t="s">
        <v>156</v>
      </c>
      <c r="E114" s="228">
        <v>25</v>
      </c>
      <c r="F114" s="232"/>
      <c r="G114" s="233">
        <f>ROUND(E114*F114,2)</f>
        <v>0</v>
      </c>
      <c r="H114" s="232"/>
      <c r="I114" s="233">
        <f>ROUND(E114*H114,2)</f>
        <v>0</v>
      </c>
      <c r="J114" s="232"/>
      <c r="K114" s="233">
        <f>ROUND(E114*J114,2)</f>
        <v>0</v>
      </c>
      <c r="L114" s="233">
        <v>21</v>
      </c>
      <c r="M114" s="233">
        <f>G114*(1+L114/100)</f>
        <v>0</v>
      </c>
      <c r="N114" s="222">
        <v>0</v>
      </c>
      <c r="O114" s="222">
        <f>ROUND(E114*N114,5)</f>
        <v>0</v>
      </c>
      <c r="P114" s="222">
        <v>0</v>
      </c>
      <c r="Q114" s="222">
        <f>ROUND(E114*P114,5)</f>
        <v>0</v>
      </c>
      <c r="R114" s="222"/>
      <c r="S114" s="222"/>
      <c r="T114" s="223">
        <v>6.8169999999999994E-2</v>
      </c>
      <c r="U114" s="222">
        <f>ROUND(E114*T114,2)</f>
        <v>1.7</v>
      </c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135</v>
      </c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13">
        <v>44</v>
      </c>
      <c r="B115" s="220" t="s">
        <v>271</v>
      </c>
      <c r="C115" s="265" t="s">
        <v>272</v>
      </c>
      <c r="D115" s="222" t="s">
        <v>246</v>
      </c>
      <c r="E115" s="228">
        <v>27</v>
      </c>
      <c r="F115" s="232"/>
      <c r="G115" s="233">
        <f>ROUND(E115*F115,2)</f>
        <v>0</v>
      </c>
      <c r="H115" s="232"/>
      <c r="I115" s="233">
        <f>ROUND(E115*H115,2)</f>
        <v>0</v>
      </c>
      <c r="J115" s="232"/>
      <c r="K115" s="233">
        <f>ROUND(E115*J115,2)</f>
        <v>0</v>
      </c>
      <c r="L115" s="233">
        <v>21</v>
      </c>
      <c r="M115" s="233">
        <f>G115*(1+L115/100)</f>
        <v>0</v>
      </c>
      <c r="N115" s="222">
        <v>1.0000000000000001E-5</v>
      </c>
      <c r="O115" s="222">
        <f>ROUND(E115*N115,5)</f>
        <v>2.7E-4</v>
      </c>
      <c r="P115" s="222">
        <v>0</v>
      </c>
      <c r="Q115" s="222">
        <f>ROUND(E115*P115,5)</f>
        <v>0</v>
      </c>
      <c r="R115" s="222"/>
      <c r="S115" s="222"/>
      <c r="T115" s="223">
        <v>0.13500000000000001</v>
      </c>
      <c r="U115" s="222">
        <f>ROUND(E115*T115,2)</f>
        <v>3.65</v>
      </c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135</v>
      </c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13">
        <v>45</v>
      </c>
      <c r="B116" s="220" t="s">
        <v>273</v>
      </c>
      <c r="C116" s="265" t="s">
        <v>274</v>
      </c>
      <c r="D116" s="222" t="s">
        <v>246</v>
      </c>
      <c r="E116" s="228">
        <v>3.1</v>
      </c>
      <c r="F116" s="232"/>
      <c r="G116" s="233">
        <f>ROUND(E116*F116,2)</f>
        <v>0</v>
      </c>
      <c r="H116" s="232"/>
      <c r="I116" s="233">
        <f>ROUND(E116*H116,2)</f>
        <v>0</v>
      </c>
      <c r="J116" s="232"/>
      <c r="K116" s="233">
        <f>ROUND(E116*J116,2)</f>
        <v>0</v>
      </c>
      <c r="L116" s="233">
        <v>21</v>
      </c>
      <c r="M116" s="233">
        <f>G116*(1+L116/100)</f>
        <v>0</v>
      </c>
      <c r="N116" s="222">
        <v>3.0000000000000001E-5</v>
      </c>
      <c r="O116" s="222">
        <f>ROUND(E116*N116,5)</f>
        <v>9.0000000000000006E-5</v>
      </c>
      <c r="P116" s="222">
        <v>0</v>
      </c>
      <c r="Q116" s="222">
        <f>ROUND(E116*P116,5)</f>
        <v>0</v>
      </c>
      <c r="R116" s="222"/>
      <c r="S116" s="222"/>
      <c r="T116" s="223">
        <v>0.13500000000000001</v>
      </c>
      <c r="U116" s="222">
        <f>ROUND(E116*T116,2)</f>
        <v>0.42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135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3">
        <v>46</v>
      </c>
      <c r="B117" s="220" t="s">
        <v>275</v>
      </c>
      <c r="C117" s="265" t="s">
        <v>276</v>
      </c>
      <c r="D117" s="222" t="s">
        <v>156</v>
      </c>
      <c r="E117" s="228">
        <v>4</v>
      </c>
      <c r="F117" s="232"/>
      <c r="G117" s="233">
        <f>ROUND(E117*F117,2)</f>
        <v>0</v>
      </c>
      <c r="H117" s="232"/>
      <c r="I117" s="233">
        <f>ROUND(E117*H117,2)</f>
        <v>0</v>
      </c>
      <c r="J117" s="232"/>
      <c r="K117" s="233">
        <f>ROUND(E117*J117,2)</f>
        <v>0</v>
      </c>
      <c r="L117" s="233">
        <v>21</v>
      </c>
      <c r="M117" s="233">
        <f>G117*(1+L117/100)</f>
        <v>0</v>
      </c>
      <c r="N117" s="222">
        <v>0</v>
      </c>
      <c r="O117" s="222">
        <f>ROUND(E117*N117,5)</f>
        <v>0</v>
      </c>
      <c r="P117" s="222">
        <v>0</v>
      </c>
      <c r="Q117" s="222">
        <f>ROUND(E117*P117,5)</f>
        <v>0</v>
      </c>
      <c r="R117" s="222"/>
      <c r="S117" s="222"/>
      <c r="T117" s="223">
        <v>0.42499999999999999</v>
      </c>
      <c r="U117" s="222">
        <f>ROUND(E117*T117,2)</f>
        <v>1.7</v>
      </c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135</v>
      </c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3">
        <v>47</v>
      </c>
      <c r="B118" s="220" t="s">
        <v>277</v>
      </c>
      <c r="C118" s="265" t="s">
        <v>278</v>
      </c>
      <c r="D118" s="222" t="s">
        <v>156</v>
      </c>
      <c r="E118" s="228">
        <v>4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21</v>
      </c>
      <c r="M118" s="233">
        <f>G118*(1+L118/100)</f>
        <v>0</v>
      </c>
      <c r="N118" s="222">
        <v>1.6000000000000001E-4</v>
      </c>
      <c r="O118" s="222">
        <f>ROUND(E118*N118,5)</f>
        <v>6.4000000000000005E-4</v>
      </c>
      <c r="P118" s="222">
        <v>0</v>
      </c>
      <c r="Q118" s="222">
        <f>ROUND(E118*P118,5)</f>
        <v>0</v>
      </c>
      <c r="R118" s="222"/>
      <c r="S118" s="222"/>
      <c r="T118" s="223">
        <v>0.254</v>
      </c>
      <c r="U118" s="222">
        <f>ROUND(E118*T118,2)</f>
        <v>1.02</v>
      </c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135</v>
      </c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3">
        <v>48</v>
      </c>
      <c r="B119" s="220" t="s">
        <v>279</v>
      </c>
      <c r="C119" s="265" t="s">
        <v>280</v>
      </c>
      <c r="D119" s="222" t="s">
        <v>194</v>
      </c>
      <c r="E119" s="228">
        <v>1</v>
      </c>
      <c r="F119" s="232"/>
      <c r="G119" s="233">
        <f>ROUND(E119*F119,2)</f>
        <v>0</v>
      </c>
      <c r="H119" s="232"/>
      <c r="I119" s="233">
        <f>ROUND(E119*H119,2)</f>
        <v>0</v>
      </c>
      <c r="J119" s="232"/>
      <c r="K119" s="233">
        <f>ROUND(E119*J119,2)</f>
        <v>0</v>
      </c>
      <c r="L119" s="233">
        <v>21</v>
      </c>
      <c r="M119" s="233">
        <f>G119*(1+L119/100)</f>
        <v>0</v>
      </c>
      <c r="N119" s="222">
        <v>0</v>
      </c>
      <c r="O119" s="222">
        <f>ROUND(E119*N119,5)</f>
        <v>0</v>
      </c>
      <c r="P119" s="222">
        <v>0</v>
      </c>
      <c r="Q119" s="222">
        <f>ROUND(E119*P119,5)</f>
        <v>0</v>
      </c>
      <c r="R119" s="222"/>
      <c r="S119" s="222"/>
      <c r="T119" s="223">
        <v>0</v>
      </c>
      <c r="U119" s="222">
        <f>ROUND(E119*T119,2)</f>
        <v>0</v>
      </c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135</v>
      </c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">
      <c r="A120" s="214" t="s">
        <v>130</v>
      </c>
      <c r="B120" s="221" t="s">
        <v>79</v>
      </c>
      <c r="C120" s="267" t="s">
        <v>80</v>
      </c>
      <c r="D120" s="225"/>
      <c r="E120" s="230"/>
      <c r="F120" s="234"/>
      <c r="G120" s="234">
        <f>SUMIF(AE121:AE126,"&lt;&gt;NOR",G121:G126)</f>
        <v>0</v>
      </c>
      <c r="H120" s="234"/>
      <c r="I120" s="234">
        <f>SUM(I121:I126)</f>
        <v>0</v>
      </c>
      <c r="J120" s="234"/>
      <c r="K120" s="234">
        <f>SUM(K121:K126)</f>
        <v>0</v>
      </c>
      <c r="L120" s="234"/>
      <c r="M120" s="234">
        <f>SUM(M121:M126)</f>
        <v>0</v>
      </c>
      <c r="N120" s="225"/>
      <c r="O120" s="225">
        <f>SUM(O121:O126)</f>
        <v>0.15723999999999999</v>
      </c>
      <c r="P120" s="225"/>
      <c r="Q120" s="225">
        <f>SUM(Q121:Q126)</f>
        <v>0</v>
      </c>
      <c r="R120" s="225"/>
      <c r="S120" s="225"/>
      <c r="T120" s="226"/>
      <c r="U120" s="225">
        <f>SUM(U121:U126)</f>
        <v>9.73</v>
      </c>
      <c r="AE120" t="s">
        <v>131</v>
      </c>
    </row>
    <row r="121" spans="1:60" outlineLevel="1" x14ac:dyDescent="0.2">
      <c r="A121" s="213">
        <v>49</v>
      </c>
      <c r="B121" s="220" t="s">
        <v>281</v>
      </c>
      <c r="C121" s="265" t="s">
        <v>282</v>
      </c>
      <c r="D121" s="222" t="s">
        <v>283</v>
      </c>
      <c r="E121" s="228">
        <v>2</v>
      </c>
      <c r="F121" s="232"/>
      <c r="G121" s="233">
        <f>ROUND(E121*F121,2)</f>
        <v>0</v>
      </c>
      <c r="H121" s="232"/>
      <c r="I121" s="233">
        <f>ROUND(E121*H121,2)</f>
        <v>0</v>
      </c>
      <c r="J121" s="232"/>
      <c r="K121" s="233">
        <f>ROUND(E121*J121,2)</f>
        <v>0</v>
      </c>
      <c r="L121" s="233">
        <v>21</v>
      </c>
      <c r="M121" s="233">
        <f>G121*(1+L121/100)</f>
        <v>0</v>
      </c>
      <c r="N121" s="222">
        <v>2.8719999999999999E-2</v>
      </c>
      <c r="O121" s="222">
        <f>ROUND(E121*N121,5)</f>
        <v>5.7439999999999998E-2</v>
      </c>
      <c r="P121" s="222">
        <v>0</v>
      </c>
      <c r="Q121" s="222">
        <f>ROUND(E121*P121,5)</f>
        <v>0</v>
      </c>
      <c r="R121" s="222"/>
      <c r="S121" s="222"/>
      <c r="T121" s="223">
        <v>1.5</v>
      </c>
      <c r="U121" s="222">
        <f>ROUND(E121*T121,2)</f>
        <v>3</v>
      </c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135</v>
      </c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3">
        <v>50</v>
      </c>
      <c r="B122" s="220" t="s">
        <v>284</v>
      </c>
      <c r="C122" s="265" t="s">
        <v>285</v>
      </c>
      <c r="D122" s="222" t="s">
        <v>283</v>
      </c>
      <c r="E122" s="228">
        <v>2</v>
      </c>
      <c r="F122" s="232"/>
      <c r="G122" s="233">
        <f>ROUND(E122*F122,2)</f>
        <v>0</v>
      </c>
      <c r="H122" s="232"/>
      <c r="I122" s="233">
        <f>ROUND(E122*H122,2)</f>
        <v>0</v>
      </c>
      <c r="J122" s="232"/>
      <c r="K122" s="233">
        <f>ROUND(E122*J122,2)</f>
        <v>0</v>
      </c>
      <c r="L122" s="233">
        <v>21</v>
      </c>
      <c r="M122" s="233">
        <f>G122*(1+L122/100)</f>
        <v>0</v>
      </c>
      <c r="N122" s="222">
        <v>1.601E-2</v>
      </c>
      <c r="O122" s="222">
        <f>ROUND(E122*N122,5)</f>
        <v>3.202E-2</v>
      </c>
      <c r="P122" s="222">
        <v>0</v>
      </c>
      <c r="Q122" s="222">
        <f>ROUND(E122*P122,5)</f>
        <v>0</v>
      </c>
      <c r="R122" s="222"/>
      <c r="S122" s="222"/>
      <c r="T122" s="223">
        <v>1.1890000000000001</v>
      </c>
      <c r="U122" s="222">
        <f>ROUND(E122*T122,2)</f>
        <v>2.38</v>
      </c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135</v>
      </c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3">
        <v>51</v>
      </c>
      <c r="B123" s="220" t="s">
        <v>286</v>
      </c>
      <c r="C123" s="265" t="s">
        <v>287</v>
      </c>
      <c r="D123" s="222" t="s">
        <v>283</v>
      </c>
      <c r="E123" s="228">
        <v>1</v>
      </c>
      <c r="F123" s="232"/>
      <c r="G123" s="233">
        <f>ROUND(E123*F123,2)</f>
        <v>0</v>
      </c>
      <c r="H123" s="232"/>
      <c r="I123" s="233">
        <f>ROUND(E123*H123,2)</f>
        <v>0</v>
      </c>
      <c r="J123" s="232"/>
      <c r="K123" s="233">
        <f>ROUND(E123*J123,2)</f>
        <v>0</v>
      </c>
      <c r="L123" s="233">
        <v>21</v>
      </c>
      <c r="M123" s="233">
        <f>G123*(1+L123/100)</f>
        <v>0</v>
      </c>
      <c r="N123" s="222">
        <v>6.4820000000000003E-2</v>
      </c>
      <c r="O123" s="222">
        <f>ROUND(E123*N123,5)</f>
        <v>6.4820000000000003E-2</v>
      </c>
      <c r="P123" s="222">
        <v>0</v>
      </c>
      <c r="Q123" s="222">
        <f>ROUND(E123*P123,5)</f>
        <v>0</v>
      </c>
      <c r="R123" s="222"/>
      <c r="S123" s="222"/>
      <c r="T123" s="223">
        <v>2.9580000000000002</v>
      </c>
      <c r="U123" s="222">
        <f>ROUND(E123*T123,2)</f>
        <v>2.96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135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3">
        <v>52</v>
      </c>
      <c r="B124" s="220" t="s">
        <v>288</v>
      </c>
      <c r="C124" s="265" t="s">
        <v>289</v>
      </c>
      <c r="D124" s="222" t="s">
        <v>283</v>
      </c>
      <c r="E124" s="228">
        <v>4</v>
      </c>
      <c r="F124" s="232"/>
      <c r="G124" s="233">
        <f>ROUND(E124*F124,2)</f>
        <v>0</v>
      </c>
      <c r="H124" s="232"/>
      <c r="I124" s="233">
        <f>ROUND(E124*H124,2)</f>
        <v>0</v>
      </c>
      <c r="J124" s="232"/>
      <c r="K124" s="233">
        <f>ROUND(E124*J124,2)</f>
        <v>0</v>
      </c>
      <c r="L124" s="233">
        <v>21</v>
      </c>
      <c r="M124" s="233">
        <f>G124*(1+L124/100)</f>
        <v>0</v>
      </c>
      <c r="N124" s="222">
        <v>2.4000000000000001E-4</v>
      </c>
      <c r="O124" s="222">
        <f>ROUND(E124*N124,5)</f>
        <v>9.6000000000000002E-4</v>
      </c>
      <c r="P124" s="222">
        <v>0</v>
      </c>
      <c r="Q124" s="222">
        <f>ROUND(E124*P124,5)</f>
        <v>0</v>
      </c>
      <c r="R124" s="222"/>
      <c r="S124" s="222"/>
      <c r="T124" s="223">
        <v>0.124</v>
      </c>
      <c r="U124" s="222">
        <f>ROUND(E124*T124,2)</f>
        <v>0.5</v>
      </c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135</v>
      </c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13">
        <v>53</v>
      </c>
      <c r="B125" s="220" t="s">
        <v>290</v>
      </c>
      <c r="C125" s="265" t="s">
        <v>291</v>
      </c>
      <c r="D125" s="222" t="s">
        <v>156</v>
      </c>
      <c r="E125" s="228">
        <v>2</v>
      </c>
      <c r="F125" s="232"/>
      <c r="G125" s="233">
        <f>ROUND(E125*F125,2)</f>
        <v>0</v>
      </c>
      <c r="H125" s="232"/>
      <c r="I125" s="233">
        <f>ROUND(E125*H125,2)</f>
        <v>0</v>
      </c>
      <c r="J125" s="232"/>
      <c r="K125" s="233">
        <f>ROUND(E125*J125,2)</f>
        <v>0</v>
      </c>
      <c r="L125" s="233">
        <v>21</v>
      </c>
      <c r="M125" s="233">
        <f>G125*(1+L125/100)</f>
        <v>0</v>
      </c>
      <c r="N125" s="222">
        <v>1E-3</v>
      </c>
      <c r="O125" s="222">
        <f>ROUND(E125*N125,5)</f>
        <v>2E-3</v>
      </c>
      <c r="P125" s="222">
        <v>0</v>
      </c>
      <c r="Q125" s="222">
        <f>ROUND(E125*P125,5)</f>
        <v>0</v>
      </c>
      <c r="R125" s="222"/>
      <c r="S125" s="222"/>
      <c r="T125" s="223">
        <v>0.44500000000000001</v>
      </c>
      <c r="U125" s="222">
        <f>ROUND(E125*T125,2)</f>
        <v>0.89</v>
      </c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135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3">
        <v>54</v>
      </c>
      <c r="B126" s="220" t="s">
        <v>292</v>
      </c>
      <c r="C126" s="265" t="s">
        <v>293</v>
      </c>
      <c r="D126" s="222" t="s">
        <v>156</v>
      </c>
      <c r="E126" s="228">
        <v>2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22">
        <v>0</v>
      </c>
      <c r="O126" s="222">
        <f>ROUND(E126*N126,5)</f>
        <v>0</v>
      </c>
      <c r="P126" s="222">
        <v>0</v>
      </c>
      <c r="Q126" s="222">
        <f>ROUND(E126*P126,5)</f>
        <v>0</v>
      </c>
      <c r="R126" s="222"/>
      <c r="S126" s="222"/>
      <c r="T126" s="223">
        <v>0</v>
      </c>
      <c r="U126" s="222">
        <f>ROUND(E126*T126,2)</f>
        <v>0</v>
      </c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135</v>
      </c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x14ac:dyDescent="0.2">
      <c r="A127" s="214" t="s">
        <v>130</v>
      </c>
      <c r="B127" s="221" t="s">
        <v>81</v>
      </c>
      <c r="C127" s="267" t="s">
        <v>82</v>
      </c>
      <c r="D127" s="225"/>
      <c r="E127" s="230"/>
      <c r="F127" s="234"/>
      <c r="G127" s="234">
        <f>SUMIF(AE128:AE131,"&lt;&gt;NOR",G128:G131)</f>
        <v>0</v>
      </c>
      <c r="H127" s="234"/>
      <c r="I127" s="234">
        <f>SUM(I128:I131)</f>
        <v>0</v>
      </c>
      <c r="J127" s="234"/>
      <c r="K127" s="234">
        <f>SUM(K128:K131)</f>
        <v>0</v>
      </c>
      <c r="L127" s="234"/>
      <c r="M127" s="234">
        <f>SUM(M128:M131)</f>
        <v>0</v>
      </c>
      <c r="N127" s="225"/>
      <c r="O127" s="225">
        <f>SUM(O128:O131)</f>
        <v>3.0299999999999997E-3</v>
      </c>
      <c r="P127" s="225"/>
      <c r="Q127" s="225">
        <f>SUM(Q128:Q131)</f>
        <v>0</v>
      </c>
      <c r="R127" s="225"/>
      <c r="S127" s="225"/>
      <c r="T127" s="226"/>
      <c r="U127" s="225">
        <f>SUM(U128:U131)</f>
        <v>1.4100000000000001</v>
      </c>
      <c r="AE127" t="s">
        <v>131</v>
      </c>
    </row>
    <row r="128" spans="1:60" outlineLevel="1" x14ac:dyDescent="0.2">
      <c r="A128" s="213">
        <v>55</v>
      </c>
      <c r="B128" s="220" t="s">
        <v>294</v>
      </c>
      <c r="C128" s="265" t="s">
        <v>295</v>
      </c>
      <c r="D128" s="222" t="s">
        <v>246</v>
      </c>
      <c r="E128" s="228">
        <v>3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22">
        <v>6.4999999999999997E-4</v>
      </c>
      <c r="O128" s="222">
        <f>ROUND(E128*N128,5)</f>
        <v>1.9499999999999999E-3</v>
      </c>
      <c r="P128" s="222">
        <v>0</v>
      </c>
      <c r="Q128" s="222">
        <f>ROUND(E128*P128,5)</f>
        <v>0</v>
      </c>
      <c r="R128" s="222"/>
      <c r="S128" s="222"/>
      <c r="T128" s="223">
        <v>0.2848</v>
      </c>
      <c r="U128" s="222">
        <f>ROUND(E128*T128,2)</f>
        <v>0.85</v>
      </c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135</v>
      </c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3"/>
      <c r="B129" s="220"/>
      <c r="C129" s="266" t="s">
        <v>296</v>
      </c>
      <c r="D129" s="224"/>
      <c r="E129" s="229">
        <v>3</v>
      </c>
      <c r="F129" s="233"/>
      <c r="G129" s="233"/>
      <c r="H129" s="233"/>
      <c r="I129" s="233"/>
      <c r="J129" s="233"/>
      <c r="K129" s="233"/>
      <c r="L129" s="233"/>
      <c r="M129" s="233"/>
      <c r="N129" s="222"/>
      <c r="O129" s="222"/>
      <c r="P129" s="222"/>
      <c r="Q129" s="222"/>
      <c r="R129" s="222"/>
      <c r="S129" s="222"/>
      <c r="T129" s="223"/>
      <c r="U129" s="22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137</v>
      </c>
      <c r="AF129" s="212">
        <v>0</v>
      </c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3">
        <v>56</v>
      </c>
      <c r="B130" s="220" t="s">
        <v>297</v>
      </c>
      <c r="C130" s="265" t="s">
        <v>298</v>
      </c>
      <c r="D130" s="222" t="s">
        <v>156</v>
      </c>
      <c r="E130" s="228">
        <v>2</v>
      </c>
      <c r="F130" s="232"/>
      <c r="G130" s="233">
        <f>ROUND(E130*F130,2)</f>
        <v>0</v>
      </c>
      <c r="H130" s="232"/>
      <c r="I130" s="233">
        <f>ROUND(E130*H130,2)</f>
        <v>0</v>
      </c>
      <c r="J130" s="232"/>
      <c r="K130" s="233">
        <f>ROUND(E130*J130,2)</f>
        <v>0</v>
      </c>
      <c r="L130" s="233">
        <v>21</v>
      </c>
      <c r="M130" s="233">
        <f>G130*(1+L130/100)</f>
        <v>0</v>
      </c>
      <c r="N130" s="222">
        <v>5.4000000000000001E-4</v>
      </c>
      <c r="O130" s="222">
        <f>ROUND(E130*N130,5)</f>
        <v>1.08E-3</v>
      </c>
      <c r="P130" s="222">
        <v>0</v>
      </c>
      <c r="Q130" s="222">
        <f>ROUND(E130*P130,5)</f>
        <v>0</v>
      </c>
      <c r="R130" s="222"/>
      <c r="S130" s="222"/>
      <c r="T130" s="223">
        <v>0.27800000000000002</v>
      </c>
      <c r="U130" s="222">
        <f>ROUND(E130*T130,2)</f>
        <v>0.56000000000000005</v>
      </c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135</v>
      </c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3">
        <v>57</v>
      </c>
      <c r="B131" s="220" t="s">
        <v>299</v>
      </c>
      <c r="C131" s="265" t="s">
        <v>300</v>
      </c>
      <c r="D131" s="222" t="s">
        <v>194</v>
      </c>
      <c r="E131" s="228">
        <v>1</v>
      </c>
      <c r="F131" s="232"/>
      <c r="G131" s="233">
        <f>ROUND(E131*F131,2)</f>
        <v>0</v>
      </c>
      <c r="H131" s="232"/>
      <c r="I131" s="233">
        <f>ROUND(E131*H131,2)</f>
        <v>0</v>
      </c>
      <c r="J131" s="232"/>
      <c r="K131" s="233">
        <f>ROUND(E131*J131,2)</f>
        <v>0</v>
      </c>
      <c r="L131" s="233">
        <v>21</v>
      </c>
      <c r="M131" s="233">
        <f>G131*(1+L131/100)</f>
        <v>0</v>
      </c>
      <c r="N131" s="222">
        <v>0</v>
      </c>
      <c r="O131" s="222">
        <f>ROUND(E131*N131,5)</f>
        <v>0</v>
      </c>
      <c r="P131" s="222">
        <v>0</v>
      </c>
      <c r="Q131" s="222">
        <f>ROUND(E131*P131,5)</f>
        <v>0</v>
      </c>
      <c r="R131" s="222"/>
      <c r="S131" s="222"/>
      <c r="T131" s="223">
        <v>0</v>
      </c>
      <c r="U131" s="222">
        <f>ROUND(E131*T131,2)</f>
        <v>0</v>
      </c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135</v>
      </c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14" t="s">
        <v>130</v>
      </c>
      <c r="B132" s="221" t="s">
        <v>83</v>
      </c>
      <c r="C132" s="267" t="s">
        <v>84</v>
      </c>
      <c r="D132" s="225"/>
      <c r="E132" s="230"/>
      <c r="F132" s="234"/>
      <c r="G132" s="234">
        <f>SUMIF(AE133:AE133,"&lt;&gt;NOR",G133:G133)</f>
        <v>0</v>
      </c>
      <c r="H132" s="234"/>
      <c r="I132" s="234">
        <f>SUM(I133:I133)</f>
        <v>0</v>
      </c>
      <c r="J132" s="234"/>
      <c r="K132" s="234">
        <f>SUM(K133:K133)</f>
        <v>0</v>
      </c>
      <c r="L132" s="234"/>
      <c r="M132" s="234">
        <f>SUM(M133:M133)</f>
        <v>0</v>
      </c>
      <c r="N132" s="225"/>
      <c r="O132" s="225">
        <f>SUM(O133:O133)</f>
        <v>4.2999999999999999E-4</v>
      </c>
      <c r="P132" s="225"/>
      <c r="Q132" s="225">
        <f>SUM(Q133:Q133)</f>
        <v>0</v>
      </c>
      <c r="R132" s="225"/>
      <c r="S132" s="225"/>
      <c r="T132" s="226"/>
      <c r="U132" s="225">
        <f>SUM(U133:U133)</f>
        <v>0.25</v>
      </c>
      <c r="AE132" t="s">
        <v>131</v>
      </c>
    </row>
    <row r="133" spans="1:60" ht="22.5" outlineLevel="1" x14ac:dyDescent="0.2">
      <c r="A133" s="213">
        <v>58</v>
      </c>
      <c r="B133" s="220" t="s">
        <v>301</v>
      </c>
      <c r="C133" s="265" t="s">
        <v>302</v>
      </c>
      <c r="D133" s="222" t="s">
        <v>156</v>
      </c>
      <c r="E133" s="228">
        <v>1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22">
        <v>4.2999999999999999E-4</v>
      </c>
      <c r="O133" s="222">
        <f>ROUND(E133*N133,5)</f>
        <v>4.2999999999999999E-4</v>
      </c>
      <c r="P133" s="222">
        <v>0</v>
      </c>
      <c r="Q133" s="222">
        <f>ROUND(E133*P133,5)</f>
        <v>0</v>
      </c>
      <c r="R133" s="222"/>
      <c r="S133" s="222"/>
      <c r="T133" s="223">
        <v>0.247</v>
      </c>
      <c r="U133" s="222">
        <f>ROUND(E133*T133,2)</f>
        <v>0.25</v>
      </c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135</v>
      </c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x14ac:dyDescent="0.2">
      <c r="A134" s="214" t="s">
        <v>130</v>
      </c>
      <c r="B134" s="221" t="s">
        <v>85</v>
      </c>
      <c r="C134" s="267" t="s">
        <v>86</v>
      </c>
      <c r="D134" s="225"/>
      <c r="E134" s="230"/>
      <c r="F134" s="234"/>
      <c r="G134" s="234">
        <f>SUMIF(AE135:AE138,"&lt;&gt;NOR",G135:G138)</f>
        <v>0</v>
      </c>
      <c r="H134" s="234"/>
      <c r="I134" s="234">
        <f>SUM(I135:I138)</f>
        <v>0</v>
      </c>
      <c r="J134" s="234"/>
      <c r="K134" s="234">
        <f>SUM(K135:K138)</f>
        <v>0</v>
      </c>
      <c r="L134" s="234"/>
      <c r="M134" s="234">
        <f>SUM(M135:M138)</f>
        <v>0</v>
      </c>
      <c r="N134" s="225"/>
      <c r="O134" s="225">
        <f>SUM(O135:O138)</f>
        <v>0.16063</v>
      </c>
      <c r="P134" s="225"/>
      <c r="Q134" s="225">
        <f>SUM(Q135:Q138)</f>
        <v>0.18088000000000001</v>
      </c>
      <c r="R134" s="225"/>
      <c r="S134" s="225"/>
      <c r="T134" s="226"/>
      <c r="U134" s="225">
        <f>SUM(U135:U138)</f>
        <v>5.97</v>
      </c>
      <c r="AE134" t="s">
        <v>131</v>
      </c>
    </row>
    <row r="135" spans="1:60" outlineLevel="1" x14ac:dyDescent="0.2">
      <c r="A135" s="213">
        <v>59</v>
      </c>
      <c r="B135" s="220" t="s">
        <v>303</v>
      </c>
      <c r="C135" s="265" t="s">
        <v>304</v>
      </c>
      <c r="D135" s="222" t="s">
        <v>149</v>
      </c>
      <c r="E135" s="228">
        <v>7.6</v>
      </c>
      <c r="F135" s="232"/>
      <c r="G135" s="233">
        <f>ROUND(E135*F135,2)</f>
        <v>0</v>
      </c>
      <c r="H135" s="232"/>
      <c r="I135" s="233">
        <f>ROUND(E135*H135,2)</f>
        <v>0</v>
      </c>
      <c r="J135" s="232"/>
      <c r="K135" s="233">
        <f>ROUND(E135*J135,2)</f>
        <v>0</v>
      </c>
      <c r="L135" s="233">
        <v>21</v>
      </c>
      <c r="M135" s="233">
        <f>G135*(1+L135/100)</f>
        <v>0</v>
      </c>
      <c r="N135" s="222">
        <v>0</v>
      </c>
      <c r="O135" s="222">
        <f>ROUND(E135*N135,5)</f>
        <v>0</v>
      </c>
      <c r="P135" s="222">
        <v>2.3800000000000002E-2</v>
      </c>
      <c r="Q135" s="222">
        <f>ROUND(E135*P135,5)</f>
        <v>0.18088000000000001</v>
      </c>
      <c r="R135" s="222"/>
      <c r="S135" s="222"/>
      <c r="T135" s="223">
        <v>8.2000000000000003E-2</v>
      </c>
      <c r="U135" s="222">
        <f>ROUND(E135*T135,2)</f>
        <v>0.62</v>
      </c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135</v>
      </c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3">
        <v>60</v>
      </c>
      <c r="B136" s="220" t="s">
        <v>305</v>
      </c>
      <c r="C136" s="265" t="s">
        <v>306</v>
      </c>
      <c r="D136" s="222" t="s">
        <v>149</v>
      </c>
      <c r="E136" s="228">
        <v>7.6</v>
      </c>
      <c r="F136" s="232"/>
      <c r="G136" s="233">
        <f>ROUND(E136*F136,2)</f>
        <v>0</v>
      </c>
      <c r="H136" s="232"/>
      <c r="I136" s="233">
        <f>ROUND(E136*H136,2)</f>
        <v>0</v>
      </c>
      <c r="J136" s="232"/>
      <c r="K136" s="233">
        <f>ROUND(E136*J136,2)</f>
        <v>0</v>
      </c>
      <c r="L136" s="233">
        <v>21</v>
      </c>
      <c r="M136" s="233">
        <f>G136*(1+L136/100)</f>
        <v>0</v>
      </c>
      <c r="N136" s="222">
        <v>0</v>
      </c>
      <c r="O136" s="222">
        <f>ROUND(E136*N136,5)</f>
        <v>0</v>
      </c>
      <c r="P136" s="222">
        <v>0</v>
      </c>
      <c r="Q136" s="222">
        <f>ROUND(E136*P136,5)</f>
        <v>0</v>
      </c>
      <c r="R136" s="222"/>
      <c r="S136" s="222"/>
      <c r="T136" s="223">
        <v>0.14399999999999999</v>
      </c>
      <c r="U136" s="222">
        <f>ROUND(E136*T136,2)</f>
        <v>1.0900000000000001</v>
      </c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135</v>
      </c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3">
        <v>61</v>
      </c>
      <c r="B137" s="220" t="s">
        <v>307</v>
      </c>
      <c r="C137" s="265" t="s">
        <v>308</v>
      </c>
      <c r="D137" s="222" t="s">
        <v>149</v>
      </c>
      <c r="E137" s="228">
        <v>7.6</v>
      </c>
      <c r="F137" s="232"/>
      <c r="G137" s="233">
        <f>ROUND(E137*F137,2)</f>
        <v>0</v>
      </c>
      <c r="H137" s="232"/>
      <c r="I137" s="233">
        <f>ROUND(E137*H137,2)</f>
        <v>0</v>
      </c>
      <c r="J137" s="232"/>
      <c r="K137" s="233">
        <f>ROUND(E137*J137,2)</f>
        <v>0</v>
      </c>
      <c r="L137" s="233">
        <v>21</v>
      </c>
      <c r="M137" s="233">
        <f>G137*(1+L137/100)</f>
        <v>0</v>
      </c>
      <c r="N137" s="222">
        <v>1.6320000000000001E-2</v>
      </c>
      <c r="O137" s="222">
        <f>ROUND(E137*N137,5)</f>
        <v>0.12403</v>
      </c>
      <c r="P137" s="222">
        <v>0</v>
      </c>
      <c r="Q137" s="222">
        <f>ROUND(E137*P137,5)</f>
        <v>0</v>
      </c>
      <c r="R137" s="222"/>
      <c r="S137" s="222"/>
      <c r="T137" s="223">
        <v>0.42899999999999999</v>
      </c>
      <c r="U137" s="222">
        <f>ROUND(E137*T137,2)</f>
        <v>3.26</v>
      </c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135</v>
      </c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3">
        <v>62</v>
      </c>
      <c r="B138" s="220" t="s">
        <v>309</v>
      </c>
      <c r="C138" s="265" t="s">
        <v>310</v>
      </c>
      <c r="D138" s="222" t="s">
        <v>156</v>
      </c>
      <c r="E138" s="228">
        <v>1</v>
      </c>
      <c r="F138" s="232"/>
      <c r="G138" s="233">
        <f>ROUND(E138*F138,2)</f>
        <v>0</v>
      </c>
      <c r="H138" s="232"/>
      <c r="I138" s="233">
        <f>ROUND(E138*H138,2)</f>
        <v>0</v>
      </c>
      <c r="J138" s="232"/>
      <c r="K138" s="233">
        <f>ROUND(E138*J138,2)</f>
        <v>0</v>
      </c>
      <c r="L138" s="233">
        <v>21</v>
      </c>
      <c r="M138" s="233">
        <f>G138*(1+L138/100)</f>
        <v>0</v>
      </c>
      <c r="N138" s="222">
        <v>3.6600000000000001E-2</v>
      </c>
      <c r="O138" s="222">
        <f>ROUND(E138*N138,5)</f>
        <v>3.6600000000000001E-2</v>
      </c>
      <c r="P138" s="222">
        <v>0</v>
      </c>
      <c r="Q138" s="222">
        <f>ROUND(E138*P138,5)</f>
        <v>0</v>
      </c>
      <c r="R138" s="222"/>
      <c r="S138" s="222"/>
      <c r="T138" s="223">
        <v>1</v>
      </c>
      <c r="U138" s="222">
        <f>ROUND(E138*T138,2)</f>
        <v>1</v>
      </c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135</v>
      </c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x14ac:dyDescent="0.2">
      <c r="A139" s="214" t="s">
        <v>130</v>
      </c>
      <c r="B139" s="221" t="s">
        <v>87</v>
      </c>
      <c r="C139" s="267" t="s">
        <v>88</v>
      </c>
      <c r="D139" s="225"/>
      <c r="E139" s="230"/>
      <c r="F139" s="234"/>
      <c r="G139" s="234">
        <f>SUMIF(AE140:AE140,"&lt;&gt;NOR",G140:G140)</f>
        <v>0</v>
      </c>
      <c r="H139" s="234"/>
      <c r="I139" s="234">
        <f>SUM(I140:I140)</f>
        <v>0</v>
      </c>
      <c r="J139" s="234"/>
      <c r="K139" s="234">
        <f>SUM(K140:K140)</f>
        <v>0</v>
      </c>
      <c r="L139" s="234"/>
      <c r="M139" s="234">
        <f>SUM(M140:M140)</f>
        <v>0</v>
      </c>
      <c r="N139" s="225"/>
      <c r="O139" s="225">
        <f>SUM(O140:O140)</f>
        <v>0.26761000000000001</v>
      </c>
      <c r="P139" s="225"/>
      <c r="Q139" s="225">
        <f>SUM(Q140:Q140)</f>
        <v>0</v>
      </c>
      <c r="R139" s="225"/>
      <c r="S139" s="225"/>
      <c r="T139" s="226"/>
      <c r="U139" s="225">
        <f>SUM(U140:U140)</f>
        <v>22.48</v>
      </c>
      <c r="AE139" t="s">
        <v>131</v>
      </c>
    </row>
    <row r="140" spans="1:60" ht="22.5" outlineLevel="1" x14ac:dyDescent="0.2">
      <c r="A140" s="213">
        <v>63</v>
      </c>
      <c r="B140" s="220" t="s">
        <v>311</v>
      </c>
      <c r="C140" s="265" t="s">
        <v>312</v>
      </c>
      <c r="D140" s="222" t="s">
        <v>149</v>
      </c>
      <c r="E140" s="228">
        <v>75.17</v>
      </c>
      <c r="F140" s="232"/>
      <c r="G140" s="233">
        <f>ROUND(E140*F140,2)</f>
        <v>0</v>
      </c>
      <c r="H140" s="232"/>
      <c r="I140" s="233">
        <f>ROUND(E140*H140,2)</f>
        <v>0</v>
      </c>
      <c r="J140" s="232"/>
      <c r="K140" s="233">
        <f>ROUND(E140*J140,2)</f>
        <v>0</v>
      </c>
      <c r="L140" s="233">
        <v>21</v>
      </c>
      <c r="M140" s="233">
        <f>G140*(1+L140/100)</f>
        <v>0</v>
      </c>
      <c r="N140" s="222">
        <v>3.5599999999999998E-3</v>
      </c>
      <c r="O140" s="222">
        <f>ROUND(E140*N140,5)</f>
        <v>0.26761000000000001</v>
      </c>
      <c r="P140" s="222">
        <v>0</v>
      </c>
      <c r="Q140" s="222">
        <f>ROUND(E140*P140,5)</f>
        <v>0</v>
      </c>
      <c r="R140" s="222"/>
      <c r="S140" s="222"/>
      <c r="T140" s="223">
        <v>0.29899999999999999</v>
      </c>
      <c r="U140" s="222">
        <f>ROUND(E140*T140,2)</f>
        <v>22.48</v>
      </c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135</v>
      </c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">
      <c r="A141" s="214" t="s">
        <v>130</v>
      </c>
      <c r="B141" s="221" t="s">
        <v>89</v>
      </c>
      <c r="C141" s="267" t="s">
        <v>90</v>
      </c>
      <c r="D141" s="225"/>
      <c r="E141" s="230"/>
      <c r="F141" s="234"/>
      <c r="G141" s="234">
        <f>SUMIF(AE142:AE177,"&lt;&gt;NOR",G142:G177)</f>
        <v>0</v>
      </c>
      <c r="H141" s="234"/>
      <c r="I141" s="234">
        <f>SUM(I142:I177)</f>
        <v>0</v>
      </c>
      <c r="J141" s="234"/>
      <c r="K141" s="234">
        <f>SUM(K142:K177)</f>
        <v>0</v>
      </c>
      <c r="L141" s="234"/>
      <c r="M141" s="234">
        <f>SUM(M142:M177)</f>
        <v>0</v>
      </c>
      <c r="N141" s="225"/>
      <c r="O141" s="225">
        <f>SUM(O142:O177)</f>
        <v>0.63091000000000008</v>
      </c>
      <c r="P141" s="225"/>
      <c r="Q141" s="225">
        <f>SUM(Q142:Q177)</f>
        <v>0</v>
      </c>
      <c r="R141" s="225"/>
      <c r="S141" s="225"/>
      <c r="T141" s="226"/>
      <c r="U141" s="225">
        <f>SUM(U142:U177)</f>
        <v>67.710000000000008</v>
      </c>
      <c r="AE141" t="s">
        <v>131</v>
      </c>
    </row>
    <row r="142" spans="1:60" outlineLevel="1" x14ac:dyDescent="0.2">
      <c r="A142" s="213">
        <v>64</v>
      </c>
      <c r="B142" s="220" t="s">
        <v>313</v>
      </c>
      <c r="C142" s="265" t="s">
        <v>314</v>
      </c>
      <c r="D142" s="222" t="s">
        <v>149</v>
      </c>
      <c r="E142" s="228">
        <v>43.932124999999999</v>
      </c>
      <c r="F142" s="232"/>
      <c r="G142" s="233">
        <f>ROUND(E142*F142,2)</f>
        <v>0</v>
      </c>
      <c r="H142" s="232"/>
      <c r="I142" s="233">
        <f>ROUND(E142*H142,2)</f>
        <v>0</v>
      </c>
      <c r="J142" s="232"/>
      <c r="K142" s="233">
        <f>ROUND(E142*J142,2)</f>
        <v>0</v>
      </c>
      <c r="L142" s="233">
        <v>21</v>
      </c>
      <c r="M142" s="233">
        <f>G142*(1+L142/100)</f>
        <v>0</v>
      </c>
      <c r="N142" s="222">
        <v>1.9000000000000001E-4</v>
      </c>
      <c r="O142" s="222">
        <f>ROUND(E142*N142,5)</f>
        <v>8.3499999999999998E-3</v>
      </c>
      <c r="P142" s="222">
        <v>0</v>
      </c>
      <c r="Q142" s="222">
        <f>ROUND(E142*P142,5)</f>
        <v>0</v>
      </c>
      <c r="R142" s="222"/>
      <c r="S142" s="222"/>
      <c r="T142" s="223">
        <v>0.69299999999999995</v>
      </c>
      <c r="U142" s="222">
        <f>ROUND(E142*T142,2)</f>
        <v>30.44</v>
      </c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135</v>
      </c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 x14ac:dyDescent="0.2">
      <c r="A143" s="213"/>
      <c r="B143" s="220"/>
      <c r="C143" s="266" t="s">
        <v>161</v>
      </c>
      <c r="D143" s="224"/>
      <c r="E143" s="229">
        <v>34.017499999999998</v>
      </c>
      <c r="F143" s="233"/>
      <c r="G143" s="233"/>
      <c r="H143" s="233"/>
      <c r="I143" s="233"/>
      <c r="J143" s="233"/>
      <c r="K143" s="233"/>
      <c r="L143" s="233"/>
      <c r="M143" s="233"/>
      <c r="N143" s="222"/>
      <c r="O143" s="222"/>
      <c r="P143" s="222"/>
      <c r="Q143" s="222"/>
      <c r="R143" s="222"/>
      <c r="S143" s="222"/>
      <c r="T143" s="223"/>
      <c r="U143" s="22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137</v>
      </c>
      <c r="AF143" s="212">
        <v>0</v>
      </c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3"/>
      <c r="B144" s="220"/>
      <c r="C144" s="266" t="s">
        <v>162</v>
      </c>
      <c r="D144" s="224"/>
      <c r="E144" s="229">
        <v>-2.3374999999999999</v>
      </c>
      <c r="F144" s="233"/>
      <c r="G144" s="233"/>
      <c r="H144" s="233"/>
      <c r="I144" s="233"/>
      <c r="J144" s="233"/>
      <c r="K144" s="233"/>
      <c r="L144" s="233"/>
      <c r="M144" s="233"/>
      <c r="N144" s="222"/>
      <c r="O144" s="222"/>
      <c r="P144" s="222"/>
      <c r="Q144" s="222"/>
      <c r="R144" s="222"/>
      <c r="S144" s="222"/>
      <c r="T144" s="223"/>
      <c r="U144" s="22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137</v>
      </c>
      <c r="AF144" s="212">
        <v>0</v>
      </c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13"/>
      <c r="B145" s="220"/>
      <c r="C145" s="266" t="s">
        <v>164</v>
      </c>
      <c r="D145" s="224"/>
      <c r="E145" s="229">
        <v>4.5031249999999998</v>
      </c>
      <c r="F145" s="233"/>
      <c r="G145" s="233"/>
      <c r="H145" s="233"/>
      <c r="I145" s="233"/>
      <c r="J145" s="233"/>
      <c r="K145" s="233"/>
      <c r="L145" s="233"/>
      <c r="M145" s="233"/>
      <c r="N145" s="222"/>
      <c r="O145" s="222"/>
      <c r="P145" s="222"/>
      <c r="Q145" s="222"/>
      <c r="R145" s="222"/>
      <c r="S145" s="222"/>
      <c r="T145" s="223"/>
      <c r="U145" s="22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137</v>
      </c>
      <c r="AF145" s="212">
        <v>0</v>
      </c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3"/>
      <c r="B146" s="220"/>
      <c r="C146" s="266" t="s">
        <v>315</v>
      </c>
      <c r="D146" s="224"/>
      <c r="E146" s="229">
        <v>7.7489999999999997</v>
      </c>
      <c r="F146" s="233"/>
      <c r="G146" s="233"/>
      <c r="H146" s="233"/>
      <c r="I146" s="233"/>
      <c r="J146" s="233"/>
      <c r="K146" s="233"/>
      <c r="L146" s="233"/>
      <c r="M146" s="233"/>
      <c r="N146" s="222"/>
      <c r="O146" s="222"/>
      <c r="P146" s="222"/>
      <c r="Q146" s="222"/>
      <c r="R146" s="222"/>
      <c r="S146" s="222"/>
      <c r="T146" s="223"/>
      <c r="U146" s="22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137</v>
      </c>
      <c r="AF146" s="212">
        <v>0</v>
      </c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3">
        <v>65</v>
      </c>
      <c r="B147" s="220" t="s">
        <v>316</v>
      </c>
      <c r="C147" s="265" t="s">
        <v>317</v>
      </c>
      <c r="D147" s="222" t="s">
        <v>246</v>
      </c>
      <c r="E147" s="228">
        <v>63.7</v>
      </c>
      <c r="F147" s="232"/>
      <c r="G147" s="233">
        <f>ROUND(E147*F147,2)</f>
        <v>0</v>
      </c>
      <c r="H147" s="232"/>
      <c r="I147" s="233">
        <f>ROUND(E147*H147,2)</f>
        <v>0</v>
      </c>
      <c r="J147" s="232"/>
      <c r="K147" s="233">
        <f>ROUND(E147*J147,2)</f>
        <v>0</v>
      </c>
      <c r="L147" s="233">
        <v>21</v>
      </c>
      <c r="M147" s="233">
        <f>G147*(1+L147/100)</f>
        <v>0</v>
      </c>
      <c r="N147" s="222">
        <v>1.8000000000000001E-4</v>
      </c>
      <c r="O147" s="222">
        <f>ROUND(E147*N147,5)</f>
        <v>1.1469999999999999E-2</v>
      </c>
      <c r="P147" s="222">
        <v>0</v>
      </c>
      <c r="Q147" s="222">
        <f>ROUND(E147*P147,5)</f>
        <v>0</v>
      </c>
      <c r="R147" s="222"/>
      <c r="S147" s="222"/>
      <c r="T147" s="223">
        <v>0.17249999999999999</v>
      </c>
      <c r="U147" s="222">
        <f>ROUND(E147*T147,2)</f>
        <v>10.99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135</v>
      </c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3"/>
      <c r="B148" s="220"/>
      <c r="C148" s="266" t="s">
        <v>318</v>
      </c>
      <c r="D148" s="224"/>
      <c r="E148" s="229">
        <v>49.48</v>
      </c>
      <c r="F148" s="233"/>
      <c r="G148" s="233"/>
      <c r="H148" s="233"/>
      <c r="I148" s="233"/>
      <c r="J148" s="233"/>
      <c r="K148" s="233"/>
      <c r="L148" s="233"/>
      <c r="M148" s="233"/>
      <c r="N148" s="222"/>
      <c r="O148" s="222"/>
      <c r="P148" s="222"/>
      <c r="Q148" s="222"/>
      <c r="R148" s="222"/>
      <c r="S148" s="222"/>
      <c r="T148" s="223"/>
      <c r="U148" s="22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137</v>
      </c>
      <c r="AF148" s="212">
        <v>0</v>
      </c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3"/>
      <c r="B149" s="220"/>
      <c r="C149" s="266" t="s">
        <v>319</v>
      </c>
      <c r="D149" s="224"/>
      <c r="E149" s="229">
        <v>-3.4</v>
      </c>
      <c r="F149" s="233"/>
      <c r="G149" s="233"/>
      <c r="H149" s="233"/>
      <c r="I149" s="233"/>
      <c r="J149" s="233"/>
      <c r="K149" s="233"/>
      <c r="L149" s="233"/>
      <c r="M149" s="233"/>
      <c r="N149" s="222"/>
      <c r="O149" s="222"/>
      <c r="P149" s="222"/>
      <c r="Q149" s="222"/>
      <c r="R149" s="222"/>
      <c r="S149" s="222"/>
      <c r="T149" s="223"/>
      <c r="U149" s="22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137</v>
      </c>
      <c r="AF149" s="212">
        <v>0</v>
      </c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3"/>
      <c r="B150" s="220"/>
      <c r="C150" s="266" t="s">
        <v>320</v>
      </c>
      <c r="D150" s="224"/>
      <c r="E150" s="229">
        <v>6.55</v>
      </c>
      <c r="F150" s="233"/>
      <c r="G150" s="233"/>
      <c r="H150" s="233"/>
      <c r="I150" s="233"/>
      <c r="J150" s="233"/>
      <c r="K150" s="233"/>
      <c r="L150" s="233"/>
      <c r="M150" s="233"/>
      <c r="N150" s="222"/>
      <c r="O150" s="222"/>
      <c r="P150" s="222"/>
      <c r="Q150" s="222"/>
      <c r="R150" s="222"/>
      <c r="S150" s="222"/>
      <c r="T150" s="223"/>
      <c r="U150" s="22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137</v>
      </c>
      <c r="AF150" s="212">
        <v>0</v>
      </c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3"/>
      <c r="B151" s="220"/>
      <c r="C151" s="266" t="s">
        <v>321</v>
      </c>
      <c r="D151" s="224"/>
      <c r="E151" s="229">
        <v>11.07</v>
      </c>
      <c r="F151" s="233"/>
      <c r="G151" s="233"/>
      <c r="H151" s="233"/>
      <c r="I151" s="233"/>
      <c r="J151" s="233"/>
      <c r="K151" s="233"/>
      <c r="L151" s="233"/>
      <c r="M151" s="233"/>
      <c r="N151" s="222"/>
      <c r="O151" s="222"/>
      <c r="P151" s="222"/>
      <c r="Q151" s="222"/>
      <c r="R151" s="222"/>
      <c r="S151" s="222"/>
      <c r="T151" s="223"/>
      <c r="U151" s="22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137</v>
      </c>
      <c r="AF151" s="212">
        <v>0</v>
      </c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3">
        <v>66</v>
      </c>
      <c r="B152" s="220" t="s">
        <v>322</v>
      </c>
      <c r="C152" s="265" t="s">
        <v>323</v>
      </c>
      <c r="D152" s="222" t="s">
        <v>149</v>
      </c>
      <c r="E152" s="228">
        <v>20.329999999999998</v>
      </c>
      <c r="F152" s="232"/>
      <c r="G152" s="233">
        <f>ROUND(E152*F152,2)</f>
        <v>0</v>
      </c>
      <c r="H152" s="232"/>
      <c r="I152" s="233">
        <f>ROUND(E152*H152,2)</f>
        <v>0</v>
      </c>
      <c r="J152" s="232"/>
      <c r="K152" s="233">
        <f>ROUND(E152*J152,2)</f>
        <v>0</v>
      </c>
      <c r="L152" s="233">
        <v>21</v>
      </c>
      <c r="M152" s="233">
        <f>G152*(1+L152/100)</f>
        <v>0</v>
      </c>
      <c r="N152" s="222">
        <v>1.6000000000000001E-4</v>
      </c>
      <c r="O152" s="222">
        <f>ROUND(E152*N152,5)</f>
        <v>3.2499999999999999E-3</v>
      </c>
      <c r="P152" s="222">
        <v>0</v>
      </c>
      <c r="Q152" s="222">
        <f>ROUND(E152*P152,5)</f>
        <v>0</v>
      </c>
      <c r="R152" s="222"/>
      <c r="S152" s="222"/>
      <c r="T152" s="223">
        <v>1.145</v>
      </c>
      <c r="U152" s="222">
        <f>ROUND(E152*T152,2)</f>
        <v>23.28</v>
      </c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135</v>
      </c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3"/>
      <c r="B153" s="220"/>
      <c r="C153" s="266" t="s">
        <v>324</v>
      </c>
      <c r="D153" s="224"/>
      <c r="E153" s="229">
        <v>13.85</v>
      </c>
      <c r="F153" s="233"/>
      <c r="G153" s="233"/>
      <c r="H153" s="233"/>
      <c r="I153" s="233"/>
      <c r="J153" s="233"/>
      <c r="K153" s="233"/>
      <c r="L153" s="233"/>
      <c r="M153" s="233"/>
      <c r="N153" s="222"/>
      <c r="O153" s="222"/>
      <c r="P153" s="222"/>
      <c r="Q153" s="222"/>
      <c r="R153" s="222"/>
      <c r="S153" s="222"/>
      <c r="T153" s="223"/>
      <c r="U153" s="22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137</v>
      </c>
      <c r="AF153" s="212">
        <v>0</v>
      </c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3"/>
      <c r="B154" s="220"/>
      <c r="C154" s="266" t="s">
        <v>325</v>
      </c>
      <c r="D154" s="224"/>
      <c r="E154" s="229">
        <v>6.48</v>
      </c>
      <c r="F154" s="233"/>
      <c r="G154" s="233"/>
      <c r="H154" s="233"/>
      <c r="I154" s="233"/>
      <c r="J154" s="233"/>
      <c r="K154" s="233"/>
      <c r="L154" s="233"/>
      <c r="M154" s="233"/>
      <c r="N154" s="222"/>
      <c r="O154" s="222"/>
      <c r="P154" s="222"/>
      <c r="Q154" s="222"/>
      <c r="R154" s="222"/>
      <c r="S154" s="222"/>
      <c r="T154" s="223"/>
      <c r="U154" s="22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137</v>
      </c>
      <c r="AF154" s="212">
        <v>0</v>
      </c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3">
        <v>67</v>
      </c>
      <c r="B155" s="220" t="s">
        <v>326</v>
      </c>
      <c r="C155" s="265" t="s">
        <v>327</v>
      </c>
      <c r="D155" s="222" t="s">
        <v>149</v>
      </c>
      <c r="E155" s="228">
        <v>65.106250000000003</v>
      </c>
      <c r="F155" s="232"/>
      <c r="G155" s="233">
        <f>ROUND(E155*F155,2)</f>
        <v>0</v>
      </c>
      <c r="H155" s="232"/>
      <c r="I155" s="233">
        <f>ROUND(E155*H155,2)</f>
        <v>0</v>
      </c>
      <c r="J155" s="232"/>
      <c r="K155" s="233">
        <f>ROUND(E155*J155,2)</f>
        <v>0</v>
      </c>
      <c r="L155" s="233">
        <v>21</v>
      </c>
      <c r="M155" s="233">
        <f>G155*(1+L155/100)</f>
        <v>0</v>
      </c>
      <c r="N155" s="222">
        <v>8.8199999999999997E-3</v>
      </c>
      <c r="O155" s="222">
        <f>ROUND(E155*N155,5)</f>
        <v>0.57423999999999997</v>
      </c>
      <c r="P155" s="222">
        <v>0</v>
      </c>
      <c r="Q155" s="222">
        <f>ROUND(E155*P155,5)</f>
        <v>0</v>
      </c>
      <c r="R155" s="222"/>
      <c r="S155" s="222"/>
      <c r="T155" s="223">
        <v>0</v>
      </c>
      <c r="U155" s="222">
        <f>ROUND(E155*T155,2)</f>
        <v>0</v>
      </c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235</v>
      </c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3"/>
      <c r="B156" s="220"/>
      <c r="C156" s="266" t="s">
        <v>328</v>
      </c>
      <c r="D156" s="224"/>
      <c r="E156" s="229">
        <v>48.334000000000003</v>
      </c>
      <c r="F156" s="233"/>
      <c r="G156" s="233"/>
      <c r="H156" s="233"/>
      <c r="I156" s="233"/>
      <c r="J156" s="233"/>
      <c r="K156" s="233"/>
      <c r="L156" s="233"/>
      <c r="M156" s="233"/>
      <c r="N156" s="222"/>
      <c r="O156" s="222"/>
      <c r="P156" s="222"/>
      <c r="Q156" s="222"/>
      <c r="R156" s="222"/>
      <c r="S156" s="222"/>
      <c r="T156" s="223"/>
      <c r="U156" s="22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137</v>
      </c>
      <c r="AF156" s="212">
        <v>0</v>
      </c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3"/>
      <c r="B157" s="220"/>
      <c r="C157" s="266" t="s">
        <v>329</v>
      </c>
      <c r="D157" s="224"/>
      <c r="E157" s="229">
        <v>16.77225</v>
      </c>
      <c r="F157" s="233"/>
      <c r="G157" s="233"/>
      <c r="H157" s="233"/>
      <c r="I157" s="233"/>
      <c r="J157" s="233"/>
      <c r="K157" s="233"/>
      <c r="L157" s="233"/>
      <c r="M157" s="233"/>
      <c r="N157" s="222"/>
      <c r="O157" s="222"/>
      <c r="P157" s="222"/>
      <c r="Q157" s="222"/>
      <c r="R157" s="222"/>
      <c r="S157" s="222"/>
      <c r="T157" s="223"/>
      <c r="U157" s="22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137</v>
      </c>
      <c r="AF157" s="212">
        <v>0</v>
      </c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3">
        <v>68</v>
      </c>
      <c r="B158" s="220" t="s">
        <v>330</v>
      </c>
      <c r="C158" s="265" t="s">
        <v>331</v>
      </c>
      <c r="D158" s="222" t="s">
        <v>156</v>
      </c>
      <c r="E158" s="228">
        <v>2</v>
      </c>
      <c r="F158" s="232"/>
      <c r="G158" s="233">
        <f>ROUND(E158*F158,2)</f>
        <v>0</v>
      </c>
      <c r="H158" s="232"/>
      <c r="I158" s="233">
        <f>ROUND(E158*H158,2)</f>
        <v>0</v>
      </c>
      <c r="J158" s="232"/>
      <c r="K158" s="233">
        <f>ROUND(E158*J158,2)</f>
        <v>0</v>
      </c>
      <c r="L158" s="233">
        <v>21</v>
      </c>
      <c r="M158" s="233">
        <f>G158*(1+L158/100)</f>
        <v>0</v>
      </c>
      <c r="N158" s="222">
        <v>0</v>
      </c>
      <c r="O158" s="222">
        <f>ROUND(E158*N158,5)</f>
        <v>0</v>
      </c>
      <c r="P158" s="222">
        <v>0</v>
      </c>
      <c r="Q158" s="222">
        <f>ROUND(E158*P158,5)</f>
        <v>0</v>
      </c>
      <c r="R158" s="222"/>
      <c r="S158" s="222"/>
      <c r="T158" s="223">
        <v>1.5</v>
      </c>
      <c r="U158" s="222">
        <f>ROUND(E158*T158,2)</f>
        <v>3</v>
      </c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135</v>
      </c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13">
        <v>69</v>
      </c>
      <c r="B159" s="220" t="s">
        <v>332</v>
      </c>
      <c r="C159" s="265" t="s">
        <v>333</v>
      </c>
      <c r="D159" s="222" t="s">
        <v>156</v>
      </c>
      <c r="E159" s="228">
        <v>2</v>
      </c>
      <c r="F159" s="232"/>
      <c r="G159" s="233">
        <f>ROUND(E159*F159,2)</f>
        <v>0</v>
      </c>
      <c r="H159" s="232"/>
      <c r="I159" s="233">
        <f>ROUND(E159*H159,2)</f>
        <v>0</v>
      </c>
      <c r="J159" s="232"/>
      <c r="K159" s="233">
        <f>ROUND(E159*J159,2)</f>
        <v>0</v>
      </c>
      <c r="L159" s="233">
        <v>21</v>
      </c>
      <c r="M159" s="233">
        <f>G159*(1+L159/100)</f>
        <v>0</v>
      </c>
      <c r="N159" s="222">
        <v>1.6E-2</v>
      </c>
      <c r="O159" s="222">
        <f>ROUND(E159*N159,5)</f>
        <v>3.2000000000000001E-2</v>
      </c>
      <c r="P159" s="222">
        <v>0</v>
      </c>
      <c r="Q159" s="222">
        <f>ROUND(E159*P159,5)</f>
        <v>0</v>
      </c>
      <c r="R159" s="222"/>
      <c r="S159" s="222"/>
      <c r="T159" s="223">
        <v>0</v>
      </c>
      <c r="U159" s="222">
        <f>ROUND(E159*T159,2)</f>
        <v>0</v>
      </c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235</v>
      </c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3">
        <v>70</v>
      </c>
      <c r="B160" s="220" t="s">
        <v>334</v>
      </c>
      <c r="C160" s="265" t="s">
        <v>335</v>
      </c>
      <c r="D160" s="222" t="s">
        <v>156</v>
      </c>
      <c r="E160" s="228">
        <v>2</v>
      </c>
      <c r="F160" s="232"/>
      <c r="G160" s="233">
        <f>ROUND(E160*F160,2)</f>
        <v>0</v>
      </c>
      <c r="H160" s="232"/>
      <c r="I160" s="233">
        <f>ROUND(E160*H160,2)</f>
        <v>0</v>
      </c>
      <c r="J160" s="232"/>
      <c r="K160" s="233">
        <f>ROUND(E160*J160,2)</f>
        <v>0</v>
      </c>
      <c r="L160" s="233">
        <v>21</v>
      </c>
      <c r="M160" s="233">
        <f>G160*(1+L160/100)</f>
        <v>0</v>
      </c>
      <c r="N160" s="222">
        <v>8.0000000000000004E-4</v>
      </c>
      <c r="O160" s="222">
        <f>ROUND(E160*N160,5)</f>
        <v>1.6000000000000001E-3</v>
      </c>
      <c r="P160" s="222">
        <v>0</v>
      </c>
      <c r="Q160" s="222">
        <f>ROUND(E160*P160,5)</f>
        <v>0</v>
      </c>
      <c r="R160" s="222"/>
      <c r="S160" s="222"/>
      <c r="T160" s="223">
        <v>0</v>
      </c>
      <c r="U160" s="222">
        <f>ROUND(E160*T160,2)</f>
        <v>0</v>
      </c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235</v>
      </c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3">
        <v>71</v>
      </c>
      <c r="B161" s="220" t="s">
        <v>336</v>
      </c>
      <c r="C161" s="265" t="s">
        <v>337</v>
      </c>
      <c r="D161" s="222" t="s">
        <v>156</v>
      </c>
      <c r="E161" s="228">
        <v>1</v>
      </c>
      <c r="F161" s="232"/>
      <c r="G161" s="233">
        <f>ROUND(E161*F161,2)</f>
        <v>0</v>
      </c>
      <c r="H161" s="232"/>
      <c r="I161" s="233">
        <f>ROUND(E161*H161,2)</f>
        <v>0</v>
      </c>
      <c r="J161" s="232"/>
      <c r="K161" s="233">
        <f>ROUND(E161*J161,2)</f>
        <v>0</v>
      </c>
      <c r="L161" s="233">
        <v>21</v>
      </c>
      <c r="M161" s="233">
        <f>G161*(1+L161/100)</f>
        <v>0</v>
      </c>
      <c r="N161" s="222">
        <v>0</v>
      </c>
      <c r="O161" s="222">
        <f>ROUND(E161*N161,5)</f>
        <v>0</v>
      </c>
      <c r="P161" s="222">
        <v>0</v>
      </c>
      <c r="Q161" s="222">
        <f>ROUND(E161*P161,5)</f>
        <v>0</v>
      </c>
      <c r="R161" s="222"/>
      <c r="S161" s="222"/>
      <c r="T161" s="223">
        <v>0</v>
      </c>
      <c r="U161" s="222">
        <f>ROUND(E161*T161,2)</f>
        <v>0</v>
      </c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135</v>
      </c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3">
        <v>72</v>
      </c>
      <c r="B162" s="220" t="s">
        <v>338</v>
      </c>
      <c r="C162" s="265" t="s">
        <v>339</v>
      </c>
      <c r="D162" s="222" t="s">
        <v>156</v>
      </c>
      <c r="E162" s="228">
        <v>4</v>
      </c>
      <c r="F162" s="232"/>
      <c r="G162" s="233">
        <f>ROUND(E162*F162,2)</f>
        <v>0</v>
      </c>
      <c r="H162" s="232"/>
      <c r="I162" s="233">
        <f>ROUND(E162*H162,2)</f>
        <v>0</v>
      </c>
      <c r="J162" s="232"/>
      <c r="K162" s="233">
        <f>ROUND(E162*J162,2)</f>
        <v>0</v>
      </c>
      <c r="L162" s="233">
        <v>21</v>
      </c>
      <c r="M162" s="233">
        <f>G162*(1+L162/100)</f>
        <v>0</v>
      </c>
      <c r="N162" s="222">
        <v>0</v>
      </c>
      <c r="O162" s="222">
        <f>ROUND(E162*N162,5)</f>
        <v>0</v>
      </c>
      <c r="P162" s="222">
        <v>0</v>
      </c>
      <c r="Q162" s="222">
        <f>ROUND(E162*P162,5)</f>
        <v>0</v>
      </c>
      <c r="R162" s="222"/>
      <c r="S162" s="222"/>
      <c r="T162" s="223">
        <v>0</v>
      </c>
      <c r="U162" s="222">
        <f>ROUND(E162*T162,2)</f>
        <v>0</v>
      </c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135</v>
      </c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3">
        <v>73</v>
      </c>
      <c r="B163" s="220" t="s">
        <v>340</v>
      </c>
      <c r="C163" s="265" t="s">
        <v>341</v>
      </c>
      <c r="D163" s="222" t="s">
        <v>156</v>
      </c>
      <c r="E163" s="228">
        <v>4</v>
      </c>
      <c r="F163" s="232"/>
      <c r="G163" s="233">
        <f>ROUND(E163*F163,2)</f>
        <v>0</v>
      </c>
      <c r="H163" s="232"/>
      <c r="I163" s="233">
        <f>ROUND(E163*H163,2)</f>
        <v>0</v>
      </c>
      <c r="J163" s="232"/>
      <c r="K163" s="233">
        <f>ROUND(E163*J163,2)</f>
        <v>0</v>
      </c>
      <c r="L163" s="233">
        <v>21</v>
      </c>
      <c r="M163" s="233">
        <f>G163*(1+L163/100)</f>
        <v>0</v>
      </c>
      <c r="N163" s="222">
        <v>0</v>
      </c>
      <c r="O163" s="222">
        <f>ROUND(E163*N163,5)</f>
        <v>0</v>
      </c>
      <c r="P163" s="222">
        <v>0</v>
      </c>
      <c r="Q163" s="222">
        <f>ROUND(E163*P163,5)</f>
        <v>0</v>
      </c>
      <c r="R163" s="222"/>
      <c r="S163" s="222"/>
      <c r="T163" s="223">
        <v>0</v>
      </c>
      <c r="U163" s="222">
        <f>ROUND(E163*T163,2)</f>
        <v>0</v>
      </c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135</v>
      </c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3">
        <v>74</v>
      </c>
      <c r="B164" s="220" t="s">
        <v>342</v>
      </c>
      <c r="C164" s="265" t="s">
        <v>343</v>
      </c>
      <c r="D164" s="222" t="s">
        <v>156</v>
      </c>
      <c r="E164" s="228">
        <v>20</v>
      </c>
      <c r="F164" s="232"/>
      <c r="G164" s="233">
        <f>ROUND(E164*F164,2)</f>
        <v>0</v>
      </c>
      <c r="H164" s="232"/>
      <c r="I164" s="233">
        <f>ROUND(E164*H164,2)</f>
        <v>0</v>
      </c>
      <c r="J164" s="232"/>
      <c r="K164" s="233">
        <f>ROUND(E164*J164,2)</f>
        <v>0</v>
      </c>
      <c r="L164" s="233">
        <v>21</v>
      </c>
      <c r="M164" s="233">
        <f>G164*(1+L164/100)</f>
        <v>0</v>
      </c>
      <c r="N164" s="222">
        <v>0</v>
      </c>
      <c r="O164" s="222">
        <f>ROUND(E164*N164,5)</f>
        <v>0</v>
      </c>
      <c r="P164" s="222">
        <v>0</v>
      </c>
      <c r="Q164" s="222">
        <f>ROUND(E164*P164,5)</f>
        <v>0</v>
      </c>
      <c r="R164" s="222"/>
      <c r="S164" s="222"/>
      <c r="T164" s="223">
        <v>0</v>
      </c>
      <c r="U164" s="222">
        <f>ROUND(E164*T164,2)</f>
        <v>0</v>
      </c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135</v>
      </c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3">
        <v>75</v>
      </c>
      <c r="B165" s="220" t="s">
        <v>344</v>
      </c>
      <c r="C165" s="265" t="s">
        <v>345</v>
      </c>
      <c r="D165" s="222" t="s">
        <v>156</v>
      </c>
      <c r="E165" s="228">
        <v>1</v>
      </c>
      <c r="F165" s="232"/>
      <c r="G165" s="233">
        <f>ROUND(E165*F165,2)</f>
        <v>0</v>
      </c>
      <c r="H165" s="232"/>
      <c r="I165" s="233">
        <f>ROUND(E165*H165,2)</f>
        <v>0</v>
      </c>
      <c r="J165" s="232"/>
      <c r="K165" s="233">
        <f>ROUND(E165*J165,2)</f>
        <v>0</v>
      </c>
      <c r="L165" s="233">
        <v>21</v>
      </c>
      <c r="M165" s="233">
        <f>G165*(1+L165/100)</f>
        <v>0</v>
      </c>
      <c r="N165" s="222">
        <v>0</v>
      </c>
      <c r="O165" s="222">
        <f>ROUND(E165*N165,5)</f>
        <v>0</v>
      </c>
      <c r="P165" s="222">
        <v>0</v>
      </c>
      <c r="Q165" s="222">
        <f>ROUND(E165*P165,5)</f>
        <v>0</v>
      </c>
      <c r="R165" s="222"/>
      <c r="S165" s="222"/>
      <c r="T165" s="223">
        <v>0</v>
      </c>
      <c r="U165" s="222">
        <f>ROUND(E165*T165,2)</f>
        <v>0</v>
      </c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135</v>
      </c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3">
        <v>76</v>
      </c>
      <c r="B166" s="220" t="s">
        <v>346</v>
      </c>
      <c r="C166" s="265" t="s">
        <v>347</v>
      </c>
      <c r="D166" s="222" t="s">
        <v>156</v>
      </c>
      <c r="E166" s="228">
        <v>5</v>
      </c>
      <c r="F166" s="232"/>
      <c r="G166" s="233">
        <f>ROUND(E166*F166,2)</f>
        <v>0</v>
      </c>
      <c r="H166" s="232"/>
      <c r="I166" s="233">
        <f>ROUND(E166*H166,2)</f>
        <v>0</v>
      </c>
      <c r="J166" s="232"/>
      <c r="K166" s="233">
        <f>ROUND(E166*J166,2)</f>
        <v>0</v>
      </c>
      <c r="L166" s="233">
        <v>21</v>
      </c>
      <c r="M166" s="233">
        <f>G166*(1+L166/100)</f>
        <v>0</v>
      </c>
      <c r="N166" s="222">
        <v>0</v>
      </c>
      <c r="O166" s="222">
        <f>ROUND(E166*N166,5)</f>
        <v>0</v>
      </c>
      <c r="P166" s="222">
        <v>0</v>
      </c>
      <c r="Q166" s="222">
        <f>ROUND(E166*P166,5)</f>
        <v>0</v>
      </c>
      <c r="R166" s="222"/>
      <c r="S166" s="222"/>
      <c r="T166" s="223">
        <v>0</v>
      </c>
      <c r="U166" s="222">
        <f>ROUND(E166*T166,2)</f>
        <v>0</v>
      </c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135</v>
      </c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3">
        <v>77</v>
      </c>
      <c r="B167" s="220" t="s">
        <v>348</v>
      </c>
      <c r="C167" s="265" t="s">
        <v>349</v>
      </c>
      <c r="D167" s="222" t="s">
        <v>156</v>
      </c>
      <c r="E167" s="228">
        <v>5</v>
      </c>
      <c r="F167" s="232"/>
      <c r="G167" s="233">
        <f>ROUND(E167*F167,2)</f>
        <v>0</v>
      </c>
      <c r="H167" s="232"/>
      <c r="I167" s="233">
        <f>ROUND(E167*H167,2)</f>
        <v>0</v>
      </c>
      <c r="J167" s="232"/>
      <c r="K167" s="233">
        <f>ROUND(E167*J167,2)</f>
        <v>0</v>
      </c>
      <c r="L167" s="233">
        <v>21</v>
      </c>
      <c r="M167" s="233">
        <f>G167*(1+L167/100)</f>
        <v>0</v>
      </c>
      <c r="N167" s="222">
        <v>0</v>
      </c>
      <c r="O167" s="222">
        <f>ROUND(E167*N167,5)</f>
        <v>0</v>
      </c>
      <c r="P167" s="222">
        <v>0</v>
      </c>
      <c r="Q167" s="222">
        <f>ROUND(E167*P167,5)</f>
        <v>0</v>
      </c>
      <c r="R167" s="222"/>
      <c r="S167" s="222"/>
      <c r="T167" s="223">
        <v>0</v>
      </c>
      <c r="U167" s="222">
        <f>ROUND(E167*T167,2)</f>
        <v>0</v>
      </c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135</v>
      </c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3">
        <v>78</v>
      </c>
      <c r="B168" s="220" t="s">
        <v>350</v>
      </c>
      <c r="C168" s="265" t="s">
        <v>351</v>
      </c>
      <c r="D168" s="222" t="s">
        <v>156</v>
      </c>
      <c r="E168" s="228">
        <v>2</v>
      </c>
      <c r="F168" s="232"/>
      <c r="G168" s="233">
        <f>ROUND(E168*F168,2)</f>
        <v>0</v>
      </c>
      <c r="H168" s="232"/>
      <c r="I168" s="233">
        <f>ROUND(E168*H168,2)</f>
        <v>0</v>
      </c>
      <c r="J168" s="232"/>
      <c r="K168" s="233">
        <f>ROUND(E168*J168,2)</f>
        <v>0</v>
      </c>
      <c r="L168" s="233">
        <v>21</v>
      </c>
      <c r="M168" s="233">
        <f>G168*(1+L168/100)</f>
        <v>0</v>
      </c>
      <c r="N168" s="222">
        <v>0</v>
      </c>
      <c r="O168" s="222">
        <f>ROUND(E168*N168,5)</f>
        <v>0</v>
      </c>
      <c r="P168" s="222">
        <v>0</v>
      </c>
      <c r="Q168" s="222">
        <f>ROUND(E168*P168,5)</f>
        <v>0</v>
      </c>
      <c r="R168" s="222"/>
      <c r="S168" s="222"/>
      <c r="T168" s="223">
        <v>0</v>
      </c>
      <c r="U168" s="222">
        <f>ROUND(E168*T168,2)</f>
        <v>0</v>
      </c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135</v>
      </c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3">
        <v>79</v>
      </c>
      <c r="B169" s="220" t="s">
        <v>352</v>
      </c>
      <c r="C169" s="265" t="s">
        <v>353</v>
      </c>
      <c r="D169" s="222" t="s">
        <v>156</v>
      </c>
      <c r="E169" s="228">
        <v>2</v>
      </c>
      <c r="F169" s="232"/>
      <c r="G169" s="233">
        <f>ROUND(E169*F169,2)</f>
        <v>0</v>
      </c>
      <c r="H169" s="232"/>
      <c r="I169" s="233">
        <f>ROUND(E169*H169,2)</f>
        <v>0</v>
      </c>
      <c r="J169" s="232"/>
      <c r="K169" s="233">
        <f>ROUND(E169*J169,2)</f>
        <v>0</v>
      </c>
      <c r="L169" s="233">
        <v>21</v>
      </c>
      <c r="M169" s="233">
        <f>G169*(1+L169/100)</f>
        <v>0</v>
      </c>
      <c r="N169" s="222">
        <v>0</v>
      </c>
      <c r="O169" s="222">
        <f>ROUND(E169*N169,5)</f>
        <v>0</v>
      </c>
      <c r="P169" s="222">
        <v>0</v>
      </c>
      <c r="Q169" s="222">
        <f>ROUND(E169*P169,5)</f>
        <v>0</v>
      </c>
      <c r="R169" s="222"/>
      <c r="S169" s="222"/>
      <c r="T169" s="223">
        <v>0</v>
      </c>
      <c r="U169" s="222">
        <f>ROUND(E169*T169,2)</f>
        <v>0</v>
      </c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135</v>
      </c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13">
        <v>80</v>
      </c>
      <c r="B170" s="220" t="s">
        <v>354</v>
      </c>
      <c r="C170" s="265" t="s">
        <v>355</v>
      </c>
      <c r="D170" s="222" t="s">
        <v>194</v>
      </c>
      <c r="E170" s="228">
        <v>1</v>
      </c>
      <c r="F170" s="232"/>
      <c r="G170" s="233">
        <f>ROUND(E170*F170,2)</f>
        <v>0</v>
      </c>
      <c r="H170" s="232"/>
      <c r="I170" s="233">
        <f>ROUND(E170*H170,2)</f>
        <v>0</v>
      </c>
      <c r="J170" s="232"/>
      <c r="K170" s="233">
        <f>ROUND(E170*J170,2)</f>
        <v>0</v>
      </c>
      <c r="L170" s="233">
        <v>21</v>
      </c>
      <c r="M170" s="233">
        <f>G170*(1+L170/100)</f>
        <v>0</v>
      </c>
      <c r="N170" s="222">
        <v>0</v>
      </c>
      <c r="O170" s="222">
        <f>ROUND(E170*N170,5)</f>
        <v>0</v>
      </c>
      <c r="P170" s="222">
        <v>0</v>
      </c>
      <c r="Q170" s="222">
        <f>ROUND(E170*P170,5)</f>
        <v>0</v>
      </c>
      <c r="R170" s="222"/>
      <c r="S170" s="222"/>
      <c r="T170" s="223">
        <v>0</v>
      </c>
      <c r="U170" s="222">
        <f>ROUND(E170*T170,2)</f>
        <v>0</v>
      </c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135</v>
      </c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3">
        <v>81</v>
      </c>
      <c r="B171" s="220" t="s">
        <v>356</v>
      </c>
      <c r="C171" s="265" t="s">
        <v>357</v>
      </c>
      <c r="D171" s="222" t="s">
        <v>194</v>
      </c>
      <c r="E171" s="228">
        <v>1</v>
      </c>
      <c r="F171" s="232"/>
      <c r="G171" s="233">
        <f>ROUND(E171*F171,2)</f>
        <v>0</v>
      </c>
      <c r="H171" s="232"/>
      <c r="I171" s="233">
        <f>ROUND(E171*H171,2)</f>
        <v>0</v>
      </c>
      <c r="J171" s="232"/>
      <c r="K171" s="233">
        <f>ROUND(E171*J171,2)</f>
        <v>0</v>
      </c>
      <c r="L171" s="233">
        <v>21</v>
      </c>
      <c r="M171" s="233">
        <f>G171*(1+L171/100)</f>
        <v>0</v>
      </c>
      <c r="N171" s="222">
        <v>0</v>
      </c>
      <c r="O171" s="222">
        <f>ROUND(E171*N171,5)</f>
        <v>0</v>
      </c>
      <c r="P171" s="222">
        <v>0</v>
      </c>
      <c r="Q171" s="222">
        <f>ROUND(E171*P171,5)</f>
        <v>0</v>
      </c>
      <c r="R171" s="222"/>
      <c r="S171" s="222"/>
      <c r="T171" s="223">
        <v>0</v>
      </c>
      <c r="U171" s="222">
        <f>ROUND(E171*T171,2)</f>
        <v>0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135</v>
      </c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3">
        <v>82</v>
      </c>
      <c r="B172" s="220" t="s">
        <v>358</v>
      </c>
      <c r="C172" s="265" t="s">
        <v>359</v>
      </c>
      <c r="D172" s="222" t="s">
        <v>156</v>
      </c>
      <c r="E172" s="228">
        <v>1</v>
      </c>
      <c r="F172" s="232"/>
      <c r="G172" s="233">
        <f>ROUND(E172*F172,2)</f>
        <v>0</v>
      </c>
      <c r="H172" s="232"/>
      <c r="I172" s="233">
        <f>ROUND(E172*H172,2)</f>
        <v>0</v>
      </c>
      <c r="J172" s="232"/>
      <c r="K172" s="233">
        <f>ROUND(E172*J172,2)</f>
        <v>0</v>
      </c>
      <c r="L172" s="233">
        <v>21</v>
      </c>
      <c r="M172" s="233">
        <f>G172*(1+L172/100)</f>
        <v>0</v>
      </c>
      <c r="N172" s="222">
        <v>0</v>
      </c>
      <c r="O172" s="222">
        <f>ROUND(E172*N172,5)</f>
        <v>0</v>
      </c>
      <c r="P172" s="222">
        <v>0</v>
      </c>
      <c r="Q172" s="222">
        <f>ROUND(E172*P172,5)</f>
        <v>0</v>
      </c>
      <c r="R172" s="222"/>
      <c r="S172" s="222"/>
      <c r="T172" s="223">
        <v>0</v>
      </c>
      <c r="U172" s="222">
        <f>ROUND(E172*T172,2)</f>
        <v>0</v>
      </c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135</v>
      </c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 x14ac:dyDescent="0.2">
      <c r="A173" s="213">
        <v>83</v>
      </c>
      <c r="B173" s="220" t="s">
        <v>360</v>
      </c>
      <c r="C173" s="265" t="s">
        <v>361</v>
      </c>
      <c r="D173" s="222" t="s">
        <v>194</v>
      </c>
      <c r="E173" s="228">
        <v>1</v>
      </c>
      <c r="F173" s="232"/>
      <c r="G173" s="233">
        <f>ROUND(E173*F173,2)</f>
        <v>0</v>
      </c>
      <c r="H173" s="232"/>
      <c r="I173" s="233">
        <f>ROUND(E173*H173,2)</f>
        <v>0</v>
      </c>
      <c r="J173" s="232"/>
      <c r="K173" s="233">
        <f>ROUND(E173*J173,2)</f>
        <v>0</v>
      </c>
      <c r="L173" s="233">
        <v>21</v>
      </c>
      <c r="M173" s="233">
        <f>G173*(1+L173/100)</f>
        <v>0</v>
      </c>
      <c r="N173" s="222">
        <v>0</v>
      </c>
      <c r="O173" s="222">
        <f>ROUND(E173*N173,5)</f>
        <v>0</v>
      </c>
      <c r="P173" s="222">
        <v>0</v>
      </c>
      <c r="Q173" s="222">
        <f>ROUND(E173*P173,5)</f>
        <v>0</v>
      </c>
      <c r="R173" s="222"/>
      <c r="S173" s="222"/>
      <c r="T173" s="223">
        <v>0</v>
      </c>
      <c r="U173" s="222">
        <f>ROUND(E173*T173,2)</f>
        <v>0</v>
      </c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135</v>
      </c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3">
        <v>84</v>
      </c>
      <c r="B174" s="220" t="s">
        <v>362</v>
      </c>
      <c r="C174" s="265" t="s">
        <v>363</v>
      </c>
      <c r="D174" s="222" t="s">
        <v>149</v>
      </c>
      <c r="E174" s="228">
        <v>16.2</v>
      </c>
      <c r="F174" s="232"/>
      <c r="G174" s="233">
        <f>ROUND(E174*F174,2)</f>
        <v>0</v>
      </c>
      <c r="H174" s="232"/>
      <c r="I174" s="233">
        <f>ROUND(E174*H174,2)</f>
        <v>0</v>
      </c>
      <c r="J174" s="232"/>
      <c r="K174" s="233">
        <f>ROUND(E174*J174,2)</f>
        <v>0</v>
      </c>
      <c r="L174" s="233">
        <v>21</v>
      </c>
      <c r="M174" s="233">
        <f>G174*(1+L174/100)</f>
        <v>0</v>
      </c>
      <c r="N174" s="222">
        <v>0</v>
      </c>
      <c r="O174" s="222">
        <f>ROUND(E174*N174,5)</f>
        <v>0</v>
      </c>
      <c r="P174" s="222">
        <v>0</v>
      </c>
      <c r="Q174" s="222">
        <f>ROUND(E174*P174,5)</f>
        <v>0</v>
      </c>
      <c r="R174" s="222"/>
      <c r="S174" s="222"/>
      <c r="T174" s="223">
        <v>0</v>
      </c>
      <c r="U174" s="222">
        <f>ROUND(E174*T174,2)</f>
        <v>0</v>
      </c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135</v>
      </c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3"/>
      <c r="B175" s="220"/>
      <c r="C175" s="266" t="s">
        <v>364</v>
      </c>
      <c r="D175" s="224"/>
      <c r="E175" s="229">
        <v>16.2</v>
      </c>
      <c r="F175" s="233"/>
      <c r="G175" s="233"/>
      <c r="H175" s="233"/>
      <c r="I175" s="233"/>
      <c r="J175" s="233"/>
      <c r="K175" s="233"/>
      <c r="L175" s="233"/>
      <c r="M175" s="233"/>
      <c r="N175" s="222"/>
      <c r="O175" s="222"/>
      <c r="P175" s="222"/>
      <c r="Q175" s="222"/>
      <c r="R175" s="222"/>
      <c r="S175" s="222"/>
      <c r="T175" s="223"/>
      <c r="U175" s="22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137</v>
      </c>
      <c r="AF175" s="212">
        <v>0</v>
      </c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13">
        <v>85</v>
      </c>
      <c r="B176" s="220" t="s">
        <v>365</v>
      </c>
      <c r="C176" s="265" t="s">
        <v>366</v>
      </c>
      <c r="D176" s="222" t="s">
        <v>156</v>
      </c>
      <c r="E176" s="228">
        <v>21</v>
      </c>
      <c r="F176" s="232"/>
      <c r="G176" s="233">
        <f>ROUND(E176*F176,2)</f>
        <v>0</v>
      </c>
      <c r="H176" s="232"/>
      <c r="I176" s="233">
        <f>ROUND(E176*H176,2)</f>
        <v>0</v>
      </c>
      <c r="J176" s="232"/>
      <c r="K176" s="233">
        <f>ROUND(E176*J176,2)</f>
        <v>0</v>
      </c>
      <c r="L176" s="233">
        <v>21</v>
      </c>
      <c r="M176" s="233">
        <f>G176*(1+L176/100)</f>
        <v>0</v>
      </c>
      <c r="N176" s="222">
        <v>0</v>
      </c>
      <c r="O176" s="222">
        <f>ROUND(E176*N176,5)</f>
        <v>0</v>
      </c>
      <c r="P176" s="222">
        <v>0</v>
      </c>
      <c r="Q176" s="222">
        <f>ROUND(E176*P176,5)</f>
        <v>0</v>
      </c>
      <c r="R176" s="222"/>
      <c r="S176" s="222"/>
      <c r="T176" s="223">
        <v>0</v>
      </c>
      <c r="U176" s="222">
        <f>ROUND(E176*T176,2)</f>
        <v>0</v>
      </c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135</v>
      </c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3">
        <v>86</v>
      </c>
      <c r="B177" s="220" t="s">
        <v>367</v>
      </c>
      <c r="C177" s="265" t="s">
        <v>368</v>
      </c>
      <c r="D177" s="222" t="s">
        <v>156</v>
      </c>
      <c r="E177" s="228">
        <v>2</v>
      </c>
      <c r="F177" s="232"/>
      <c r="G177" s="233">
        <f>ROUND(E177*F177,2)</f>
        <v>0</v>
      </c>
      <c r="H177" s="232"/>
      <c r="I177" s="233">
        <f>ROUND(E177*H177,2)</f>
        <v>0</v>
      </c>
      <c r="J177" s="232"/>
      <c r="K177" s="233">
        <f>ROUND(E177*J177,2)</f>
        <v>0</v>
      </c>
      <c r="L177" s="233">
        <v>21</v>
      </c>
      <c r="M177" s="233">
        <f>G177*(1+L177/100)</f>
        <v>0</v>
      </c>
      <c r="N177" s="222">
        <v>0</v>
      </c>
      <c r="O177" s="222">
        <f>ROUND(E177*N177,5)</f>
        <v>0</v>
      </c>
      <c r="P177" s="222">
        <v>0</v>
      </c>
      <c r="Q177" s="222">
        <f>ROUND(E177*P177,5)</f>
        <v>0</v>
      </c>
      <c r="R177" s="222"/>
      <c r="S177" s="222"/>
      <c r="T177" s="223">
        <v>0</v>
      </c>
      <c r="U177" s="222">
        <f>ROUND(E177*T177,2)</f>
        <v>0</v>
      </c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135</v>
      </c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x14ac:dyDescent="0.2">
      <c r="A178" s="214" t="s">
        <v>130</v>
      </c>
      <c r="B178" s="221" t="s">
        <v>91</v>
      </c>
      <c r="C178" s="267" t="s">
        <v>92</v>
      </c>
      <c r="D178" s="225"/>
      <c r="E178" s="230"/>
      <c r="F178" s="234"/>
      <c r="G178" s="234">
        <f>SUMIF(AE179:AE188,"&lt;&gt;NOR",G179:G188)</f>
        <v>0</v>
      </c>
      <c r="H178" s="234"/>
      <c r="I178" s="234">
        <f>SUM(I179:I188)</f>
        <v>0</v>
      </c>
      <c r="J178" s="234"/>
      <c r="K178" s="234">
        <f>SUM(K179:K188)</f>
        <v>0</v>
      </c>
      <c r="L178" s="234"/>
      <c r="M178" s="234">
        <f>SUM(M179:M188)</f>
        <v>0</v>
      </c>
      <c r="N178" s="225"/>
      <c r="O178" s="225">
        <f>SUM(O179:O188)</f>
        <v>0.49138000000000004</v>
      </c>
      <c r="P178" s="225"/>
      <c r="Q178" s="225">
        <f>SUM(Q179:Q188)</f>
        <v>0</v>
      </c>
      <c r="R178" s="225"/>
      <c r="S178" s="225"/>
      <c r="T178" s="226"/>
      <c r="U178" s="225">
        <f>SUM(U179:U188)</f>
        <v>22.25</v>
      </c>
      <c r="AE178" t="s">
        <v>131</v>
      </c>
    </row>
    <row r="179" spans="1:60" outlineLevel="1" x14ac:dyDescent="0.2">
      <c r="A179" s="213">
        <v>87</v>
      </c>
      <c r="B179" s="220" t="s">
        <v>369</v>
      </c>
      <c r="C179" s="265" t="s">
        <v>370</v>
      </c>
      <c r="D179" s="222" t="s">
        <v>149</v>
      </c>
      <c r="E179" s="228">
        <v>18.23</v>
      </c>
      <c r="F179" s="232"/>
      <c r="G179" s="233">
        <f>ROUND(E179*F179,2)</f>
        <v>0</v>
      </c>
      <c r="H179" s="232"/>
      <c r="I179" s="233">
        <f>ROUND(E179*H179,2)</f>
        <v>0</v>
      </c>
      <c r="J179" s="232"/>
      <c r="K179" s="233">
        <f>ROUND(E179*J179,2)</f>
        <v>0</v>
      </c>
      <c r="L179" s="233">
        <v>21</v>
      </c>
      <c r="M179" s="233">
        <f>G179*(1+L179/100)</f>
        <v>0</v>
      </c>
      <c r="N179" s="222">
        <v>2.1000000000000001E-4</v>
      </c>
      <c r="O179" s="222">
        <f>ROUND(E179*N179,5)</f>
        <v>3.8300000000000001E-3</v>
      </c>
      <c r="P179" s="222">
        <v>0</v>
      </c>
      <c r="Q179" s="222">
        <f>ROUND(E179*P179,5)</f>
        <v>0</v>
      </c>
      <c r="R179" s="222"/>
      <c r="S179" s="222"/>
      <c r="T179" s="223">
        <v>0.05</v>
      </c>
      <c r="U179" s="222">
        <f>ROUND(E179*T179,2)</f>
        <v>0.91</v>
      </c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135</v>
      </c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3"/>
      <c r="B180" s="220"/>
      <c r="C180" s="266" t="s">
        <v>371</v>
      </c>
      <c r="D180" s="224"/>
      <c r="E180" s="229">
        <v>18.23</v>
      </c>
      <c r="F180" s="233"/>
      <c r="G180" s="233"/>
      <c r="H180" s="233"/>
      <c r="I180" s="233"/>
      <c r="J180" s="233"/>
      <c r="K180" s="233"/>
      <c r="L180" s="233"/>
      <c r="M180" s="233"/>
      <c r="N180" s="222"/>
      <c r="O180" s="222"/>
      <c r="P180" s="222"/>
      <c r="Q180" s="222"/>
      <c r="R180" s="222"/>
      <c r="S180" s="222"/>
      <c r="T180" s="223"/>
      <c r="U180" s="22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137</v>
      </c>
      <c r="AF180" s="212">
        <v>0</v>
      </c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3">
        <v>88</v>
      </c>
      <c r="B181" s="220" t="s">
        <v>372</v>
      </c>
      <c r="C181" s="265" t="s">
        <v>373</v>
      </c>
      <c r="D181" s="222" t="s">
        <v>246</v>
      </c>
      <c r="E181" s="228">
        <v>14.855</v>
      </c>
      <c r="F181" s="232"/>
      <c r="G181" s="233">
        <f>ROUND(E181*F181,2)</f>
        <v>0</v>
      </c>
      <c r="H181" s="232"/>
      <c r="I181" s="233">
        <f>ROUND(E181*H181,2)</f>
        <v>0</v>
      </c>
      <c r="J181" s="232"/>
      <c r="K181" s="233">
        <f>ROUND(E181*J181,2)</f>
        <v>0</v>
      </c>
      <c r="L181" s="233">
        <v>21</v>
      </c>
      <c r="M181" s="233">
        <f>G181*(1+L181/100)</f>
        <v>0</v>
      </c>
      <c r="N181" s="222">
        <v>3.2000000000000003E-4</v>
      </c>
      <c r="O181" s="222">
        <f>ROUND(E181*N181,5)</f>
        <v>4.7499999999999999E-3</v>
      </c>
      <c r="P181" s="222">
        <v>0</v>
      </c>
      <c r="Q181" s="222">
        <f>ROUND(E181*P181,5)</f>
        <v>0</v>
      </c>
      <c r="R181" s="222"/>
      <c r="S181" s="222"/>
      <c r="T181" s="223">
        <v>0.23599999999999999</v>
      </c>
      <c r="U181" s="222">
        <f>ROUND(E181*T181,2)</f>
        <v>3.51</v>
      </c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135</v>
      </c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3"/>
      <c r="B182" s="220"/>
      <c r="C182" s="266" t="s">
        <v>374</v>
      </c>
      <c r="D182" s="224"/>
      <c r="E182" s="229">
        <v>16.754999999999999</v>
      </c>
      <c r="F182" s="233"/>
      <c r="G182" s="233"/>
      <c r="H182" s="233"/>
      <c r="I182" s="233"/>
      <c r="J182" s="233"/>
      <c r="K182" s="233"/>
      <c r="L182" s="233"/>
      <c r="M182" s="233"/>
      <c r="N182" s="222"/>
      <c r="O182" s="222"/>
      <c r="P182" s="222"/>
      <c r="Q182" s="222"/>
      <c r="R182" s="222"/>
      <c r="S182" s="222"/>
      <c r="T182" s="223"/>
      <c r="U182" s="22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137</v>
      </c>
      <c r="AF182" s="212">
        <v>0</v>
      </c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3"/>
      <c r="B183" s="220"/>
      <c r="C183" s="266" t="s">
        <v>375</v>
      </c>
      <c r="D183" s="224"/>
      <c r="E183" s="229">
        <v>-1.9</v>
      </c>
      <c r="F183" s="233"/>
      <c r="G183" s="233"/>
      <c r="H183" s="233"/>
      <c r="I183" s="233"/>
      <c r="J183" s="233"/>
      <c r="K183" s="233"/>
      <c r="L183" s="233"/>
      <c r="M183" s="233"/>
      <c r="N183" s="222"/>
      <c r="O183" s="222"/>
      <c r="P183" s="222"/>
      <c r="Q183" s="222"/>
      <c r="R183" s="222"/>
      <c r="S183" s="222"/>
      <c r="T183" s="223"/>
      <c r="U183" s="22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137</v>
      </c>
      <c r="AF183" s="212">
        <v>0</v>
      </c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3">
        <v>89</v>
      </c>
      <c r="B184" s="220" t="s">
        <v>376</v>
      </c>
      <c r="C184" s="265" t="s">
        <v>377</v>
      </c>
      <c r="D184" s="222" t="s">
        <v>149</v>
      </c>
      <c r="E184" s="228">
        <v>18.23</v>
      </c>
      <c r="F184" s="232"/>
      <c r="G184" s="233">
        <f>ROUND(E184*F184,2)</f>
        <v>0</v>
      </c>
      <c r="H184" s="232"/>
      <c r="I184" s="233">
        <f>ROUND(E184*H184,2)</f>
        <v>0</v>
      </c>
      <c r="J184" s="232"/>
      <c r="K184" s="233">
        <f>ROUND(E184*J184,2)</f>
        <v>0</v>
      </c>
      <c r="L184" s="233">
        <v>21</v>
      </c>
      <c r="M184" s="233">
        <f>G184*(1+L184/100)</f>
        <v>0</v>
      </c>
      <c r="N184" s="222">
        <v>5.0400000000000002E-3</v>
      </c>
      <c r="O184" s="222">
        <f>ROUND(E184*N184,5)</f>
        <v>9.1880000000000003E-2</v>
      </c>
      <c r="P184" s="222">
        <v>0</v>
      </c>
      <c r="Q184" s="222">
        <f>ROUND(E184*P184,5)</f>
        <v>0</v>
      </c>
      <c r="R184" s="222"/>
      <c r="S184" s="222"/>
      <c r="T184" s="223">
        <v>0.97799999999999998</v>
      </c>
      <c r="U184" s="222">
        <f>ROUND(E184*T184,2)</f>
        <v>17.829999999999998</v>
      </c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135</v>
      </c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3">
        <v>90</v>
      </c>
      <c r="B185" s="220" t="s">
        <v>378</v>
      </c>
      <c r="C185" s="265" t="s">
        <v>379</v>
      </c>
      <c r="D185" s="222" t="s">
        <v>156</v>
      </c>
      <c r="E185" s="228">
        <v>52.01</v>
      </c>
      <c r="F185" s="232"/>
      <c r="G185" s="233">
        <f>ROUND(E185*F185,2)</f>
        <v>0</v>
      </c>
      <c r="H185" s="232"/>
      <c r="I185" s="233">
        <f>ROUND(E185*H185,2)</f>
        <v>0</v>
      </c>
      <c r="J185" s="232"/>
      <c r="K185" s="233">
        <f>ROUND(E185*J185,2)</f>
        <v>0</v>
      </c>
      <c r="L185" s="233">
        <v>21</v>
      </c>
      <c r="M185" s="233">
        <f>G185*(1+L185/100)</f>
        <v>0</v>
      </c>
      <c r="N185" s="222">
        <v>4.4999999999999999E-4</v>
      </c>
      <c r="O185" s="222">
        <f>ROUND(E185*N185,5)</f>
        <v>2.3400000000000001E-2</v>
      </c>
      <c r="P185" s="222">
        <v>0</v>
      </c>
      <c r="Q185" s="222">
        <f>ROUND(E185*P185,5)</f>
        <v>0</v>
      </c>
      <c r="R185" s="222"/>
      <c r="S185" s="222"/>
      <c r="T185" s="223">
        <v>0</v>
      </c>
      <c r="U185" s="222">
        <f>ROUND(E185*T185,2)</f>
        <v>0</v>
      </c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235</v>
      </c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3"/>
      <c r="B186" s="220"/>
      <c r="C186" s="266" t="s">
        <v>380</v>
      </c>
      <c r="D186" s="224"/>
      <c r="E186" s="229">
        <v>52.01</v>
      </c>
      <c r="F186" s="233"/>
      <c r="G186" s="233"/>
      <c r="H186" s="233"/>
      <c r="I186" s="233"/>
      <c r="J186" s="233"/>
      <c r="K186" s="233"/>
      <c r="L186" s="233"/>
      <c r="M186" s="233"/>
      <c r="N186" s="222"/>
      <c r="O186" s="222"/>
      <c r="P186" s="222"/>
      <c r="Q186" s="222"/>
      <c r="R186" s="222"/>
      <c r="S186" s="222"/>
      <c r="T186" s="223"/>
      <c r="U186" s="22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137</v>
      </c>
      <c r="AF186" s="212">
        <v>0</v>
      </c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3">
        <v>91</v>
      </c>
      <c r="B187" s="220" t="s">
        <v>381</v>
      </c>
      <c r="C187" s="265" t="s">
        <v>382</v>
      </c>
      <c r="D187" s="222" t="s">
        <v>149</v>
      </c>
      <c r="E187" s="228">
        <v>19.141500000000001</v>
      </c>
      <c r="F187" s="232"/>
      <c r="G187" s="233">
        <f>ROUND(E187*F187,2)</f>
        <v>0</v>
      </c>
      <c r="H187" s="232"/>
      <c r="I187" s="233">
        <f>ROUND(E187*H187,2)</f>
        <v>0</v>
      </c>
      <c r="J187" s="232"/>
      <c r="K187" s="233">
        <f>ROUND(E187*J187,2)</f>
        <v>0</v>
      </c>
      <c r="L187" s="233">
        <v>21</v>
      </c>
      <c r="M187" s="233">
        <f>G187*(1+L187/100)</f>
        <v>0</v>
      </c>
      <c r="N187" s="222">
        <v>1.9199999999999998E-2</v>
      </c>
      <c r="O187" s="222">
        <f>ROUND(E187*N187,5)</f>
        <v>0.36752000000000001</v>
      </c>
      <c r="P187" s="222">
        <v>0</v>
      </c>
      <c r="Q187" s="222">
        <f>ROUND(E187*P187,5)</f>
        <v>0</v>
      </c>
      <c r="R187" s="222"/>
      <c r="S187" s="222"/>
      <c r="T187" s="223">
        <v>0</v>
      </c>
      <c r="U187" s="222">
        <f>ROUND(E187*T187,2)</f>
        <v>0</v>
      </c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235</v>
      </c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3"/>
      <c r="B188" s="220"/>
      <c r="C188" s="266" t="s">
        <v>383</v>
      </c>
      <c r="D188" s="224"/>
      <c r="E188" s="229">
        <v>19.141500000000001</v>
      </c>
      <c r="F188" s="233"/>
      <c r="G188" s="233"/>
      <c r="H188" s="233"/>
      <c r="I188" s="233"/>
      <c r="J188" s="233"/>
      <c r="K188" s="233"/>
      <c r="L188" s="233"/>
      <c r="M188" s="233"/>
      <c r="N188" s="222"/>
      <c r="O188" s="222"/>
      <c r="P188" s="222"/>
      <c r="Q188" s="222"/>
      <c r="R188" s="222"/>
      <c r="S188" s="222"/>
      <c r="T188" s="223"/>
      <c r="U188" s="22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137</v>
      </c>
      <c r="AF188" s="212">
        <v>0</v>
      </c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214" t="s">
        <v>130</v>
      </c>
      <c r="B189" s="221" t="s">
        <v>93</v>
      </c>
      <c r="C189" s="267" t="s">
        <v>94</v>
      </c>
      <c r="D189" s="225"/>
      <c r="E189" s="230"/>
      <c r="F189" s="234"/>
      <c r="G189" s="234">
        <f>SUMIF(AE190:AE198,"&lt;&gt;NOR",G190:G198)</f>
        <v>0</v>
      </c>
      <c r="H189" s="234"/>
      <c r="I189" s="234">
        <f>SUM(I190:I198)</f>
        <v>0</v>
      </c>
      <c r="J189" s="234"/>
      <c r="K189" s="234">
        <f>SUM(K190:K198)</f>
        <v>0</v>
      </c>
      <c r="L189" s="234"/>
      <c r="M189" s="234">
        <f>SUM(M190:M198)</f>
        <v>0</v>
      </c>
      <c r="N189" s="225"/>
      <c r="O189" s="225">
        <f>SUM(O190:O198)</f>
        <v>0.20183000000000001</v>
      </c>
      <c r="P189" s="225"/>
      <c r="Q189" s="225">
        <f>SUM(Q190:Q198)</f>
        <v>0</v>
      </c>
      <c r="R189" s="225"/>
      <c r="S189" s="225"/>
      <c r="T189" s="226"/>
      <c r="U189" s="225">
        <f>SUM(U190:U198)</f>
        <v>123.94999999999999</v>
      </c>
      <c r="AE189" t="s">
        <v>131</v>
      </c>
    </row>
    <row r="190" spans="1:60" outlineLevel="1" x14ac:dyDescent="0.2">
      <c r="A190" s="213">
        <v>92</v>
      </c>
      <c r="B190" s="220" t="s">
        <v>384</v>
      </c>
      <c r="C190" s="265" t="s">
        <v>385</v>
      </c>
      <c r="D190" s="222" t="s">
        <v>246</v>
      </c>
      <c r="E190" s="228">
        <v>39.145000000000003</v>
      </c>
      <c r="F190" s="232"/>
      <c r="G190" s="233">
        <f>ROUND(E190*F190,2)</f>
        <v>0</v>
      </c>
      <c r="H190" s="232"/>
      <c r="I190" s="233">
        <f>ROUND(E190*H190,2)</f>
        <v>0</v>
      </c>
      <c r="J190" s="232"/>
      <c r="K190" s="233">
        <f>ROUND(E190*J190,2)</f>
        <v>0</v>
      </c>
      <c r="L190" s="233">
        <v>21</v>
      </c>
      <c r="M190" s="233">
        <f>G190*(1+L190/100)</f>
        <v>0</v>
      </c>
      <c r="N190" s="222">
        <v>9.7000000000000005E-4</v>
      </c>
      <c r="O190" s="222">
        <f>ROUND(E190*N190,5)</f>
        <v>3.7969999999999997E-2</v>
      </c>
      <c r="P190" s="222">
        <v>0</v>
      </c>
      <c r="Q190" s="222">
        <f>ROUND(E190*P190,5)</f>
        <v>0</v>
      </c>
      <c r="R190" s="222"/>
      <c r="S190" s="222"/>
      <c r="T190" s="223">
        <v>0.19</v>
      </c>
      <c r="U190" s="222">
        <f>ROUND(E190*T190,2)</f>
        <v>7.44</v>
      </c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135</v>
      </c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3"/>
      <c r="B191" s="220"/>
      <c r="C191" s="266" t="s">
        <v>386</v>
      </c>
      <c r="D191" s="224"/>
      <c r="E191" s="229">
        <v>37.72</v>
      </c>
      <c r="F191" s="233"/>
      <c r="G191" s="233"/>
      <c r="H191" s="233"/>
      <c r="I191" s="233"/>
      <c r="J191" s="233"/>
      <c r="K191" s="233"/>
      <c r="L191" s="233"/>
      <c r="M191" s="233"/>
      <c r="N191" s="222"/>
      <c r="O191" s="222"/>
      <c r="P191" s="222"/>
      <c r="Q191" s="222"/>
      <c r="R191" s="222"/>
      <c r="S191" s="222"/>
      <c r="T191" s="223"/>
      <c r="U191" s="22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137</v>
      </c>
      <c r="AF191" s="212">
        <v>0</v>
      </c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3"/>
      <c r="B192" s="220"/>
      <c r="C192" s="266" t="s">
        <v>387</v>
      </c>
      <c r="D192" s="224"/>
      <c r="E192" s="229">
        <v>1.425</v>
      </c>
      <c r="F192" s="233"/>
      <c r="G192" s="233"/>
      <c r="H192" s="233"/>
      <c r="I192" s="233"/>
      <c r="J192" s="233"/>
      <c r="K192" s="233"/>
      <c r="L192" s="233"/>
      <c r="M192" s="233"/>
      <c r="N192" s="222"/>
      <c r="O192" s="222"/>
      <c r="P192" s="222"/>
      <c r="Q192" s="222"/>
      <c r="R192" s="222"/>
      <c r="S192" s="222"/>
      <c r="T192" s="223"/>
      <c r="U192" s="22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 t="s">
        <v>137</v>
      </c>
      <c r="AF192" s="212">
        <v>0</v>
      </c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3">
        <v>93</v>
      </c>
      <c r="B193" s="220" t="s">
        <v>388</v>
      </c>
      <c r="C193" s="265" t="s">
        <v>389</v>
      </c>
      <c r="D193" s="222" t="s">
        <v>149</v>
      </c>
      <c r="E193" s="228">
        <v>75.17</v>
      </c>
      <c r="F193" s="232"/>
      <c r="G193" s="233">
        <f>ROUND(E193*F193,2)</f>
        <v>0</v>
      </c>
      <c r="H193" s="232"/>
      <c r="I193" s="233">
        <f>ROUND(E193*H193,2)</f>
        <v>0</v>
      </c>
      <c r="J193" s="232"/>
      <c r="K193" s="233">
        <f>ROUND(E193*J193,2)</f>
        <v>0</v>
      </c>
      <c r="L193" s="233">
        <v>21</v>
      </c>
      <c r="M193" s="233">
        <f>G193*(1+L193/100)</f>
        <v>0</v>
      </c>
      <c r="N193" s="222">
        <v>1.32E-3</v>
      </c>
      <c r="O193" s="222">
        <f>ROUND(E193*N193,5)</f>
        <v>9.9220000000000003E-2</v>
      </c>
      <c r="P193" s="222">
        <v>0</v>
      </c>
      <c r="Q193" s="222">
        <f>ROUND(E193*P193,5)</f>
        <v>0</v>
      </c>
      <c r="R193" s="222"/>
      <c r="S193" s="222"/>
      <c r="T193" s="223">
        <v>0.85</v>
      </c>
      <c r="U193" s="222">
        <f>ROUND(E193*T193,2)</f>
        <v>63.89</v>
      </c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135</v>
      </c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3">
        <v>94</v>
      </c>
      <c r="B194" s="220" t="s">
        <v>390</v>
      </c>
      <c r="C194" s="265" t="s">
        <v>391</v>
      </c>
      <c r="D194" s="222" t="s">
        <v>149</v>
      </c>
      <c r="E194" s="228">
        <v>82.686999999999998</v>
      </c>
      <c r="F194" s="232"/>
      <c r="G194" s="233">
        <f>ROUND(E194*F194,2)</f>
        <v>0</v>
      </c>
      <c r="H194" s="232"/>
      <c r="I194" s="233">
        <f>ROUND(E194*H194,2)</f>
        <v>0</v>
      </c>
      <c r="J194" s="232"/>
      <c r="K194" s="233">
        <f>ROUND(E194*J194,2)</f>
        <v>0</v>
      </c>
      <c r="L194" s="233">
        <v>21</v>
      </c>
      <c r="M194" s="233">
        <f>G194*(1+L194/100)</f>
        <v>0</v>
      </c>
      <c r="N194" s="222">
        <v>0</v>
      </c>
      <c r="O194" s="222">
        <f>ROUND(E194*N194,5)</f>
        <v>0</v>
      </c>
      <c r="P194" s="222">
        <v>0</v>
      </c>
      <c r="Q194" s="222">
        <f>ROUND(E194*P194,5)</f>
        <v>0</v>
      </c>
      <c r="R194" s="222"/>
      <c r="S194" s="222"/>
      <c r="T194" s="223">
        <v>0</v>
      </c>
      <c r="U194" s="222">
        <f>ROUND(E194*T194,2)</f>
        <v>0</v>
      </c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135</v>
      </c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3"/>
      <c r="B195" s="220"/>
      <c r="C195" s="268" t="s">
        <v>392</v>
      </c>
      <c r="D195" s="227"/>
      <c r="E195" s="231"/>
      <c r="F195" s="235"/>
      <c r="G195" s="236"/>
      <c r="H195" s="233"/>
      <c r="I195" s="233"/>
      <c r="J195" s="233"/>
      <c r="K195" s="233"/>
      <c r="L195" s="233"/>
      <c r="M195" s="233"/>
      <c r="N195" s="222"/>
      <c r="O195" s="222"/>
      <c r="P195" s="222"/>
      <c r="Q195" s="222"/>
      <c r="R195" s="222"/>
      <c r="S195" s="222"/>
      <c r="T195" s="223"/>
      <c r="U195" s="22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226</v>
      </c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5" t="str">
        <f>C195</f>
        <v>tloušťka nášlapu 4 mm, tloušťka celého dílce 19 mm</v>
      </c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3"/>
      <c r="B196" s="220"/>
      <c r="C196" s="266" t="s">
        <v>393</v>
      </c>
      <c r="D196" s="224"/>
      <c r="E196" s="229">
        <v>82.686999999999998</v>
      </c>
      <c r="F196" s="233"/>
      <c r="G196" s="233"/>
      <c r="H196" s="233"/>
      <c r="I196" s="233"/>
      <c r="J196" s="233"/>
      <c r="K196" s="233"/>
      <c r="L196" s="233"/>
      <c r="M196" s="233"/>
      <c r="N196" s="222"/>
      <c r="O196" s="222"/>
      <c r="P196" s="222"/>
      <c r="Q196" s="222"/>
      <c r="R196" s="222"/>
      <c r="S196" s="222"/>
      <c r="T196" s="223"/>
      <c r="U196" s="22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137</v>
      </c>
      <c r="AF196" s="212">
        <v>0</v>
      </c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3">
        <v>95</v>
      </c>
      <c r="B197" s="220" t="s">
        <v>394</v>
      </c>
      <c r="C197" s="265" t="s">
        <v>395</v>
      </c>
      <c r="D197" s="222" t="s">
        <v>149</v>
      </c>
      <c r="E197" s="228">
        <v>75.17</v>
      </c>
      <c r="F197" s="232"/>
      <c r="G197" s="233">
        <f>ROUND(E197*F197,2)</f>
        <v>0</v>
      </c>
      <c r="H197" s="232"/>
      <c r="I197" s="233">
        <f>ROUND(E197*H197,2)</f>
        <v>0</v>
      </c>
      <c r="J197" s="232"/>
      <c r="K197" s="233">
        <f>ROUND(E197*J197,2)</f>
        <v>0</v>
      </c>
      <c r="L197" s="233">
        <v>21</v>
      </c>
      <c r="M197" s="233">
        <f>G197*(1+L197/100)</f>
        <v>0</v>
      </c>
      <c r="N197" s="222">
        <v>4.8999999999999998E-4</v>
      </c>
      <c r="O197" s="222">
        <f>ROUND(E197*N197,5)</f>
        <v>3.6830000000000002E-2</v>
      </c>
      <c r="P197" s="222">
        <v>0</v>
      </c>
      <c r="Q197" s="222">
        <f>ROUND(E197*P197,5)</f>
        <v>0</v>
      </c>
      <c r="R197" s="222"/>
      <c r="S197" s="222"/>
      <c r="T197" s="223">
        <v>0.13</v>
      </c>
      <c r="U197" s="222">
        <f>ROUND(E197*T197,2)</f>
        <v>9.77</v>
      </c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135</v>
      </c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3">
        <v>96</v>
      </c>
      <c r="B198" s="220" t="s">
        <v>396</v>
      </c>
      <c r="C198" s="265" t="s">
        <v>397</v>
      </c>
      <c r="D198" s="222" t="s">
        <v>149</v>
      </c>
      <c r="E198" s="228">
        <v>75.17</v>
      </c>
      <c r="F198" s="232"/>
      <c r="G198" s="233">
        <f>ROUND(E198*F198,2)</f>
        <v>0</v>
      </c>
      <c r="H198" s="232"/>
      <c r="I198" s="233">
        <f>ROUND(E198*H198,2)</f>
        <v>0</v>
      </c>
      <c r="J198" s="232"/>
      <c r="K198" s="233">
        <f>ROUND(E198*J198,2)</f>
        <v>0</v>
      </c>
      <c r="L198" s="233">
        <v>21</v>
      </c>
      <c r="M198" s="233">
        <f>G198*(1+L198/100)</f>
        <v>0</v>
      </c>
      <c r="N198" s="222">
        <v>3.6999999999999999E-4</v>
      </c>
      <c r="O198" s="222">
        <f>ROUND(E198*N198,5)</f>
        <v>2.7810000000000001E-2</v>
      </c>
      <c r="P198" s="222">
        <v>0</v>
      </c>
      <c r="Q198" s="222">
        <f>ROUND(E198*P198,5)</f>
        <v>0</v>
      </c>
      <c r="R198" s="222"/>
      <c r="S198" s="222"/>
      <c r="T198" s="223">
        <v>0.56999999999999995</v>
      </c>
      <c r="U198" s="222">
        <f>ROUND(E198*T198,2)</f>
        <v>42.85</v>
      </c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135</v>
      </c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14" t="s">
        <v>130</v>
      </c>
      <c r="B199" s="221" t="s">
        <v>95</v>
      </c>
      <c r="C199" s="267" t="s">
        <v>96</v>
      </c>
      <c r="D199" s="225"/>
      <c r="E199" s="230"/>
      <c r="F199" s="234"/>
      <c r="G199" s="234">
        <f>SUMIF(AE200:AE204,"&lt;&gt;NOR",G200:G204)</f>
        <v>0</v>
      </c>
      <c r="H199" s="234"/>
      <c r="I199" s="234">
        <f>SUM(I200:I204)</f>
        <v>0</v>
      </c>
      <c r="J199" s="234"/>
      <c r="K199" s="234">
        <f>SUM(K200:K204)</f>
        <v>0</v>
      </c>
      <c r="L199" s="234"/>
      <c r="M199" s="234">
        <f>SUM(M200:M204)</f>
        <v>0</v>
      </c>
      <c r="N199" s="225"/>
      <c r="O199" s="225">
        <f>SUM(O200:O204)</f>
        <v>0.21201999999999999</v>
      </c>
      <c r="P199" s="225"/>
      <c r="Q199" s="225">
        <f>SUM(Q200:Q204)</f>
        <v>0</v>
      </c>
      <c r="R199" s="225"/>
      <c r="S199" s="225"/>
      <c r="T199" s="226"/>
      <c r="U199" s="225">
        <f>SUM(U200:U204)</f>
        <v>23.63</v>
      </c>
      <c r="AE199" t="s">
        <v>131</v>
      </c>
    </row>
    <row r="200" spans="1:60" outlineLevel="1" x14ac:dyDescent="0.2">
      <c r="A200" s="213">
        <v>97</v>
      </c>
      <c r="B200" s="220" t="s">
        <v>398</v>
      </c>
      <c r="C200" s="265" t="s">
        <v>399</v>
      </c>
      <c r="D200" s="222" t="s">
        <v>149</v>
      </c>
      <c r="E200" s="228">
        <v>19.690999999999999</v>
      </c>
      <c r="F200" s="232"/>
      <c r="G200" s="233">
        <f>ROUND(E200*F200,2)</f>
        <v>0</v>
      </c>
      <c r="H200" s="232"/>
      <c r="I200" s="233">
        <f>ROUND(E200*H200,2)</f>
        <v>0</v>
      </c>
      <c r="J200" s="232"/>
      <c r="K200" s="233">
        <f>ROUND(E200*J200,2)</f>
        <v>0</v>
      </c>
      <c r="L200" s="233">
        <v>21</v>
      </c>
      <c r="M200" s="233">
        <f>G200*(1+L200/100)</f>
        <v>0</v>
      </c>
      <c r="N200" s="222">
        <v>0</v>
      </c>
      <c r="O200" s="222">
        <f>ROUND(E200*N200,5)</f>
        <v>0</v>
      </c>
      <c r="P200" s="222">
        <v>0</v>
      </c>
      <c r="Q200" s="222">
        <f>ROUND(E200*P200,5)</f>
        <v>0</v>
      </c>
      <c r="R200" s="222"/>
      <c r="S200" s="222"/>
      <c r="T200" s="223">
        <v>1.2</v>
      </c>
      <c r="U200" s="222">
        <f>ROUND(E200*T200,2)</f>
        <v>23.63</v>
      </c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135</v>
      </c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3"/>
      <c r="B201" s="220"/>
      <c r="C201" s="266" t="s">
        <v>400</v>
      </c>
      <c r="D201" s="224"/>
      <c r="E201" s="229">
        <v>22.391999999999999</v>
      </c>
      <c r="F201" s="233"/>
      <c r="G201" s="233"/>
      <c r="H201" s="233"/>
      <c r="I201" s="233"/>
      <c r="J201" s="233"/>
      <c r="K201" s="233"/>
      <c r="L201" s="233"/>
      <c r="M201" s="233"/>
      <c r="N201" s="222"/>
      <c r="O201" s="222"/>
      <c r="P201" s="222"/>
      <c r="Q201" s="222"/>
      <c r="R201" s="222"/>
      <c r="S201" s="222"/>
      <c r="T201" s="223"/>
      <c r="U201" s="22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137</v>
      </c>
      <c r="AF201" s="212">
        <v>0</v>
      </c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3"/>
      <c r="B202" s="220"/>
      <c r="C202" s="266" t="s">
        <v>401</v>
      </c>
      <c r="D202" s="224"/>
      <c r="E202" s="229">
        <v>-2.7010000000000001</v>
      </c>
      <c r="F202" s="233"/>
      <c r="G202" s="233"/>
      <c r="H202" s="233"/>
      <c r="I202" s="233"/>
      <c r="J202" s="233"/>
      <c r="K202" s="233"/>
      <c r="L202" s="233"/>
      <c r="M202" s="233"/>
      <c r="N202" s="222"/>
      <c r="O202" s="222"/>
      <c r="P202" s="222"/>
      <c r="Q202" s="222"/>
      <c r="R202" s="222"/>
      <c r="S202" s="222"/>
      <c r="T202" s="223"/>
      <c r="U202" s="22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137</v>
      </c>
      <c r="AF202" s="212">
        <v>0</v>
      </c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3">
        <v>98</v>
      </c>
      <c r="B203" s="220" t="s">
        <v>402</v>
      </c>
      <c r="C203" s="265" t="s">
        <v>403</v>
      </c>
      <c r="D203" s="222" t="s">
        <v>149</v>
      </c>
      <c r="E203" s="228">
        <v>20.192499999999999</v>
      </c>
      <c r="F203" s="232"/>
      <c r="G203" s="233">
        <f>ROUND(E203*F203,2)</f>
        <v>0</v>
      </c>
      <c r="H203" s="232"/>
      <c r="I203" s="233">
        <f>ROUND(E203*H203,2)</f>
        <v>0</v>
      </c>
      <c r="J203" s="232"/>
      <c r="K203" s="233">
        <f>ROUND(E203*J203,2)</f>
        <v>0</v>
      </c>
      <c r="L203" s="233">
        <v>21</v>
      </c>
      <c r="M203" s="233">
        <f>G203*(1+L203/100)</f>
        <v>0</v>
      </c>
      <c r="N203" s="222">
        <v>1.0500000000000001E-2</v>
      </c>
      <c r="O203" s="222">
        <f>ROUND(E203*N203,5)</f>
        <v>0.21201999999999999</v>
      </c>
      <c r="P203" s="222">
        <v>0</v>
      </c>
      <c r="Q203" s="222">
        <f>ROUND(E203*P203,5)</f>
        <v>0</v>
      </c>
      <c r="R203" s="222"/>
      <c r="S203" s="222"/>
      <c r="T203" s="223">
        <v>0</v>
      </c>
      <c r="U203" s="222">
        <f>ROUND(E203*T203,2)</f>
        <v>0</v>
      </c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235</v>
      </c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3"/>
      <c r="B204" s="220"/>
      <c r="C204" s="266" t="s">
        <v>404</v>
      </c>
      <c r="D204" s="224"/>
      <c r="E204" s="229">
        <v>20.192499999999999</v>
      </c>
      <c r="F204" s="233"/>
      <c r="G204" s="233"/>
      <c r="H204" s="233"/>
      <c r="I204" s="233"/>
      <c r="J204" s="233"/>
      <c r="K204" s="233"/>
      <c r="L204" s="233"/>
      <c r="M204" s="233"/>
      <c r="N204" s="222"/>
      <c r="O204" s="222"/>
      <c r="P204" s="222"/>
      <c r="Q204" s="222"/>
      <c r="R204" s="222"/>
      <c r="S204" s="222"/>
      <c r="T204" s="223"/>
      <c r="U204" s="22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 t="s">
        <v>137</v>
      </c>
      <c r="AF204" s="212">
        <v>0</v>
      </c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x14ac:dyDescent="0.2">
      <c r="A205" s="214" t="s">
        <v>130</v>
      </c>
      <c r="B205" s="221" t="s">
        <v>97</v>
      </c>
      <c r="C205" s="267" t="s">
        <v>98</v>
      </c>
      <c r="D205" s="225"/>
      <c r="E205" s="230"/>
      <c r="F205" s="234"/>
      <c r="G205" s="234">
        <f>SUMIF(AE206:AE211,"&lt;&gt;NOR",G206:G211)</f>
        <v>0</v>
      </c>
      <c r="H205" s="234"/>
      <c r="I205" s="234">
        <f>SUM(I206:I211)</f>
        <v>0</v>
      </c>
      <c r="J205" s="234"/>
      <c r="K205" s="234">
        <f>SUM(K206:K211)</f>
        <v>0</v>
      </c>
      <c r="L205" s="234"/>
      <c r="M205" s="234">
        <f>SUM(M206:M211)</f>
        <v>0</v>
      </c>
      <c r="N205" s="225"/>
      <c r="O205" s="225">
        <f>SUM(O206:O211)</f>
        <v>3.7749999999999999E-2</v>
      </c>
      <c r="P205" s="225"/>
      <c r="Q205" s="225">
        <f>SUM(Q206:Q211)</f>
        <v>0</v>
      </c>
      <c r="R205" s="225"/>
      <c r="S205" s="225"/>
      <c r="T205" s="226"/>
      <c r="U205" s="225">
        <f>SUM(U206:U211)</f>
        <v>40.730000000000004</v>
      </c>
      <c r="AE205" t="s">
        <v>131</v>
      </c>
    </row>
    <row r="206" spans="1:60" outlineLevel="1" x14ac:dyDescent="0.2">
      <c r="A206" s="213">
        <v>99</v>
      </c>
      <c r="B206" s="220" t="s">
        <v>405</v>
      </c>
      <c r="C206" s="265" t="s">
        <v>406</v>
      </c>
      <c r="D206" s="222" t="s">
        <v>149</v>
      </c>
      <c r="E206" s="228">
        <v>2.2277999999999998</v>
      </c>
      <c r="F206" s="232"/>
      <c r="G206" s="233">
        <f>ROUND(E206*F206,2)</f>
        <v>0</v>
      </c>
      <c r="H206" s="232"/>
      <c r="I206" s="233">
        <f>ROUND(E206*H206,2)</f>
        <v>0</v>
      </c>
      <c r="J206" s="232"/>
      <c r="K206" s="233">
        <f>ROUND(E206*J206,2)</f>
        <v>0</v>
      </c>
      <c r="L206" s="233">
        <v>21</v>
      </c>
      <c r="M206" s="233">
        <f>G206*(1+L206/100)</f>
        <v>0</v>
      </c>
      <c r="N206" s="222">
        <v>2.4000000000000001E-4</v>
      </c>
      <c r="O206" s="222">
        <f>ROUND(E206*N206,5)</f>
        <v>5.2999999999999998E-4</v>
      </c>
      <c r="P206" s="222">
        <v>0</v>
      </c>
      <c r="Q206" s="222">
        <f>ROUND(E206*P206,5)</f>
        <v>0</v>
      </c>
      <c r="R206" s="222"/>
      <c r="S206" s="222"/>
      <c r="T206" s="223">
        <v>0.28699999999999998</v>
      </c>
      <c r="U206" s="222">
        <f>ROUND(E206*T206,2)</f>
        <v>0.64</v>
      </c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135</v>
      </c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3"/>
      <c r="B207" s="220"/>
      <c r="C207" s="266" t="s">
        <v>407</v>
      </c>
      <c r="D207" s="224"/>
      <c r="E207" s="229">
        <v>2.2277999999999998</v>
      </c>
      <c r="F207" s="233"/>
      <c r="G207" s="233"/>
      <c r="H207" s="233"/>
      <c r="I207" s="233"/>
      <c r="J207" s="233"/>
      <c r="K207" s="233"/>
      <c r="L207" s="233"/>
      <c r="M207" s="233"/>
      <c r="N207" s="222"/>
      <c r="O207" s="222"/>
      <c r="P207" s="222"/>
      <c r="Q207" s="222"/>
      <c r="R207" s="222"/>
      <c r="S207" s="222"/>
      <c r="T207" s="223"/>
      <c r="U207" s="22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137</v>
      </c>
      <c r="AF207" s="212">
        <v>0</v>
      </c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3">
        <v>100</v>
      </c>
      <c r="B208" s="220" t="s">
        <v>408</v>
      </c>
      <c r="C208" s="265" t="s">
        <v>409</v>
      </c>
      <c r="D208" s="222" t="s">
        <v>149</v>
      </c>
      <c r="E208" s="228">
        <v>7.6</v>
      </c>
      <c r="F208" s="232"/>
      <c r="G208" s="233">
        <f>ROUND(E208*F208,2)</f>
        <v>0</v>
      </c>
      <c r="H208" s="232"/>
      <c r="I208" s="233">
        <f>ROUND(E208*H208,2)</f>
        <v>0</v>
      </c>
      <c r="J208" s="232"/>
      <c r="K208" s="233">
        <f>ROUND(E208*J208,2)</f>
        <v>0</v>
      </c>
      <c r="L208" s="233">
        <v>21</v>
      </c>
      <c r="M208" s="233">
        <f>G208*(1+L208/100)</f>
        <v>0</v>
      </c>
      <c r="N208" s="222">
        <v>1.6000000000000001E-4</v>
      </c>
      <c r="O208" s="222">
        <f>ROUND(E208*N208,5)</f>
        <v>1.2199999999999999E-3</v>
      </c>
      <c r="P208" s="222">
        <v>0</v>
      </c>
      <c r="Q208" s="222">
        <f>ROUND(E208*P208,5)</f>
        <v>0</v>
      </c>
      <c r="R208" s="222"/>
      <c r="S208" s="222"/>
      <c r="T208" s="223">
        <v>6.4000000000000001E-2</v>
      </c>
      <c r="U208" s="222">
        <f>ROUND(E208*T208,2)</f>
        <v>0.49</v>
      </c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135</v>
      </c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3">
        <v>101</v>
      </c>
      <c r="B209" s="220" t="s">
        <v>410</v>
      </c>
      <c r="C209" s="265" t="s">
        <v>411</v>
      </c>
      <c r="D209" s="222" t="s">
        <v>149</v>
      </c>
      <c r="E209" s="228">
        <v>102.8612</v>
      </c>
      <c r="F209" s="232"/>
      <c r="G209" s="233">
        <f>ROUND(E209*F209,2)</f>
        <v>0</v>
      </c>
      <c r="H209" s="232"/>
      <c r="I209" s="233">
        <f>ROUND(E209*H209,2)</f>
        <v>0</v>
      </c>
      <c r="J209" s="232"/>
      <c r="K209" s="233">
        <f>ROUND(E209*J209,2)</f>
        <v>0</v>
      </c>
      <c r="L209" s="233">
        <v>21</v>
      </c>
      <c r="M209" s="233">
        <f>G209*(1+L209/100)</f>
        <v>0</v>
      </c>
      <c r="N209" s="222">
        <v>3.5E-4</v>
      </c>
      <c r="O209" s="222">
        <f>ROUND(E209*N209,5)</f>
        <v>3.5999999999999997E-2</v>
      </c>
      <c r="P209" s="222">
        <v>0</v>
      </c>
      <c r="Q209" s="222">
        <f>ROUND(E209*P209,5)</f>
        <v>0</v>
      </c>
      <c r="R209" s="222"/>
      <c r="S209" s="222"/>
      <c r="T209" s="223">
        <v>0.38500000000000001</v>
      </c>
      <c r="U209" s="222">
        <f>ROUND(E209*T209,2)</f>
        <v>39.6</v>
      </c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135</v>
      </c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3"/>
      <c r="B210" s="220"/>
      <c r="C210" s="266" t="s">
        <v>412</v>
      </c>
      <c r="D210" s="224"/>
      <c r="E210" s="229">
        <v>72.366200000000006</v>
      </c>
      <c r="F210" s="233"/>
      <c r="G210" s="233"/>
      <c r="H210" s="233"/>
      <c r="I210" s="233"/>
      <c r="J210" s="233"/>
      <c r="K210" s="233"/>
      <c r="L210" s="233"/>
      <c r="M210" s="233"/>
      <c r="N210" s="222"/>
      <c r="O210" s="222"/>
      <c r="P210" s="222"/>
      <c r="Q210" s="222"/>
      <c r="R210" s="222"/>
      <c r="S210" s="222"/>
      <c r="T210" s="223"/>
      <c r="U210" s="22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137</v>
      </c>
      <c r="AF210" s="212">
        <v>0</v>
      </c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3"/>
      <c r="B211" s="220"/>
      <c r="C211" s="266" t="s">
        <v>413</v>
      </c>
      <c r="D211" s="224"/>
      <c r="E211" s="229">
        <v>30.495000000000001</v>
      </c>
      <c r="F211" s="233"/>
      <c r="G211" s="233"/>
      <c r="H211" s="233"/>
      <c r="I211" s="233"/>
      <c r="J211" s="233"/>
      <c r="K211" s="233"/>
      <c r="L211" s="233"/>
      <c r="M211" s="233"/>
      <c r="N211" s="222"/>
      <c r="O211" s="222"/>
      <c r="P211" s="222"/>
      <c r="Q211" s="222"/>
      <c r="R211" s="222"/>
      <c r="S211" s="222"/>
      <c r="T211" s="223"/>
      <c r="U211" s="22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137</v>
      </c>
      <c r="AF211" s="212">
        <v>0</v>
      </c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x14ac:dyDescent="0.2">
      <c r="A212" s="214" t="s">
        <v>130</v>
      </c>
      <c r="B212" s="221" t="s">
        <v>99</v>
      </c>
      <c r="C212" s="267" t="s">
        <v>100</v>
      </c>
      <c r="D212" s="225"/>
      <c r="E212" s="230"/>
      <c r="F212" s="234"/>
      <c r="G212" s="234">
        <f>SUMIF(AE213:AE235,"&lt;&gt;NOR",G213:G235)</f>
        <v>0</v>
      </c>
      <c r="H212" s="234"/>
      <c r="I212" s="234">
        <f>SUM(I213:I235)</f>
        <v>0</v>
      </c>
      <c r="J212" s="234"/>
      <c r="K212" s="234">
        <f>SUM(K213:K235)</f>
        <v>0</v>
      </c>
      <c r="L212" s="234"/>
      <c r="M212" s="234">
        <f>SUM(M213:M235)</f>
        <v>0</v>
      </c>
      <c r="N212" s="225"/>
      <c r="O212" s="225">
        <f>SUM(O213:O235)</f>
        <v>4.3020000000000003E-2</v>
      </c>
      <c r="P212" s="225"/>
      <c r="Q212" s="225">
        <f>SUM(Q213:Q235)</f>
        <v>0</v>
      </c>
      <c r="R212" s="225"/>
      <c r="S212" s="225"/>
      <c r="T212" s="226"/>
      <c r="U212" s="225">
        <f>SUM(U213:U235)</f>
        <v>35.06</v>
      </c>
      <c r="AE212" t="s">
        <v>131</v>
      </c>
    </row>
    <row r="213" spans="1:60" outlineLevel="1" x14ac:dyDescent="0.2">
      <c r="A213" s="213">
        <v>102</v>
      </c>
      <c r="B213" s="220" t="s">
        <v>414</v>
      </c>
      <c r="C213" s="265" t="s">
        <v>415</v>
      </c>
      <c r="D213" s="222" t="s">
        <v>149</v>
      </c>
      <c r="E213" s="228">
        <v>195.54412500000001</v>
      </c>
      <c r="F213" s="232"/>
      <c r="G213" s="233">
        <f>ROUND(E213*F213,2)</f>
        <v>0</v>
      </c>
      <c r="H213" s="232"/>
      <c r="I213" s="233">
        <f>ROUND(E213*H213,2)</f>
        <v>0</v>
      </c>
      <c r="J213" s="232"/>
      <c r="K213" s="233">
        <f>ROUND(E213*J213,2)</f>
        <v>0</v>
      </c>
      <c r="L213" s="233">
        <v>21</v>
      </c>
      <c r="M213" s="233">
        <f>G213*(1+L213/100)</f>
        <v>0</v>
      </c>
      <c r="N213" s="222">
        <v>1.4999999999999999E-4</v>
      </c>
      <c r="O213" s="222">
        <f>ROUND(E213*N213,5)</f>
        <v>2.9329999999999998E-2</v>
      </c>
      <c r="P213" s="222">
        <v>0</v>
      </c>
      <c r="Q213" s="222">
        <f>ROUND(E213*P213,5)</f>
        <v>0</v>
      </c>
      <c r="R213" s="222"/>
      <c r="S213" s="222"/>
      <c r="T213" s="223">
        <v>0.10191</v>
      </c>
      <c r="U213" s="222">
        <f>ROUND(E213*T213,2)</f>
        <v>19.93</v>
      </c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135</v>
      </c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3"/>
      <c r="B214" s="220"/>
      <c r="C214" s="266" t="s">
        <v>416</v>
      </c>
      <c r="D214" s="224"/>
      <c r="E214" s="229">
        <v>95.4</v>
      </c>
      <c r="F214" s="233"/>
      <c r="G214" s="233"/>
      <c r="H214" s="233"/>
      <c r="I214" s="233"/>
      <c r="J214" s="233"/>
      <c r="K214" s="233"/>
      <c r="L214" s="233"/>
      <c r="M214" s="233"/>
      <c r="N214" s="222"/>
      <c r="O214" s="222"/>
      <c r="P214" s="222"/>
      <c r="Q214" s="222"/>
      <c r="R214" s="222"/>
      <c r="S214" s="222"/>
      <c r="T214" s="223"/>
      <c r="U214" s="22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137</v>
      </c>
      <c r="AF214" s="212">
        <v>0</v>
      </c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22.5" outlineLevel="1" x14ac:dyDescent="0.2">
      <c r="A215" s="213"/>
      <c r="B215" s="220"/>
      <c r="C215" s="266" t="s">
        <v>417</v>
      </c>
      <c r="D215" s="224"/>
      <c r="E215" s="229">
        <v>46.387500000000003</v>
      </c>
      <c r="F215" s="233"/>
      <c r="G215" s="233"/>
      <c r="H215" s="233"/>
      <c r="I215" s="233"/>
      <c r="J215" s="233"/>
      <c r="K215" s="233"/>
      <c r="L215" s="233"/>
      <c r="M215" s="233"/>
      <c r="N215" s="222"/>
      <c r="O215" s="222"/>
      <c r="P215" s="222"/>
      <c r="Q215" s="222"/>
      <c r="R215" s="222"/>
      <c r="S215" s="222"/>
      <c r="T215" s="223"/>
      <c r="U215" s="22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137</v>
      </c>
      <c r="AF215" s="212">
        <v>0</v>
      </c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3"/>
      <c r="B216" s="220"/>
      <c r="C216" s="266" t="s">
        <v>418</v>
      </c>
      <c r="D216" s="224"/>
      <c r="E216" s="229">
        <v>-3.3490000000000002</v>
      </c>
      <c r="F216" s="233"/>
      <c r="G216" s="233"/>
      <c r="H216" s="233"/>
      <c r="I216" s="233"/>
      <c r="J216" s="233"/>
      <c r="K216" s="233"/>
      <c r="L216" s="233"/>
      <c r="M216" s="233"/>
      <c r="N216" s="222"/>
      <c r="O216" s="222"/>
      <c r="P216" s="222"/>
      <c r="Q216" s="222"/>
      <c r="R216" s="222"/>
      <c r="S216" s="222"/>
      <c r="T216" s="223"/>
      <c r="U216" s="22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137</v>
      </c>
      <c r="AF216" s="212">
        <v>0</v>
      </c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3"/>
      <c r="B217" s="220"/>
      <c r="C217" s="266" t="s">
        <v>163</v>
      </c>
      <c r="D217" s="224"/>
      <c r="E217" s="229">
        <v>9.7200000000000006</v>
      </c>
      <c r="F217" s="233"/>
      <c r="G217" s="233"/>
      <c r="H217" s="233"/>
      <c r="I217" s="233"/>
      <c r="J217" s="233"/>
      <c r="K217" s="233"/>
      <c r="L217" s="233"/>
      <c r="M217" s="233"/>
      <c r="N217" s="222"/>
      <c r="O217" s="222"/>
      <c r="P217" s="222"/>
      <c r="Q217" s="222"/>
      <c r="R217" s="222"/>
      <c r="S217" s="222"/>
      <c r="T217" s="223"/>
      <c r="U217" s="22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 t="s">
        <v>137</v>
      </c>
      <c r="AF217" s="212">
        <v>0</v>
      </c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ht="22.5" outlineLevel="1" x14ac:dyDescent="0.2">
      <c r="A218" s="213"/>
      <c r="B218" s="220"/>
      <c r="C218" s="266" t="s">
        <v>419</v>
      </c>
      <c r="D218" s="224"/>
      <c r="E218" s="229">
        <v>6.140625</v>
      </c>
      <c r="F218" s="233"/>
      <c r="G218" s="233"/>
      <c r="H218" s="233"/>
      <c r="I218" s="233"/>
      <c r="J218" s="233"/>
      <c r="K218" s="233"/>
      <c r="L218" s="233"/>
      <c r="M218" s="233"/>
      <c r="N218" s="222"/>
      <c r="O218" s="222"/>
      <c r="P218" s="222"/>
      <c r="Q218" s="222"/>
      <c r="R218" s="222"/>
      <c r="S218" s="222"/>
      <c r="T218" s="223"/>
      <c r="U218" s="22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137</v>
      </c>
      <c r="AF218" s="212">
        <v>0</v>
      </c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3"/>
      <c r="B219" s="220"/>
      <c r="C219" s="266" t="s">
        <v>420</v>
      </c>
      <c r="D219" s="224"/>
      <c r="E219" s="229">
        <v>54.453749999999999</v>
      </c>
      <c r="F219" s="233"/>
      <c r="G219" s="233"/>
      <c r="H219" s="233"/>
      <c r="I219" s="233"/>
      <c r="J219" s="233"/>
      <c r="K219" s="233"/>
      <c r="L219" s="233"/>
      <c r="M219" s="233"/>
      <c r="N219" s="222"/>
      <c r="O219" s="222"/>
      <c r="P219" s="222"/>
      <c r="Q219" s="222"/>
      <c r="R219" s="222"/>
      <c r="S219" s="222"/>
      <c r="T219" s="223"/>
      <c r="U219" s="22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137</v>
      </c>
      <c r="AF219" s="212">
        <v>0</v>
      </c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3"/>
      <c r="B220" s="220"/>
      <c r="C220" s="266" t="s">
        <v>421</v>
      </c>
      <c r="D220" s="224"/>
      <c r="E220" s="229">
        <v>-6.319</v>
      </c>
      <c r="F220" s="233"/>
      <c r="G220" s="233"/>
      <c r="H220" s="233"/>
      <c r="I220" s="233"/>
      <c r="J220" s="233"/>
      <c r="K220" s="233"/>
      <c r="L220" s="233"/>
      <c r="M220" s="233"/>
      <c r="N220" s="222"/>
      <c r="O220" s="222"/>
      <c r="P220" s="222"/>
      <c r="Q220" s="222"/>
      <c r="R220" s="222"/>
      <c r="S220" s="222"/>
      <c r="T220" s="223"/>
      <c r="U220" s="22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137</v>
      </c>
      <c r="AF220" s="212">
        <v>0</v>
      </c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3"/>
      <c r="B221" s="220"/>
      <c r="C221" s="266" t="s">
        <v>422</v>
      </c>
      <c r="D221" s="224"/>
      <c r="E221" s="229">
        <v>-7.7489999999999997</v>
      </c>
      <c r="F221" s="233"/>
      <c r="G221" s="233"/>
      <c r="H221" s="233"/>
      <c r="I221" s="233"/>
      <c r="J221" s="233"/>
      <c r="K221" s="233"/>
      <c r="L221" s="233"/>
      <c r="M221" s="233"/>
      <c r="N221" s="222"/>
      <c r="O221" s="222"/>
      <c r="P221" s="222"/>
      <c r="Q221" s="222"/>
      <c r="R221" s="222"/>
      <c r="S221" s="222"/>
      <c r="T221" s="223"/>
      <c r="U221" s="22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137</v>
      </c>
      <c r="AF221" s="212">
        <v>0</v>
      </c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3"/>
      <c r="B222" s="220"/>
      <c r="C222" s="266" t="s">
        <v>423</v>
      </c>
      <c r="D222" s="224"/>
      <c r="E222" s="229">
        <v>3.9652500000000002</v>
      </c>
      <c r="F222" s="233"/>
      <c r="G222" s="233"/>
      <c r="H222" s="233"/>
      <c r="I222" s="233"/>
      <c r="J222" s="233"/>
      <c r="K222" s="233"/>
      <c r="L222" s="233"/>
      <c r="M222" s="233"/>
      <c r="N222" s="222"/>
      <c r="O222" s="222"/>
      <c r="P222" s="222"/>
      <c r="Q222" s="222"/>
      <c r="R222" s="222"/>
      <c r="S222" s="222"/>
      <c r="T222" s="223"/>
      <c r="U222" s="22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137</v>
      </c>
      <c r="AF222" s="212">
        <v>0</v>
      </c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3"/>
      <c r="B223" s="220"/>
      <c r="C223" s="266" t="s">
        <v>424</v>
      </c>
      <c r="D223" s="224"/>
      <c r="E223" s="229">
        <v>-3.1059999999999999</v>
      </c>
      <c r="F223" s="233"/>
      <c r="G223" s="233"/>
      <c r="H223" s="233"/>
      <c r="I223" s="233"/>
      <c r="J223" s="233"/>
      <c r="K223" s="233"/>
      <c r="L223" s="233"/>
      <c r="M223" s="233"/>
      <c r="N223" s="222"/>
      <c r="O223" s="222"/>
      <c r="P223" s="222"/>
      <c r="Q223" s="222"/>
      <c r="R223" s="222"/>
      <c r="S223" s="222"/>
      <c r="T223" s="223"/>
      <c r="U223" s="22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137</v>
      </c>
      <c r="AF223" s="212">
        <v>0</v>
      </c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3">
        <v>103</v>
      </c>
      <c r="B224" s="220" t="s">
        <v>425</v>
      </c>
      <c r="C224" s="265" t="s">
        <v>426</v>
      </c>
      <c r="D224" s="222" t="s">
        <v>149</v>
      </c>
      <c r="E224" s="228">
        <v>195.54</v>
      </c>
      <c r="F224" s="232"/>
      <c r="G224" s="233">
        <f>ROUND(E224*F224,2)</f>
        <v>0</v>
      </c>
      <c r="H224" s="232"/>
      <c r="I224" s="233">
        <f>ROUND(E224*H224,2)</f>
        <v>0</v>
      </c>
      <c r="J224" s="232"/>
      <c r="K224" s="233">
        <f>ROUND(E224*J224,2)</f>
        <v>0</v>
      </c>
      <c r="L224" s="233">
        <v>21</v>
      </c>
      <c r="M224" s="233">
        <f>G224*(1+L224/100)</f>
        <v>0</v>
      </c>
      <c r="N224" s="222">
        <v>6.9999999999999994E-5</v>
      </c>
      <c r="O224" s="222">
        <f>ROUND(E224*N224,5)</f>
        <v>1.3690000000000001E-2</v>
      </c>
      <c r="P224" s="222">
        <v>0</v>
      </c>
      <c r="Q224" s="222">
        <f>ROUND(E224*P224,5)</f>
        <v>0</v>
      </c>
      <c r="R224" s="222"/>
      <c r="S224" s="222"/>
      <c r="T224" s="223">
        <v>3.2480000000000002E-2</v>
      </c>
      <c r="U224" s="222">
        <f>ROUND(E224*T224,2)</f>
        <v>6.35</v>
      </c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135</v>
      </c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3">
        <v>104</v>
      </c>
      <c r="B225" s="220" t="s">
        <v>427</v>
      </c>
      <c r="C225" s="265" t="s">
        <v>428</v>
      </c>
      <c r="D225" s="222" t="s">
        <v>149</v>
      </c>
      <c r="E225" s="228">
        <v>125.96312500000001</v>
      </c>
      <c r="F225" s="232"/>
      <c r="G225" s="233">
        <f>ROUND(E225*F225,2)</f>
        <v>0</v>
      </c>
      <c r="H225" s="232"/>
      <c r="I225" s="233">
        <f>ROUND(E225*H225,2)</f>
        <v>0</v>
      </c>
      <c r="J225" s="232"/>
      <c r="K225" s="233">
        <f>ROUND(E225*J225,2)</f>
        <v>0</v>
      </c>
      <c r="L225" s="233">
        <v>21</v>
      </c>
      <c r="M225" s="233">
        <f>G225*(1+L225/100)</f>
        <v>0</v>
      </c>
      <c r="N225" s="222">
        <v>0</v>
      </c>
      <c r="O225" s="222">
        <f>ROUND(E225*N225,5)</f>
        <v>0</v>
      </c>
      <c r="P225" s="222">
        <v>0</v>
      </c>
      <c r="Q225" s="222">
        <f>ROUND(E225*P225,5)</f>
        <v>0</v>
      </c>
      <c r="R225" s="222"/>
      <c r="S225" s="222"/>
      <c r="T225" s="223">
        <v>6.9709999999999994E-2</v>
      </c>
      <c r="U225" s="222">
        <f>ROUND(E225*T225,2)</f>
        <v>8.7799999999999994</v>
      </c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135</v>
      </c>
      <c r="AF225" s="212"/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3"/>
      <c r="B226" s="220"/>
      <c r="C226" s="266" t="s">
        <v>429</v>
      </c>
      <c r="D226" s="224"/>
      <c r="E226" s="229">
        <v>20.23</v>
      </c>
      <c r="F226" s="233"/>
      <c r="G226" s="233"/>
      <c r="H226" s="233"/>
      <c r="I226" s="233"/>
      <c r="J226" s="233"/>
      <c r="K226" s="233"/>
      <c r="L226" s="233"/>
      <c r="M226" s="233"/>
      <c r="N226" s="222"/>
      <c r="O226" s="222"/>
      <c r="P226" s="222"/>
      <c r="Q226" s="222"/>
      <c r="R226" s="222"/>
      <c r="S226" s="222"/>
      <c r="T226" s="223"/>
      <c r="U226" s="22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 t="s">
        <v>137</v>
      </c>
      <c r="AF226" s="212">
        <v>0</v>
      </c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 x14ac:dyDescent="0.2">
      <c r="A227" s="213"/>
      <c r="B227" s="220"/>
      <c r="C227" s="266" t="s">
        <v>417</v>
      </c>
      <c r="D227" s="224"/>
      <c r="E227" s="229">
        <v>46.387500000000003</v>
      </c>
      <c r="F227" s="233"/>
      <c r="G227" s="233"/>
      <c r="H227" s="233"/>
      <c r="I227" s="233"/>
      <c r="J227" s="233"/>
      <c r="K227" s="233"/>
      <c r="L227" s="233"/>
      <c r="M227" s="233"/>
      <c r="N227" s="222"/>
      <c r="O227" s="222"/>
      <c r="P227" s="222"/>
      <c r="Q227" s="222"/>
      <c r="R227" s="222"/>
      <c r="S227" s="222"/>
      <c r="T227" s="223"/>
      <c r="U227" s="22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137</v>
      </c>
      <c r="AF227" s="212">
        <v>0</v>
      </c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3"/>
      <c r="B228" s="220"/>
      <c r="C228" s="266" t="s">
        <v>418</v>
      </c>
      <c r="D228" s="224"/>
      <c r="E228" s="229">
        <v>-3.3490000000000002</v>
      </c>
      <c r="F228" s="233"/>
      <c r="G228" s="233"/>
      <c r="H228" s="233"/>
      <c r="I228" s="233"/>
      <c r="J228" s="233"/>
      <c r="K228" s="233"/>
      <c r="L228" s="233"/>
      <c r="M228" s="233"/>
      <c r="N228" s="222"/>
      <c r="O228" s="222"/>
      <c r="P228" s="222"/>
      <c r="Q228" s="222"/>
      <c r="R228" s="222"/>
      <c r="S228" s="222"/>
      <c r="T228" s="223"/>
      <c r="U228" s="22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137</v>
      </c>
      <c r="AF228" s="212">
        <v>0</v>
      </c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3"/>
      <c r="B229" s="220"/>
      <c r="C229" s="266" t="s">
        <v>163</v>
      </c>
      <c r="D229" s="224"/>
      <c r="E229" s="229">
        <v>9.7200000000000006</v>
      </c>
      <c r="F229" s="233"/>
      <c r="G229" s="233"/>
      <c r="H229" s="233"/>
      <c r="I229" s="233"/>
      <c r="J229" s="233"/>
      <c r="K229" s="233"/>
      <c r="L229" s="233"/>
      <c r="M229" s="233"/>
      <c r="N229" s="222"/>
      <c r="O229" s="222"/>
      <c r="P229" s="222"/>
      <c r="Q229" s="222"/>
      <c r="R229" s="222"/>
      <c r="S229" s="222"/>
      <c r="T229" s="223"/>
      <c r="U229" s="22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137</v>
      </c>
      <c r="AF229" s="212">
        <v>0</v>
      </c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ht="22.5" outlineLevel="1" x14ac:dyDescent="0.2">
      <c r="A230" s="213"/>
      <c r="B230" s="220"/>
      <c r="C230" s="266" t="s">
        <v>419</v>
      </c>
      <c r="D230" s="224"/>
      <c r="E230" s="229">
        <v>6.140625</v>
      </c>
      <c r="F230" s="233"/>
      <c r="G230" s="233"/>
      <c r="H230" s="233"/>
      <c r="I230" s="233"/>
      <c r="J230" s="233"/>
      <c r="K230" s="233"/>
      <c r="L230" s="233"/>
      <c r="M230" s="233"/>
      <c r="N230" s="222"/>
      <c r="O230" s="222"/>
      <c r="P230" s="222"/>
      <c r="Q230" s="222"/>
      <c r="R230" s="222"/>
      <c r="S230" s="222"/>
      <c r="T230" s="223"/>
      <c r="U230" s="222"/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 t="s">
        <v>137</v>
      </c>
      <c r="AF230" s="212">
        <v>0</v>
      </c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3"/>
      <c r="B231" s="220"/>
      <c r="C231" s="266" t="s">
        <v>420</v>
      </c>
      <c r="D231" s="224"/>
      <c r="E231" s="229">
        <v>54.453749999999999</v>
      </c>
      <c r="F231" s="233"/>
      <c r="G231" s="233"/>
      <c r="H231" s="233"/>
      <c r="I231" s="233"/>
      <c r="J231" s="233"/>
      <c r="K231" s="233"/>
      <c r="L231" s="233"/>
      <c r="M231" s="233"/>
      <c r="N231" s="222"/>
      <c r="O231" s="222"/>
      <c r="P231" s="222"/>
      <c r="Q231" s="222"/>
      <c r="R231" s="222"/>
      <c r="S231" s="222"/>
      <c r="T231" s="223"/>
      <c r="U231" s="22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137</v>
      </c>
      <c r="AF231" s="212">
        <v>0</v>
      </c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3"/>
      <c r="B232" s="220"/>
      <c r="C232" s="266" t="s">
        <v>421</v>
      </c>
      <c r="D232" s="224"/>
      <c r="E232" s="229">
        <v>-6.319</v>
      </c>
      <c r="F232" s="233"/>
      <c r="G232" s="233"/>
      <c r="H232" s="233"/>
      <c r="I232" s="233"/>
      <c r="J232" s="233"/>
      <c r="K232" s="233"/>
      <c r="L232" s="233"/>
      <c r="M232" s="233"/>
      <c r="N232" s="222"/>
      <c r="O232" s="222"/>
      <c r="P232" s="222"/>
      <c r="Q232" s="222"/>
      <c r="R232" s="222"/>
      <c r="S232" s="222"/>
      <c r="T232" s="223"/>
      <c r="U232" s="22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137</v>
      </c>
      <c r="AF232" s="212">
        <v>0</v>
      </c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3"/>
      <c r="B233" s="220"/>
      <c r="C233" s="266" t="s">
        <v>422</v>
      </c>
      <c r="D233" s="224"/>
      <c r="E233" s="229">
        <v>-7.7489999999999997</v>
      </c>
      <c r="F233" s="233"/>
      <c r="G233" s="233"/>
      <c r="H233" s="233"/>
      <c r="I233" s="233"/>
      <c r="J233" s="233"/>
      <c r="K233" s="233"/>
      <c r="L233" s="233"/>
      <c r="M233" s="233"/>
      <c r="N233" s="222"/>
      <c r="O233" s="222"/>
      <c r="P233" s="222"/>
      <c r="Q233" s="222"/>
      <c r="R233" s="222"/>
      <c r="S233" s="222"/>
      <c r="T233" s="223"/>
      <c r="U233" s="222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 t="s">
        <v>137</v>
      </c>
      <c r="AF233" s="212">
        <v>0</v>
      </c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3"/>
      <c r="B234" s="220"/>
      <c r="C234" s="266" t="s">
        <v>430</v>
      </c>
      <c r="D234" s="224"/>
      <c r="E234" s="229">
        <v>6.7642499999999997</v>
      </c>
      <c r="F234" s="233"/>
      <c r="G234" s="233"/>
      <c r="H234" s="233"/>
      <c r="I234" s="233"/>
      <c r="J234" s="233"/>
      <c r="K234" s="233"/>
      <c r="L234" s="233"/>
      <c r="M234" s="233"/>
      <c r="N234" s="222"/>
      <c r="O234" s="222"/>
      <c r="P234" s="222"/>
      <c r="Q234" s="222"/>
      <c r="R234" s="222"/>
      <c r="S234" s="222"/>
      <c r="T234" s="223"/>
      <c r="U234" s="222"/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 t="s">
        <v>137</v>
      </c>
      <c r="AF234" s="212">
        <v>0</v>
      </c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3"/>
      <c r="B235" s="220"/>
      <c r="C235" s="266" t="s">
        <v>431</v>
      </c>
      <c r="D235" s="224"/>
      <c r="E235" s="229">
        <v>-0.316</v>
      </c>
      <c r="F235" s="233"/>
      <c r="G235" s="233"/>
      <c r="H235" s="233"/>
      <c r="I235" s="233"/>
      <c r="J235" s="233"/>
      <c r="K235" s="233"/>
      <c r="L235" s="233"/>
      <c r="M235" s="233"/>
      <c r="N235" s="222"/>
      <c r="O235" s="222"/>
      <c r="P235" s="222"/>
      <c r="Q235" s="222"/>
      <c r="R235" s="222"/>
      <c r="S235" s="222"/>
      <c r="T235" s="223"/>
      <c r="U235" s="22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137</v>
      </c>
      <c r="AF235" s="212">
        <v>0</v>
      </c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x14ac:dyDescent="0.2">
      <c r="A236" s="214" t="s">
        <v>130</v>
      </c>
      <c r="B236" s="221" t="s">
        <v>101</v>
      </c>
      <c r="C236" s="267" t="s">
        <v>102</v>
      </c>
      <c r="D236" s="225"/>
      <c r="E236" s="230"/>
      <c r="F236" s="234"/>
      <c r="G236" s="234">
        <f>SUMIF(AE237:AE256,"&lt;&gt;NOR",G237:G256)</f>
        <v>0</v>
      </c>
      <c r="H236" s="234"/>
      <c r="I236" s="234">
        <f>SUM(I237:I256)</f>
        <v>0</v>
      </c>
      <c r="J236" s="234"/>
      <c r="K236" s="234">
        <f>SUM(K237:K256)</f>
        <v>0</v>
      </c>
      <c r="L236" s="234"/>
      <c r="M236" s="234">
        <f>SUM(M237:M256)</f>
        <v>0</v>
      </c>
      <c r="N236" s="225"/>
      <c r="O236" s="225">
        <f>SUM(O237:O256)</f>
        <v>5.5449999999999999E-2</v>
      </c>
      <c r="P236" s="225"/>
      <c r="Q236" s="225">
        <f>SUM(Q237:Q256)</f>
        <v>0</v>
      </c>
      <c r="R236" s="225"/>
      <c r="S236" s="225"/>
      <c r="T236" s="226"/>
      <c r="U236" s="225">
        <f>SUM(U237:U256)</f>
        <v>46.25</v>
      </c>
      <c r="AE236" t="s">
        <v>131</v>
      </c>
    </row>
    <row r="237" spans="1:60" outlineLevel="1" x14ac:dyDescent="0.2">
      <c r="A237" s="213">
        <v>105</v>
      </c>
      <c r="B237" s="220" t="s">
        <v>432</v>
      </c>
      <c r="C237" s="265" t="s">
        <v>433</v>
      </c>
      <c r="D237" s="222" t="s">
        <v>156</v>
      </c>
      <c r="E237" s="228">
        <v>15</v>
      </c>
      <c r="F237" s="232"/>
      <c r="G237" s="233">
        <f>ROUND(E237*F237,2)</f>
        <v>0</v>
      </c>
      <c r="H237" s="232"/>
      <c r="I237" s="233">
        <f>ROUND(E237*H237,2)</f>
        <v>0</v>
      </c>
      <c r="J237" s="232"/>
      <c r="K237" s="233">
        <f>ROUND(E237*J237,2)</f>
        <v>0</v>
      </c>
      <c r="L237" s="233">
        <v>21</v>
      </c>
      <c r="M237" s="233">
        <f>G237*(1+L237/100)</f>
        <v>0</v>
      </c>
      <c r="N237" s="222">
        <v>0</v>
      </c>
      <c r="O237" s="222">
        <f>ROUND(E237*N237,5)</f>
        <v>0</v>
      </c>
      <c r="P237" s="222">
        <v>0</v>
      </c>
      <c r="Q237" s="222">
        <f>ROUND(E237*P237,5)</f>
        <v>0</v>
      </c>
      <c r="R237" s="222"/>
      <c r="S237" s="222"/>
      <c r="T237" s="223">
        <v>5.0500000000000003E-2</v>
      </c>
      <c r="U237" s="222">
        <f>ROUND(E237*T237,2)</f>
        <v>0.76</v>
      </c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 t="s">
        <v>135</v>
      </c>
      <c r="AF237" s="212"/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3">
        <v>106</v>
      </c>
      <c r="B238" s="220" t="s">
        <v>434</v>
      </c>
      <c r="C238" s="265" t="s">
        <v>435</v>
      </c>
      <c r="D238" s="222" t="s">
        <v>156</v>
      </c>
      <c r="E238" s="228">
        <v>10</v>
      </c>
      <c r="F238" s="232"/>
      <c r="G238" s="233">
        <f>ROUND(E238*F238,2)</f>
        <v>0</v>
      </c>
      <c r="H238" s="232"/>
      <c r="I238" s="233">
        <f>ROUND(E238*H238,2)</f>
        <v>0</v>
      </c>
      <c r="J238" s="232"/>
      <c r="K238" s="233">
        <f>ROUND(E238*J238,2)</f>
        <v>0</v>
      </c>
      <c r="L238" s="233">
        <v>21</v>
      </c>
      <c r="M238" s="233">
        <f>G238*(1+L238/100)</f>
        <v>0</v>
      </c>
      <c r="N238" s="222">
        <v>0</v>
      </c>
      <c r="O238" s="222">
        <f>ROUND(E238*N238,5)</f>
        <v>0</v>
      </c>
      <c r="P238" s="222">
        <v>0</v>
      </c>
      <c r="Q238" s="222">
        <f>ROUND(E238*P238,5)</f>
        <v>0</v>
      </c>
      <c r="R238" s="222"/>
      <c r="S238" s="222"/>
      <c r="T238" s="223">
        <v>8.2170000000000007E-2</v>
      </c>
      <c r="U238" s="222">
        <f>ROUND(E238*T238,2)</f>
        <v>0.82</v>
      </c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 t="s">
        <v>135</v>
      </c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ht="22.5" outlineLevel="1" x14ac:dyDescent="0.2">
      <c r="A239" s="213">
        <v>107</v>
      </c>
      <c r="B239" s="220" t="s">
        <v>436</v>
      </c>
      <c r="C239" s="265" t="s">
        <v>437</v>
      </c>
      <c r="D239" s="222" t="s">
        <v>156</v>
      </c>
      <c r="E239" s="228">
        <v>3</v>
      </c>
      <c r="F239" s="232"/>
      <c r="G239" s="233">
        <f>ROUND(E239*F239,2)</f>
        <v>0</v>
      </c>
      <c r="H239" s="232"/>
      <c r="I239" s="233">
        <f>ROUND(E239*H239,2)</f>
        <v>0</v>
      </c>
      <c r="J239" s="232"/>
      <c r="K239" s="233">
        <f>ROUND(E239*J239,2)</f>
        <v>0</v>
      </c>
      <c r="L239" s="233">
        <v>21</v>
      </c>
      <c r="M239" s="233">
        <f>G239*(1+L239/100)</f>
        <v>0</v>
      </c>
      <c r="N239" s="222">
        <v>4.0000000000000003E-5</v>
      </c>
      <c r="O239" s="222">
        <f>ROUND(E239*N239,5)</f>
        <v>1.2E-4</v>
      </c>
      <c r="P239" s="222">
        <v>0</v>
      </c>
      <c r="Q239" s="222">
        <f>ROUND(E239*P239,5)</f>
        <v>0</v>
      </c>
      <c r="R239" s="222"/>
      <c r="S239" s="222"/>
      <c r="T239" s="223">
        <v>0.30567</v>
      </c>
      <c r="U239" s="222">
        <f>ROUND(E239*T239,2)</f>
        <v>0.92</v>
      </c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 t="s">
        <v>135</v>
      </c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 x14ac:dyDescent="0.2">
      <c r="A240" s="213">
        <v>108</v>
      </c>
      <c r="B240" s="220" t="s">
        <v>438</v>
      </c>
      <c r="C240" s="265" t="s">
        <v>439</v>
      </c>
      <c r="D240" s="222" t="s">
        <v>156</v>
      </c>
      <c r="E240" s="228">
        <v>2</v>
      </c>
      <c r="F240" s="232"/>
      <c r="G240" s="233">
        <f>ROUND(E240*F240,2)</f>
        <v>0</v>
      </c>
      <c r="H240" s="232"/>
      <c r="I240" s="233">
        <f>ROUND(E240*H240,2)</f>
        <v>0</v>
      </c>
      <c r="J240" s="232"/>
      <c r="K240" s="233">
        <f>ROUND(E240*J240,2)</f>
        <v>0</v>
      </c>
      <c r="L240" s="233">
        <v>21</v>
      </c>
      <c r="M240" s="233">
        <f>G240*(1+L240/100)</f>
        <v>0</v>
      </c>
      <c r="N240" s="222">
        <v>4.0000000000000003E-5</v>
      </c>
      <c r="O240" s="222">
        <f>ROUND(E240*N240,5)</f>
        <v>8.0000000000000007E-5</v>
      </c>
      <c r="P240" s="222">
        <v>0</v>
      </c>
      <c r="Q240" s="222">
        <f>ROUND(E240*P240,5)</f>
        <v>0</v>
      </c>
      <c r="R240" s="222"/>
      <c r="S240" s="222"/>
      <c r="T240" s="223">
        <v>0.32667000000000002</v>
      </c>
      <c r="U240" s="222">
        <f>ROUND(E240*T240,2)</f>
        <v>0.65</v>
      </c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 t="s">
        <v>135</v>
      </c>
      <c r="AF240" s="212"/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3">
        <v>109</v>
      </c>
      <c r="B241" s="220" t="s">
        <v>440</v>
      </c>
      <c r="C241" s="265" t="s">
        <v>441</v>
      </c>
      <c r="D241" s="222" t="s">
        <v>156</v>
      </c>
      <c r="E241" s="228">
        <v>1</v>
      </c>
      <c r="F241" s="232"/>
      <c r="G241" s="233">
        <f>ROUND(E241*F241,2)</f>
        <v>0</v>
      </c>
      <c r="H241" s="232"/>
      <c r="I241" s="233">
        <f>ROUND(E241*H241,2)</f>
        <v>0</v>
      </c>
      <c r="J241" s="232"/>
      <c r="K241" s="233">
        <f>ROUND(E241*J241,2)</f>
        <v>0</v>
      </c>
      <c r="L241" s="233">
        <v>21</v>
      </c>
      <c r="M241" s="233">
        <f>G241*(1+L241/100)</f>
        <v>0</v>
      </c>
      <c r="N241" s="222">
        <v>0</v>
      </c>
      <c r="O241" s="222">
        <f>ROUND(E241*N241,5)</f>
        <v>0</v>
      </c>
      <c r="P241" s="222">
        <v>0</v>
      </c>
      <c r="Q241" s="222">
        <f>ROUND(E241*P241,5)</f>
        <v>0</v>
      </c>
      <c r="R241" s="222"/>
      <c r="S241" s="222"/>
      <c r="T241" s="223">
        <v>0.47166999999999998</v>
      </c>
      <c r="U241" s="222">
        <f>ROUND(E241*T241,2)</f>
        <v>0.47</v>
      </c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 t="s">
        <v>135</v>
      </c>
      <c r="AF241" s="212"/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3">
        <v>110</v>
      </c>
      <c r="B242" s="220" t="s">
        <v>442</v>
      </c>
      <c r="C242" s="265" t="s">
        <v>443</v>
      </c>
      <c r="D242" s="222" t="s">
        <v>156</v>
      </c>
      <c r="E242" s="228">
        <v>2</v>
      </c>
      <c r="F242" s="232"/>
      <c r="G242" s="233">
        <f>ROUND(E242*F242,2)</f>
        <v>0</v>
      </c>
      <c r="H242" s="232"/>
      <c r="I242" s="233">
        <f>ROUND(E242*H242,2)</f>
        <v>0</v>
      </c>
      <c r="J242" s="232"/>
      <c r="K242" s="233">
        <f>ROUND(E242*J242,2)</f>
        <v>0</v>
      </c>
      <c r="L242" s="233">
        <v>21</v>
      </c>
      <c r="M242" s="233">
        <f>G242*(1+L242/100)</f>
        <v>0</v>
      </c>
      <c r="N242" s="222">
        <v>0</v>
      </c>
      <c r="O242" s="222">
        <f>ROUND(E242*N242,5)</f>
        <v>0</v>
      </c>
      <c r="P242" s="222">
        <v>0</v>
      </c>
      <c r="Q242" s="222">
        <f>ROUND(E242*P242,5)</f>
        <v>0</v>
      </c>
      <c r="R242" s="222"/>
      <c r="S242" s="222"/>
      <c r="T242" s="223">
        <v>0.18967000000000001</v>
      </c>
      <c r="U242" s="222">
        <f>ROUND(E242*T242,2)</f>
        <v>0.38</v>
      </c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 t="s">
        <v>135</v>
      </c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3">
        <v>111</v>
      </c>
      <c r="B243" s="220" t="s">
        <v>444</v>
      </c>
      <c r="C243" s="265" t="s">
        <v>445</v>
      </c>
      <c r="D243" s="222" t="s">
        <v>156</v>
      </c>
      <c r="E243" s="228">
        <v>1</v>
      </c>
      <c r="F243" s="232"/>
      <c r="G243" s="233">
        <f>ROUND(E243*F243,2)</f>
        <v>0</v>
      </c>
      <c r="H243" s="232"/>
      <c r="I243" s="233">
        <f>ROUND(E243*H243,2)</f>
        <v>0</v>
      </c>
      <c r="J243" s="232"/>
      <c r="K243" s="233">
        <f>ROUND(E243*J243,2)</f>
        <v>0</v>
      </c>
      <c r="L243" s="233">
        <v>21</v>
      </c>
      <c r="M243" s="233">
        <f>G243*(1+L243/100)</f>
        <v>0</v>
      </c>
      <c r="N243" s="222">
        <v>0</v>
      </c>
      <c r="O243" s="222">
        <f>ROUND(E243*N243,5)</f>
        <v>0</v>
      </c>
      <c r="P243" s="222">
        <v>0</v>
      </c>
      <c r="Q243" s="222">
        <f>ROUND(E243*P243,5)</f>
        <v>0</v>
      </c>
      <c r="R243" s="222"/>
      <c r="S243" s="222"/>
      <c r="T243" s="223">
        <v>0.71682999999999997</v>
      </c>
      <c r="U243" s="222">
        <f>ROUND(E243*T243,2)</f>
        <v>0.72</v>
      </c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135</v>
      </c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2.5" outlineLevel="1" x14ac:dyDescent="0.2">
      <c r="A244" s="213">
        <v>112</v>
      </c>
      <c r="B244" s="220" t="s">
        <v>446</v>
      </c>
      <c r="C244" s="265" t="s">
        <v>447</v>
      </c>
      <c r="D244" s="222" t="s">
        <v>156</v>
      </c>
      <c r="E244" s="228">
        <v>1</v>
      </c>
      <c r="F244" s="232"/>
      <c r="G244" s="233">
        <f>ROUND(E244*F244,2)</f>
        <v>0</v>
      </c>
      <c r="H244" s="232"/>
      <c r="I244" s="233">
        <f>ROUND(E244*H244,2)</f>
        <v>0</v>
      </c>
      <c r="J244" s="232"/>
      <c r="K244" s="233">
        <f>ROUND(E244*J244,2)</f>
        <v>0</v>
      </c>
      <c r="L244" s="233">
        <v>21</v>
      </c>
      <c r="M244" s="233">
        <f>G244*(1+L244/100)</f>
        <v>0</v>
      </c>
      <c r="N244" s="222">
        <v>0</v>
      </c>
      <c r="O244" s="222">
        <f>ROUND(E244*N244,5)</f>
        <v>0</v>
      </c>
      <c r="P244" s="222">
        <v>0</v>
      </c>
      <c r="Q244" s="222">
        <f>ROUND(E244*P244,5)</f>
        <v>0</v>
      </c>
      <c r="R244" s="222"/>
      <c r="S244" s="222"/>
      <c r="T244" s="223">
        <v>1</v>
      </c>
      <c r="U244" s="222">
        <f>ROUND(E244*T244,2)</f>
        <v>1</v>
      </c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135</v>
      </c>
      <c r="AF244" s="212"/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3">
        <v>113</v>
      </c>
      <c r="B245" s="220" t="s">
        <v>448</v>
      </c>
      <c r="C245" s="265" t="s">
        <v>449</v>
      </c>
      <c r="D245" s="222" t="s">
        <v>156</v>
      </c>
      <c r="E245" s="228">
        <v>2</v>
      </c>
      <c r="F245" s="232"/>
      <c r="G245" s="233">
        <f>ROUND(E245*F245,2)</f>
        <v>0</v>
      </c>
      <c r="H245" s="232"/>
      <c r="I245" s="233">
        <f>ROUND(E245*H245,2)</f>
        <v>0</v>
      </c>
      <c r="J245" s="232"/>
      <c r="K245" s="233">
        <f>ROUND(E245*J245,2)</f>
        <v>0</v>
      </c>
      <c r="L245" s="233">
        <v>21</v>
      </c>
      <c r="M245" s="233">
        <f>G245*(1+L245/100)</f>
        <v>0</v>
      </c>
      <c r="N245" s="222">
        <v>0</v>
      </c>
      <c r="O245" s="222">
        <f>ROUND(E245*N245,5)</f>
        <v>0</v>
      </c>
      <c r="P245" s="222">
        <v>0</v>
      </c>
      <c r="Q245" s="222">
        <f>ROUND(E245*P245,5)</f>
        <v>0</v>
      </c>
      <c r="R245" s="222"/>
      <c r="S245" s="222"/>
      <c r="T245" s="223">
        <v>0.80117000000000005</v>
      </c>
      <c r="U245" s="222">
        <f>ROUND(E245*T245,2)</f>
        <v>1.6</v>
      </c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 t="s">
        <v>135</v>
      </c>
      <c r="AF245" s="212"/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3">
        <v>114</v>
      </c>
      <c r="B246" s="220" t="s">
        <v>450</v>
      </c>
      <c r="C246" s="265" t="s">
        <v>451</v>
      </c>
      <c r="D246" s="222" t="s">
        <v>156</v>
      </c>
      <c r="E246" s="228">
        <v>21</v>
      </c>
      <c r="F246" s="232"/>
      <c r="G246" s="233">
        <f>ROUND(E246*F246,2)</f>
        <v>0</v>
      </c>
      <c r="H246" s="232"/>
      <c r="I246" s="233">
        <f>ROUND(E246*H246,2)</f>
        <v>0</v>
      </c>
      <c r="J246" s="232"/>
      <c r="K246" s="233">
        <f>ROUND(E246*J246,2)</f>
        <v>0</v>
      </c>
      <c r="L246" s="233">
        <v>21</v>
      </c>
      <c r="M246" s="233">
        <f>G246*(1+L246/100)</f>
        <v>0</v>
      </c>
      <c r="N246" s="222">
        <v>0</v>
      </c>
      <c r="O246" s="222">
        <f>ROUND(E246*N246,5)</f>
        <v>0</v>
      </c>
      <c r="P246" s="222">
        <v>0</v>
      </c>
      <c r="Q246" s="222">
        <f>ROUND(E246*P246,5)</f>
        <v>0</v>
      </c>
      <c r="R246" s="222"/>
      <c r="S246" s="222"/>
      <c r="T246" s="223">
        <v>0.80117000000000005</v>
      </c>
      <c r="U246" s="222">
        <f>ROUND(E246*T246,2)</f>
        <v>16.82</v>
      </c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 t="s">
        <v>135</v>
      </c>
      <c r="AF246" s="212"/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2.5" outlineLevel="1" x14ac:dyDescent="0.2">
      <c r="A247" s="213">
        <v>115</v>
      </c>
      <c r="B247" s="220" t="s">
        <v>452</v>
      </c>
      <c r="C247" s="265" t="s">
        <v>453</v>
      </c>
      <c r="D247" s="222" t="s">
        <v>156</v>
      </c>
      <c r="E247" s="228">
        <v>21</v>
      </c>
      <c r="F247" s="232"/>
      <c r="G247" s="233">
        <f>ROUND(E247*F247,2)</f>
        <v>0</v>
      </c>
      <c r="H247" s="232"/>
      <c r="I247" s="233">
        <f>ROUND(E247*H247,2)</f>
        <v>0</v>
      </c>
      <c r="J247" s="232"/>
      <c r="K247" s="233">
        <f>ROUND(E247*J247,2)</f>
        <v>0</v>
      </c>
      <c r="L247" s="233">
        <v>21</v>
      </c>
      <c r="M247" s="233">
        <f>G247*(1+L247/100)</f>
        <v>0</v>
      </c>
      <c r="N247" s="222">
        <v>0</v>
      </c>
      <c r="O247" s="222">
        <f>ROUND(E247*N247,5)</f>
        <v>0</v>
      </c>
      <c r="P247" s="222">
        <v>0</v>
      </c>
      <c r="Q247" s="222">
        <f>ROUND(E247*P247,5)</f>
        <v>0</v>
      </c>
      <c r="R247" s="222"/>
      <c r="S247" s="222"/>
      <c r="T247" s="223">
        <v>0</v>
      </c>
      <c r="U247" s="222">
        <f>ROUND(E247*T247,2)</f>
        <v>0</v>
      </c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 t="s">
        <v>135</v>
      </c>
      <c r="AF247" s="212"/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3">
        <v>116</v>
      </c>
      <c r="B248" s="220" t="s">
        <v>454</v>
      </c>
      <c r="C248" s="265" t="s">
        <v>455</v>
      </c>
      <c r="D248" s="222" t="s">
        <v>156</v>
      </c>
      <c r="E248" s="228">
        <v>3</v>
      </c>
      <c r="F248" s="232"/>
      <c r="G248" s="233">
        <f>ROUND(E248*F248,2)</f>
        <v>0</v>
      </c>
      <c r="H248" s="232"/>
      <c r="I248" s="233">
        <f>ROUND(E248*H248,2)</f>
        <v>0</v>
      </c>
      <c r="J248" s="232"/>
      <c r="K248" s="233">
        <f>ROUND(E248*J248,2)</f>
        <v>0</v>
      </c>
      <c r="L248" s="233">
        <v>21</v>
      </c>
      <c r="M248" s="233">
        <f>G248*(1+L248/100)</f>
        <v>0</v>
      </c>
      <c r="N248" s="222">
        <v>0</v>
      </c>
      <c r="O248" s="222">
        <f>ROUND(E248*N248,5)</f>
        <v>0</v>
      </c>
      <c r="P248" s="222">
        <v>0</v>
      </c>
      <c r="Q248" s="222">
        <f>ROUND(E248*P248,5)</f>
        <v>0</v>
      </c>
      <c r="R248" s="222"/>
      <c r="S248" s="222"/>
      <c r="T248" s="223">
        <v>0</v>
      </c>
      <c r="U248" s="222">
        <f>ROUND(E248*T248,2)</f>
        <v>0</v>
      </c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 t="s">
        <v>135</v>
      </c>
      <c r="AF248" s="212"/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3">
        <v>117</v>
      </c>
      <c r="B249" s="220" t="s">
        <v>456</v>
      </c>
      <c r="C249" s="265" t="s">
        <v>457</v>
      </c>
      <c r="D249" s="222" t="s">
        <v>246</v>
      </c>
      <c r="E249" s="228">
        <v>45</v>
      </c>
      <c r="F249" s="232"/>
      <c r="G249" s="233">
        <f>ROUND(E249*F249,2)</f>
        <v>0</v>
      </c>
      <c r="H249" s="232"/>
      <c r="I249" s="233">
        <f>ROUND(E249*H249,2)</f>
        <v>0</v>
      </c>
      <c r="J249" s="232"/>
      <c r="K249" s="233">
        <f>ROUND(E249*J249,2)</f>
        <v>0</v>
      </c>
      <c r="L249" s="233">
        <v>21</v>
      </c>
      <c r="M249" s="233">
        <f>G249*(1+L249/100)</f>
        <v>0</v>
      </c>
      <c r="N249" s="222">
        <v>0</v>
      </c>
      <c r="O249" s="222">
        <f>ROUND(E249*N249,5)</f>
        <v>0</v>
      </c>
      <c r="P249" s="222">
        <v>0</v>
      </c>
      <c r="Q249" s="222">
        <f>ROUND(E249*P249,5)</f>
        <v>0</v>
      </c>
      <c r="R249" s="222"/>
      <c r="S249" s="222"/>
      <c r="T249" s="223">
        <v>6.4149999999999999E-2</v>
      </c>
      <c r="U249" s="222">
        <f>ROUND(E249*T249,2)</f>
        <v>2.89</v>
      </c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 t="s">
        <v>135</v>
      </c>
      <c r="AF249" s="212"/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3"/>
      <c r="B250" s="220"/>
      <c r="C250" s="266" t="s">
        <v>458</v>
      </c>
      <c r="D250" s="224"/>
      <c r="E250" s="229">
        <v>45</v>
      </c>
      <c r="F250" s="233"/>
      <c r="G250" s="233"/>
      <c r="H250" s="233"/>
      <c r="I250" s="233"/>
      <c r="J250" s="233"/>
      <c r="K250" s="233"/>
      <c r="L250" s="233"/>
      <c r="M250" s="233"/>
      <c r="N250" s="222"/>
      <c r="O250" s="222"/>
      <c r="P250" s="222"/>
      <c r="Q250" s="222"/>
      <c r="R250" s="222"/>
      <c r="S250" s="222"/>
      <c r="T250" s="223"/>
      <c r="U250" s="22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 t="s">
        <v>137</v>
      </c>
      <c r="AF250" s="212">
        <v>0</v>
      </c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3">
        <v>118</v>
      </c>
      <c r="B251" s="220" t="s">
        <v>459</v>
      </c>
      <c r="C251" s="265" t="s">
        <v>460</v>
      </c>
      <c r="D251" s="222" t="s">
        <v>246</v>
      </c>
      <c r="E251" s="228">
        <v>15</v>
      </c>
      <c r="F251" s="232"/>
      <c r="G251" s="233">
        <f>ROUND(E251*F251,2)</f>
        <v>0</v>
      </c>
      <c r="H251" s="232"/>
      <c r="I251" s="233">
        <f>ROUND(E251*H251,2)</f>
        <v>0</v>
      </c>
      <c r="J251" s="232"/>
      <c r="K251" s="233">
        <f>ROUND(E251*J251,2)</f>
        <v>0</v>
      </c>
      <c r="L251" s="233">
        <v>21</v>
      </c>
      <c r="M251" s="233">
        <f>G251*(1+L251/100)</f>
        <v>0</v>
      </c>
      <c r="N251" s="222">
        <v>0</v>
      </c>
      <c r="O251" s="222">
        <f>ROUND(E251*N251,5)</f>
        <v>0</v>
      </c>
      <c r="P251" s="222">
        <v>0</v>
      </c>
      <c r="Q251" s="222">
        <f>ROUND(E251*P251,5)</f>
        <v>0</v>
      </c>
      <c r="R251" s="222"/>
      <c r="S251" s="222"/>
      <c r="T251" s="223">
        <v>6.4149999999999999E-2</v>
      </c>
      <c r="U251" s="222">
        <f>ROUND(E251*T251,2)</f>
        <v>0.96</v>
      </c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 t="s">
        <v>135</v>
      </c>
      <c r="AF251" s="212"/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2.5" outlineLevel="1" x14ac:dyDescent="0.2">
      <c r="A252" s="213">
        <v>119</v>
      </c>
      <c r="B252" s="220" t="s">
        <v>461</v>
      </c>
      <c r="C252" s="265" t="s">
        <v>462</v>
      </c>
      <c r="D252" s="222" t="s">
        <v>246</v>
      </c>
      <c r="E252" s="228">
        <v>175</v>
      </c>
      <c r="F252" s="232"/>
      <c r="G252" s="233">
        <f>ROUND(E252*F252,2)</f>
        <v>0</v>
      </c>
      <c r="H252" s="232"/>
      <c r="I252" s="233">
        <f>ROUND(E252*H252,2)</f>
        <v>0</v>
      </c>
      <c r="J252" s="232"/>
      <c r="K252" s="233">
        <f>ROUND(E252*J252,2)</f>
        <v>0</v>
      </c>
      <c r="L252" s="233">
        <v>21</v>
      </c>
      <c r="M252" s="233">
        <f>G252*(1+L252/100)</f>
        <v>0</v>
      </c>
      <c r="N252" s="222">
        <v>9.0000000000000006E-5</v>
      </c>
      <c r="O252" s="222">
        <f>ROUND(E252*N252,5)</f>
        <v>1.575E-2</v>
      </c>
      <c r="P252" s="222">
        <v>0</v>
      </c>
      <c r="Q252" s="222">
        <f>ROUND(E252*P252,5)</f>
        <v>0</v>
      </c>
      <c r="R252" s="222"/>
      <c r="S252" s="222"/>
      <c r="T252" s="223">
        <v>6.4149999999999999E-2</v>
      </c>
      <c r="U252" s="222">
        <f>ROUND(E252*T252,2)</f>
        <v>11.23</v>
      </c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 t="s">
        <v>135</v>
      </c>
      <c r="AF252" s="212"/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ht="22.5" outlineLevel="1" x14ac:dyDescent="0.2">
      <c r="A253" s="213">
        <v>120</v>
      </c>
      <c r="B253" s="220" t="s">
        <v>463</v>
      </c>
      <c r="C253" s="265" t="s">
        <v>464</v>
      </c>
      <c r="D253" s="222" t="s">
        <v>246</v>
      </c>
      <c r="E253" s="228">
        <v>25</v>
      </c>
      <c r="F253" s="232"/>
      <c r="G253" s="233">
        <f>ROUND(E253*F253,2)</f>
        <v>0</v>
      </c>
      <c r="H253" s="232"/>
      <c r="I253" s="233">
        <f>ROUND(E253*H253,2)</f>
        <v>0</v>
      </c>
      <c r="J253" s="232"/>
      <c r="K253" s="233">
        <f>ROUND(E253*J253,2)</f>
        <v>0</v>
      </c>
      <c r="L253" s="233">
        <v>21</v>
      </c>
      <c r="M253" s="233">
        <f>G253*(1+L253/100)</f>
        <v>0</v>
      </c>
      <c r="N253" s="222">
        <v>1.3999999999999999E-4</v>
      </c>
      <c r="O253" s="222">
        <f>ROUND(E253*N253,5)</f>
        <v>3.5000000000000001E-3</v>
      </c>
      <c r="P253" s="222">
        <v>0</v>
      </c>
      <c r="Q253" s="222">
        <f>ROUND(E253*P253,5)</f>
        <v>0</v>
      </c>
      <c r="R253" s="222"/>
      <c r="S253" s="222"/>
      <c r="T253" s="223">
        <v>6.4149999999999999E-2</v>
      </c>
      <c r="U253" s="222">
        <f>ROUND(E253*T253,2)</f>
        <v>1.6</v>
      </c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 t="s">
        <v>135</v>
      </c>
      <c r="AF253" s="212"/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 x14ac:dyDescent="0.2">
      <c r="A254" s="213">
        <v>121</v>
      </c>
      <c r="B254" s="220" t="s">
        <v>465</v>
      </c>
      <c r="C254" s="265" t="s">
        <v>466</v>
      </c>
      <c r="D254" s="222" t="s">
        <v>246</v>
      </c>
      <c r="E254" s="228">
        <v>45</v>
      </c>
      <c r="F254" s="232"/>
      <c r="G254" s="233">
        <f>ROUND(E254*F254,2)</f>
        <v>0</v>
      </c>
      <c r="H254" s="232"/>
      <c r="I254" s="233">
        <f>ROUND(E254*H254,2)</f>
        <v>0</v>
      </c>
      <c r="J254" s="232"/>
      <c r="K254" s="233">
        <f>ROUND(E254*J254,2)</f>
        <v>0</v>
      </c>
      <c r="L254" s="233">
        <v>21</v>
      </c>
      <c r="M254" s="233">
        <f>G254*(1+L254/100)</f>
        <v>0</v>
      </c>
      <c r="N254" s="222">
        <v>8.0000000000000004E-4</v>
      </c>
      <c r="O254" s="222">
        <f>ROUND(E254*N254,5)</f>
        <v>3.5999999999999997E-2</v>
      </c>
      <c r="P254" s="222">
        <v>0</v>
      </c>
      <c r="Q254" s="222">
        <f>ROUND(E254*P254,5)</f>
        <v>0</v>
      </c>
      <c r="R254" s="222"/>
      <c r="S254" s="222"/>
      <c r="T254" s="223">
        <v>0.12062</v>
      </c>
      <c r="U254" s="222">
        <f>ROUND(E254*T254,2)</f>
        <v>5.43</v>
      </c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 t="s">
        <v>135</v>
      </c>
      <c r="AF254" s="212"/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3">
        <v>122</v>
      </c>
      <c r="B255" s="220" t="s">
        <v>467</v>
      </c>
      <c r="C255" s="265" t="s">
        <v>468</v>
      </c>
      <c r="D255" s="222" t="s">
        <v>194</v>
      </c>
      <c r="E255" s="228">
        <v>1</v>
      </c>
      <c r="F255" s="232"/>
      <c r="G255" s="233">
        <f>ROUND(E255*F255,2)</f>
        <v>0</v>
      </c>
      <c r="H255" s="232"/>
      <c r="I255" s="233">
        <f>ROUND(E255*H255,2)</f>
        <v>0</v>
      </c>
      <c r="J255" s="232"/>
      <c r="K255" s="233">
        <f>ROUND(E255*J255,2)</f>
        <v>0</v>
      </c>
      <c r="L255" s="233">
        <v>21</v>
      </c>
      <c r="M255" s="233">
        <f>G255*(1+L255/100)</f>
        <v>0</v>
      </c>
      <c r="N255" s="222">
        <v>0</v>
      </c>
      <c r="O255" s="222">
        <f>ROUND(E255*N255,5)</f>
        <v>0</v>
      </c>
      <c r="P255" s="222">
        <v>0</v>
      </c>
      <c r="Q255" s="222">
        <f>ROUND(E255*P255,5)</f>
        <v>0</v>
      </c>
      <c r="R255" s="222"/>
      <c r="S255" s="222"/>
      <c r="T255" s="223">
        <v>0</v>
      </c>
      <c r="U255" s="222">
        <f>ROUND(E255*T255,2)</f>
        <v>0</v>
      </c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 t="s">
        <v>135</v>
      </c>
      <c r="AF255" s="212"/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44">
        <v>123</v>
      </c>
      <c r="B256" s="245" t="s">
        <v>469</v>
      </c>
      <c r="C256" s="269" t="s">
        <v>280</v>
      </c>
      <c r="D256" s="246" t="s">
        <v>194</v>
      </c>
      <c r="E256" s="247">
        <v>1</v>
      </c>
      <c r="F256" s="248"/>
      <c r="G256" s="249">
        <f>ROUND(E256*F256,2)</f>
        <v>0</v>
      </c>
      <c r="H256" s="248"/>
      <c r="I256" s="249">
        <f>ROUND(E256*H256,2)</f>
        <v>0</v>
      </c>
      <c r="J256" s="248"/>
      <c r="K256" s="249">
        <f>ROUND(E256*J256,2)</f>
        <v>0</v>
      </c>
      <c r="L256" s="249">
        <v>21</v>
      </c>
      <c r="M256" s="249">
        <f>G256*(1+L256/100)</f>
        <v>0</v>
      </c>
      <c r="N256" s="246">
        <v>0</v>
      </c>
      <c r="O256" s="246">
        <f>ROUND(E256*N256,5)</f>
        <v>0</v>
      </c>
      <c r="P256" s="246">
        <v>0</v>
      </c>
      <c r="Q256" s="246">
        <f>ROUND(E256*P256,5)</f>
        <v>0</v>
      </c>
      <c r="R256" s="246"/>
      <c r="S256" s="246"/>
      <c r="T256" s="250">
        <v>0</v>
      </c>
      <c r="U256" s="246">
        <f>ROUND(E256*T256,2)</f>
        <v>0</v>
      </c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 t="s">
        <v>135</v>
      </c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31" x14ac:dyDescent="0.2">
      <c r="A257" s="6"/>
      <c r="B257" s="7" t="s">
        <v>479</v>
      </c>
      <c r="C257" s="270" t="s">
        <v>479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AC257">
        <v>0</v>
      </c>
      <c r="AD257">
        <v>21</v>
      </c>
    </row>
    <row r="258" spans="1:31" x14ac:dyDescent="0.2">
      <c r="A258" s="251"/>
      <c r="B258" s="252">
        <v>26</v>
      </c>
      <c r="C258" s="271" t="s">
        <v>479</v>
      </c>
      <c r="D258" s="253"/>
      <c r="E258" s="253"/>
      <c r="F258" s="253"/>
      <c r="G258" s="264">
        <f>G8+G15+G22+G35+G38+G40+G49+G69+G72+G79+G96+G107+G120+G127+G132+G134+G139+G141+G178+G189+G199+G205+G212+G236</f>
        <v>0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AC258">
        <f>SUMIF(L7:L256,AC257,G7:G256)</f>
        <v>0</v>
      </c>
      <c r="AD258">
        <f>SUMIF(L7:L256,AD257,G7:G256)</f>
        <v>0</v>
      </c>
      <c r="AE258" t="s">
        <v>480</v>
      </c>
    </row>
    <row r="259" spans="1:31" x14ac:dyDescent="0.2">
      <c r="A259" s="6"/>
      <c r="B259" s="7" t="s">
        <v>479</v>
      </c>
      <c r="C259" s="270" t="s">
        <v>479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31" x14ac:dyDescent="0.2">
      <c r="A260" s="6"/>
      <c r="B260" s="7" t="s">
        <v>479</v>
      </c>
      <c r="C260" s="270" t="s">
        <v>479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31" x14ac:dyDescent="0.2">
      <c r="A261" s="254">
        <v>33</v>
      </c>
      <c r="B261" s="254"/>
      <c r="C261" s="272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31" x14ac:dyDescent="0.2">
      <c r="A262" s="255"/>
      <c r="B262" s="256"/>
      <c r="C262" s="273"/>
      <c r="D262" s="256"/>
      <c r="E262" s="256"/>
      <c r="F262" s="256"/>
      <c r="G262" s="25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AE262" t="s">
        <v>481</v>
      </c>
    </row>
    <row r="263" spans="1:31" x14ac:dyDescent="0.2">
      <c r="A263" s="258"/>
      <c r="B263" s="259"/>
      <c r="C263" s="274"/>
      <c r="D263" s="259"/>
      <c r="E263" s="259"/>
      <c r="F263" s="259"/>
      <c r="G263" s="260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31" x14ac:dyDescent="0.2">
      <c r="A264" s="258"/>
      <c r="B264" s="259"/>
      <c r="C264" s="274"/>
      <c r="D264" s="259"/>
      <c r="E264" s="259"/>
      <c r="F264" s="259"/>
      <c r="G264" s="260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31" x14ac:dyDescent="0.2">
      <c r="A265" s="258"/>
      <c r="B265" s="259"/>
      <c r="C265" s="274"/>
      <c r="D265" s="259"/>
      <c r="E265" s="259"/>
      <c r="F265" s="259"/>
      <c r="G265" s="260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31" x14ac:dyDescent="0.2">
      <c r="A266" s="261"/>
      <c r="B266" s="262"/>
      <c r="C266" s="275"/>
      <c r="D266" s="262"/>
      <c r="E266" s="262"/>
      <c r="F266" s="262"/>
      <c r="G266" s="263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31" x14ac:dyDescent="0.2">
      <c r="A267" s="6"/>
      <c r="B267" s="7" t="s">
        <v>479</v>
      </c>
      <c r="C267" s="270" t="s">
        <v>479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31" x14ac:dyDescent="0.2">
      <c r="C268" s="276"/>
      <c r="AE268" t="s">
        <v>482</v>
      </c>
    </row>
  </sheetData>
  <mergeCells count="22">
    <mergeCell ref="C94:G94"/>
    <mergeCell ref="C195:G195"/>
    <mergeCell ref="A261:C261"/>
    <mergeCell ref="A262:G266"/>
    <mergeCell ref="C88:G88"/>
    <mergeCell ref="C89:G89"/>
    <mergeCell ref="C90:G90"/>
    <mergeCell ref="C91:G91"/>
    <mergeCell ref="C92:G92"/>
    <mergeCell ref="C93:G93"/>
    <mergeCell ref="C77:G77"/>
    <mergeCell ref="C78:G78"/>
    <mergeCell ref="C84:G84"/>
    <mergeCell ref="C85:G85"/>
    <mergeCell ref="C86:G86"/>
    <mergeCell ref="C87:G87"/>
    <mergeCell ref="A1:G1"/>
    <mergeCell ref="C2:G2"/>
    <mergeCell ref="C3:G3"/>
    <mergeCell ref="C4:G4"/>
    <mergeCell ref="C75:G75"/>
    <mergeCell ref="C76:G76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2017-09-18T09:34:15Z</dcterms:modified>
</cp:coreProperties>
</file>