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Pol'!$A$1:$U$247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9" i="1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G39"/>
  <c r="F39"/>
  <c r="G237" i="12"/>
  <c r="AC237"/>
  <c r="AD237"/>
  <c r="G9"/>
  <c r="I9"/>
  <c r="I8" s="1"/>
  <c r="K9"/>
  <c r="M9"/>
  <c r="O9"/>
  <c r="Q9"/>
  <c r="Q8" s="1"/>
  <c r="U9"/>
  <c r="G13"/>
  <c r="M13" s="1"/>
  <c r="I13"/>
  <c r="K13"/>
  <c r="K8" s="1"/>
  <c r="O13"/>
  <c r="O8" s="1"/>
  <c r="Q13"/>
  <c r="U13"/>
  <c r="U8" s="1"/>
  <c r="I14"/>
  <c r="Q14"/>
  <c r="G15"/>
  <c r="G14" s="1"/>
  <c r="I15"/>
  <c r="K15"/>
  <c r="K14" s="1"/>
  <c r="O15"/>
  <c r="O14" s="1"/>
  <c r="Q15"/>
  <c r="U15"/>
  <c r="U14" s="1"/>
  <c r="G17"/>
  <c r="G16" s="1"/>
  <c r="I17"/>
  <c r="K17"/>
  <c r="K16" s="1"/>
  <c r="O17"/>
  <c r="O16" s="1"/>
  <c r="Q17"/>
  <c r="U17"/>
  <c r="U16" s="1"/>
  <c r="G19"/>
  <c r="I19"/>
  <c r="I16" s="1"/>
  <c r="K19"/>
  <c r="M19"/>
  <c r="O19"/>
  <c r="Q19"/>
  <c r="Q16" s="1"/>
  <c r="U19"/>
  <c r="G21"/>
  <c r="M21" s="1"/>
  <c r="I21"/>
  <c r="K21"/>
  <c r="O21"/>
  <c r="Q21"/>
  <c r="U21"/>
  <c r="G23"/>
  <c r="I23"/>
  <c r="K23"/>
  <c r="M23"/>
  <c r="O23"/>
  <c r="Q23"/>
  <c r="U23"/>
  <c r="G25"/>
  <c r="M25" s="1"/>
  <c r="I25"/>
  <c r="K25"/>
  <c r="O25"/>
  <c r="Q25"/>
  <c r="U25"/>
  <c r="G27"/>
  <c r="I27"/>
  <c r="K27"/>
  <c r="M27"/>
  <c r="O27"/>
  <c r="Q27"/>
  <c r="U27"/>
  <c r="G29"/>
  <c r="M29" s="1"/>
  <c r="I29"/>
  <c r="K29"/>
  <c r="O29"/>
  <c r="Q29"/>
  <c r="U29"/>
  <c r="I31"/>
  <c r="Q31"/>
  <c r="G32"/>
  <c r="G31" s="1"/>
  <c r="I32"/>
  <c r="K32"/>
  <c r="K31" s="1"/>
  <c r="O32"/>
  <c r="O31" s="1"/>
  <c r="Q32"/>
  <c r="U32"/>
  <c r="U31" s="1"/>
  <c r="G35"/>
  <c r="G34" s="1"/>
  <c r="I35"/>
  <c r="K35"/>
  <c r="K34" s="1"/>
  <c r="O35"/>
  <c r="O34" s="1"/>
  <c r="Q35"/>
  <c r="U35"/>
  <c r="U34" s="1"/>
  <c r="G36"/>
  <c r="I36"/>
  <c r="I34" s="1"/>
  <c r="K36"/>
  <c r="M36"/>
  <c r="O36"/>
  <c r="Q36"/>
  <c r="Q34" s="1"/>
  <c r="U36"/>
  <c r="G38"/>
  <c r="M38" s="1"/>
  <c r="I38"/>
  <c r="K38"/>
  <c r="O38"/>
  <c r="Q38"/>
  <c r="U38"/>
  <c r="G41"/>
  <c r="G40" s="1"/>
  <c r="I41"/>
  <c r="K41"/>
  <c r="K40" s="1"/>
  <c r="O41"/>
  <c r="O40" s="1"/>
  <c r="Q41"/>
  <c r="U41"/>
  <c r="U40" s="1"/>
  <c r="G44"/>
  <c r="I44"/>
  <c r="I40" s="1"/>
  <c r="K44"/>
  <c r="M44"/>
  <c r="O44"/>
  <c r="Q44"/>
  <c r="Q40" s="1"/>
  <c r="U44"/>
  <c r="G46"/>
  <c r="M46" s="1"/>
  <c r="I46"/>
  <c r="K46"/>
  <c r="O46"/>
  <c r="Q46"/>
  <c r="U46"/>
  <c r="G49"/>
  <c r="G48" s="1"/>
  <c r="I49"/>
  <c r="K49"/>
  <c r="K48" s="1"/>
  <c r="O49"/>
  <c r="O48" s="1"/>
  <c r="Q49"/>
  <c r="U49"/>
  <c r="U48" s="1"/>
  <c r="G52"/>
  <c r="I52"/>
  <c r="I48" s="1"/>
  <c r="K52"/>
  <c r="M52"/>
  <c r="O52"/>
  <c r="Q52"/>
  <c r="Q48" s="1"/>
  <c r="U52"/>
  <c r="G55"/>
  <c r="M55" s="1"/>
  <c r="I55"/>
  <c r="K55"/>
  <c r="O55"/>
  <c r="Q55"/>
  <c r="U55"/>
  <c r="G58"/>
  <c r="I58"/>
  <c r="K58"/>
  <c r="M58"/>
  <c r="O58"/>
  <c r="Q58"/>
  <c r="U58"/>
  <c r="G61"/>
  <c r="M61" s="1"/>
  <c r="I61"/>
  <c r="K61"/>
  <c r="O61"/>
  <c r="Q61"/>
  <c r="U61"/>
  <c r="G63"/>
  <c r="I63"/>
  <c r="K63"/>
  <c r="M63"/>
  <c r="O63"/>
  <c r="Q63"/>
  <c r="U63"/>
  <c r="G65"/>
  <c r="M65" s="1"/>
  <c r="I65"/>
  <c r="K65"/>
  <c r="O65"/>
  <c r="Q65"/>
  <c r="U65"/>
  <c r="G66"/>
  <c r="I66"/>
  <c r="K66"/>
  <c r="M66"/>
  <c r="O66"/>
  <c r="Q66"/>
  <c r="U66"/>
  <c r="G68"/>
  <c r="M68" s="1"/>
  <c r="I68"/>
  <c r="K68"/>
  <c r="O68"/>
  <c r="Q68"/>
  <c r="U68"/>
  <c r="G69"/>
  <c r="I69"/>
  <c r="K69"/>
  <c r="M69"/>
  <c r="O69"/>
  <c r="Q69"/>
  <c r="U69"/>
  <c r="G71"/>
  <c r="M71" s="1"/>
  <c r="I71"/>
  <c r="K71"/>
  <c r="O71"/>
  <c r="Q71"/>
  <c r="U71"/>
  <c r="I73"/>
  <c r="Q73"/>
  <c r="G74"/>
  <c r="G73" s="1"/>
  <c r="I74"/>
  <c r="K74"/>
  <c r="K73" s="1"/>
  <c r="O74"/>
  <c r="O73" s="1"/>
  <c r="Q74"/>
  <c r="U74"/>
  <c r="U73" s="1"/>
  <c r="I77"/>
  <c r="Q77"/>
  <c r="G78"/>
  <c r="G77" s="1"/>
  <c r="I78"/>
  <c r="K78"/>
  <c r="K77" s="1"/>
  <c r="O78"/>
  <c r="O77" s="1"/>
  <c r="Q78"/>
  <c r="U78"/>
  <c r="U77" s="1"/>
  <c r="G82"/>
  <c r="G81" s="1"/>
  <c r="I82"/>
  <c r="K82"/>
  <c r="K81" s="1"/>
  <c r="O82"/>
  <c r="O81" s="1"/>
  <c r="Q82"/>
  <c r="U82"/>
  <c r="U81" s="1"/>
  <c r="G84"/>
  <c r="I84"/>
  <c r="I81" s="1"/>
  <c r="K84"/>
  <c r="M84"/>
  <c r="O84"/>
  <c r="Q84"/>
  <c r="Q81" s="1"/>
  <c r="U84"/>
  <c r="G86"/>
  <c r="M86" s="1"/>
  <c r="I86"/>
  <c r="K86"/>
  <c r="O86"/>
  <c r="Q86"/>
  <c r="U86"/>
  <c r="G88"/>
  <c r="I88"/>
  <c r="K88"/>
  <c r="M88"/>
  <c r="O88"/>
  <c r="Q88"/>
  <c r="U88"/>
  <c r="G92"/>
  <c r="M92" s="1"/>
  <c r="I92"/>
  <c r="K92"/>
  <c r="O92"/>
  <c r="Q92"/>
  <c r="U92"/>
  <c r="G94"/>
  <c r="I94"/>
  <c r="K94"/>
  <c r="M94"/>
  <c r="O94"/>
  <c r="Q94"/>
  <c r="U94"/>
  <c r="G96"/>
  <c r="M96" s="1"/>
  <c r="I96"/>
  <c r="K96"/>
  <c r="O96"/>
  <c r="Q96"/>
  <c r="U96"/>
  <c r="G98"/>
  <c r="I98"/>
  <c r="K98"/>
  <c r="M98"/>
  <c r="O98"/>
  <c r="Q98"/>
  <c r="U98"/>
  <c r="G100"/>
  <c r="M100" s="1"/>
  <c r="I100"/>
  <c r="K100"/>
  <c r="O100"/>
  <c r="Q100"/>
  <c r="U100"/>
  <c r="G101"/>
  <c r="I101"/>
  <c r="K101"/>
  <c r="M101"/>
  <c r="O101"/>
  <c r="Q101"/>
  <c r="U101"/>
  <c r="G104"/>
  <c r="I104"/>
  <c r="I103" s="1"/>
  <c r="K104"/>
  <c r="M104"/>
  <c r="O104"/>
  <c r="Q104"/>
  <c r="Q103" s="1"/>
  <c r="U104"/>
  <c r="G110"/>
  <c r="M110" s="1"/>
  <c r="I110"/>
  <c r="K110"/>
  <c r="K103" s="1"/>
  <c r="O110"/>
  <c r="O103" s="1"/>
  <c r="Q110"/>
  <c r="U110"/>
  <c r="U103" s="1"/>
  <c r="G112"/>
  <c r="I112"/>
  <c r="K112"/>
  <c r="M112"/>
  <c r="O112"/>
  <c r="Q112"/>
  <c r="U112"/>
  <c r="G113"/>
  <c r="M113" s="1"/>
  <c r="I113"/>
  <c r="K113"/>
  <c r="O113"/>
  <c r="Q113"/>
  <c r="U113"/>
  <c r="G114"/>
  <c r="I114"/>
  <c r="K114"/>
  <c r="M114"/>
  <c r="O114"/>
  <c r="Q114"/>
  <c r="U114"/>
  <c r="G116"/>
  <c r="M116" s="1"/>
  <c r="I116"/>
  <c r="K116"/>
  <c r="O116"/>
  <c r="Q116"/>
  <c r="U116"/>
  <c r="G119"/>
  <c r="G118" s="1"/>
  <c r="I119"/>
  <c r="K119"/>
  <c r="K118" s="1"/>
  <c r="O119"/>
  <c r="O118" s="1"/>
  <c r="Q119"/>
  <c r="U119"/>
  <c r="U118" s="1"/>
  <c r="G120"/>
  <c r="I120"/>
  <c r="I118" s="1"/>
  <c r="K120"/>
  <c r="M120"/>
  <c r="O120"/>
  <c r="Q120"/>
  <c r="Q118" s="1"/>
  <c r="U120"/>
  <c r="G121"/>
  <c r="M121" s="1"/>
  <c r="I121"/>
  <c r="K121"/>
  <c r="O121"/>
  <c r="Q121"/>
  <c r="U121"/>
  <c r="G122"/>
  <c r="I122"/>
  <c r="K122"/>
  <c r="M122"/>
  <c r="O122"/>
  <c r="Q122"/>
  <c r="U122"/>
  <c r="G123"/>
  <c r="M123" s="1"/>
  <c r="I123"/>
  <c r="K123"/>
  <c r="O123"/>
  <c r="Q123"/>
  <c r="U123"/>
  <c r="G124"/>
  <c r="I124"/>
  <c r="K124"/>
  <c r="M124"/>
  <c r="O124"/>
  <c r="Q124"/>
  <c r="U124"/>
  <c r="G125"/>
  <c r="M125" s="1"/>
  <c r="I125"/>
  <c r="K125"/>
  <c r="O125"/>
  <c r="Q125"/>
  <c r="U125"/>
  <c r="G126"/>
  <c r="I126"/>
  <c r="K126"/>
  <c r="M126"/>
  <c r="O126"/>
  <c r="Q126"/>
  <c r="U126"/>
  <c r="G127"/>
  <c r="M127" s="1"/>
  <c r="I127"/>
  <c r="K127"/>
  <c r="O127"/>
  <c r="Q127"/>
  <c r="U127"/>
  <c r="G128"/>
  <c r="I128"/>
  <c r="K128"/>
  <c r="M128"/>
  <c r="O128"/>
  <c r="Q128"/>
  <c r="U128"/>
  <c r="G129"/>
  <c r="M129" s="1"/>
  <c r="I129"/>
  <c r="K129"/>
  <c r="O129"/>
  <c r="Q129"/>
  <c r="U129"/>
  <c r="G130"/>
  <c r="I130"/>
  <c r="K130"/>
  <c r="M130"/>
  <c r="O130"/>
  <c r="Q130"/>
  <c r="U130"/>
  <c r="G131"/>
  <c r="M131" s="1"/>
  <c r="I131"/>
  <c r="K131"/>
  <c r="O131"/>
  <c r="Q131"/>
  <c r="U131"/>
  <c r="G132"/>
  <c r="I132"/>
  <c r="K132"/>
  <c r="M132"/>
  <c r="O132"/>
  <c r="Q132"/>
  <c r="U132"/>
  <c r="G134"/>
  <c r="I134"/>
  <c r="I133" s="1"/>
  <c r="K134"/>
  <c r="M134"/>
  <c r="O134"/>
  <c r="Q134"/>
  <c r="Q133" s="1"/>
  <c r="U134"/>
  <c r="G136"/>
  <c r="M136" s="1"/>
  <c r="I136"/>
  <c r="K136"/>
  <c r="K133" s="1"/>
  <c r="O136"/>
  <c r="O133" s="1"/>
  <c r="Q136"/>
  <c r="U136"/>
  <c r="U133" s="1"/>
  <c r="G138"/>
  <c r="I138"/>
  <c r="K138"/>
  <c r="M138"/>
  <c r="O138"/>
  <c r="Q138"/>
  <c r="U138"/>
  <c r="G140"/>
  <c r="M140" s="1"/>
  <c r="I140"/>
  <c r="K140"/>
  <c r="O140"/>
  <c r="Q140"/>
  <c r="U140"/>
  <c r="G142"/>
  <c r="I142"/>
  <c r="K142"/>
  <c r="M142"/>
  <c r="O142"/>
  <c r="Q142"/>
  <c r="U142"/>
  <c r="G144"/>
  <c r="M144" s="1"/>
  <c r="I144"/>
  <c r="K144"/>
  <c r="O144"/>
  <c r="Q144"/>
  <c r="U144"/>
  <c r="I146"/>
  <c r="Q146"/>
  <c r="G147"/>
  <c r="G146" s="1"/>
  <c r="I147"/>
  <c r="K147"/>
  <c r="K146" s="1"/>
  <c r="O147"/>
  <c r="O146" s="1"/>
  <c r="Q147"/>
  <c r="U147"/>
  <c r="U146" s="1"/>
  <c r="G150"/>
  <c r="G149" s="1"/>
  <c r="I150"/>
  <c r="K150"/>
  <c r="K149" s="1"/>
  <c r="O150"/>
  <c r="O149" s="1"/>
  <c r="Q150"/>
  <c r="U150"/>
  <c r="U149" s="1"/>
  <c r="G152"/>
  <c r="I152"/>
  <c r="I149" s="1"/>
  <c r="K152"/>
  <c r="M152"/>
  <c r="O152"/>
  <c r="Q152"/>
  <c r="Q149" s="1"/>
  <c r="U152"/>
  <c r="G154"/>
  <c r="M154" s="1"/>
  <c r="I154"/>
  <c r="K154"/>
  <c r="O154"/>
  <c r="Q154"/>
  <c r="U154"/>
  <c r="G156"/>
  <c r="I156"/>
  <c r="K156"/>
  <c r="M156"/>
  <c r="O156"/>
  <c r="Q156"/>
  <c r="U156"/>
  <c r="G158"/>
  <c r="M158" s="1"/>
  <c r="I158"/>
  <c r="K158"/>
  <c r="O158"/>
  <c r="Q158"/>
  <c r="U158"/>
  <c r="G160"/>
  <c r="I160"/>
  <c r="K160"/>
  <c r="M160"/>
  <c r="O160"/>
  <c r="Q160"/>
  <c r="U160"/>
  <c r="G161"/>
  <c r="G162"/>
  <c r="I162"/>
  <c r="I161" s="1"/>
  <c r="K162"/>
  <c r="M162"/>
  <c r="O162"/>
  <c r="Q162"/>
  <c r="Q161" s="1"/>
  <c r="U162"/>
  <c r="G163"/>
  <c r="M163" s="1"/>
  <c r="I163"/>
  <c r="K163"/>
  <c r="K161" s="1"/>
  <c r="O163"/>
  <c r="O161" s="1"/>
  <c r="Q163"/>
  <c r="U163"/>
  <c r="U161" s="1"/>
  <c r="G164"/>
  <c r="I164"/>
  <c r="K164"/>
  <c r="M164"/>
  <c r="O164"/>
  <c r="Q164"/>
  <c r="U164"/>
  <c r="G166"/>
  <c r="I166"/>
  <c r="I165" s="1"/>
  <c r="K166"/>
  <c r="M166"/>
  <c r="O166"/>
  <c r="Q166"/>
  <c r="Q165" s="1"/>
  <c r="U166"/>
  <c r="G170"/>
  <c r="M170" s="1"/>
  <c r="I170"/>
  <c r="K170"/>
  <c r="K165" s="1"/>
  <c r="O170"/>
  <c r="O165" s="1"/>
  <c r="Q170"/>
  <c r="U170"/>
  <c r="U165" s="1"/>
  <c r="G172"/>
  <c r="I172"/>
  <c r="K172"/>
  <c r="M172"/>
  <c r="O172"/>
  <c r="Q172"/>
  <c r="U172"/>
  <c r="G173"/>
  <c r="M173" s="1"/>
  <c r="I173"/>
  <c r="K173"/>
  <c r="O173"/>
  <c r="Q173"/>
  <c r="U173"/>
  <c r="G177"/>
  <c r="G176" s="1"/>
  <c r="I177"/>
  <c r="K177"/>
  <c r="K176" s="1"/>
  <c r="O177"/>
  <c r="O176" s="1"/>
  <c r="Q177"/>
  <c r="U177"/>
  <c r="U176" s="1"/>
  <c r="G178"/>
  <c r="I178"/>
  <c r="I176" s="1"/>
  <c r="K178"/>
  <c r="M178"/>
  <c r="O178"/>
  <c r="Q178"/>
  <c r="Q176" s="1"/>
  <c r="U178"/>
  <c r="G179"/>
  <c r="G180"/>
  <c r="I180"/>
  <c r="I179" s="1"/>
  <c r="K180"/>
  <c r="M180"/>
  <c r="O180"/>
  <c r="Q180"/>
  <c r="Q179" s="1"/>
  <c r="U180"/>
  <c r="G185"/>
  <c r="M185" s="1"/>
  <c r="I185"/>
  <c r="K185"/>
  <c r="K179" s="1"/>
  <c r="O185"/>
  <c r="O179" s="1"/>
  <c r="Q185"/>
  <c r="U185"/>
  <c r="U179" s="1"/>
  <c r="G188"/>
  <c r="G187" s="1"/>
  <c r="I188"/>
  <c r="K188"/>
  <c r="K187" s="1"/>
  <c r="O188"/>
  <c r="O187" s="1"/>
  <c r="Q188"/>
  <c r="U188"/>
  <c r="U187" s="1"/>
  <c r="G190"/>
  <c r="I190"/>
  <c r="I187" s="1"/>
  <c r="K190"/>
  <c r="M190"/>
  <c r="O190"/>
  <c r="Q190"/>
  <c r="Q187" s="1"/>
  <c r="U190"/>
  <c r="G192"/>
  <c r="K192"/>
  <c r="O192"/>
  <c r="U192"/>
  <c r="G193"/>
  <c r="I193"/>
  <c r="I192" s="1"/>
  <c r="K193"/>
  <c r="M193"/>
  <c r="M192" s="1"/>
  <c r="O193"/>
  <c r="Q193"/>
  <c r="Q192" s="1"/>
  <c r="U193"/>
  <c r="G217"/>
  <c r="I217"/>
  <c r="I216" s="1"/>
  <c r="K217"/>
  <c r="M217"/>
  <c r="O217"/>
  <c r="Q217"/>
  <c r="Q216" s="1"/>
  <c r="U217"/>
  <c r="G219"/>
  <c r="M219" s="1"/>
  <c r="I219"/>
  <c r="K219"/>
  <c r="K216" s="1"/>
  <c r="O219"/>
  <c r="O216" s="1"/>
  <c r="Q219"/>
  <c r="U219"/>
  <c r="U216" s="1"/>
  <c r="G220"/>
  <c r="I220"/>
  <c r="K220"/>
  <c r="M220"/>
  <c r="O220"/>
  <c r="Q220"/>
  <c r="U220"/>
  <c r="G223"/>
  <c r="M223" s="1"/>
  <c r="I223"/>
  <c r="K223"/>
  <c r="O223"/>
  <c r="Q223"/>
  <c r="U223"/>
  <c r="G224"/>
  <c r="I224"/>
  <c r="K224"/>
  <c r="M224"/>
  <c r="O224"/>
  <c r="Q224"/>
  <c r="U224"/>
  <c r="G225"/>
  <c r="M225" s="1"/>
  <c r="I225"/>
  <c r="K225"/>
  <c r="O225"/>
  <c r="Q225"/>
  <c r="U225"/>
  <c r="G227"/>
  <c r="I227"/>
  <c r="K227"/>
  <c r="M227"/>
  <c r="O227"/>
  <c r="Q227"/>
  <c r="U227"/>
  <c r="G229"/>
  <c r="M229" s="1"/>
  <c r="I229"/>
  <c r="K229"/>
  <c r="O229"/>
  <c r="Q229"/>
  <c r="U229"/>
  <c r="G231"/>
  <c r="I231"/>
  <c r="K231"/>
  <c r="M231"/>
  <c r="O231"/>
  <c r="Q231"/>
  <c r="U231"/>
  <c r="G232"/>
  <c r="M232" s="1"/>
  <c r="I232"/>
  <c r="K232"/>
  <c r="O232"/>
  <c r="Q232"/>
  <c r="U232"/>
  <c r="G233"/>
  <c r="I233"/>
  <c r="K233"/>
  <c r="M233"/>
  <c r="O233"/>
  <c r="Q233"/>
  <c r="U233"/>
  <c r="G234"/>
  <c r="K234"/>
  <c r="O234"/>
  <c r="U234"/>
  <c r="G235"/>
  <c r="I235"/>
  <c r="I234" s="1"/>
  <c r="K235"/>
  <c r="M235"/>
  <c r="M234" s="1"/>
  <c r="O235"/>
  <c r="Q235"/>
  <c r="Q234" s="1"/>
  <c r="U235"/>
  <c r="I20" i="1"/>
  <c r="I19"/>
  <c r="I18"/>
  <c r="I17"/>
  <c r="I16"/>
  <c r="I70"/>
  <c r="G27"/>
  <c r="F40"/>
  <c r="G23" s="1"/>
  <c r="G40"/>
  <c r="G25" s="1"/>
  <c r="G26" s="1"/>
  <c r="H39"/>
  <c r="H40" s="1"/>
  <c r="J28"/>
  <c r="J26"/>
  <c r="G38"/>
  <c r="F38"/>
  <c r="H32"/>
  <c r="J23"/>
  <c r="J24"/>
  <c r="J25"/>
  <c r="J27"/>
  <c r="E24"/>
  <c r="E26"/>
  <c r="G24" l="1"/>
  <c r="G29" s="1"/>
  <c r="G28"/>
  <c r="M179" i="12"/>
  <c r="M165"/>
  <c r="M161"/>
  <c r="M216"/>
  <c r="M133"/>
  <c r="M103"/>
  <c r="M8"/>
  <c r="G133"/>
  <c r="G8"/>
  <c r="G216"/>
  <c r="G165"/>
  <c r="G103"/>
  <c r="M188"/>
  <c r="M187" s="1"/>
  <c r="M177"/>
  <c r="M176" s="1"/>
  <c r="M150"/>
  <c r="M149" s="1"/>
  <c r="M147"/>
  <c r="M146" s="1"/>
  <c r="M119"/>
  <c r="M118" s="1"/>
  <c r="M82"/>
  <c r="M81" s="1"/>
  <c r="M78"/>
  <c r="M77" s="1"/>
  <c r="M74"/>
  <c r="M73" s="1"/>
  <c r="M49"/>
  <c r="M48" s="1"/>
  <c r="M41"/>
  <c r="M40" s="1"/>
  <c r="M35"/>
  <c r="M34" s="1"/>
  <c r="M32"/>
  <c r="M31" s="1"/>
  <c r="M17"/>
  <c r="M16" s="1"/>
  <c r="M15"/>
  <c r="M14" s="1"/>
  <c r="I21" i="1"/>
  <c r="I39"/>
  <c r="I40" s="1"/>
  <c r="J39" s="1"/>
  <c r="J4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<sst xmlns="http://schemas.openxmlformats.org/spreadsheetml/2006/main" count="887" uniqueCount="426">
  <si>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</si>
  <si>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</si>
  <si>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</si>
  <si>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</si>
  <si>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</si>
  <si>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</si>
  <si>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</si>
  <si>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</si>
  <si>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</si>
  <si>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</si>
  <si>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</si>
  <si>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</si>
  <si>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</si>
  <si>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</si>
  <si>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</si>
  <si>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</si>
  <si>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</si>
  <si>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</si>
  <si>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</si>
  <si>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</si>
  <si>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</si>
  <si>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</si>
  <si>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</si>
  <si>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</si>
  <si>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</si>
  <si>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</si>
  <si>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</si>
  <si>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</si>
  <si>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</si>
  <si>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</si>
  <si>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</si>
  <si>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</si>
  <si>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</si>
  <si>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</si>
  <si>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</si>
  <si>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</si>
  <si>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</si>
  <si>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</si>
  <si>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</si>
  <si>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</si>
  <si>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</si>
  <si>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</si>
  <si>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</si>
  <si>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MŠ Masarykova</t>
  </si>
  <si>
    <t>Rozpočet:</t>
  </si>
  <si>
    <t>Misto</t>
  </si>
  <si>
    <t>ing. Martin Škorpík</t>
  </si>
  <si>
    <t>sociální zařízení personálu MŠ Masarykova</t>
  </si>
  <si>
    <t>Město Kolín</t>
  </si>
  <si>
    <t>Karlovo náměstí 78</t>
  </si>
  <si>
    <t>Kolín 1</t>
  </si>
  <si>
    <t>28012</t>
  </si>
  <si>
    <t>000235440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</si>
  <si>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</si>
  <si>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</si>
  <si>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</si>
  <si>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</si>
  <si>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</si>
  <si>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</si>
  <si>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</si>
  <si>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</si>
  <si>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</si>
  <si>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</si>
  <si>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</si>
  <si>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</si>
  <si>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</si>
  <si>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</si>
  <si>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</si>
  <si>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</si>
  <si>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</si>
  <si>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</si>
  <si>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</si>
  <si>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</si>
  <si>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</si>
  <si>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</si>
  <si>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</si>
  <si>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</si>
  <si>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</si>
  <si>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</si>
  <si>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</si>
  <si>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</si>
  <si>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</si>
  <si>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</si>
  <si>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</si>
  <si>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</si>
  <si>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</si>
  <si>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</si>
  <si>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</si>
  <si>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</si>
  <si>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</si>
  <si>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</si>
  <si>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</si>
  <si>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</si>
  <si>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</si>
  <si>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</si>
  <si>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</si>
  <si>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</si>
  <si>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</si>
  <si>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</si>
  <si>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</si>
  <si>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</si>
  <si>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</si>
  <si>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</si>
  <si>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</si>
  <si>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</si>
  <si>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</si>
  <si>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</si>
  <si>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</si>
  <si>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</si>
  <si>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</si>
  <si>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</si>
  <si>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</si>
  <si>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</si>
  <si>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</si>
  <si>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</si>
  <si>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</si>
  <si>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</si>
  <si>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</si>
  <si>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</si>
  <si>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</si>
  <si>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</si>
  <si>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</si>
  <si>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</si>
  <si>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</si>
  <si>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</si>
  <si>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</si>
  <si>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</si>
  <si>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</si>
  <si>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</si>
  <si>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</si>
  <si>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342261111R00</t>
  </si>
  <si>
    <t>Příčka sádrokarton. ocel.kce, 1x oplášť. tl. 75 mm</t>
  </si>
  <si>
    <t>m2</t>
  </si>
  <si>
    <t>POL1_0</t>
  </si>
  <si>
    <t>(0,23*2+0,48)*3,3*2*3</t>
  </si>
  <si>
    <t>VV</t>
  </si>
  <si>
    <t>(0,34+0,2)*3,3*2*3</t>
  </si>
  <si>
    <t>(0,7*0,85+0,48*0,7)*2*3</t>
  </si>
  <si>
    <t>342263990RV1</t>
  </si>
  <si>
    <t>Příplatek k příčce sádrokart. za desku tl. 12,5 mm, GKBi na jedné straně příčky</t>
  </si>
  <si>
    <t>411387531R00</t>
  </si>
  <si>
    <t>Zabetonování otvorů 0,25 m2 ve stropech a klenbách</t>
  </si>
  <si>
    <t>kus</t>
  </si>
  <si>
    <t>611401111RT2</t>
  </si>
  <si>
    <t>Oprava omítky na stropech o ploše do 0,09 m2, vápennou štukovou omítkou</t>
  </si>
  <si>
    <t>8*2*3</t>
  </si>
  <si>
    <t>611403380R00</t>
  </si>
  <si>
    <t>Hrubá výplň rýh ve stropech do 3x3 cm maltou z SMS</t>
  </si>
  <si>
    <t>m</t>
  </si>
  <si>
    <t>26</t>
  </si>
  <si>
    <t>612401191RT2</t>
  </si>
  <si>
    <t>Omítka malých ploch vnitřních stěn do 0,09 m2, vápennou štukovou omítkou</t>
  </si>
  <si>
    <t>3*2*3</t>
  </si>
  <si>
    <t>612403380R00</t>
  </si>
  <si>
    <t>Hrubá výplň rýh ve stěnách do 3x3 cm maltou ze SMS</t>
  </si>
  <si>
    <t>58,6+55</t>
  </si>
  <si>
    <t>612403386R00</t>
  </si>
  <si>
    <t>Hrubá výplň rýh ve stěnách do 10x10cm maltou z SMS</t>
  </si>
  <si>
    <t>84,6+40</t>
  </si>
  <si>
    <t>612421626R00</t>
  </si>
  <si>
    <t>Omítka vnitřní zdiva, MVC, hladká</t>
  </si>
  <si>
    <t>pod obklady:84,504+8,148</t>
  </si>
  <si>
    <t>612423531RT2</t>
  </si>
  <si>
    <t>Omítka rýh stěn vápenná šířky do 15 cm, štuková, s použitím suché maltové směsi</t>
  </si>
  <si>
    <t>(84,6+40+55)*0,15</t>
  </si>
  <si>
    <t>632451065R00</t>
  </si>
  <si>
    <t>Potěr pískocementový, min. 25 MPa, tl. 50 mm</t>
  </si>
  <si>
    <t>0,96*0,82*2*3</t>
  </si>
  <si>
    <t>953941516R00</t>
  </si>
  <si>
    <t>Dodávka a osazování shrnovací zástěny koupelny</t>
  </si>
  <si>
    <t>953943123R00</t>
  </si>
  <si>
    <t>Osazení kovových předmětů do betonu, 15 kg / kus</t>
  </si>
  <si>
    <t>2*2*3</t>
  </si>
  <si>
    <t>14587775R</t>
  </si>
  <si>
    <t>Profil obdélník. uzavř.svařovaný S235   80x40x2 mm, s kotevní plotnou</t>
  </si>
  <si>
    <t>t</t>
  </si>
  <si>
    <t>POL3_0</t>
  </si>
  <si>
    <t>0,8*2*2*3*3,666*0,001</t>
  </si>
  <si>
    <t>962031132R00</t>
  </si>
  <si>
    <t>Bourání příček cihelných tl. 10 cm</t>
  </si>
  <si>
    <t>962036112R00</t>
  </si>
  <si>
    <t>DMTZ SDK příčky, 1x kov.kce., 1x opláštěné 12,5 mm</t>
  </si>
  <si>
    <t>0,7*3,3*2*3</t>
  </si>
  <si>
    <t>968061125R00</t>
  </si>
  <si>
    <t>Vyvěšení dřevěných dveřních křídel pl. do 2 m2</t>
  </si>
  <si>
    <t>4*2*3</t>
  </si>
  <si>
    <t>974031133R00</t>
  </si>
  <si>
    <t>Vysekání rýh ve zdi cihelné 5 x 10 cm</t>
  </si>
  <si>
    <t>vodovod:(3,3+2,5+0,6)*2*3</t>
  </si>
  <si>
    <t>0,8*2</t>
  </si>
  <si>
    <t>974042533R00</t>
  </si>
  <si>
    <t>Vysekání rýh betonová, monolitická dlažba 5x10 cm</t>
  </si>
  <si>
    <t>vodovod:(3,1+1,6+0,4)*2*3</t>
  </si>
  <si>
    <t>kanalizace:0,65*3</t>
  </si>
  <si>
    <t>974082212R00</t>
  </si>
  <si>
    <t>Vysekání rýh pro vodiče omítka stěn MC šířka 3 cm</t>
  </si>
  <si>
    <t>(2,4+2,5+1,1+0,5+0,8+1+0,8+1,5+2,3+1,2)*2*3</t>
  </si>
  <si>
    <t>55</t>
  </si>
  <si>
    <t>978059531R00</t>
  </si>
  <si>
    <t>Odsekání vnitřních obkladů stěn nad 2 m2</t>
  </si>
  <si>
    <t>(2,06*2+0,82)*2,2*2*3</t>
  </si>
  <si>
    <t>(0,63*2+0,75)*1,6*2*3</t>
  </si>
  <si>
    <t>978059621R00</t>
  </si>
  <si>
    <t>Odsekání vnějších obkladů stěn do 2 m2</t>
  </si>
  <si>
    <t>0,97*1,4*2*3</t>
  </si>
  <si>
    <t>979011211R00</t>
  </si>
  <si>
    <t>Svislá doprava suti a vybour. hmot za 2.NP nošením</t>
  </si>
  <si>
    <t>11,42/2</t>
  </si>
  <si>
    <t>979081111R00</t>
  </si>
  <si>
    <t>Odvoz suti a vybour. hmot na skládku do 1 km</t>
  </si>
  <si>
    <t>979081121R00</t>
  </si>
  <si>
    <t>Příplatek k odvozu za každý další 1 km</t>
  </si>
  <si>
    <t>11,42*12</t>
  </si>
  <si>
    <t>979082111R00</t>
  </si>
  <si>
    <t>Vnitrostaveništní doprava suti do 10 m</t>
  </si>
  <si>
    <t>979082121R00</t>
  </si>
  <si>
    <t>Příplatek k vnitrost. dopravě suti za dalších 5 m</t>
  </si>
  <si>
    <t>11,42*3</t>
  </si>
  <si>
    <t>979990101R00</t>
  </si>
  <si>
    <t>Poplatek za skládku suti - směs betonu a cihel</t>
  </si>
  <si>
    <t>4,14+7,28</t>
  </si>
  <si>
    <t>999281105R00</t>
  </si>
  <si>
    <t>Přesun hmot pro opravy a údržbu do výšky 6 m</t>
  </si>
  <si>
    <t>0,96+0,15+7,79+0,52+0,06+0,02+0,09+0,09+0,42+0,45</t>
  </si>
  <si>
    <t>0,57+0,03+0,14+0,35+1,49+1,26+0,19+0,14</t>
  </si>
  <si>
    <t>711212221R00</t>
  </si>
  <si>
    <t>Stěrka hydroizolační těsnicí hmotou</t>
  </si>
  <si>
    <t>koupelna:1,71*2*3</t>
  </si>
  <si>
    <t>stěna do výšky 2,0 m:(2,06+0,8+2,06)*2*2*3</t>
  </si>
  <si>
    <t>721140935R00</t>
  </si>
  <si>
    <t>Oprava - přechod z plastových trub na litinu DN100</t>
  </si>
  <si>
    <t>4*3</t>
  </si>
  <si>
    <t>721171239R00</t>
  </si>
  <si>
    <t>Tvarovka k připojení závěsného WC HL227, D 90/110</t>
  </si>
  <si>
    <t>2*3</t>
  </si>
  <si>
    <t>721173304R00</t>
  </si>
  <si>
    <t>Potrubí z PP připojovací v lab. stolech D 40 x 1,8</t>
  </si>
  <si>
    <t>umyvadlo:0,6*2*3</t>
  </si>
  <si>
    <t>721173305R00</t>
  </si>
  <si>
    <t>Potrubí z PP připojovací D 50 x 1,8</t>
  </si>
  <si>
    <t>podlahová vpusť:(0,8+0,8+0,25)*3</t>
  </si>
  <si>
    <t>výlevka:0,6*2</t>
  </si>
  <si>
    <t>podomítkový sifon:1,5*3</t>
  </si>
  <si>
    <t>721176116R00</t>
  </si>
  <si>
    <t>Potrubí HT odpadní svislé D 125 x 3,1 mm</t>
  </si>
  <si>
    <t>3,3*2*2*2*3</t>
  </si>
  <si>
    <t>721176105R00</t>
  </si>
  <si>
    <t>Potrubí HT připojovací D 110 x 2,7 mm</t>
  </si>
  <si>
    <t>záchod:0,6*2*3</t>
  </si>
  <si>
    <t>721194104R00</t>
  </si>
  <si>
    <t>Vyvedení odpadních výpustek D 40 x 1,8</t>
  </si>
  <si>
    <t>721194105R00</t>
  </si>
  <si>
    <t>Vyvedení odpadních výpustek D 50 x 1,8</t>
  </si>
  <si>
    <t>2*3+2</t>
  </si>
  <si>
    <t>721210812R00</t>
  </si>
  <si>
    <t>Demontáž vpusti z kameniny DN 70</t>
  </si>
  <si>
    <t>721213312R00</t>
  </si>
  <si>
    <t>Žlab odtok., do prostoru,pro dlažbu,dl. 600mm</t>
  </si>
  <si>
    <t>722172310R00</t>
  </si>
  <si>
    <t>Potrubí z PPR, studená, D 16x2,2 mm, vč.zed.výpom.</t>
  </si>
  <si>
    <t>Začátek provozního součtu</t>
  </si>
  <si>
    <t xml:space="preserve">  (0,6+0,4+1,5+3,1+3,3+3+1,2)*2</t>
  </si>
  <si>
    <t xml:space="preserve">  3,3+1,8+0,6</t>
  </si>
  <si>
    <t>Konec provozního součtu</t>
  </si>
  <si>
    <t>31,9*3</t>
  </si>
  <si>
    <t>722172311R00</t>
  </si>
  <si>
    <t>Potrubí z PPR, studená, D 20x2,8 mm, vč.zed.výpom.</t>
  </si>
  <si>
    <t>(3,3+2,8)*3</t>
  </si>
  <si>
    <t>722181213RT5</t>
  </si>
  <si>
    <t>Izolace návleková MIRELON PRO tl. stěny 13 mm, vnitřní průměr 15 mm</t>
  </si>
  <si>
    <t>722181213RT7</t>
  </si>
  <si>
    <t>Izolace návleková MIRELON PRO tl. stěny 13 mm, vnitřní průměr 22 mm</t>
  </si>
  <si>
    <t>722190401R00</t>
  </si>
  <si>
    <t>Vyvedení a upevnění výpustek DN 15</t>
  </si>
  <si>
    <t>5*2*3+4</t>
  </si>
  <si>
    <t>722237142R00</t>
  </si>
  <si>
    <t>Kohout kulový, DN 15</t>
  </si>
  <si>
    <t>6*2</t>
  </si>
  <si>
    <t>725014163R00</t>
  </si>
  <si>
    <t>Klozet závěsný včetně sedátka, hl.460 mm</t>
  </si>
  <si>
    <t>soubor</t>
  </si>
  <si>
    <t>725019103R00</t>
  </si>
  <si>
    <t>Výlevka závěsná MIRA s plastovou mžížkou</t>
  </si>
  <si>
    <t>725119402R00</t>
  </si>
  <si>
    <t>Montáž předstěnových systémů do sádrokartonu</t>
  </si>
  <si>
    <t>55280009R</t>
  </si>
  <si>
    <t>Předstěnový instalační systém pro suchou instalaci, do sádrokartonu</t>
  </si>
  <si>
    <t>725219201R00</t>
  </si>
  <si>
    <t>Montáž umyvadel na konzoly</t>
  </si>
  <si>
    <t>64213637R</t>
  </si>
  <si>
    <t>Umyvadlo bílé 65x52cm s otv. pro baterii</t>
  </si>
  <si>
    <t>64291118R</t>
  </si>
  <si>
    <t>Polosloup pro umyvadlo 50,55,60,65,75 cm</t>
  </si>
  <si>
    <t>725534223R00</t>
  </si>
  <si>
    <t>Ohřívač elek. zásob. závěsný  OKCE 80</t>
  </si>
  <si>
    <t>725823111RT0</t>
  </si>
  <si>
    <t>Baterie umyvadlová stoján. ruční, bez otvír.odpadu, základní</t>
  </si>
  <si>
    <t>725845111R00</t>
  </si>
  <si>
    <t xml:space="preserve">Baterie sprchová nástěnná ruční, </t>
  </si>
  <si>
    <t>725860180RT1</t>
  </si>
  <si>
    <t>Sifon pračkový HL400, D 40/50 mm nerezový, podomítková uzávěrka, krycí deska nerez 160x110 mm</t>
  </si>
  <si>
    <t>725110811R00</t>
  </si>
  <si>
    <t>Demontáž klozetů splachovacích</t>
  </si>
  <si>
    <t>725210821R00</t>
  </si>
  <si>
    <t>Demontáž umyvadel bez výtokových armatur</t>
  </si>
  <si>
    <t>725820802R00</t>
  </si>
  <si>
    <t>Demontáž baterie stojánkové do 1otvoru</t>
  </si>
  <si>
    <t>733123911R00</t>
  </si>
  <si>
    <t>Svařovaný spoj potrubí ocelového hladkého D 22 mm</t>
  </si>
  <si>
    <t>2*2*2*3</t>
  </si>
  <si>
    <t>733161901R00</t>
  </si>
  <si>
    <t>Propojení měděného potrubí D 12 mm</t>
  </si>
  <si>
    <t>733163101R00</t>
  </si>
  <si>
    <t>Potrubí z měděných trubek D 12 x 1,0 mm</t>
  </si>
  <si>
    <t>0,25*2*2*3</t>
  </si>
  <si>
    <t>55128010.AR</t>
  </si>
  <si>
    <t>Souprava radiátorová VK</t>
  </si>
  <si>
    <t>551200090R</t>
  </si>
  <si>
    <t>Ventil radiátorový přímý</t>
  </si>
  <si>
    <t>733191922R00</t>
  </si>
  <si>
    <t>Navaření odbočky na potrubí,DN odbočky 10</t>
  </si>
  <si>
    <t>734225111R00</t>
  </si>
  <si>
    <t>Ventil termostatický,přímý</t>
  </si>
  <si>
    <t>735111810R00</t>
  </si>
  <si>
    <t>Demontáž těles otopných litinových článkových</t>
  </si>
  <si>
    <t>(12+8)*0,256*2*3</t>
  </si>
  <si>
    <t>735156261R00</t>
  </si>
  <si>
    <t>Otopná tělesa panelová Radik Klasik 11   600/ 500</t>
  </si>
  <si>
    <t>1*2*3</t>
  </si>
  <si>
    <t>735156262R00</t>
  </si>
  <si>
    <t>Otopná tělesa panelová Radik Klasik 11   600/ 600</t>
  </si>
  <si>
    <t>735221811R00</t>
  </si>
  <si>
    <t>Demontáž registr.z hl.trubek DN 50 do 3 m,1pramen.</t>
  </si>
  <si>
    <t>735494811R00</t>
  </si>
  <si>
    <t>Vypuštění vody z otopných těles</t>
  </si>
  <si>
    <t>55*2*3</t>
  </si>
  <si>
    <t>735890801R00</t>
  </si>
  <si>
    <t>Přemístění demont. hmot - otop. těles, H do 6 m</t>
  </si>
  <si>
    <t>766661112R00</t>
  </si>
  <si>
    <t>Montáž dveří do zárubně,otevíravých 1kř.do 0,8 m</t>
  </si>
  <si>
    <t>61160126R</t>
  </si>
  <si>
    <t>Dveře vnitřní hladké plné 1 kříd. 60x197 lak A</t>
  </si>
  <si>
    <t>54914626R</t>
  </si>
  <si>
    <t>Dveřní kování IDEAL klíč Cr</t>
  </si>
  <si>
    <t>771475014RT1</t>
  </si>
  <si>
    <t>Obklad soklíků keram.rovných, tmel,výška 10 cm, lepidlo, spár.hmota</t>
  </si>
  <si>
    <t>((2,75+1,48)*2+0,23*2-0,6)*2*3</t>
  </si>
  <si>
    <t>((2,06+0,75)*2-0,6)*2*3</t>
  </si>
  <si>
    <t>((1,59+1,04)*2-0,6)*2*3</t>
  </si>
  <si>
    <t>771575109RT2</t>
  </si>
  <si>
    <t>Montáž podlah keram.,hladké, tmel, 30x30 cm, lepidlo, spár. hmota</t>
  </si>
  <si>
    <t>(3,92+1,81+1,71+1,47)*2*3</t>
  </si>
  <si>
    <t>771579791R00</t>
  </si>
  <si>
    <t>Příplatek za plochu podlah keram. do 5 m2 jednotl.</t>
  </si>
  <si>
    <t>59764203R</t>
  </si>
  <si>
    <t>Dlažba  matná 300x300x9 mm, Nordic</t>
  </si>
  <si>
    <t>53,46*1,1</t>
  </si>
  <si>
    <t>108*0,08*1,15</t>
  </si>
  <si>
    <t>776401800R00</t>
  </si>
  <si>
    <t>Demontáž soklíků nebo lišt, pryžových nebo z PVC</t>
  </si>
  <si>
    <t>776511810RT3</t>
  </si>
  <si>
    <t>Odstranění PVC a koberců lepených bez podložky, z ploch do 10 m2</t>
  </si>
  <si>
    <t>781475115RU4</t>
  </si>
  <si>
    <t>Obklad vnitřní stěn keramický, do tmele, , flex.lepidlo, spár.hmota</t>
  </si>
  <si>
    <t>umyvadlo:0,965*1,2*2*3</t>
  </si>
  <si>
    <t>koupelna:4,835*2,4*2*3</t>
  </si>
  <si>
    <t>záchod:0,7*0,85*2*3</t>
  </si>
  <si>
    <t>úklidová komora (pav.č.1):2,15*1,6*2</t>
  </si>
  <si>
    <t>597813660R</t>
  </si>
  <si>
    <t>Obkládačka 20x25 bílá mat, Color One</t>
  </si>
  <si>
    <t>87,02*1,03</t>
  </si>
  <si>
    <t>783222100R00</t>
  </si>
  <si>
    <t>Nátěr syntetický kovových konstrukcí dvojnásobný</t>
  </si>
  <si>
    <t>zárubně:(1,97*2+0,6)*(0,04+0,15+0,04)*4*2*3</t>
  </si>
  <si>
    <t>783424140R00</t>
  </si>
  <si>
    <t>Nátěr syntetický potrubí do DN 50 mm  Z + 2x</t>
  </si>
  <si>
    <t>3,7*2*2*3</t>
  </si>
  <si>
    <t>784445911R00</t>
  </si>
  <si>
    <t>Oprava, malba latex 2x, 1bar. obrus. míst. do 3,8m</t>
  </si>
  <si>
    <t xml:space="preserve">  šatna:3,92</t>
  </si>
  <si>
    <t xml:space="preserve">  (3,92*2+1,48+0,23*2)*3,3-0,6*1,97*3</t>
  </si>
  <si>
    <t xml:space="preserve">  1,48*0,85</t>
  </si>
  <si>
    <t>33,9068*2*3</t>
  </si>
  <si>
    <t xml:space="preserve">  záchod:1,81</t>
  </si>
  <si>
    <t xml:space="preserve">  (2,06+1,15*2)*3,3-0,6*1,97</t>
  </si>
  <si>
    <t xml:space="preserve">  2,06*0,85</t>
  </si>
  <si>
    <t>16,767*2*3</t>
  </si>
  <si>
    <t xml:space="preserve">  koupelna:1,71</t>
  </si>
  <si>
    <t xml:space="preserve">  (0,85+2,06)*2*(3,3-2,4)-0,6*1,97</t>
  </si>
  <si>
    <t>5,766*2*3</t>
  </si>
  <si>
    <t xml:space="preserve">  úklidová komora:1,47</t>
  </si>
  <si>
    <t xml:space="preserve">  (0,75+2,06)*2*3,3-0,6*1,97</t>
  </si>
  <si>
    <t>18,834*2*3</t>
  </si>
  <si>
    <t>210100001R00</t>
  </si>
  <si>
    <t>Ukončení vodičů v rozvaděči + zapojení do 2,5 mm2</t>
  </si>
  <si>
    <t>30+16+48</t>
  </si>
  <si>
    <t>35712321R</t>
  </si>
  <si>
    <t xml:space="preserve">Skříň rozvaděčová </t>
  </si>
  <si>
    <t>35822001014R</t>
  </si>
  <si>
    <t xml:space="preserve">Jistič do 80 A 1 pól. </t>
  </si>
  <si>
    <t>PDR1:2*3</t>
  </si>
  <si>
    <t>PDR2:3*3</t>
  </si>
  <si>
    <t>35889020.AR</t>
  </si>
  <si>
    <t xml:space="preserve">Chránič proudový </t>
  </si>
  <si>
    <t>210111021RT1</t>
  </si>
  <si>
    <t>Zásuvka domovní v krabici - provedení 2P+PE, včetně dodávky zásuvky 5518-2929</t>
  </si>
  <si>
    <t>210110001RT2</t>
  </si>
  <si>
    <t>Spínač nástěnný jednopól.- řaz. 1, obyč.prostředí, včetně dodávky spínače 3553-01929</t>
  </si>
  <si>
    <t>5*2*3</t>
  </si>
  <si>
    <t>210200010R00</t>
  </si>
  <si>
    <t>Svítidlo LED, bytové stropní</t>
  </si>
  <si>
    <t>210200037R00</t>
  </si>
  <si>
    <t>Svítidlo LED, nástěnné</t>
  </si>
  <si>
    <t>210800023RT4</t>
  </si>
  <si>
    <t>Vodič CYKYLo 3x1,5 mm2 pod omítkou, včetně dodávky vodiče CYKYLo 3x1,5</t>
  </si>
  <si>
    <t>210800024RT4</t>
  </si>
  <si>
    <t>Vodič CYKYLo 3x2,5 mm2 pod omítkou, včetně dodávky vodiče CYKYLo 3x2,5</t>
  </si>
  <si>
    <t>210810057RT2</t>
  </si>
  <si>
    <t>Kabel CYKY-m 750 V 5 žil 4 až 16 mm pevně uložený, včetně dodávky kabelu 5x6 mm2</t>
  </si>
  <si>
    <t>005122010R</t>
  </si>
  <si>
    <t xml:space="preserve">Provoz objednatele 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</si>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</sst>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3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 t="s">
        <v>52</v>
      </c>
      <c r="J5" s="11"/>
    </row>
    <row r="6" spans="1:15" ht="15.75" customHeight="1">
      <c r="A6" s="4"/>
      <c r="B6" s="41"/>
      <c r="C6" s="26"/>
      <c r="D6" s="122" t="s">
        <v>49</v>
      </c>
      <c r="E6" s="26"/>
      <c r="F6" s="26"/>
      <c r="G6" s="26"/>
      <c r="H6" s="28" t="s">
        <v>34</v>
      </c>
      <c r="I6" s="122"/>
      <c r="J6" s="11"/>
    </row>
    <row r="7" spans="1:15" ht="15.75" customHeight="1">
      <c r="A7" s="4"/>
      <c r="B7" s="42"/>
      <c r="C7" s="123" t="s">
        <v>51</v>
      </c>
      <c r="D7" s="105" t="s">
        <v>50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SUMIF(F47:F69,A16,I47:I69)+SUMIF(F47:F69,"PSU",I47:I69)</f>
        <v>0</v>
      </c>
      <c r="J16" s="93"/>
    </row>
    <row r="17" spans="1:10" ht="23.25" customHeight="1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SUMIF(F47:F69,A17,I47:I69)</f>
        <v>0</v>
      </c>
      <c r="J17" s="93"/>
    </row>
    <row r="18" spans="1:10" ht="23.25" customHeight="1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SUMIF(F47:F69,A18,I47:I69)</f>
        <v>0</v>
      </c>
      <c r="J18" s="93"/>
    </row>
    <row r="19" spans="1:10" ht="23.25" customHeight="1">
      <c r="A19" s="193" t="s">
        <v>101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SUMIF(F47:F69,A19,I47:I69)</f>
        <v>0</v>
      </c>
      <c r="J19" s="93"/>
    </row>
    <row r="20" spans="1:10" ht="23.25" customHeight="1">
      <c r="A20" s="193" t="s">
        <v>102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SUMIF(F47:F69,A20,I47:I69)</f>
        <v>0</v>
      </c>
      <c r="J20" s="93"/>
    </row>
    <row r="21" spans="1:10" ht="23.25" customHeight="1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42935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>
      <c r="A39" s="131">
        <v>1</v>
      </c>
      <c r="B39" s="137"/>
      <c r="C39" s="138"/>
      <c r="D39" s="139"/>
      <c r="E39" s="139"/>
      <c r="F39" s="147">
        <f>' Pol'!AC237</f>
        <v>0</v>
      </c>
      <c r="G39" s="148">
        <f>' Pol'!AD237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>
      <c r="B44" s="161" t="s">
        <v>55</v>
      </c>
    </row>
    <row r="46" spans="1:10" ht="25.5" customHeight="1">
      <c r="A46" s="162"/>
      <c r="B46" s="168" t="s">
        <v>16</v>
      </c>
      <c r="C46" s="168" t="s">
        <v>5</v>
      </c>
      <c r="D46" s="169"/>
      <c r="E46" s="169"/>
      <c r="F46" s="172" t="s">
        <v>56</v>
      </c>
      <c r="G46" s="172"/>
      <c r="H46" s="172"/>
      <c r="I46" s="173" t="s">
        <v>28</v>
      </c>
      <c r="J46" s="173"/>
    </row>
    <row r="47" spans="1:10" ht="25.5" customHeight="1">
      <c r="A47" s="163"/>
      <c r="B47" s="174" t="s">
        <v>57</v>
      </c>
      <c r="C47" s="175" t="s">
        <v>58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>
      <c r="A48" s="163"/>
      <c r="B48" s="166" t="s">
        <v>59</v>
      </c>
      <c r="C48" s="165" t="s">
        <v>60</v>
      </c>
      <c r="D48" s="167"/>
      <c r="E48" s="167"/>
      <c r="F48" s="183" t="s">
        <v>23</v>
      </c>
      <c r="G48" s="184"/>
      <c r="H48" s="184"/>
      <c r="I48" s="185">
        <f>' Pol'!G14</f>
        <v>0</v>
      </c>
      <c r="J48" s="185"/>
    </row>
    <row r="49" spans="1:10" ht="25.5" customHeight="1">
      <c r="A49" s="163"/>
      <c r="B49" s="166" t="s">
        <v>61</v>
      </c>
      <c r="C49" s="165" t="s">
        <v>62</v>
      </c>
      <c r="D49" s="167"/>
      <c r="E49" s="167"/>
      <c r="F49" s="183" t="s">
        <v>23</v>
      </c>
      <c r="G49" s="184"/>
      <c r="H49" s="184"/>
      <c r="I49" s="185">
        <f>' Pol'!G16</f>
        <v>0</v>
      </c>
      <c r="J49" s="185"/>
    </row>
    <row r="50" spans="1:10" ht="25.5" customHeight="1">
      <c r="A50" s="163"/>
      <c r="B50" s="166" t="s">
        <v>63</v>
      </c>
      <c r="C50" s="165" t="s">
        <v>64</v>
      </c>
      <c r="D50" s="167"/>
      <c r="E50" s="167"/>
      <c r="F50" s="183" t="s">
        <v>23</v>
      </c>
      <c r="G50" s="184"/>
      <c r="H50" s="184"/>
      <c r="I50" s="185">
        <f>' Pol'!G31</f>
        <v>0</v>
      </c>
      <c r="J50" s="185"/>
    </row>
    <row r="51" spans="1:10" ht="25.5" customHeight="1">
      <c r="A51" s="163"/>
      <c r="B51" s="166" t="s">
        <v>65</v>
      </c>
      <c r="C51" s="165" t="s">
        <v>66</v>
      </c>
      <c r="D51" s="167"/>
      <c r="E51" s="167"/>
      <c r="F51" s="183" t="s">
        <v>23</v>
      </c>
      <c r="G51" s="184"/>
      <c r="H51" s="184"/>
      <c r="I51" s="185">
        <f>' Pol'!G34</f>
        <v>0</v>
      </c>
      <c r="J51" s="185"/>
    </row>
    <row r="52" spans="1:10" ht="25.5" customHeight="1">
      <c r="A52" s="163"/>
      <c r="B52" s="166" t="s">
        <v>67</v>
      </c>
      <c r="C52" s="165" t="s">
        <v>68</v>
      </c>
      <c r="D52" s="167"/>
      <c r="E52" s="167"/>
      <c r="F52" s="183" t="s">
        <v>23</v>
      </c>
      <c r="G52" s="184"/>
      <c r="H52" s="184"/>
      <c r="I52" s="185">
        <f>' Pol'!G40</f>
        <v>0</v>
      </c>
      <c r="J52" s="185"/>
    </row>
    <row r="53" spans="1:10" ht="25.5" customHeight="1">
      <c r="A53" s="163"/>
      <c r="B53" s="166" t="s">
        <v>69</v>
      </c>
      <c r="C53" s="165" t="s">
        <v>70</v>
      </c>
      <c r="D53" s="167"/>
      <c r="E53" s="167"/>
      <c r="F53" s="183" t="s">
        <v>23</v>
      </c>
      <c r="G53" s="184"/>
      <c r="H53" s="184"/>
      <c r="I53" s="185">
        <f>' Pol'!G48</f>
        <v>0</v>
      </c>
      <c r="J53" s="185"/>
    </row>
    <row r="54" spans="1:10" ht="25.5" customHeight="1">
      <c r="A54" s="163"/>
      <c r="B54" s="166" t="s">
        <v>71</v>
      </c>
      <c r="C54" s="165" t="s">
        <v>72</v>
      </c>
      <c r="D54" s="167"/>
      <c r="E54" s="167"/>
      <c r="F54" s="183" t="s">
        <v>23</v>
      </c>
      <c r="G54" s="184"/>
      <c r="H54" s="184"/>
      <c r="I54" s="185">
        <f>' Pol'!G73</f>
        <v>0</v>
      </c>
      <c r="J54" s="185"/>
    </row>
    <row r="55" spans="1:10" ht="25.5" customHeight="1">
      <c r="A55" s="163"/>
      <c r="B55" s="166" t="s">
        <v>73</v>
      </c>
      <c r="C55" s="165" t="s">
        <v>74</v>
      </c>
      <c r="D55" s="167"/>
      <c r="E55" s="167"/>
      <c r="F55" s="183" t="s">
        <v>24</v>
      </c>
      <c r="G55" s="184"/>
      <c r="H55" s="184"/>
      <c r="I55" s="185">
        <f>' Pol'!G77</f>
        <v>0</v>
      </c>
      <c r="J55" s="185"/>
    </row>
    <row r="56" spans="1:10" ht="25.5" customHeight="1">
      <c r="A56" s="163"/>
      <c r="B56" s="166" t="s">
        <v>75</v>
      </c>
      <c r="C56" s="165" t="s">
        <v>76</v>
      </c>
      <c r="D56" s="167"/>
      <c r="E56" s="167"/>
      <c r="F56" s="183" t="s">
        <v>24</v>
      </c>
      <c r="G56" s="184"/>
      <c r="H56" s="184"/>
      <c r="I56" s="185">
        <f>' Pol'!G81</f>
        <v>0</v>
      </c>
      <c r="J56" s="185"/>
    </row>
    <row r="57" spans="1:10" ht="25.5" customHeight="1">
      <c r="A57" s="163"/>
      <c r="B57" s="166" t="s">
        <v>77</v>
      </c>
      <c r="C57" s="165" t="s">
        <v>78</v>
      </c>
      <c r="D57" s="167"/>
      <c r="E57" s="167"/>
      <c r="F57" s="183" t="s">
        <v>24</v>
      </c>
      <c r="G57" s="184"/>
      <c r="H57" s="184"/>
      <c r="I57" s="185">
        <f>' Pol'!G103</f>
        <v>0</v>
      </c>
      <c r="J57" s="185"/>
    </row>
    <row r="58" spans="1:10" ht="25.5" customHeight="1">
      <c r="A58" s="163"/>
      <c r="B58" s="166" t="s">
        <v>79</v>
      </c>
      <c r="C58" s="165" t="s">
        <v>80</v>
      </c>
      <c r="D58" s="167"/>
      <c r="E58" s="167"/>
      <c r="F58" s="183" t="s">
        <v>24</v>
      </c>
      <c r="G58" s="184"/>
      <c r="H58" s="184"/>
      <c r="I58" s="185">
        <f>' Pol'!G118</f>
        <v>0</v>
      </c>
      <c r="J58" s="185"/>
    </row>
    <row r="59" spans="1:10" ht="25.5" customHeight="1">
      <c r="A59" s="163"/>
      <c r="B59" s="166" t="s">
        <v>81</v>
      </c>
      <c r="C59" s="165" t="s">
        <v>82</v>
      </c>
      <c r="D59" s="167"/>
      <c r="E59" s="167"/>
      <c r="F59" s="183" t="s">
        <v>24</v>
      </c>
      <c r="G59" s="184"/>
      <c r="H59" s="184"/>
      <c r="I59" s="185">
        <f>' Pol'!G133</f>
        <v>0</v>
      </c>
      <c r="J59" s="185"/>
    </row>
    <row r="60" spans="1:10" ht="25.5" customHeight="1">
      <c r="A60" s="163"/>
      <c r="B60" s="166" t="s">
        <v>83</v>
      </c>
      <c r="C60" s="165" t="s">
        <v>84</v>
      </c>
      <c r="D60" s="167"/>
      <c r="E60" s="167"/>
      <c r="F60" s="183" t="s">
        <v>24</v>
      </c>
      <c r="G60" s="184"/>
      <c r="H60" s="184"/>
      <c r="I60" s="185">
        <f>' Pol'!G146</f>
        <v>0</v>
      </c>
      <c r="J60" s="185"/>
    </row>
    <row r="61" spans="1:10" ht="25.5" customHeight="1">
      <c r="A61" s="163"/>
      <c r="B61" s="166" t="s">
        <v>85</v>
      </c>
      <c r="C61" s="165" t="s">
        <v>86</v>
      </c>
      <c r="D61" s="167"/>
      <c r="E61" s="167"/>
      <c r="F61" s="183" t="s">
        <v>24</v>
      </c>
      <c r="G61" s="184"/>
      <c r="H61" s="184"/>
      <c r="I61" s="185">
        <f>' Pol'!G149</f>
        <v>0</v>
      </c>
      <c r="J61" s="185"/>
    </row>
    <row r="62" spans="1:10" ht="25.5" customHeight="1">
      <c r="A62" s="163"/>
      <c r="B62" s="166" t="s">
        <v>87</v>
      </c>
      <c r="C62" s="165" t="s">
        <v>88</v>
      </c>
      <c r="D62" s="167"/>
      <c r="E62" s="167"/>
      <c r="F62" s="183" t="s">
        <v>24</v>
      </c>
      <c r="G62" s="184"/>
      <c r="H62" s="184"/>
      <c r="I62" s="185">
        <f>' Pol'!G161</f>
        <v>0</v>
      </c>
      <c r="J62" s="185"/>
    </row>
    <row r="63" spans="1:10" ht="25.5" customHeight="1">
      <c r="A63" s="163"/>
      <c r="B63" s="166" t="s">
        <v>89</v>
      </c>
      <c r="C63" s="165" t="s">
        <v>90</v>
      </c>
      <c r="D63" s="167"/>
      <c r="E63" s="167"/>
      <c r="F63" s="183" t="s">
        <v>24</v>
      </c>
      <c r="G63" s="184"/>
      <c r="H63" s="184"/>
      <c r="I63" s="185">
        <f>' Pol'!G165</f>
        <v>0</v>
      </c>
      <c r="J63" s="185"/>
    </row>
    <row r="64" spans="1:10" ht="25.5" customHeight="1">
      <c r="A64" s="163"/>
      <c r="B64" s="166" t="s">
        <v>91</v>
      </c>
      <c r="C64" s="165" t="s">
        <v>92</v>
      </c>
      <c r="D64" s="167"/>
      <c r="E64" s="167"/>
      <c r="F64" s="183" t="s">
        <v>24</v>
      </c>
      <c r="G64" s="184"/>
      <c r="H64" s="184"/>
      <c r="I64" s="185">
        <f>' Pol'!G176</f>
        <v>0</v>
      </c>
      <c r="J64" s="185"/>
    </row>
    <row r="65" spans="1:10" ht="25.5" customHeight="1">
      <c r="A65" s="163"/>
      <c r="B65" s="166" t="s">
        <v>93</v>
      </c>
      <c r="C65" s="165" t="s">
        <v>94</v>
      </c>
      <c r="D65" s="167"/>
      <c r="E65" s="167"/>
      <c r="F65" s="183" t="s">
        <v>24</v>
      </c>
      <c r="G65" s="184"/>
      <c r="H65" s="184"/>
      <c r="I65" s="185">
        <f>' Pol'!G179</f>
        <v>0</v>
      </c>
      <c r="J65" s="185"/>
    </row>
    <row r="66" spans="1:10" ht="25.5" customHeight="1">
      <c r="A66" s="163"/>
      <c r="B66" s="166" t="s">
        <v>95</v>
      </c>
      <c r="C66" s="165" t="s">
        <v>96</v>
      </c>
      <c r="D66" s="167"/>
      <c r="E66" s="167"/>
      <c r="F66" s="183" t="s">
        <v>24</v>
      </c>
      <c r="G66" s="184"/>
      <c r="H66" s="184"/>
      <c r="I66" s="185">
        <f>' Pol'!G187</f>
        <v>0</v>
      </c>
      <c r="J66" s="185"/>
    </row>
    <row r="67" spans="1:10" ht="25.5" customHeight="1">
      <c r="A67" s="163"/>
      <c r="B67" s="166" t="s">
        <v>97</v>
      </c>
      <c r="C67" s="165" t="s">
        <v>98</v>
      </c>
      <c r="D67" s="167"/>
      <c r="E67" s="167"/>
      <c r="F67" s="183" t="s">
        <v>24</v>
      </c>
      <c r="G67" s="184"/>
      <c r="H67" s="184"/>
      <c r="I67" s="185">
        <f>' Pol'!G192</f>
        <v>0</v>
      </c>
      <c r="J67" s="185"/>
    </row>
    <row r="68" spans="1:10" ht="25.5" customHeight="1">
      <c r="A68" s="163"/>
      <c r="B68" s="166" t="s">
        <v>99</v>
      </c>
      <c r="C68" s="165" t="s">
        <v>100</v>
      </c>
      <c r="D68" s="167"/>
      <c r="E68" s="167"/>
      <c r="F68" s="183" t="s">
        <v>25</v>
      </c>
      <c r="G68" s="184"/>
      <c r="H68" s="184"/>
      <c r="I68" s="185">
        <f>' Pol'!G216</f>
        <v>0</v>
      </c>
      <c r="J68" s="185"/>
    </row>
    <row r="69" spans="1:10" ht="25.5" customHeight="1">
      <c r="A69" s="163"/>
      <c r="B69" s="177" t="s">
        <v>101</v>
      </c>
      <c r="C69" s="178" t="s">
        <v>26</v>
      </c>
      <c r="D69" s="179"/>
      <c r="E69" s="179"/>
      <c r="F69" s="186" t="s">
        <v>101</v>
      </c>
      <c r="G69" s="187"/>
      <c r="H69" s="187"/>
      <c r="I69" s="188">
        <f>' Pol'!G234</f>
        <v>0</v>
      </c>
      <c r="J69" s="188"/>
    </row>
    <row r="70" spans="1:10" ht="25.5" customHeight="1">
      <c r="A70" s="164"/>
      <c r="B70" s="170" t="s">
        <v>1</v>
      </c>
      <c r="C70" s="170"/>
      <c r="D70" s="171"/>
      <c r="E70" s="171"/>
      <c r="F70" s="189"/>
      <c r="G70" s="190"/>
      <c r="H70" s="190"/>
      <c r="I70" s="191">
        <f>SUM(I47:I69)</f>
        <v>0</v>
      </c>
      <c r="J70" s="191"/>
    </row>
    <row r="71" spans="1:10">
      <c r="F71" s="192"/>
      <c r="G71" s="130"/>
      <c r="H71" s="192"/>
      <c r="I71" s="130"/>
      <c r="J71" s="130"/>
    </row>
    <row r="72" spans="1:10">
      <c r="F72" s="192"/>
      <c r="G72" s="130"/>
      <c r="H72" s="192"/>
      <c r="I72" s="130"/>
      <c r="J72" s="130"/>
    </row>
    <row r="73" spans="1:10">
      <c r="F73" s="192"/>
      <c r="G73" s="130"/>
      <c r="H73" s="192"/>
      <c r="I73" s="130"/>
      <c r="J7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I70:J70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247"/>
  <sheetViews>
    <sheetView tabSelected="1" workbookViewId="0">
      <selection sqref="A1:G1"/>
    </sheetView>
  </sheetViews>
  <sheetFormatPr defaultRowHeight="12.75" outlineLevelRow="1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>
      <c r="A1" s="195" t="s">
        <v>6</v>
      </c>
      <c r="B1" s="195"/>
      <c r="C1" s="195"/>
      <c r="D1" s="195"/>
      <c r="E1" s="195"/>
      <c r="F1" s="195"/>
      <c r="G1" s="195"/>
      <c r="AE1" t="s">
        <v>104</v>
      </c>
    </row>
    <row r="2" spans="1:60" ht="24.95" customHeight="1">
      <c r="A2" s="202" t="s">
        <v>103</v>
      </c>
      <c r="B2" s="196"/>
      <c r="C2" s="197" t="s">
        <v>47</v>
      </c>
      <c r="D2" s="198"/>
      <c r="E2" s="198"/>
      <c r="F2" s="198"/>
      <c r="G2" s="204"/>
      <c r="AE2" t="s">
        <v>105</v>
      </c>
    </row>
    <row r="3" spans="1:60" ht="24.95" customHeight="1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106</v>
      </c>
    </row>
    <row r="4" spans="1:60" ht="24.95" hidden="1" customHeight="1">
      <c r="A4" s="203" t="s">
        <v>8</v>
      </c>
      <c r="B4" s="201"/>
      <c r="C4" s="199"/>
      <c r="D4" s="200"/>
      <c r="E4" s="200"/>
      <c r="F4" s="200"/>
      <c r="G4" s="205"/>
      <c r="AE4" t="s">
        <v>107</v>
      </c>
    </row>
    <row r="5" spans="1:60" hidden="1">
      <c r="A5" s="206" t="s">
        <v>108</v>
      </c>
      <c r="B5" s="207"/>
      <c r="C5" s="208"/>
      <c r="D5" s="209"/>
      <c r="E5" s="209"/>
      <c r="F5" s="209"/>
      <c r="G5" s="210"/>
      <c r="AE5" t="s">
        <v>109</v>
      </c>
    </row>
    <row r="7" spans="1:60" ht="38.25">
      <c r="A7" s="215" t="s">
        <v>110</v>
      </c>
      <c r="B7" s="216" t="s">
        <v>111</v>
      </c>
      <c r="C7" s="216" t="s">
        <v>112</v>
      </c>
      <c r="D7" s="215" t="s">
        <v>113</v>
      </c>
      <c r="E7" s="215" t="s">
        <v>114</v>
      </c>
      <c r="F7" s="211" t="s">
        <v>115</v>
      </c>
      <c r="G7" s="236" t="s">
        <v>28</v>
      </c>
      <c r="H7" s="237" t="s">
        <v>29</v>
      </c>
      <c r="I7" s="237" t="s">
        <v>116</v>
      </c>
      <c r="J7" s="237" t="s">
        <v>30</v>
      </c>
      <c r="K7" s="237" t="s">
        <v>117</v>
      </c>
      <c r="L7" s="237" t="s">
        <v>118</v>
      </c>
      <c r="M7" s="237" t="s">
        <v>119</v>
      </c>
      <c r="N7" s="237" t="s">
        <v>120</v>
      </c>
      <c r="O7" s="237" t="s">
        <v>121</v>
      </c>
      <c r="P7" s="237" t="s">
        <v>122</v>
      </c>
      <c r="Q7" s="237" t="s">
        <v>123</v>
      </c>
      <c r="R7" s="237" t="s">
        <v>124</v>
      </c>
      <c r="S7" s="237" t="s">
        <v>125</v>
      </c>
      <c r="T7" s="237" t="s">
        <v>126</v>
      </c>
      <c r="U7" s="218" t="s">
        <v>127</v>
      </c>
    </row>
    <row r="8" spans="1:60">
      <c r="A8" s="238" t="s">
        <v>128</v>
      </c>
      <c r="B8" s="239" t="s">
        <v>57</v>
      </c>
      <c r="C8" s="240" t="s">
        <v>58</v>
      </c>
      <c r="D8" s="241"/>
      <c r="E8" s="242"/>
      <c r="F8" s="243"/>
      <c r="G8" s="243">
        <f>SUMIF(AE9:AE13,"&lt;&gt;NOR",G9:G13)</f>
        <v>0</v>
      </c>
      <c r="H8" s="243"/>
      <c r="I8" s="243">
        <f>SUM(I9:I13)</f>
        <v>0</v>
      </c>
      <c r="J8" s="243"/>
      <c r="K8" s="243">
        <f>SUM(K9:K13)</f>
        <v>0</v>
      </c>
      <c r="L8" s="243"/>
      <c r="M8" s="243">
        <f>SUM(M9:M13)</f>
        <v>0</v>
      </c>
      <c r="N8" s="217"/>
      <c r="O8" s="217">
        <f>SUM(O9:O13)</f>
        <v>0.96087</v>
      </c>
      <c r="P8" s="217"/>
      <c r="Q8" s="217">
        <f>SUM(Q9:Q13)</f>
        <v>0</v>
      </c>
      <c r="R8" s="217"/>
      <c r="S8" s="217"/>
      <c r="T8" s="238"/>
      <c r="U8" s="217">
        <f>SUM(U9:U13)</f>
        <v>41.66</v>
      </c>
      <c r="AE8" t="s">
        <v>129</v>
      </c>
    </row>
    <row r="9" spans="1:60" outlineLevel="1">
      <c r="A9" s="213">
        <v>1</v>
      </c>
      <c r="B9" s="219" t="s">
        <v>130</v>
      </c>
      <c r="C9" s="266" t="s">
        <v>131</v>
      </c>
      <c r="D9" s="221" t="s">
        <v>132</v>
      </c>
      <c r="E9" s="229">
        <v>34.89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22">
        <v>2.7539999999999999E-2</v>
      </c>
      <c r="O9" s="222">
        <f>ROUND(E9*N9,5)</f>
        <v>0.96087</v>
      </c>
      <c r="P9" s="222">
        <v>0</v>
      </c>
      <c r="Q9" s="222">
        <f>ROUND(E9*P9,5)</f>
        <v>0</v>
      </c>
      <c r="R9" s="222"/>
      <c r="S9" s="222"/>
      <c r="T9" s="223">
        <v>1.194</v>
      </c>
      <c r="U9" s="222">
        <f>ROUND(E9*T9,2)</f>
        <v>41.66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133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13"/>
      <c r="B10" s="219"/>
      <c r="C10" s="267" t="s">
        <v>134</v>
      </c>
      <c r="D10" s="224"/>
      <c r="E10" s="230">
        <v>18.611999999999998</v>
      </c>
      <c r="F10" s="234"/>
      <c r="G10" s="234"/>
      <c r="H10" s="234"/>
      <c r="I10" s="234"/>
      <c r="J10" s="234"/>
      <c r="K10" s="234"/>
      <c r="L10" s="234"/>
      <c r="M10" s="234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135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13"/>
      <c r="B11" s="219"/>
      <c r="C11" s="267" t="s">
        <v>136</v>
      </c>
      <c r="D11" s="224"/>
      <c r="E11" s="230">
        <v>10.692</v>
      </c>
      <c r="F11" s="234"/>
      <c r="G11" s="234"/>
      <c r="H11" s="234"/>
      <c r="I11" s="234"/>
      <c r="J11" s="234"/>
      <c r="K11" s="234"/>
      <c r="L11" s="234"/>
      <c r="M11" s="234"/>
      <c r="N11" s="222"/>
      <c r="O11" s="222"/>
      <c r="P11" s="222"/>
      <c r="Q11" s="222"/>
      <c r="R11" s="222"/>
      <c r="S11" s="222"/>
      <c r="T11" s="223"/>
      <c r="U11" s="22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135</v>
      </c>
      <c r="AF11" s="212">
        <v>0</v>
      </c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13"/>
      <c r="B12" s="219"/>
      <c r="C12" s="267" t="s">
        <v>137</v>
      </c>
      <c r="D12" s="224"/>
      <c r="E12" s="230">
        <v>5.5860000000000003</v>
      </c>
      <c r="F12" s="234"/>
      <c r="G12" s="234"/>
      <c r="H12" s="234"/>
      <c r="I12" s="234"/>
      <c r="J12" s="234"/>
      <c r="K12" s="234"/>
      <c r="L12" s="234"/>
      <c r="M12" s="234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135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>
      <c r="A13" s="213">
        <v>2</v>
      </c>
      <c r="B13" s="219" t="s">
        <v>138</v>
      </c>
      <c r="C13" s="266" t="s">
        <v>139</v>
      </c>
      <c r="D13" s="221" t="s">
        <v>132</v>
      </c>
      <c r="E13" s="229">
        <v>34.89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22">
        <v>0</v>
      </c>
      <c r="O13" s="222">
        <f>ROUND(E13*N13,5)</f>
        <v>0</v>
      </c>
      <c r="P13" s="222">
        <v>0</v>
      </c>
      <c r="Q13" s="222">
        <f>ROUND(E13*P13,5)</f>
        <v>0</v>
      </c>
      <c r="R13" s="222"/>
      <c r="S13" s="222"/>
      <c r="T13" s="223">
        <v>0</v>
      </c>
      <c r="U13" s="222">
        <f>ROUND(E13*T13,2)</f>
        <v>0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133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>
      <c r="A14" s="214" t="s">
        <v>128</v>
      </c>
      <c r="B14" s="220" t="s">
        <v>59</v>
      </c>
      <c r="C14" s="268" t="s">
        <v>60</v>
      </c>
      <c r="D14" s="225"/>
      <c r="E14" s="231"/>
      <c r="F14" s="235"/>
      <c r="G14" s="235">
        <f>SUMIF(AE15:AE15,"&lt;&gt;NOR",G15:G15)</f>
        <v>0</v>
      </c>
      <c r="H14" s="235"/>
      <c r="I14" s="235">
        <f>SUM(I15:I15)</f>
        <v>0</v>
      </c>
      <c r="J14" s="235"/>
      <c r="K14" s="235">
        <f>SUM(K15:K15)</f>
        <v>0</v>
      </c>
      <c r="L14" s="235"/>
      <c r="M14" s="235">
        <f>SUM(M15:M15)</f>
        <v>0</v>
      </c>
      <c r="N14" s="226"/>
      <c r="O14" s="226">
        <f>SUM(O15:O15)</f>
        <v>0.15060000000000001</v>
      </c>
      <c r="P14" s="226"/>
      <c r="Q14" s="226">
        <f>SUM(Q15:Q15)</f>
        <v>0</v>
      </c>
      <c r="R14" s="226"/>
      <c r="S14" s="226"/>
      <c r="T14" s="227"/>
      <c r="U14" s="226">
        <f>SUM(U15:U15)</f>
        <v>2.31</v>
      </c>
      <c r="AE14" t="s">
        <v>129</v>
      </c>
    </row>
    <row r="15" spans="1:60" ht="22.5" outlineLevel="1">
      <c r="A15" s="213">
        <v>3</v>
      </c>
      <c r="B15" s="219" t="s">
        <v>140</v>
      </c>
      <c r="C15" s="266" t="s">
        <v>141</v>
      </c>
      <c r="D15" s="221" t="s">
        <v>142</v>
      </c>
      <c r="E15" s="229">
        <v>3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22">
        <v>5.0200000000000002E-2</v>
      </c>
      <c r="O15" s="222">
        <f>ROUND(E15*N15,5)</f>
        <v>0.15060000000000001</v>
      </c>
      <c r="P15" s="222">
        <v>0</v>
      </c>
      <c r="Q15" s="222">
        <f>ROUND(E15*P15,5)</f>
        <v>0</v>
      </c>
      <c r="R15" s="222"/>
      <c r="S15" s="222"/>
      <c r="T15" s="223">
        <v>0.77</v>
      </c>
      <c r="U15" s="222">
        <f>ROUND(E15*T15,2)</f>
        <v>2.31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133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>
      <c r="A16" s="214" t="s">
        <v>128</v>
      </c>
      <c r="B16" s="220" t="s">
        <v>61</v>
      </c>
      <c r="C16" s="268" t="s">
        <v>62</v>
      </c>
      <c r="D16" s="225"/>
      <c r="E16" s="231"/>
      <c r="F16" s="235"/>
      <c r="G16" s="235">
        <f>SUMIF(AE17:AE30,"&lt;&gt;NOR",G17:G30)</f>
        <v>0</v>
      </c>
      <c r="H16" s="235"/>
      <c r="I16" s="235">
        <f>SUM(I17:I30)</f>
        <v>0</v>
      </c>
      <c r="J16" s="235"/>
      <c r="K16" s="235">
        <f>SUM(K17:K30)</f>
        <v>0</v>
      </c>
      <c r="L16" s="235"/>
      <c r="M16" s="235">
        <f>SUM(M17:M30)</f>
        <v>0</v>
      </c>
      <c r="N16" s="226"/>
      <c r="O16" s="226">
        <f>SUM(O17:O30)</f>
        <v>7.7882100000000003</v>
      </c>
      <c r="P16" s="226"/>
      <c r="Q16" s="226">
        <f>SUM(Q17:Q30)</f>
        <v>0</v>
      </c>
      <c r="R16" s="226"/>
      <c r="S16" s="226"/>
      <c r="T16" s="227"/>
      <c r="U16" s="226">
        <f>SUM(U17:U30)</f>
        <v>168.32</v>
      </c>
      <c r="AE16" t="s">
        <v>129</v>
      </c>
    </row>
    <row r="17" spans="1:60" ht="22.5" outlineLevel="1">
      <c r="A17" s="213">
        <v>4</v>
      </c>
      <c r="B17" s="219" t="s">
        <v>143</v>
      </c>
      <c r="C17" s="266" t="s">
        <v>144</v>
      </c>
      <c r="D17" s="221" t="s">
        <v>142</v>
      </c>
      <c r="E17" s="229">
        <v>48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22">
        <v>4.8399999999999997E-3</v>
      </c>
      <c r="O17" s="222">
        <f>ROUND(E17*N17,5)</f>
        <v>0.23232</v>
      </c>
      <c r="P17" s="222">
        <v>0</v>
      </c>
      <c r="Q17" s="222">
        <f>ROUND(E17*P17,5)</f>
        <v>0</v>
      </c>
      <c r="R17" s="222"/>
      <c r="S17" s="222"/>
      <c r="T17" s="223">
        <v>0.34181</v>
      </c>
      <c r="U17" s="222">
        <f>ROUND(E17*T17,2)</f>
        <v>16.41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133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13"/>
      <c r="B18" s="219"/>
      <c r="C18" s="267" t="s">
        <v>145</v>
      </c>
      <c r="D18" s="224"/>
      <c r="E18" s="230">
        <v>48</v>
      </c>
      <c r="F18" s="234"/>
      <c r="G18" s="234"/>
      <c r="H18" s="234"/>
      <c r="I18" s="234"/>
      <c r="J18" s="234"/>
      <c r="K18" s="234"/>
      <c r="L18" s="234"/>
      <c r="M18" s="234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135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>
      <c r="A19" s="213">
        <v>5</v>
      </c>
      <c r="B19" s="219" t="s">
        <v>146</v>
      </c>
      <c r="C19" s="266" t="s">
        <v>147</v>
      </c>
      <c r="D19" s="221" t="s">
        <v>148</v>
      </c>
      <c r="E19" s="229">
        <v>26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22">
        <v>1.56E-3</v>
      </c>
      <c r="O19" s="222">
        <f>ROUND(E19*N19,5)</f>
        <v>4.0559999999999999E-2</v>
      </c>
      <c r="P19" s="222">
        <v>0</v>
      </c>
      <c r="Q19" s="222">
        <f>ROUND(E19*P19,5)</f>
        <v>0</v>
      </c>
      <c r="R19" s="222"/>
      <c r="S19" s="222"/>
      <c r="T19" s="223">
        <v>0.21</v>
      </c>
      <c r="U19" s="222">
        <f>ROUND(E19*T19,2)</f>
        <v>5.46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133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13"/>
      <c r="B20" s="219"/>
      <c r="C20" s="267" t="s">
        <v>149</v>
      </c>
      <c r="D20" s="224"/>
      <c r="E20" s="230">
        <v>26</v>
      </c>
      <c r="F20" s="234"/>
      <c r="G20" s="234"/>
      <c r="H20" s="234"/>
      <c r="I20" s="234"/>
      <c r="J20" s="234"/>
      <c r="K20" s="234"/>
      <c r="L20" s="234"/>
      <c r="M20" s="234"/>
      <c r="N20" s="222"/>
      <c r="O20" s="222"/>
      <c r="P20" s="222"/>
      <c r="Q20" s="222"/>
      <c r="R20" s="222"/>
      <c r="S20" s="222"/>
      <c r="T20" s="223"/>
      <c r="U20" s="22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135</v>
      </c>
      <c r="AF20" s="212">
        <v>0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>
      <c r="A21" s="213">
        <v>6</v>
      </c>
      <c r="B21" s="219" t="s">
        <v>150</v>
      </c>
      <c r="C21" s="266" t="s">
        <v>151</v>
      </c>
      <c r="D21" s="221" t="s">
        <v>142</v>
      </c>
      <c r="E21" s="229">
        <v>18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22">
        <v>3.2000000000000002E-3</v>
      </c>
      <c r="O21" s="222">
        <f>ROUND(E21*N21,5)</f>
        <v>5.7599999999999998E-2</v>
      </c>
      <c r="P21" s="222">
        <v>0</v>
      </c>
      <c r="Q21" s="222">
        <f>ROUND(E21*P21,5)</f>
        <v>0</v>
      </c>
      <c r="R21" s="222"/>
      <c r="S21" s="222"/>
      <c r="T21" s="223">
        <v>0.22498000000000001</v>
      </c>
      <c r="U21" s="222">
        <f>ROUND(E21*T21,2)</f>
        <v>4.05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133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13"/>
      <c r="B22" s="219"/>
      <c r="C22" s="267" t="s">
        <v>152</v>
      </c>
      <c r="D22" s="224"/>
      <c r="E22" s="230">
        <v>18</v>
      </c>
      <c r="F22" s="234"/>
      <c r="G22" s="234"/>
      <c r="H22" s="234"/>
      <c r="I22" s="234"/>
      <c r="J22" s="234"/>
      <c r="K22" s="234"/>
      <c r="L22" s="234"/>
      <c r="M22" s="234"/>
      <c r="N22" s="222"/>
      <c r="O22" s="222"/>
      <c r="P22" s="222"/>
      <c r="Q22" s="222"/>
      <c r="R22" s="222"/>
      <c r="S22" s="222"/>
      <c r="T22" s="223"/>
      <c r="U22" s="222"/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135</v>
      </c>
      <c r="AF22" s="212">
        <v>0</v>
      </c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>
      <c r="A23" s="213">
        <v>7</v>
      </c>
      <c r="B23" s="219" t="s">
        <v>153</v>
      </c>
      <c r="C23" s="266" t="s">
        <v>154</v>
      </c>
      <c r="D23" s="221" t="s">
        <v>148</v>
      </c>
      <c r="E23" s="229">
        <v>113.6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22">
        <v>1.56E-3</v>
      </c>
      <c r="O23" s="222">
        <f>ROUND(E23*N23,5)</f>
        <v>0.17721999999999999</v>
      </c>
      <c r="P23" s="222">
        <v>0</v>
      </c>
      <c r="Q23" s="222">
        <f>ROUND(E23*P23,5)</f>
        <v>0</v>
      </c>
      <c r="R23" s="222"/>
      <c r="S23" s="222"/>
      <c r="T23" s="223">
        <v>0.12</v>
      </c>
      <c r="U23" s="222">
        <f>ROUND(E23*T23,2)</f>
        <v>13.63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133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13"/>
      <c r="B24" s="219"/>
      <c r="C24" s="267" t="s">
        <v>155</v>
      </c>
      <c r="D24" s="224"/>
      <c r="E24" s="230">
        <v>113.6</v>
      </c>
      <c r="F24" s="234"/>
      <c r="G24" s="234"/>
      <c r="H24" s="234"/>
      <c r="I24" s="234"/>
      <c r="J24" s="234"/>
      <c r="K24" s="234"/>
      <c r="L24" s="234"/>
      <c r="M24" s="234"/>
      <c r="N24" s="222"/>
      <c r="O24" s="222"/>
      <c r="P24" s="222"/>
      <c r="Q24" s="222"/>
      <c r="R24" s="222"/>
      <c r="S24" s="222"/>
      <c r="T24" s="223"/>
      <c r="U24" s="22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135</v>
      </c>
      <c r="AF24" s="212">
        <v>0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>
      <c r="A25" s="213">
        <v>8</v>
      </c>
      <c r="B25" s="219" t="s">
        <v>156</v>
      </c>
      <c r="C25" s="266" t="s">
        <v>157</v>
      </c>
      <c r="D25" s="221" t="s">
        <v>148</v>
      </c>
      <c r="E25" s="229">
        <v>124.6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22">
        <v>1.7330000000000002E-2</v>
      </c>
      <c r="O25" s="222">
        <f>ROUND(E25*N25,5)</f>
        <v>2.1593200000000001</v>
      </c>
      <c r="P25" s="222">
        <v>0</v>
      </c>
      <c r="Q25" s="222">
        <f>ROUND(E25*P25,5)</f>
        <v>0</v>
      </c>
      <c r="R25" s="222"/>
      <c r="S25" s="222"/>
      <c r="T25" s="223">
        <v>0.253</v>
      </c>
      <c r="U25" s="222">
        <f>ROUND(E25*T25,2)</f>
        <v>31.52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133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13"/>
      <c r="B26" s="219"/>
      <c r="C26" s="267" t="s">
        <v>158</v>
      </c>
      <c r="D26" s="224"/>
      <c r="E26" s="230">
        <v>124.6</v>
      </c>
      <c r="F26" s="234"/>
      <c r="G26" s="234"/>
      <c r="H26" s="234"/>
      <c r="I26" s="234"/>
      <c r="J26" s="234"/>
      <c r="K26" s="234"/>
      <c r="L26" s="234"/>
      <c r="M26" s="234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135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13">
        <v>9</v>
      </c>
      <c r="B27" s="219" t="s">
        <v>159</v>
      </c>
      <c r="C27" s="266" t="s">
        <v>160</v>
      </c>
      <c r="D27" s="221" t="s">
        <v>132</v>
      </c>
      <c r="E27" s="229">
        <v>92.652000000000001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22">
        <v>4.4139999999999999E-2</v>
      </c>
      <c r="O27" s="222">
        <f>ROUND(E27*N27,5)</f>
        <v>4.0896600000000003</v>
      </c>
      <c r="P27" s="222">
        <v>0</v>
      </c>
      <c r="Q27" s="222">
        <f>ROUND(E27*P27,5)</f>
        <v>0</v>
      </c>
      <c r="R27" s="222"/>
      <c r="S27" s="222"/>
      <c r="T27" s="223">
        <v>0.504</v>
      </c>
      <c r="U27" s="222">
        <f>ROUND(E27*T27,2)</f>
        <v>46.7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133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13"/>
      <c r="B28" s="219"/>
      <c r="C28" s="267" t="s">
        <v>161</v>
      </c>
      <c r="D28" s="224"/>
      <c r="E28" s="230">
        <v>92.652000000000001</v>
      </c>
      <c r="F28" s="234"/>
      <c r="G28" s="234"/>
      <c r="H28" s="234"/>
      <c r="I28" s="234"/>
      <c r="J28" s="234"/>
      <c r="K28" s="234"/>
      <c r="L28" s="234"/>
      <c r="M28" s="234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135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>
      <c r="A29" s="213">
        <v>10</v>
      </c>
      <c r="B29" s="219" t="s">
        <v>162</v>
      </c>
      <c r="C29" s="266" t="s">
        <v>163</v>
      </c>
      <c r="D29" s="221" t="s">
        <v>132</v>
      </c>
      <c r="E29" s="229">
        <v>26.939999999999998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22">
        <v>3.8289999999999998E-2</v>
      </c>
      <c r="O29" s="222">
        <f>ROUND(E29*N29,5)</f>
        <v>1.0315300000000001</v>
      </c>
      <c r="P29" s="222">
        <v>0</v>
      </c>
      <c r="Q29" s="222">
        <f>ROUND(E29*P29,5)</f>
        <v>0</v>
      </c>
      <c r="R29" s="222"/>
      <c r="S29" s="222"/>
      <c r="T29" s="223">
        <v>1.8764099999999999</v>
      </c>
      <c r="U29" s="222">
        <f>ROUND(E29*T29,2)</f>
        <v>50.55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133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13"/>
      <c r="B30" s="219"/>
      <c r="C30" s="267" t="s">
        <v>164</v>
      </c>
      <c r="D30" s="224"/>
      <c r="E30" s="230">
        <v>26.94</v>
      </c>
      <c r="F30" s="234"/>
      <c r="G30" s="234"/>
      <c r="H30" s="234"/>
      <c r="I30" s="234"/>
      <c r="J30" s="234"/>
      <c r="K30" s="234"/>
      <c r="L30" s="234"/>
      <c r="M30" s="234"/>
      <c r="N30" s="222"/>
      <c r="O30" s="222"/>
      <c r="P30" s="222"/>
      <c r="Q30" s="222"/>
      <c r="R30" s="222"/>
      <c r="S30" s="222"/>
      <c r="T30" s="223"/>
      <c r="U30" s="22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135</v>
      </c>
      <c r="AF30" s="212">
        <v>0</v>
      </c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>
      <c r="A31" s="214" t="s">
        <v>128</v>
      </c>
      <c r="B31" s="220" t="s">
        <v>63</v>
      </c>
      <c r="C31" s="268" t="s">
        <v>64</v>
      </c>
      <c r="D31" s="225"/>
      <c r="E31" s="231"/>
      <c r="F31" s="235"/>
      <c r="G31" s="235">
        <f>SUMIF(AE32:AE33,"&lt;&gt;NOR",G32:G33)</f>
        <v>0</v>
      </c>
      <c r="H31" s="235"/>
      <c r="I31" s="235">
        <f>SUM(I32:I33)</f>
        <v>0</v>
      </c>
      <c r="J31" s="235"/>
      <c r="K31" s="235">
        <f>SUM(K32:K33)</f>
        <v>0</v>
      </c>
      <c r="L31" s="235"/>
      <c r="M31" s="235">
        <f>SUM(M32:M33)</f>
        <v>0</v>
      </c>
      <c r="N31" s="226"/>
      <c r="O31" s="226">
        <f>SUM(O32:O33)</f>
        <v>0.52073000000000003</v>
      </c>
      <c r="P31" s="226"/>
      <c r="Q31" s="226">
        <f>SUM(Q32:Q33)</f>
        <v>0</v>
      </c>
      <c r="R31" s="226"/>
      <c r="S31" s="226"/>
      <c r="T31" s="227"/>
      <c r="U31" s="226">
        <f>SUM(U32:U33)</f>
        <v>2.09</v>
      </c>
      <c r="AE31" t="s">
        <v>129</v>
      </c>
    </row>
    <row r="32" spans="1:60" outlineLevel="1">
      <c r="A32" s="213">
        <v>11</v>
      </c>
      <c r="B32" s="219" t="s">
        <v>165</v>
      </c>
      <c r="C32" s="266" t="s">
        <v>166</v>
      </c>
      <c r="D32" s="221" t="s">
        <v>132</v>
      </c>
      <c r="E32" s="229">
        <v>4.7232000000000003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22">
        <v>0.11025</v>
      </c>
      <c r="O32" s="222">
        <f>ROUND(E32*N32,5)</f>
        <v>0.52073000000000003</v>
      </c>
      <c r="P32" s="222">
        <v>0</v>
      </c>
      <c r="Q32" s="222">
        <f>ROUND(E32*P32,5)</f>
        <v>0</v>
      </c>
      <c r="R32" s="222"/>
      <c r="S32" s="222"/>
      <c r="T32" s="223">
        <v>0.443</v>
      </c>
      <c r="U32" s="222">
        <f>ROUND(E32*T32,2)</f>
        <v>2.09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133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13"/>
      <c r="B33" s="219"/>
      <c r="C33" s="267" t="s">
        <v>167</v>
      </c>
      <c r="D33" s="224"/>
      <c r="E33" s="230">
        <v>4.7232000000000003</v>
      </c>
      <c r="F33" s="234"/>
      <c r="G33" s="234"/>
      <c r="H33" s="234"/>
      <c r="I33" s="234"/>
      <c r="J33" s="234"/>
      <c r="K33" s="234"/>
      <c r="L33" s="234"/>
      <c r="M33" s="234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135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>
      <c r="A34" s="214" t="s">
        <v>128</v>
      </c>
      <c r="B34" s="220" t="s">
        <v>65</v>
      </c>
      <c r="C34" s="268" t="s">
        <v>66</v>
      </c>
      <c r="D34" s="225"/>
      <c r="E34" s="231"/>
      <c r="F34" s="235"/>
      <c r="G34" s="235">
        <f>SUMIF(AE35:AE39,"&lt;&gt;NOR",G35:G39)</f>
        <v>0</v>
      </c>
      <c r="H34" s="235"/>
      <c r="I34" s="235">
        <f>SUM(I35:I39)</f>
        <v>0</v>
      </c>
      <c r="J34" s="235"/>
      <c r="K34" s="235">
        <f>SUM(K35:K39)</f>
        <v>0</v>
      </c>
      <c r="L34" s="235"/>
      <c r="M34" s="235">
        <f>SUM(M35:M39)</f>
        <v>0</v>
      </c>
      <c r="N34" s="226"/>
      <c r="O34" s="226">
        <f>SUM(O35:O39)</f>
        <v>6.6810000000000008E-2</v>
      </c>
      <c r="P34" s="226"/>
      <c r="Q34" s="226">
        <f>SUM(Q35:Q39)</f>
        <v>0</v>
      </c>
      <c r="R34" s="226"/>
      <c r="S34" s="226"/>
      <c r="T34" s="227"/>
      <c r="U34" s="226">
        <f>SUM(U35:U39)</f>
        <v>7.08</v>
      </c>
      <c r="AE34" t="s">
        <v>129</v>
      </c>
    </row>
    <row r="35" spans="1:60" outlineLevel="1">
      <c r="A35" s="213">
        <v>12</v>
      </c>
      <c r="B35" s="219" t="s">
        <v>168</v>
      </c>
      <c r="C35" s="266" t="s">
        <v>169</v>
      </c>
      <c r="D35" s="221" t="s">
        <v>142</v>
      </c>
      <c r="E35" s="229">
        <v>6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22">
        <v>4.7699999999999999E-3</v>
      </c>
      <c r="O35" s="222">
        <f>ROUND(E35*N35,5)</f>
        <v>2.862E-2</v>
      </c>
      <c r="P35" s="222">
        <v>0</v>
      </c>
      <c r="Q35" s="222">
        <f>ROUND(E35*P35,5)</f>
        <v>0</v>
      </c>
      <c r="R35" s="222"/>
      <c r="S35" s="222"/>
      <c r="T35" s="223">
        <v>0.18</v>
      </c>
      <c r="U35" s="222">
        <f>ROUND(E35*T35,2)</f>
        <v>1.08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133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13">
        <v>13</v>
      </c>
      <c r="B36" s="219" t="s">
        <v>170</v>
      </c>
      <c r="C36" s="266" t="s">
        <v>171</v>
      </c>
      <c r="D36" s="221" t="s">
        <v>142</v>
      </c>
      <c r="E36" s="229">
        <v>12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22">
        <v>2.5000000000000001E-4</v>
      </c>
      <c r="O36" s="222">
        <f>ROUND(E36*N36,5)</f>
        <v>3.0000000000000001E-3</v>
      </c>
      <c r="P36" s="222">
        <v>0</v>
      </c>
      <c r="Q36" s="222">
        <f>ROUND(E36*P36,5)</f>
        <v>0</v>
      </c>
      <c r="R36" s="222"/>
      <c r="S36" s="222"/>
      <c r="T36" s="223">
        <v>0.5</v>
      </c>
      <c r="U36" s="222">
        <f>ROUND(E36*T36,2)</f>
        <v>6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133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13"/>
      <c r="B37" s="219"/>
      <c r="C37" s="267" t="s">
        <v>172</v>
      </c>
      <c r="D37" s="224"/>
      <c r="E37" s="230">
        <v>12</v>
      </c>
      <c r="F37" s="234"/>
      <c r="G37" s="234"/>
      <c r="H37" s="234"/>
      <c r="I37" s="234"/>
      <c r="J37" s="234"/>
      <c r="K37" s="234"/>
      <c r="L37" s="234"/>
      <c r="M37" s="234"/>
      <c r="N37" s="222"/>
      <c r="O37" s="222"/>
      <c r="P37" s="222"/>
      <c r="Q37" s="222"/>
      <c r="R37" s="222"/>
      <c r="S37" s="222"/>
      <c r="T37" s="223"/>
      <c r="U37" s="222"/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135</v>
      </c>
      <c r="AF37" s="212">
        <v>0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>
      <c r="A38" s="213">
        <v>14</v>
      </c>
      <c r="B38" s="219" t="s">
        <v>173</v>
      </c>
      <c r="C38" s="266" t="s">
        <v>174</v>
      </c>
      <c r="D38" s="221" t="s">
        <v>175</v>
      </c>
      <c r="E38" s="229">
        <v>3.5193600000000005E-2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22">
        <v>1</v>
      </c>
      <c r="O38" s="222">
        <f>ROUND(E38*N38,5)</f>
        <v>3.5189999999999999E-2</v>
      </c>
      <c r="P38" s="222">
        <v>0</v>
      </c>
      <c r="Q38" s="222">
        <f>ROUND(E38*P38,5)</f>
        <v>0</v>
      </c>
      <c r="R38" s="222"/>
      <c r="S38" s="222"/>
      <c r="T38" s="223">
        <v>0</v>
      </c>
      <c r="U38" s="222">
        <f>ROUND(E38*T38,2)</f>
        <v>0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176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13"/>
      <c r="B39" s="219"/>
      <c r="C39" s="267" t="s">
        <v>177</v>
      </c>
      <c r="D39" s="224"/>
      <c r="E39" s="230">
        <v>3.5193599999999998E-2</v>
      </c>
      <c r="F39" s="234"/>
      <c r="G39" s="234"/>
      <c r="H39" s="234"/>
      <c r="I39" s="234"/>
      <c r="J39" s="234"/>
      <c r="K39" s="234"/>
      <c r="L39" s="234"/>
      <c r="M39" s="234"/>
      <c r="N39" s="222"/>
      <c r="O39" s="222"/>
      <c r="P39" s="222"/>
      <c r="Q39" s="222"/>
      <c r="R39" s="222"/>
      <c r="S39" s="222"/>
      <c r="T39" s="223"/>
      <c r="U39" s="222"/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135</v>
      </c>
      <c r="AF39" s="212">
        <v>0</v>
      </c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>
      <c r="A40" s="214" t="s">
        <v>128</v>
      </c>
      <c r="B40" s="220" t="s">
        <v>67</v>
      </c>
      <c r="C40" s="268" t="s">
        <v>68</v>
      </c>
      <c r="D40" s="225"/>
      <c r="E40" s="231"/>
      <c r="F40" s="235"/>
      <c r="G40" s="235">
        <f>SUMIF(AE41:AE47,"&lt;&gt;NOR",G41:G47)</f>
        <v>0</v>
      </c>
      <c r="H40" s="235"/>
      <c r="I40" s="235">
        <f>SUM(I41:I47)</f>
        <v>0</v>
      </c>
      <c r="J40" s="235"/>
      <c r="K40" s="235">
        <f>SUM(K41:K47)</f>
        <v>0</v>
      </c>
      <c r="L40" s="235"/>
      <c r="M40" s="235">
        <f>SUM(M41:M47)</f>
        <v>0</v>
      </c>
      <c r="N40" s="226"/>
      <c r="O40" s="226">
        <f>SUM(O41:O47)</f>
        <v>2.4200000000000003E-2</v>
      </c>
      <c r="P40" s="226"/>
      <c r="Q40" s="226">
        <f>SUM(Q41:Q47)</f>
        <v>4.1434600000000001</v>
      </c>
      <c r="R40" s="226"/>
      <c r="S40" s="226"/>
      <c r="T40" s="227"/>
      <c r="U40" s="226">
        <f>SUM(U41:U47)</f>
        <v>11.77</v>
      </c>
      <c r="AE40" t="s">
        <v>129</v>
      </c>
    </row>
    <row r="41" spans="1:60" outlineLevel="1">
      <c r="A41" s="213">
        <v>15</v>
      </c>
      <c r="B41" s="219" t="s">
        <v>178</v>
      </c>
      <c r="C41" s="266" t="s">
        <v>179</v>
      </c>
      <c r="D41" s="221" t="s">
        <v>132</v>
      </c>
      <c r="E41" s="229">
        <v>29.303999999999998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22">
        <v>6.7000000000000002E-4</v>
      </c>
      <c r="O41" s="222">
        <f>ROUND(E41*N41,5)</f>
        <v>1.9630000000000002E-2</v>
      </c>
      <c r="P41" s="222">
        <v>0.13100000000000001</v>
      </c>
      <c r="Q41" s="222">
        <f>ROUND(E41*P41,5)</f>
        <v>3.8388200000000001</v>
      </c>
      <c r="R41" s="222"/>
      <c r="S41" s="222"/>
      <c r="T41" s="223">
        <v>0.20699999999999999</v>
      </c>
      <c r="U41" s="222">
        <f>ROUND(E41*T41,2)</f>
        <v>6.07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133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13"/>
      <c r="B42" s="219"/>
      <c r="C42" s="267" t="s">
        <v>134</v>
      </c>
      <c r="D42" s="224"/>
      <c r="E42" s="230">
        <v>18.611999999999998</v>
      </c>
      <c r="F42" s="234"/>
      <c r="G42" s="234"/>
      <c r="H42" s="234"/>
      <c r="I42" s="234"/>
      <c r="J42" s="234"/>
      <c r="K42" s="234"/>
      <c r="L42" s="234"/>
      <c r="M42" s="234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135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13"/>
      <c r="B43" s="219"/>
      <c r="C43" s="267" t="s">
        <v>136</v>
      </c>
      <c r="D43" s="224"/>
      <c r="E43" s="230">
        <v>10.692</v>
      </c>
      <c r="F43" s="234"/>
      <c r="G43" s="234"/>
      <c r="H43" s="234"/>
      <c r="I43" s="234"/>
      <c r="J43" s="234"/>
      <c r="K43" s="234"/>
      <c r="L43" s="234"/>
      <c r="M43" s="234"/>
      <c r="N43" s="222"/>
      <c r="O43" s="222"/>
      <c r="P43" s="222"/>
      <c r="Q43" s="222"/>
      <c r="R43" s="222"/>
      <c r="S43" s="222"/>
      <c r="T43" s="223"/>
      <c r="U43" s="22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135</v>
      </c>
      <c r="AF43" s="212">
        <v>0</v>
      </c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>
      <c r="A44" s="213">
        <v>16</v>
      </c>
      <c r="B44" s="219" t="s">
        <v>180</v>
      </c>
      <c r="C44" s="266" t="s">
        <v>181</v>
      </c>
      <c r="D44" s="221" t="s">
        <v>132</v>
      </c>
      <c r="E44" s="229">
        <v>13.86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22">
        <v>3.3E-4</v>
      </c>
      <c r="O44" s="222">
        <f>ROUND(E44*N44,5)</f>
        <v>4.5700000000000003E-3</v>
      </c>
      <c r="P44" s="222">
        <v>2.198E-2</v>
      </c>
      <c r="Q44" s="222">
        <f>ROUND(E44*P44,5)</f>
        <v>0.30464000000000002</v>
      </c>
      <c r="R44" s="222"/>
      <c r="S44" s="222"/>
      <c r="T44" s="223">
        <v>0.32500000000000001</v>
      </c>
      <c r="U44" s="222">
        <f>ROUND(E44*T44,2)</f>
        <v>4.5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133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13"/>
      <c r="B45" s="219"/>
      <c r="C45" s="267" t="s">
        <v>182</v>
      </c>
      <c r="D45" s="224"/>
      <c r="E45" s="230">
        <v>13.86</v>
      </c>
      <c r="F45" s="234"/>
      <c r="G45" s="234"/>
      <c r="H45" s="234"/>
      <c r="I45" s="234"/>
      <c r="J45" s="234"/>
      <c r="K45" s="234"/>
      <c r="L45" s="234"/>
      <c r="M45" s="234"/>
      <c r="N45" s="222"/>
      <c r="O45" s="222"/>
      <c r="P45" s="222"/>
      <c r="Q45" s="222"/>
      <c r="R45" s="222"/>
      <c r="S45" s="222"/>
      <c r="T45" s="223"/>
      <c r="U45" s="22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135</v>
      </c>
      <c r="AF45" s="212">
        <v>0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13">
        <v>17</v>
      </c>
      <c r="B46" s="219" t="s">
        <v>183</v>
      </c>
      <c r="C46" s="266" t="s">
        <v>184</v>
      </c>
      <c r="D46" s="221" t="s">
        <v>142</v>
      </c>
      <c r="E46" s="229">
        <v>24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22">
        <v>0</v>
      </c>
      <c r="O46" s="222">
        <f>ROUND(E46*N46,5)</f>
        <v>0</v>
      </c>
      <c r="P46" s="222">
        <v>0</v>
      </c>
      <c r="Q46" s="222">
        <f>ROUND(E46*P46,5)</f>
        <v>0</v>
      </c>
      <c r="R46" s="222"/>
      <c r="S46" s="222"/>
      <c r="T46" s="223">
        <v>0.05</v>
      </c>
      <c r="U46" s="222">
        <f>ROUND(E46*T46,2)</f>
        <v>1.2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133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13"/>
      <c r="B47" s="219"/>
      <c r="C47" s="267" t="s">
        <v>185</v>
      </c>
      <c r="D47" s="224"/>
      <c r="E47" s="230">
        <v>24</v>
      </c>
      <c r="F47" s="234"/>
      <c r="G47" s="234"/>
      <c r="H47" s="234"/>
      <c r="I47" s="234"/>
      <c r="J47" s="234"/>
      <c r="K47" s="234"/>
      <c r="L47" s="234"/>
      <c r="M47" s="234"/>
      <c r="N47" s="222"/>
      <c r="O47" s="222"/>
      <c r="P47" s="222"/>
      <c r="Q47" s="222"/>
      <c r="R47" s="222"/>
      <c r="S47" s="222"/>
      <c r="T47" s="223"/>
      <c r="U47" s="22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135</v>
      </c>
      <c r="AF47" s="212">
        <v>0</v>
      </c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>
      <c r="A48" s="214" t="s">
        <v>128</v>
      </c>
      <c r="B48" s="220" t="s">
        <v>69</v>
      </c>
      <c r="C48" s="268" t="s">
        <v>70</v>
      </c>
      <c r="D48" s="225"/>
      <c r="E48" s="231"/>
      <c r="F48" s="235"/>
      <c r="G48" s="235">
        <f>SUMIF(AE49:AE72,"&lt;&gt;NOR",G49:G72)</f>
        <v>0</v>
      </c>
      <c r="H48" s="235"/>
      <c r="I48" s="235">
        <f>SUM(I49:I72)</f>
        <v>0</v>
      </c>
      <c r="J48" s="235"/>
      <c r="K48" s="235">
        <f>SUM(K49:K72)</f>
        <v>0</v>
      </c>
      <c r="L48" s="235"/>
      <c r="M48" s="235">
        <f>SUM(M49:M72)</f>
        <v>0</v>
      </c>
      <c r="N48" s="226"/>
      <c r="O48" s="226">
        <f>SUM(O49:O72)</f>
        <v>8.7999999999999995E-2</v>
      </c>
      <c r="P48" s="226"/>
      <c r="Q48" s="226">
        <f>SUM(Q49:Q72)</f>
        <v>7.3290900000000008</v>
      </c>
      <c r="R48" s="226"/>
      <c r="S48" s="226"/>
      <c r="T48" s="227"/>
      <c r="U48" s="226">
        <f>SUM(U49:U72)</f>
        <v>108.44999999999999</v>
      </c>
      <c r="AE48" t="s">
        <v>129</v>
      </c>
    </row>
    <row r="49" spans="1:60" outlineLevel="1">
      <c r="A49" s="213">
        <v>18</v>
      </c>
      <c r="B49" s="219" t="s">
        <v>186</v>
      </c>
      <c r="C49" s="266" t="s">
        <v>187</v>
      </c>
      <c r="D49" s="221" t="s">
        <v>148</v>
      </c>
      <c r="E49" s="229">
        <v>40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22">
        <v>4.8999999999999998E-4</v>
      </c>
      <c r="O49" s="222">
        <f>ROUND(E49*N49,5)</f>
        <v>1.9599999999999999E-2</v>
      </c>
      <c r="P49" s="222">
        <v>8.9999999999999993E-3</v>
      </c>
      <c r="Q49" s="222">
        <f>ROUND(E49*P49,5)</f>
        <v>0.36</v>
      </c>
      <c r="R49" s="222"/>
      <c r="S49" s="222"/>
      <c r="T49" s="223">
        <v>0.30099999999999999</v>
      </c>
      <c r="U49" s="222">
        <f>ROUND(E49*T49,2)</f>
        <v>12.04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133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13"/>
      <c r="B50" s="219"/>
      <c r="C50" s="267" t="s">
        <v>188</v>
      </c>
      <c r="D50" s="224"/>
      <c r="E50" s="230">
        <v>38.4</v>
      </c>
      <c r="F50" s="234"/>
      <c r="G50" s="234"/>
      <c r="H50" s="234"/>
      <c r="I50" s="234"/>
      <c r="J50" s="234"/>
      <c r="K50" s="234"/>
      <c r="L50" s="234"/>
      <c r="M50" s="234"/>
      <c r="N50" s="222"/>
      <c r="O50" s="222"/>
      <c r="P50" s="222"/>
      <c r="Q50" s="222"/>
      <c r="R50" s="222"/>
      <c r="S50" s="222"/>
      <c r="T50" s="223"/>
      <c r="U50" s="22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135</v>
      </c>
      <c r="AF50" s="212">
        <v>0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13"/>
      <c r="B51" s="219"/>
      <c r="C51" s="267" t="s">
        <v>189</v>
      </c>
      <c r="D51" s="224"/>
      <c r="E51" s="230">
        <v>1.6</v>
      </c>
      <c r="F51" s="234"/>
      <c r="G51" s="234"/>
      <c r="H51" s="234"/>
      <c r="I51" s="234"/>
      <c r="J51" s="234"/>
      <c r="K51" s="234"/>
      <c r="L51" s="234"/>
      <c r="M51" s="234"/>
      <c r="N51" s="222"/>
      <c r="O51" s="222"/>
      <c r="P51" s="222"/>
      <c r="Q51" s="222"/>
      <c r="R51" s="222"/>
      <c r="S51" s="222"/>
      <c r="T51" s="223"/>
      <c r="U51" s="222"/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135</v>
      </c>
      <c r="AF51" s="212">
        <v>0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13">
        <v>19</v>
      </c>
      <c r="B52" s="219" t="s">
        <v>190</v>
      </c>
      <c r="C52" s="266" t="s">
        <v>191</v>
      </c>
      <c r="D52" s="221" t="s">
        <v>148</v>
      </c>
      <c r="E52" s="229">
        <v>32.549999999999997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22">
        <v>0</v>
      </c>
      <c r="O52" s="222">
        <f>ROUND(E52*N52,5)</f>
        <v>0</v>
      </c>
      <c r="P52" s="222">
        <v>1.0999999999999999E-2</v>
      </c>
      <c r="Q52" s="222">
        <f>ROUND(E52*P52,5)</f>
        <v>0.35804999999999998</v>
      </c>
      <c r="R52" s="222"/>
      <c r="S52" s="222"/>
      <c r="T52" s="223">
        <v>0.59099999999999997</v>
      </c>
      <c r="U52" s="222">
        <f>ROUND(E52*T52,2)</f>
        <v>19.239999999999998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133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13"/>
      <c r="B53" s="219"/>
      <c r="C53" s="267" t="s">
        <v>192</v>
      </c>
      <c r="D53" s="224"/>
      <c r="E53" s="230">
        <v>30.6</v>
      </c>
      <c r="F53" s="234"/>
      <c r="G53" s="234"/>
      <c r="H53" s="234"/>
      <c r="I53" s="234"/>
      <c r="J53" s="234"/>
      <c r="K53" s="234"/>
      <c r="L53" s="234"/>
      <c r="M53" s="234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135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13"/>
      <c r="B54" s="219"/>
      <c r="C54" s="267" t="s">
        <v>193</v>
      </c>
      <c r="D54" s="224"/>
      <c r="E54" s="230">
        <v>1.95</v>
      </c>
      <c r="F54" s="234"/>
      <c r="G54" s="234"/>
      <c r="H54" s="234"/>
      <c r="I54" s="234"/>
      <c r="J54" s="234"/>
      <c r="K54" s="234"/>
      <c r="L54" s="234"/>
      <c r="M54" s="234"/>
      <c r="N54" s="222"/>
      <c r="O54" s="222"/>
      <c r="P54" s="222"/>
      <c r="Q54" s="222"/>
      <c r="R54" s="222"/>
      <c r="S54" s="222"/>
      <c r="T54" s="223"/>
      <c r="U54" s="22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135</v>
      </c>
      <c r="AF54" s="212">
        <v>0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13">
        <v>20</v>
      </c>
      <c r="B55" s="219" t="s">
        <v>194</v>
      </c>
      <c r="C55" s="266" t="s">
        <v>195</v>
      </c>
      <c r="D55" s="221" t="s">
        <v>148</v>
      </c>
      <c r="E55" s="229">
        <v>139.6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22">
        <v>4.8999999999999998E-4</v>
      </c>
      <c r="O55" s="222">
        <f>ROUND(E55*N55,5)</f>
        <v>6.8400000000000002E-2</v>
      </c>
      <c r="P55" s="222">
        <v>1E-3</v>
      </c>
      <c r="Q55" s="222">
        <f>ROUND(E55*P55,5)</f>
        <v>0.1396</v>
      </c>
      <c r="R55" s="222"/>
      <c r="S55" s="222"/>
      <c r="T55" s="223">
        <v>0.111</v>
      </c>
      <c r="U55" s="222">
        <f>ROUND(E55*T55,2)</f>
        <v>15.5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133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13"/>
      <c r="B56" s="219"/>
      <c r="C56" s="267" t="s">
        <v>196</v>
      </c>
      <c r="D56" s="224"/>
      <c r="E56" s="230">
        <v>84.6</v>
      </c>
      <c r="F56" s="234"/>
      <c r="G56" s="234"/>
      <c r="H56" s="234"/>
      <c r="I56" s="234"/>
      <c r="J56" s="234"/>
      <c r="K56" s="234"/>
      <c r="L56" s="234"/>
      <c r="M56" s="234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135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13"/>
      <c r="B57" s="219"/>
      <c r="C57" s="267" t="s">
        <v>197</v>
      </c>
      <c r="D57" s="224"/>
      <c r="E57" s="230">
        <v>55</v>
      </c>
      <c r="F57" s="234"/>
      <c r="G57" s="234"/>
      <c r="H57" s="234"/>
      <c r="I57" s="234"/>
      <c r="J57" s="234"/>
      <c r="K57" s="234"/>
      <c r="L57" s="234"/>
      <c r="M57" s="234"/>
      <c r="N57" s="222"/>
      <c r="O57" s="222"/>
      <c r="P57" s="222"/>
      <c r="Q57" s="222"/>
      <c r="R57" s="222"/>
      <c r="S57" s="222"/>
      <c r="T57" s="223"/>
      <c r="U57" s="22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135</v>
      </c>
      <c r="AF57" s="212">
        <v>0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13">
        <v>21</v>
      </c>
      <c r="B58" s="219" t="s">
        <v>198</v>
      </c>
      <c r="C58" s="266" t="s">
        <v>199</v>
      </c>
      <c r="D58" s="221" t="s">
        <v>132</v>
      </c>
      <c r="E58" s="229">
        <v>84.504000000000005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22">
        <v>0</v>
      </c>
      <c r="O58" s="222">
        <f>ROUND(E58*N58,5)</f>
        <v>0</v>
      </c>
      <c r="P58" s="222">
        <v>6.8000000000000005E-2</v>
      </c>
      <c r="Q58" s="222">
        <f>ROUND(E58*P58,5)</f>
        <v>5.74627</v>
      </c>
      <c r="R58" s="222"/>
      <c r="S58" s="222"/>
      <c r="T58" s="223">
        <v>0.3</v>
      </c>
      <c r="U58" s="222">
        <f>ROUND(E58*T58,2)</f>
        <v>25.35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133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13"/>
      <c r="B59" s="219"/>
      <c r="C59" s="267" t="s">
        <v>200</v>
      </c>
      <c r="D59" s="224"/>
      <c r="E59" s="230">
        <v>65.207999999999998</v>
      </c>
      <c r="F59" s="234"/>
      <c r="G59" s="234"/>
      <c r="H59" s="234"/>
      <c r="I59" s="234"/>
      <c r="J59" s="234"/>
      <c r="K59" s="234"/>
      <c r="L59" s="234"/>
      <c r="M59" s="234"/>
      <c r="N59" s="222"/>
      <c r="O59" s="222"/>
      <c r="P59" s="222"/>
      <c r="Q59" s="222"/>
      <c r="R59" s="222"/>
      <c r="S59" s="222"/>
      <c r="T59" s="223"/>
      <c r="U59" s="22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135</v>
      </c>
      <c r="AF59" s="212">
        <v>0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13"/>
      <c r="B60" s="219"/>
      <c r="C60" s="267" t="s">
        <v>201</v>
      </c>
      <c r="D60" s="224"/>
      <c r="E60" s="230">
        <v>19.295999999999999</v>
      </c>
      <c r="F60" s="234"/>
      <c r="G60" s="234"/>
      <c r="H60" s="234"/>
      <c r="I60" s="234"/>
      <c r="J60" s="234"/>
      <c r="K60" s="234"/>
      <c r="L60" s="234"/>
      <c r="M60" s="234"/>
      <c r="N60" s="222"/>
      <c r="O60" s="222"/>
      <c r="P60" s="222"/>
      <c r="Q60" s="222"/>
      <c r="R60" s="222"/>
      <c r="S60" s="222"/>
      <c r="T60" s="223"/>
      <c r="U60" s="222"/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135</v>
      </c>
      <c r="AF60" s="212">
        <v>0</v>
      </c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13">
        <v>22</v>
      </c>
      <c r="B61" s="219" t="s">
        <v>202</v>
      </c>
      <c r="C61" s="266" t="s">
        <v>203</v>
      </c>
      <c r="D61" s="221" t="s">
        <v>132</v>
      </c>
      <c r="E61" s="229">
        <v>8.1479999999999997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22">
        <v>0</v>
      </c>
      <c r="O61" s="222">
        <f>ROUND(E61*N61,5)</f>
        <v>0</v>
      </c>
      <c r="P61" s="222">
        <v>8.8999999999999996E-2</v>
      </c>
      <c r="Q61" s="222">
        <f>ROUND(E61*P61,5)</f>
        <v>0.72516999999999998</v>
      </c>
      <c r="R61" s="222"/>
      <c r="S61" s="222"/>
      <c r="T61" s="223">
        <v>0.6</v>
      </c>
      <c r="U61" s="222">
        <f>ROUND(E61*T61,2)</f>
        <v>4.8899999999999997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133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13"/>
      <c r="B62" s="219"/>
      <c r="C62" s="267" t="s">
        <v>204</v>
      </c>
      <c r="D62" s="224"/>
      <c r="E62" s="230">
        <v>8.1479999999999997</v>
      </c>
      <c r="F62" s="234"/>
      <c r="G62" s="234"/>
      <c r="H62" s="234"/>
      <c r="I62" s="234"/>
      <c r="J62" s="234"/>
      <c r="K62" s="234"/>
      <c r="L62" s="234"/>
      <c r="M62" s="234"/>
      <c r="N62" s="222"/>
      <c r="O62" s="222"/>
      <c r="P62" s="222"/>
      <c r="Q62" s="222"/>
      <c r="R62" s="222"/>
      <c r="S62" s="222"/>
      <c r="T62" s="223"/>
      <c r="U62" s="22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135</v>
      </c>
      <c r="AF62" s="212">
        <v>0</v>
      </c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13">
        <v>23</v>
      </c>
      <c r="B63" s="219" t="s">
        <v>205</v>
      </c>
      <c r="C63" s="266" t="s">
        <v>206</v>
      </c>
      <c r="D63" s="221" t="s">
        <v>175</v>
      </c>
      <c r="E63" s="229">
        <v>5.71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22">
        <v>0</v>
      </c>
      <c r="O63" s="222">
        <f>ROUND(E63*N63,5)</f>
        <v>0</v>
      </c>
      <c r="P63" s="222">
        <v>0</v>
      </c>
      <c r="Q63" s="222">
        <f>ROUND(E63*P63,5)</f>
        <v>0</v>
      </c>
      <c r="R63" s="222"/>
      <c r="S63" s="222"/>
      <c r="T63" s="223">
        <v>2.0089999999999999</v>
      </c>
      <c r="U63" s="222">
        <f>ROUND(E63*T63,2)</f>
        <v>11.47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133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13"/>
      <c r="B64" s="219"/>
      <c r="C64" s="267" t="s">
        <v>207</v>
      </c>
      <c r="D64" s="224"/>
      <c r="E64" s="230">
        <v>5.71</v>
      </c>
      <c r="F64" s="234"/>
      <c r="G64" s="234"/>
      <c r="H64" s="234"/>
      <c r="I64" s="234"/>
      <c r="J64" s="234"/>
      <c r="K64" s="234"/>
      <c r="L64" s="234"/>
      <c r="M64" s="234"/>
      <c r="N64" s="222"/>
      <c r="O64" s="222"/>
      <c r="P64" s="222"/>
      <c r="Q64" s="222"/>
      <c r="R64" s="222"/>
      <c r="S64" s="222"/>
      <c r="T64" s="223"/>
      <c r="U64" s="22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135</v>
      </c>
      <c r="AF64" s="212">
        <v>0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13">
        <v>24</v>
      </c>
      <c r="B65" s="219" t="s">
        <v>208</v>
      </c>
      <c r="C65" s="266" t="s">
        <v>209</v>
      </c>
      <c r="D65" s="221" t="s">
        <v>175</v>
      </c>
      <c r="E65" s="229">
        <v>11.42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22">
        <v>0</v>
      </c>
      <c r="O65" s="222">
        <f>ROUND(E65*N65,5)</f>
        <v>0</v>
      </c>
      <c r="P65" s="222">
        <v>0</v>
      </c>
      <c r="Q65" s="222">
        <f>ROUND(E65*P65,5)</f>
        <v>0</v>
      </c>
      <c r="R65" s="222"/>
      <c r="S65" s="222"/>
      <c r="T65" s="223">
        <v>0.49</v>
      </c>
      <c r="U65" s="222">
        <f>ROUND(E65*T65,2)</f>
        <v>5.6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133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13">
        <v>25</v>
      </c>
      <c r="B66" s="219" t="s">
        <v>210</v>
      </c>
      <c r="C66" s="266" t="s">
        <v>211</v>
      </c>
      <c r="D66" s="221" t="s">
        <v>175</v>
      </c>
      <c r="E66" s="229">
        <v>137.04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22">
        <v>0</v>
      </c>
      <c r="O66" s="222">
        <f>ROUND(E66*N66,5)</f>
        <v>0</v>
      </c>
      <c r="P66" s="222">
        <v>0</v>
      </c>
      <c r="Q66" s="222">
        <f>ROUND(E66*P66,5)</f>
        <v>0</v>
      </c>
      <c r="R66" s="222"/>
      <c r="S66" s="222"/>
      <c r="T66" s="223">
        <v>0</v>
      </c>
      <c r="U66" s="222">
        <f>ROUND(E66*T66,2)</f>
        <v>0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133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13"/>
      <c r="B67" s="219"/>
      <c r="C67" s="267" t="s">
        <v>212</v>
      </c>
      <c r="D67" s="224"/>
      <c r="E67" s="230">
        <v>137.04</v>
      </c>
      <c r="F67" s="234"/>
      <c r="G67" s="234"/>
      <c r="H67" s="234"/>
      <c r="I67" s="234"/>
      <c r="J67" s="234"/>
      <c r="K67" s="234"/>
      <c r="L67" s="234"/>
      <c r="M67" s="234"/>
      <c r="N67" s="222"/>
      <c r="O67" s="222"/>
      <c r="P67" s="222"/>
      <c r="Q67" s="222"/>
      <c r="R67" s="222"/>
      <c r="S67" s="222"/>
      <c r="T67" s="223"/>
      <c r="U67" s="222"/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135</v>
      </c>
      <c r="AF67" s="212">
        <v>0</v>
      </c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13">
        <v>26</v>
      </c>
      <c r="B68" s="219" t="s">
        <v>213</v>
      </c>
      <c r="C68" s="266" t="s">
        <v>214</v>
      </c>
      <c r="D68" s="221" t="s">
        <v>175</v>
      </c>
      <c r="E68" s="229">
        <v>11.42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22">
        <v>0</v>
      </c>
      <c r="O68" s="222">
        <f>ROUND(E68*N68,5)</f>
        <v>0</v>
      </c>
      <c r="P68" s="222">
        <v>0</v>
      </c>
      <c r="Q68" s="222">
        <f>ROUND(E68*P68,5)</f>
        <v>0</v>
      </c>
      <c r="R68" s="222"/>
      <c r="S68" s="222"/>
      <c r="T68" s="223">
        <v>0.94199999999999995</v>
      </c>
      <c r="U68" s="222">
        <f>ROUND(E68*T68,2)</f>
        <v>10.76</v>
      </c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133</v>
      </c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13">
        <v>27</v>
      </c>
      <c r="B69" s="219" t="s">
        <v>215</v>
      </c>
      <c r="C69" s="266" t="s">
        <v>216</v>
      </c>
      <c r="D69" s="221" t="s">
        <v>175</v>
      </c>
      <c r="E69" s="229">
        <v>34.26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22">
        <v>0</v>
      </c>
      <c r="O69" s="222">
        <f>ROUND(E69*N69,5)</f>
        <v>0</v>
      </c>
      <c r="P69" s="222">
        <v>0</v>
      </c>
      <c r="Q69" s="222">
        <f>ROUND(E69*P69,5)</f>
        <v>0</v>
      </c>
      <c r="R69" s="222"/>
      <c r="S69" s="222"/>
      <c r="T69" s="223">
        <v>0.105</v>
      </c>
      <c r="U69" s="222">
        <f>ROUND(E69*T69,2)</f>
        <v>3.6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133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13"/>
      <c r="B70" s="219"/>
      <c r="C70" s="267" t="s">
        <v>217</v>
      </c>
      <c r="D70" s="224"/>
      <c r="E70" s="230">
        <v>34.26</v>
      </c>
      <c r="F70" s="234"/>
      <c r="G70" s="234"/>
      <c r="H70" s="234"/>
      <c r="I70" s="234"/>
      <c r="J70" s="234"/>
      <c r="K70" s="234"/>
      <c r="L70" s="234"/>
      <c r="M70" s="234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135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13">
        <v>28</v>
      </c>
      <c r="B71" s="219" t="s">
        <v>218</v>
      </c>
      <c r="C71" s="266" t="s">
        <v>219</v>
      </c>
      <c r="D71" s="221" t="s">
        <v>175</v>
      </c>
      <c r="E71" s="229">
        <v>11.42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22">
        <v>0</v>
      </c>
      <c r="O71" s="222">
        <f>ROUND(E71*N71,5)</f>
        <v>0</v>
      </c>
      <c r="P71" s="222">
        <v>0</v>
      </c>
      <c r="Q71" s="222">
        <f>ROUND(E71*P71,5)</f>
        <v>0</v>
      </c>
      <c r="R71" s="222"/>
      <c r="S71" s="222"/>
      <c r="T71" s="223">
        <v>0</v>
      </c>
      <c r="U71" s="222">
        <f>ROUND(E71*T71,2)</f>
        <v>0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133</v>
      </c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13"/>
      <c r="B72" s="219"/>
      <c r="C72" s="267" t="s">
        <v>220</v>
      </c>
      <c r="D72" s="224"/>
      <c r="E72" s="230">
        <v>11.42</v>
      </c>
      <c r="F72" s="234"/>
      <c r="G72" s="234"/>
      <c r="H72" s="234"/>
      <c r="I72" s="234"/>
      <c r="J72" s="234"/>
      <c r="K72" s="234"/>
      <c r="L72" s="234"/>
      <c r="M72" s="234"/>
      <c r="N72" s="222"/>
      <c r="O72" s="222"/>
      <c r="P72" s="222"/>
      <c r="Q72" s="222"/>
      <c r="R72" s="222"/>
      <c r="S72" s="222"/>
      <c r="T72" s="223"/>
      <c r="U72" s="222"/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135</v>
      </c>
      <c r="AF72" s="212">
        <v>0</v>
      </c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>
      <c r="A73" s="214" t="s">
        <v>128</v>
      </c>
      <c r="B73" s="220" t="s">
        <v>71</v>
      </c>
      <c r="C73" s="268" t="s">
        <v>72</v>
      </c>
      <c r="D73" s="225"/>
      <c r="E73" s="231"/>
      <c r="F73" s="235"/>
      <c r="G73" s="235">
        <f>SUMIF(AE74:AE76,"&lt;&gt;NOR",G74:G76)</f>
        <v>0</v>
      </c>
      <c r="H73" s="235"/>
      <c r="I73" s="235">
        <f>SUM(I74:I76)</f>
        <v>0</v>
      </c>
      <c r="J73" s="235"/>
      <c r="K73" s="235">
        <f>SUM(K74:K76)</f>
        <v>0</v>
      </c>
      <c r="L73" s="235"/>
      <c r="M73" s="235">
        <f>SUM(M74:M76)</f>
        <v>0</v>
      </c>
      <c r="N73" s="226"/>
      <c r="O73" s="226">
        <f>SUM(O74:O76)</f>
        <v>0</v>
      </c>
      <c r="P73" s="226"/>
      <c r="Q73" s="226">
        <f>SUM(Q74:Q76)</f>
        <v>0</v>
      </c>
      <c r="R73" s="226"/>
      <c r="S73" s="226"/>
      <c r="T73" s="227"/>
      <c r="U73" s="226">
        <f>SUM(U74:U76)</f>
        <v>13.81</v>
      </c>
      <c r="AE73" t="s">
        <v>129</v>
      </c>
    </row>
    <row r="74" spans="1:60" outlineLevel="1">
      <c r="A74" s="213">
        <v>29</v>
      </c>
      <c r="B74" s="219" t="s">
        <v>221</v>
      </c>
      <c r="C74" s="266" t="s">
        <v>222</v>
      </c>
      <c r="D74" s="221" t="s">
        <v>175</v>
      </c>
      <c r="E74" s="229">
        <v>14.72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22">
        <v>0</v>
      </c>
      <c r="O74" s="222">
        <f>ROUND(E74*N74,5)</f>
        <v>0</v>
      </c>
      <c r="P74" s="222">
        <v>0</v>
      </c>
      <c r="Q74" s="222">
        <f>ROUND(E74*P74,5)</f>
        <v>0</v>
      </c>
      <c r="R74" s="222"/>
      <c r="S74" s="222"/>
      <c r="T74" s="223">
        <v>0.9385</v>
      </c>
      <c r="U74" s="222">
        <f>ROUND(E74*T74,2)</f>
        <v>13.81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133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13"/>
      <c r="B75" s="219"/>
      <c r="C75" s="267" t="s">
        <v>223</v>
      </c>
      <c r="D75" s="224"/>
      <c r="E75" s="230">
        <v>10.55</v>
      </c>
      <c r="F75" s="234"/>
      <c r="G75" s="234"/>
      <c r="H75" s="234"/>
      <c r="I75" s="234"/>
      <c r="J75" s="234"/>
      <c r="K75" s="234"/>
      <c r="L75" s="234"/>
      <c r="M75" s="234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135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13"/>
      <c r="B76" s="219"/>
      <c r="C76" s="267" t="s">
        <v>224</v>
      </c>
      <c r="D76" s="224"/>
      <c r="E76" s="230">
        <v>4.17</v>
      </c>
      <c r="F76" s="234"/>
      <c r="G76" s="234"/>
      <c r="H76" s="234"/>
      <c r="I76" s="234"/>
      <c r="J76" s="234"/>
      <c r="K76" s="234"/>
      <c r="L76" s="234"/>
      <c r="M76" s="234"/>
      <c r="N76" s="222"/>
      <c r="O76" s="222"/>
      <c r="P76" s="222"/>
      <c r="Q76" s="222"/>
      <c r="R76" s="222"/>
      <c r="S76" s="222"/>
      <c r="T76" s="223"/>
      <c r="U76" s="22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135</v>
      </c>
      <c r="AF76" s="212">
        <v>0</v>
      </c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>
      <c r="A77" s="214" t="s">
        <v>128</v>
      </c>
      <c r="B77" s="220" t="s">
        <v>73</v>
      </c>
      <c r="C77" s="268" t="s">
        <v>74</v>
      </c>
      <c r="D77" s="225"/>
      <c r="E77" s="231"/>
      <c r="F77" s="235"/>
      <c r="G77" s="235">
        <f>SUMIF(AE78:AE80,"&lt;&gt;NOR",G78:G80)</f>
        <v>0</v>
      </c>
      <c r="H77" s="235"/>
      <c r="I77" s="235">
        <f>SUM(I78:I80)</f>
        <v>0</v>
      </c>
      <c r="J77" s="235"/>
      <c r="K77" s="235">
        <f>SUM(K78:K80)</f>
        <v>0</v>
      </c>
      <c r="L77" s="235"/>
      <c r="M77" s="235">
        <f>SUM(M78:M80)</f>
        <v>0</v>
      </c>
      <c r="N77" s="226"/>
      <c r="O77" s="226">
        <f>SUM(O78:O80)</f>
        <v>8.7319999999999995E-2</v>
      </c>
      <c r="P77" s="226"/>
      <c r="Q77" s="226">
        <f>SUM(Q78:Q80)</f>
        <v>0</v>
      </c>
      <c r="R77" s="226"/>
      <c r="S77" s="226"/>
      <c r="T77" s="227"/>
      <c r="U77" s="226">
        <f>SUM(U78:U80)</f>
        <v>26.68</v>
      </c>
      <c r="AE77" t="s">
        <v>129</v>
      </c>
    </row>
    <row r="78" spans="1:60" outlineLevel="1">
      <c r="A78" s="213">
        <v>30</v>
      </c>
      <c r="B78" s="219" t="s">
        <v>225</v>
      </c>
      <c r="C78" s="266" t="s">
        <v>226</v>
      </c>
      <c r="D78" s="221" t="s">
        <v>132</v>
      </c>
      <c r="E78" s="229">
        <v>69.3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22">
        <v>1.2600000000000001E-3</v>
      </c>
      <c r="O78" s="222">
        <f>ROUND(E78*N78,5)</f>
        <v>8.7319999999999995E-2</v>
      </c>
      <c r="P78" s="222">
        <v>0</v>
      </c>
      <c r="Q78" s="222">
        <f>ROUND(E78*P78,5)</f>
        <v>0</v>
      </c>
      <c r="R78" s="222"/>
      <c r="S78" s="222"/>
      <c r="T78" s="223">
        <v>0.38500000000000001</v>
      </c>
      <c r="U78" s="222">
        <f>ROUND(E78*T78,2)</f>
        <v>26.68</v>
      </c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133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13"/>
      <c r="B79" s="219"/>
      <c r="C79" s="267" t="s">
        <v>227</v>
      </c>
      <c r="D79" s="224"/>
      <c r="E79" s="230">
        <v>10.26</v>
      </c>
      <c r="F79" s="234"/>
      <c r="G79" s="234"/>
      <c r="H79" s="234"/>
      <c r="I79" s="234"/>
      <c r="J79" s="234"/>
      <c r="K79" s="234"/>
      <c r="L79" s="234"/>
      <c r="M79" s="234"/>
      <c r="N79" s="222"/>
      <c r="O79" s="222"/>
      <c r="P79" s="222"/>
      <c r="Q79" s="222"/>
      <c r="R79" s="222"/>
      <c r="S79" s="222"/>
      <c r="T79" s="223"/>
      <c r="U79" s="222"/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135</v>
      </c>
      <c r="AF79" s="212">
        <v>0</v>
      </c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13"/>
      <c r="B80" s="219"/>
      <c r="C80" s="267" t="s">
        <v>228</v>
      </c>
      <c r="D80" s="224"/>
      <c r="E80" s="230">
        <v>59.04</v>
      </c>
      <c r="F80" s="234"/>
      <c r="G80" s="234"/>
      <c r="H80" s="234"/>
      <c r="I80" s="234"/>
      <c r="J80" s="234"/>
      <c r="K80" s="234"/>
      <c r="L80" s="234"/>
      <c r="M80" s="234"/>
      <c r="N80" s="222"/>
      <c r="O80" s="222"/>
      <c r="P80" s="222"/>
      <c r="Q80" s="222"/>
      <c r="R80" s="222"/>
      <c r="S80" s="222"/>
      <c r="T80" s="223"/>
      <c r="U80" s="22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135</v>
      </c>
      <c r="AF80" s="212">
        <v>0</v>
      </c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>
      <c r="A81" s="214" t="s">
        <v>128</v>
      </c>
      <c r="B81" s="220" t="s">
        <v>75</v>
      </c>
      <c r="C81" s="268" t="s">
        <v>76</v>
      </c>
      <c r="D81" s="225"/>
      <c r="E81" s="231"/>
      <c r="F81" s="235"/>
      <c r="G81" s="235">
        <f>SUMIF(AE82:AE102,"&lt;&gt;NOR",G82:G102)</f>
        <v>0</v>
      </c>
      <c r="H81" s="235"/>
      <c r="I81" s="235">
        <f>SUM(I82:I102)</f>
        <v>0</v>
      </c>
      <c r="J81" s="235"/>
      <c r="K81" s="235">
        <f>SUM(K82:K102)</f>
        <v>0</v>
      </c>
      <c r="L81" s="235"/>
      <c r="M81" s="235">
        <f>SUM(M82:M102)</f>
        <v>0</v>
      </c>
      <c r="N81" s="226"/>
      <c r="O81" s="226">
        <f>SUM(O82:O102)</f>
        <v>0.49167000000000005</v>
      </c>
      <c r="P81" s="226"/>
      <c r="Q81" s="226">
        <f>SUM(Q82:Q102)</f>
        <v>0.16536000000000001</v>
      </c>
      <c r="R81" s="226"/>
      <c r="S81" s="226"/>
      <c r="T81" s="227"/>
      <c r="U81" s="226">
        <f>SUM(U82:U102)</f>
        <v>85.360000000000014</v>
      </c>
      <c r="AE81" t="s">
        <v>129</v>
      </c>
    </row>
    <row r="82" spans="1:60" outlineLevel="1">
      <c r="A82" s="213">
        <v>31</v>
      </c>
      <c r="B82" s="219" t="s">
        <v>229</v>
      </c>
      <c r="C82" s="266" t="s">
        <v>230</v>
      </c>
      <c r="D82" s="221" t="s">
        <v>142</v>
      </c>
      <c r="E82" s="229">
        <v>12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22">
        <v>3.8000000000000002E-4</v>
      </c>
      <c r="O82" s="222">
        <f>ROUND(E82*N82,5)</f>
        <v>4.5599999999999998E-3</v>
      </c>
      <c r="P82" s="222">
        <v>0</v>
      </c>
      <c r="Q82" s="222">
        <f>ROUND(E82*P82,5)</f>
        <v>0</v>
      </c>
      <c r="R82" s="222"/>
      <c r="S82" s="222"/>
      <c r="T82" s="223">
        <v>0.26100000000000001</v>
      </c>
      <c r="U82" s="222">
        <f>ROUND(E82*T82,2)</f>
        <v>3.13</v>
      </c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133</v>
      </c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13"/>
      <c r="B83" s="219"/>
      <c r="C83" s="267" t="s">
        <v>231</v>
      </c>
      <c r="D83" s="224"/>
      <c r="E83" s="230">
        <v>12</v>
      </c>
      <c r="F83" s="234"/>
      <c r="G83" s="234"/>
      <c r="H83" s="234"/>
      <c r="I83" s="234"/>
      <c r="J83" s="234"/>
      <c r="K83" s="234"/>
      <c r="L83" s="234"/>
      <c r="M83" s="234"/>
      <c r="N83" s="222"/>
      <c r="O83" s="222"/>
      <c r="P83" s="222"/>
      <c r="Q83" s="222"/>
      <c r="R83" s="222"/>
      <c r="S83" s="222"/>
      <c r="T83" s="223"/>
      <c r="U83" s="222"/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135</v>
      </c>
      <c r="AF83" s="212">
        <v>0</v>
      </c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>
      <c r="A84" s="213">
        <v>32</v>
      </c>
      <c r="B84" s="219" t="s">
        <v>232</v>
      </c>
      <c r="C84" s="266" t="s">
        <v>233</v>
      </c>
      <c r="D84" s="221" t="s">
        <v>142</v>
      </c>
      <c r="E84" s="229">
        <v>6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22">
        <v>9.3000000000000005E-4</v>
      </c>
      <c r="O84" s="222">
        <f>ROUND(E84*N84,5)</f>
        <v>5.5799999999999999E-3</v>
      </c>
      <c r="P84" s="222">
        <v>0</v>
      </c>
      <c r="Q84" s="222">
        <f>ROUND(E84*P84,5)</f>
        <v>0</v>
      </c>
      <c r="R84" s="222"/>
      <c r="S84" s="222"/>
      <c r="T84" s="223">
        <v>0.26100000000000001</v>
      </c>
      <c r="U84" s="222">
        <f>ROUND(E84*T84,2)</f>
        <v>1.57</v>
      </c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133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13"/>
      <c r="B85" s="219"/>
      <c r="C85" s="267" t="s">
        <v>234</v>
      </c>
      <c r="D85" s="224"/>
      <c r="E85" s="230">
        <v>6</v>
      </c>
      <c r="F85" s="234"/>
      <c r="G85" s="234"/>
      <c r="H85" s="234"/>
      <c r="I85" s="234"/>
      <c r="J85" s="234"/>
      <c r="K85" s="234"/>
      <c r="L85" s="234"/>
      <c r="M85" s="234"/>
      <c r="N85" s="222"/>
      <c r="O85" s="222"/>
      <c r="P85" s="222"/>
      <c r="Q85" s="222"/>
      <c r="R85" s="222"/>
      <c r="S85" s="222"/>
      <c r="T85" s="223"/>
      <c r="U85" s="222"/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135</v>
      </c>
      <c r="AF85" s="212">
        <v>0</v>
      </c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13">
        <v>33</v>
      </c>
      <c r="B86" s="219" t="s">
        <v>235</v>
      </c>
      <c r="C86" s="266" t="s">
        <v>236</v>
      </c>
      <c r="D86" s="221" t="s">
        <v>148</v>
      </c>
      <c r="E86" s="229">
        <v>3.6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22">
        <v>5.2999999999999998E-4</v>
      </c>
      <c r="O86" s="222">
        <f>ROUND(E86*N86,5)</f>
        <v>1.91E-3</v>
      </c>
      <c r="P86" s="222">
        <v>0</v>
      </c>
      <c r="Q86" s="222">
        <f>ROUND(E86*P86,5)</f>
        <v>0</v>
      </c>
      <c r="R86" s="222"/>
      <c r="S86" s="222"/>
      <c r="T86" s="223">
        <v>0.32100000000000001</v>
      </c>
      <c r="U86" s="222">
        <f>ROUND(E86*T86,2)</f>
        <v>1.1599999999999999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133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13"/>
      <c r="B87" s="219"/>
      <c r="C87" s="267" t="s">
        <v>237</v>
      </c>
      <c r="D87" s="224"/>
      <c r="E87" s="230">
        <v>3.6</v>
      </c>
      <c r="F87" s="234"/>
      <c r="G87" s="234"/>
      <c r="H87" s="234"/>
      <c r="I87" s="234"/>
      <c r="J87" s="234"/>
      <c r="K87" s="234"/>
      <c r="L87" s="234"/>
      <c r="M87" s="234"/>
      <c r="N87" s="222"/>
      <c r="O87" s="222"/>
      <c r="P87" s="222"/>
      <c r="Q87" s="222"/>
      <c r="R87" s="222"/>
      <c r="S87" s="222"/>
      <c r="T87" s="223"/>
      <c r="U87" s="222"/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135</v>
      </c>
      <c r="AF87" s="212">
        <v>0</v>
      </c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13">
        <v>34</v>
      </c>
      <c r="B88" s="219" t="s">
        <v>238</v>
      </c>
      <c r="C88" s="266" t="s">
        <v>239</v>
      </c>
      <c r="D88" s="221" t="s">
        <v>148</v>
      </c>
      <c r="E88" s="229">
        <v>11.25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22">
        <v>6.2E-4</v>
      </c>
      <c r="O88" s="222">
        <f>ROUND(E88*N88,5)</f>
        <v>6.9800000000000001E-3</v>
      </c>
      <c r="P88" s="222">
        <v>0</v>
      </c>
      <c r="Q88" s="222">
        <f>ROUND(E88*P88,5)</f>
        <v>0</v>
      </c>
      <c r="R88" s="222"/>
      <c r="S88" s="222"/>
      <c r="T88" s="223">
        <v>0.35899999999999999</v>
      </c>
      <c r="U88" s="222">
        <f>ROUND(E88*T88,2)</f>
        <v>4.04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133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13"/>
      <c r="B89" s="219"/>
      <c r="C89" s="267" t="s">
        <v>240</v>
      </c>
      <c r="D89" s="224"/>
      <c r="E89" s="230">
        <v>5.55</v>
      </c>
      <c r="F89" s="234"/>
      <c r="G89" s="234"/>
      <c r="H89" s="234"/>
      <c r="I89" s="234"/>
      <c r="J89" s="234"/>
      <c r="K89" s="234"/>
      <c r="L89" s="234"/>
      <c r="M89" s="234"/>
      <c r="N89" s="222"/>
      <c r="O89" s="222"/>
      <c r="P89" s="222"/>
      <c r="Q89" s="222"/>
      <c r="R89" s="222"/>
      <c r="S89" s="222"/>
      <c r="T89" s="223"/>
      <c r="U89" s="222"/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135</v>
      </c>
      <c r="AF89" s="212">
        <v>0</v>
      </c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13"/>
      <c r="B90" s="219"/>
      <c r="C90" s="267" t="s">
        <v>241</v>
      </c>
      <c r="D90" s="224"/>
      <c r="E90" s="230">
        <v>1.2</v>
      </c>
      <c r="F90" s="234"/>
      <c r="G90" s="234"/>
      <c r="H90" s="234"/>
      <c r="I90" s="234"/>
      <c r="J90" s="234"/>
      <c r="K90" s="234"/>
      <c r="L90" s="234"/>
      <c r="M90" s="234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135</v>
      </c>
      <c r="AF90" s="212">
        <v>0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13"/>
      <c r="B91" s="219"/>
      <c r="C91" s="267" t="s">
        <v>242</v>
      </c>
      <c r="D91" s="224"/>
      <c r="E91" s="230">
        <v>4.5</v>
      </c>
      <c r="F91" s="234"/>
      <c r="G91" s="234"/>
      <c r="H91" s="234"/>
      <c r="I91" s="234"/>
      <c r="J91" s="234"/>
      <c r="K91" s="234"/>
      <c r="L91" s="234"/>
      <c r="M91" s="234"/>
      <c r="N91" s="222"/>
      <c r="O91" s="222"/>
      <c r="P91" s="222"/>
      <c r="Q91" s="222"/>
      <c r="R91" s="222"/>
      <c r="S91" s="222"/>
      <c r="T91" s="223"/>
      <c r="U91" s="222"/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135</v>
      </c>
      <c r="AF91" s="212">
        <v>0</v>
      </c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13">
        <v>35</v>
      </c>
      <c r="B92" s="219" t="s">
        <v>243</v>
      </c>
      <c r="C92" s="266" t="s">
        <v>244</v>
      </c>
      <c r="D92" s="221" t="s">
        <v>148</v>
      </c>
      <c r="E92" s="229">
        <v>79.199999999999989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22">
        <v>1.6100000000000001E-3</v>
      </c>
      <c r="O92" s="222">
        <f>ROUND(E92*N92,5)</f>
        <v>0.12751000000000001</v>
      </c>
      <c r="P92" s="222">
        <v>0</v>
      </c>
      <c r="Q92" s="222">
        <f>ROUND(E92*P92,5)</f>
        <v>0</v>
      </c>
      <c r="R92" s="222"/>
      <c r="S92" s="222"/>
      <c r="T92" s="223">
        <v>0.73899999999999999</v>
      </c>
      <c r="U92" s="222">
        <f>ROUND(E92*T92,2)</f>
        <v>58.53</v>
      </c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133</v>
      </c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13"/>
      <c r="B93" s="219"/>
      <c r="C93" s="267" t="s">
        <v>245</v>
      </c>
      <c r="D93" s="224"/>
      <c r="E93" s="230">
        <v>79.2</v>
      </c>
      <c r="F93" s="234"/>
      <c r="G93" s="234"/>
      <c r="H93" s="234"/>
      <c r="I93" s="234"/>
      <c r="J93" s="234"/>
      <c r="K93" s="234"/>
      <c r="L93" s="234"/>
      <c r="M93" s="234"/>
      <c r="N93" s="222"/>
      <c r="O93" s="222"/>
      <c r="P93" s="222"/>
      <c r="Q93" s="222"/>
      <c r="R93" s="222"/>
      <c r="S93" s="222"/>
      <c r="T93" s="223"/>
      <c r="U93" s="222"/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135</v>
      </c>
      <c r="AF93" s="212">
        <v>0</v>
      </c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13">
        <v>36</v>
      </c>
      <c r="B94" s="219" t="s">
        <v>246</v>
      </c>
      <c r="C94" s="266" t="s">
        <v>247</v>
      </c>
      <c r="D94" s="221" t="s">
        <v>148</v>
      </c>
      <c r="E94" s="229">
        <v>3.6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22">
        <v>1.5200000000000001E-3</v>
      </c>
      <c r="O94" s="222">
        <f>ROUND(E94*N94,5)</f>
        <v>5.47E-3</v>
      </c>
      <c r="P94" s="222">
        <v>0</v>
      </c>
      <c r="Q94" s="222">
        <f>ROUND(E94*P94,5)</f>
        <v>0</v>
      </c>
      <c r="R94" s="222"/>
      <c r="S94" s="222"/>
      <c r="T94" s="223">
        <v>1.173</v>
      </c>
      <c r="U94" s="222">
        <f>ROUND(E94*T94,2)</f>
        <v>4.22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133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13"/>
      <c r="B95" s="219"/>
      <c r="C95" s="267" t="s">
        <v>248</v>
      </c>
      <c r="D95" s="224"/>
      <c r="E95" s="230">
        <v>3.6</v>
      </c>
      <c r="F95" s="234"/>
      <c r="G95" s="234"/>
      <c r="H95" s="234"/>
      <c r="I95" s="234"/>
      <c r="J95" s="234"/>
      <c r="K95" s="234"/>
      <c r="L95" s="234"/>
      <c r="M95" s="234"/>
      <c r="N95" s="222"/>
      <c r="O95" s="222"/>
      <c r="P95" s="222"/>
      <c r="Q95" s="222"/>
      <c r="R95" s="222"/>
      <c r="S95" s="222"/>
      <c r="T95" s="223"/>
      <c r="U95" s="222"/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135</v>
      </c>
      <c r="AF95" s="212">
        <v>0</v>
      </c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13">
        <v>37</v>
      </c>
      <c r="B96" s="219" t="s">
        <v>249</v>
      </c>
      <c r="C96" s="266" t="s">
        <v>250</v>
      </c>
      <c r="D96" s="221" t="s">
        <v>142</v>
      </c>
      <c r="E96" s="229">
        <v>6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22">
        <v>0</v>
      </c>
      <c r="O96" s="222">
        <f>ROUND(E96*N96,5)</f>
        <v>0</v>
      </c>
      <c r="P96" s="222">
        <v>0</v>
      </c>
      <c r="Q96" s="222">
        <f>ROUND(E96*P96,5)</f>
        <v>0</v>
      </c>
      <c r="R96" s="222"/>
      <c r="S96" s="222"/>
      <c r="T96" s="223">
        <v>0.157</v>
      </c>
      <c r="U96" s="222">
        <f>ROUND(E96*T96,2)</f>
        <v>0.94</v>
      </c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133</v>
      </c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13"/>
      <c r="B97" s="219"/>
      <c r="C97" s="267" t="s">
        <v>234</v>
      </c>
      <c r="D97" s="224"/>
      <c r="E97" s="230">
        <v>6</v>
      </c>
      <c r="F97" s="234"/>
      <c r="G97" s="234"/>
      <c r="H97" s="234"/>
      <c r="I97" s="234"/>
      <c r="J97" s="234"/>
      <c r="K97" s="234"/>
      <c r="L97" s="234"/>
      <c r="M97" s="234"/>
      <c r="N97" s="222"/>
      <c r="O97" s="222"/>
      <c r="P97" s="222"/>
      <c r="Q97" s="222"/>
      <c r="R97" s="222"/>
      <c r="S97" s="222"/>
      <c r="T97" s="223"/>
      <c r="U97" s="222"/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135</v>
      </c>
      <c r="AF97" s="212">
        <v>0</v>
      </c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13">
        <v>38</v>
      </c>
      <c r="B98" s="219" t="s">
        <v>251</v>
      </c>
      <c r="C98" s="266" t="s">
        <v>252</v>
      </c>
      <c r="D98" s="221" t="s">
        <v>142</v>
      </c>
      <c r="E98" s="229">
        <v>8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22">
        <v>0</v>
      </c>
      <c r="O98" s="222">
        <f>ROUND(E98*N98,5)</f>
        <v>0</v>
      </c>
      <c r="P98" s="222">
        <v>0</v>
      </c>
      <c r="Q98" s="222">
        <f>ROUND(E98*P98,5)</f>
        <v>0</v>
      </c>
      <c r="R98" s="222"/>
      <c r="S98" s="222"/>
      <c r="T98" s="223">
        <v>0.17399999999999999</v>
      </c>
      <c r="U98" s="222">
        <f>ROUND(E98*T98,2)</f>
        <v>1.39</v>
      </c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133</v>
      </c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13"/>
      <c r="B99" s="219"/>
      <c r="C99" s="267" t="s">
        <v>253</v>
      </c>
      <c r="D99" s="224"/>
      <c r="E99" s="230">
        <v>8</v>
      </c>
      <c r="F99" s="234"/>
      <c r="G99" s="234"/>
      <c r="H99" s="234"/>
      <c r="I99" s="234"/>
      <c r="J99" s="234"/>
      <c r="K99" s="234"/>
      <c r="L99" s="234"/>
      <c r="M99" s="234"/>
      <c r="N99" s="222"/>
      <c r="O99" s="222"/>
      <c r="P99" s="222"/>
      <c r="Q99" s="222"/>
      <c r="R99" s="222"/>
      <c r="S99" s="222"/>
      <c r="T99" s="223"/>
      <c r="U99" s="222"/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135</v>
      </c>
      <c r="AF99" s="212">
        <v>0</v>
      </c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13">
        <v>39</v>
      </c>
      <c r="B100" s="219" t="s">
        <v>254</v>
      </c>
      <c r="C100" s="266" t="s">
        <v>255</v>
      </c>
      <c r="D100" s="221" t="s">
        <v>142</v>
      </c>
      <c r="E100" s="229">
        <v>6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22">
        <v>0</v>
      </c>
      <c r="O100" s="222">
        <f>ROUND(E100*N100,5)</f>
        <v>0</v>
      </c>
      <c r="P100" s="222">
        <v>2.7560000000000001E-2</v>
      </c>
      <c r="Q100" s="222">
        <f>ROUND(E100*P100,5)</f>
        <v>0.16536000000000001</v>
      </c>
      <c r="R100" s="222"/>
      <c r="S100" s="222"/>
      <c r="T100" s="223">
        <v>0.372</v>
      </c>
      <c r="U100" s="222">
        <f>ROUND(E100*T100,2)</f>
        <v>2.23</v>
      </c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133</v>
      </c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13">
        <v>40</v>
      </c>
      <c r="B101" s="219" t="s">
        <v>256</v>
      </c>
      <c r="C101" s="266" t="s">
        <v>257</v>
      </c>
      <c r="D101" s="221" t="s">
        <v>142</v>
      </c>
      <c r="E101" s="229">
        <v>6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22">
        <v>5.6610000000000001E-2</v>
      </c>
      <c r="O101" s="222">
        <f>ROUND(E101*N101,5)</f>
        <v>0.33966000000000002</v>
      </c>
      <c r="P101" s="222">
        <v>0</v>
      </c>
      <c r="Q101" s="222">
        <f>ROUND(E101*P101,5)</f>
        <v>0</v>
      </c>
      <c r="R101" s="222"/>
      <c r="S101" s="222"/>
      <c r="T101" s="223">
        <v>1.3580000000000001</v>
      </c>
      <c r="U101" s="222">
        <f>ROUND(E101*T101,2)</f>
        <v>8.15</v>
      </c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133</v>
      </c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13"/>
      <c r="B102" s="219"/>
      <c r="C102" s="267" t="s">
        <v>234</v>
      </c>
      <c r="D102" s="224"/>
      <c r="E102" s="230">
        <v>6</v>
      </c>
      <c r="F102" s="234"/>
      <c r="G102" s="234"/>
      <c r="H102" s="234"/>
      <c r="I102" s="234"/>
      <c r="J102" s="234"/>
      <c r="K102" s="234"/>
      <c r="L102" s="234"/>
      <c r="M102" s="234"/>
      <c r="N102" s="222"/>
      <c r="O102" s="222"/>
      <c r="P102" s="222"/>
      <c r="Q102" s="222"/>
      <c r="R102" s="222"/>
      <c r="S102" s="222"/>
      <c r="T102" s="223"/>
      <c r="U102" s="22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135</v>
      </c>
      <c r="AF102" s="212">
        <v>0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>
      <c r="A103" s="214" t="s">
        <v>128</v>
      </c>
      <c r="B103" s="220" t="s">
        <v>77</v>
      </c>
      <c r="C103" s="268" t="s">
        <v>78</v>
      </c>
      <c r="D103" s="225"/>
      <c r="E103" s="231"/>
      <c r="F103" s="235"/>
      <c r="G103" s="235">
        <f>SUMIF(AE104:AE117,"&lt;&gt;NOR",G104:G117)</f>
        <v>0</v>
      </c>
      <c r="H103" s="235"/>
      <c r="I103" s="235">
        <f>SUM(I104:I117)</f>
        <v>0</v>
      </c>
      <c r="J103" s="235"/>
      <c r="K103" s="235">
        <f>SUM(K104:K117)</f>
        <v>0</v>
      </c>
      <c r="L103" s="235"/>
      <c r="M103" s="235">
        <f>SUM(M104:M117)</f>
        <v>0</v>
      </c>
      <c r="N103" s="226"/>
      <c r="O103" s="226">
        <f>SUM(O104:O117)</f>
        <v>0.45296000000000003</v>
      </c>
      <c r="P103" s="226"/>
      <c r="Q103" s="226">
        <f>SUM(Q104:Q117)</f>
        <v>0</v>
      </c>
      <c r="R103" s="226"/>
      <c r="S103" s="226"/>
      <c r="T103" s="227"/>
      <c r="U103" s="226">
        <f>SUM(U104:U117)</f>
        <v>91.61</v>
      </c>
      <c r="AE103" t="s">
        <v>129</v>
      </c>
    </row>
    <row r="104" spans="1:60" outlineLevel="1">
      <c r="A104" s="213">
        <v>41</v>
      </c>
      <c r="B104" s="219" t="s">
        <v>258</v>
      </c>
      <c r="C104" s="266" t="s">
        <v>259</v>
      </c>
      <c r="D104" s="221" t="s">
        <v>148</v>
      </c>
      <c r="E104" s="229">
        <v>95.699999999999989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22">
        <v>3.9199999999999999E-3</v>
      </c>
      <c r="O104" s="222">
        <f>ROUND(E104*N104,5)</f>
        <v>0.37513999999999997</v>
      </c>
      <c r="P104" s="222">
        <v>0</v>
      </c>
      <c r="Q104" s="222">
        <f>ROUND(E104*P104,5)</f>
        <v>0</v>
      </c>
      <c r="R104" s="222"/>
      <c r="S104" s="222"/>
      <c r="T104" s="223">
        <v>0.52200000000000002</v>
      </c>
      <c r="U104" s="222">
        <f>ROUND(E104*T104,2)</f>
        <v>49.96</v>
      </c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133</v>
      </c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13"/>
      <c r="B105" s="219"/>
      <c r="C105" s="269" t="s">
        <v>260</v>
      </c>
      <c r="D105" s="228"/>
      <c r="E105" s="232"/>
      <c r="F105" s="234"/>
      <c r="G105" s="234"/>
      <c r="H105" s="234"/>
      <c r="I105" s="234"/>
      <c r="J105" s="234"/>
      <c r="K105" s="234"/>
      <c r="L105" s="234"/>
      <c r="M105" s="234"/>
      <c r="N105" s="222"/>
      <c r="O105" s="222"/>
      <c r="P105" s="222"/>
      <c r="Q105" s="222"/>
      <c r="R105" s="222"/>
      <c r="S105" s="222"/>
      <c r="T105" s="223"/>
      <c r="U105" s="22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135</v>
      </c>
      <c r="AF105" s="212">
        <v>2</v>
      </c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13"/>
      <c r="B106" s="219"/>
      <c r="C106" s="270" t="s">
        <v>261</v>
      </c>
      <c r="D106" s="228"/>
      <c r="E106" s="232">
        <v>26.2</v>
      </c>
      <c r="F106" s="234"/>
      <c r="G106" s="234"/>
      <c r="H106" s="234"/>
      <c r="I106" s="234"/>
      <c r="J106" s="234"/>
      <c r="K106" s="234"/>
      <c r="L106" s="234"/>
      <c r="M106" s="234"/>
      <c r="N106" s="222"/>
      <c r="O106" s="222"/>
      <c r="P106" s="222"/>
      <c r="Q106" s="222"/>
      <c r="R106" s="222"/>
      <c r="S106" s="222"/>
      <c r="T106" s="223"/>
      <c r="U106" s="22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135</v>
      </c>
      <c r="AF106" s="212">
        <v>2</v>
      </c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13"/>
      <c r="B107" s="219"/>
      <c r="C107" s="270" t="s">
        <v>262</v>
      </c>
      <c r="D107" s="228"/>
      <c r="E107" s="232">
        <v>5.7</v>
      </c>
      <c r="F107" s="234"/>
      <c r="G107" s="234"/>
      <c r="H107" s="234"/>
      <c r="I107" s="234"/>
      <c r="J107" s="234"/>
      <c r="K107" s="234"/>
      <c r="L107" s="234"/>
      <c r="M107" s="234"/>
      <c r="N107" s="222"/>
      <c r="O107" s="222"/>
      <c r="P107" s="222"/>
      <c r="Q107" s="222"/>
      <c r="R107" s="222"/>
      <c r="S107" s="222"/>
      <c r="T107" s="223"/>
      <c r="U107" s="22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135</v>
      </c>
      <c r="AF107" s="212">
        <v>2</v>
      </c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13"/>
      <c r="B108" s="219"/>
      <c r="C108" s="269" t="s">
        <v>263</v>
      </c>
      <c r="D108" s="228"/>
      <c r="E108" s="232"/>
      <c r="F108" s="234"/>
      <c r="G108" s="234"/>
      <c r="H108" s="234"/>
      <c r="I108" s="234"/>
      <c r="J108" s="234"/>
      <c r="K108" s="234"/>
      <c r="L108" s="234"/>
      <c r="M108" s="234"/>
      <c r="N108" s="222"/>
      <c r="O108" s="222"/>
      <c r="P108" s="222"/>
      <c r="Q108" s="222"/>
      <c r="R108" s="222"/>
      <c r="S108" s="222"/>
      <c r="T108" s="223"/>
      <c r="U108" s="22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135</v>
      </c>
      <c r="AF108" s="212">
        <v>0</v>
      </c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13"/>
      <c r="B109" s="219"/>
      <c r="C109" s="267" t="s">
        <v>264</v>
      </c>
      <c r="D109" s="224"/>
      <c r="E109" s="230">
        <v>95.7</v>
      </c>
      <c r="F109" s="234"/>
      <c r="G109" s="234"/>
      <c r="H109" s="234"/>
      <c r="I109" s="234"/>
      <c r="J109" s="234"/>
      <c r="K109" s="234"/>
      <c r="L109" s="234"/>
      <c r="M109" s="234"/>
      <c r="N109" s="222"/>
      <c r="O109" s="222"/>
      <c r="P109" s="222"/>
      <c r="Q109" s="222"/>
      <c r="R109" s="222"/>
      <c r="S109" s="222"/>
      <c r="T109" s="223"/>
      <c r="U109" s="22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135</v>
      </c>
      <c r="AF109" s="212">
        <v>0</v>
      </c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13">
        <v>42</v>
      </c>
      <c r="B110" s="219" t="s">
        <v>265</v>
      </c>
      <c r="C110" s="266" t="s">
        <v>266</v>
      </c>
      <c r="D110" s="221" t="s">
        <v>148</v>
      </c>
      <c r="E110" s="229">
        <v>18.299999999999997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22">
        <v>3.9899999999999996E-3</v>
      </c>
      <c r="O110" s="222">
        <f>ROUND(E110*N110,5)</f>
        <v>7.3020000000000002E-2</v>
      </c>
      <c r="P110" s="222">
        <v>0</v>
      </c>
      <c r="Q110" s="222">
        <f>ROUND(E110*P110,5)</f>
        <v>0</v>
      </c>
      <c r="R110" s="222"/>
      <c r="S110" s="222"/>
      <c r="T110" s="223">
        <v>0.54290000000000005</v>
      </c>
      <c r="U110" s="222">
        <f>ROUND(E110*T110,2)</f>
        <v>9.94</v>
      </c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133</v>
      </c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13"/>
      <c r="B111" s="219"/>
      <c r="C111" s="267" t="s">
        <v>267</v>
      </c>
      <c r="D111" s="224"/>
      <c r="E111" s="230">
        <v>18.3</v>
      </c>
      <c r="F111" s="234"/>
      <c r="G111" s="234"/>
      <c r="H111" s="234"/>
      <c r="I111" s="234"/>
      <c r="J111" s="234"/>
      <c r="K111" s="234"/>
      <c r="L111" s="234"/>
      <c r="M111" s="234"/>
      <c r="N111" s="222"/>
      <c r="O111" s="222"/>
      <c r="P111" s="222"/>
      <c r="Q111" s="222"/>
      <c r="R111" s="222"/>
      <c r="S111" s="222"/>
      <c r="T111" s="223"/>
      <c r="U111" s="22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135</v>
      </c>
      <c r="AF111" s="212">
        <v>0</v>
      </c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>
      <c r="A112" s="213">
        <v>43</v>
      </c>
      <c r="B112" s="219" t="s">
        <v>268</v>
      </c>
      <c r="C112" s="266" t="s">
        <v>269</v>
      </c>
      <c r="D112" s="221" t="s">
        <v>148</v>
      </c>
      <c r="E112" s="229">
        <v>95.7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22">
        <v>2.0000000000000002E-5</v>
      </c>
      <c r="O112" s="222">
        <f>ROUND(E112*N112,5)</f>
        <v>1.91E-3</v>
      </c>
      <c r="P112" s="222">
        <v>0</v>
      </c>
      <c r="Q112" s="222">
        <f>ROUND(E112*P112,5)</f>
        <v>0</v>
      </c>
      <c r="R112" s="222"/>
      <c r="S112" s="222"/>
      <c r="T112" s="223">
        <v>0.13500000000000001</v>
      </c>
      <c r="U112" s="222">
        <f>ROUND(E112*T112,2)</f>
        <v>12.92</v>
      </c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133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>
      <c r="A113" s="213">
        <v>44</v>
      </c>
      <c r="B113" s="219" t="s">
        <v>270</v>
      </c>
      <c r="C113" s="266" t="s">
        <v>271</v>
      </c>
      <c r="D113" s="221" t="s">
        <v>148</v>
      </c>
      <c r="E113" s="229">
        <v>18.3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22">
        <v>4.0000000000000003E-5</v>
      </c>
      <c r="O113" s="222">
        <f>ROUND(E113*N113,5)</f>
        <v>7.2999999999999996E-4</v>
      </c>
      <c r="P113" s="222">
        <v>0</v>
      </c>
      <c r="Q113" s="222">
        <f>ROUND(E113*P113,5)</f>
        <v>0</v>
      </c>
      <c r="R113" s="222"/>
      <c r="S113" s="222"/>
      <c r="T113" s="223">
        <v>0.129</v>
      </c>
      <c r="U113" s="222">
        <f>ROUND(E113*T113,2)</f>
        <v>2.36</v>
      </c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133</v>
      </c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13">
        <v>45</v>
      </c>
      <c r="B114" s="219" t="s">
        <v>272</v>
      </c>
      <c r="C114" s="266" t="s">
        <v>273</v>
      </c>
      <c r="D114" s="221" t="s">
        <v>142</v>
      </c>
      <c r="E114" s="229">
        <v>34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22">
        <v>0</v>
      </c>
      <c r="O114" s="222">
        <f>ROUND(E114*N114,5)</f>
        <v>0</v>
      </c>
      <c r="P114" s="222">
        <v>0</v>
      </c>
      <c r="Q114" s="222">
        <f>ROUND(E114*P114,5)</f>
        <v>0</v>
      </c>
      <c r="R114" s="222"/>
      <c r="S114" s="222"/>
      <c r="T114" s="223">
        <v>0.42499999999999999</v>
      </c>
      <c r="U114" s="222">
        <f>ROUND(E114*T114,2)</f>
        <v>14.45</v>
      </c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133</v>
      </c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13"/>
      <c r="B115" s="219"/>
      <c r="C115" s="267" t="s">
        <v>274</v>
      </c>
      <c r="D115" s="224"/>
      <c r="E115" s="230">
        <v>34</v>
      </c>
      <c r="F115" s="234"/>
      <c r="G115" s="234"/>
      <c r="H115" s="234"/>
      <c r="I115" s="234"/>
      <c r="J115" s="234"/>
      <c r="K115" s="234"/>
      <c r="L115" s="234"/>
      <c r="M115" s="234"/>
      <c r="N115" s="222"/>
      <c r="O115" s="222"/>
      <c r="P115" s="222"/>
      <c r="Q115" s="222"/>
      <c r="R115" s="222"/>
      <c r="S115" s="222"/>
      <c r="T115" s="223"/>
      <c r="U115" s="22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135</v>
      </c>
      <c r="AF115" s="212">
        <v>0</v>
      </c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13">
        <v>46</v>
      </c>
      <c r="B116" s="219" t="s">
        <v>275</v>
      </c>
      <c r="C116" s="266" t="s">
        <v>276</v>
      </c>
      <c r="D116" s="221" t="s">
        <v>142</v>
      </c>
      <c r="E116" s="229">
        <v>12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22">
        <v>1.8000000000000001E-4</v>
      </c>
      <c r="O116" s="222">
        <f>ROUND(E116*N116,5)</f>
        <v>2.16E-3</v>
      </c>
      <c r="P116" s="222">
        <v>0</v>
      </c>
      <c r="Q116" s="222">
        <f>ROUND(E116*P116,5)</f>
        <v>0</v>
      </c>
      <c r="R116" s="222"/>
      <c r="S116" s="222"/>
      <c r="T116" s="223">
        <v>0.16500000000000001</v>
      </c>
      <c r="U116" s="222">
        <f>ROUND(E116*T116,2)</f>
        <v>1.98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133</v>
      </c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13"/>
      <c r="B117" s="219"/>
      <c r="C117" s="267" t="s">
        <v>277</v>
      </c>
      <c r="D117" s="224"/>
      <c r="E117" s="230">
        <v>12</v>
      </c>
      <c r="F117" s="234"/>
      <c r="G117" s="234"/>
      <c r="H117" s="234"/>
      <c r="I117" s="234"/>
      <c r="J117" s="234"/>
      <c r="K117" s="234"/>
      <c r="L117" s="234"/>
      <c r="M117" s="234"/>
      <c r="N117" s="222"/>
      <c r="O117" s="222"/>
      <c r="P117" s="222"/>
      <c r="Q117" s="222"/>
      <c r="R117" s="222"/>
      <c r="S117" s="222"/>
      <c r="T117" s="223"/>
      <c r="U117" s="22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135</v>
      </c>
      <c r="AF117" s="212">
        <v>0</v>
      </c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>
      <c r="A118" s="214" t="s">
        <v>128</v>
      </c>
      <c r="B118" s="220" t="s">
        <v>79</v>
      </c>
      <c r="C118" s="268" t="s">
        <v>80</v>
      </c>
      <c r="D118" s="225"/>
      <c r="E118" s="231"/>
      <c r="F118" s="235"/>
      <c r="G118" s="235">
        <f>SUMIF(AE119:AE132,"&lt;&gt;NOR",G119:G132)</f>
        <v>0</v>
      </c>
      <c r="H118" s="235"/>
      <c r="I118" s="235">
        <f>SUM(I119:I132)</f>
        <v>0</v>
      </c>
      <c r="J118" s="235"/>
      <c r="K118" s="235">
        <f>SUM(K119:K132)</f>
        <v>0</v>
      </c>
      <c r="L118" s="235"/>
      <c r="M118" s="235">
        <f>SUM(M119:M132)</f>
        <v>0</v>
      </c>
      <c r="N118" s="226"/>
      <c r="O118" s="226">
        <f>SUM(O119:O132)</f>
        <v>0.5663999999999999</v>
      </c>
      <c r="P118" s="226"/>
      <c r="Q118" s="226">
        <f>SUM(Q119:Q132)</f>
        <v>0.2379</v>
      </c>
      <c r="R118" s="226"/>
      <c r="S118" s="226"/>
      <c r="T118" s="227"/>
      <c r="U118" s="226">
        <f>SUM(U119:U132)</f>
        <v>51.400000000000006</v>
      </c>
      <c r="AE118" t="s">
        <v>129</v>
      </c>
    </row>
    <row r="119" spans="1:60" outlineLevel="1">
      <c r="A119" s="213">
        <v>47</v>
      </c>
      <c r="B119" s="219" t="s">
        <v>278</v>
      </c>
      <c r="C119" s="266" t="s">
        <v>279</v>
      </c>
      <c r="D119" s="221" t="s">
        <v>280</v>
      </c>
      <c r="E119" s="229">
        <v>6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22">
        <v>1.9890000000000001E-2</v>
      </c>
      <c r="O119" s="222">
        <f>ROUND(E119*N119,5)</f>
        <v>0.11934</v>
      </c>
      <c r="P119" s="222">
        <v>0</v>
      </c>
      <c r="Q119" s="222">
        <f>ROUND(E119*P119,5)</f>
        <v>0</v>
      </c>
      <c r="R119" s="222"/>
      <c r="S119" s="222"/>
      <c r="T119" s="223">
        <v>0.97299999999999998</v>
      </c>
      <c r="U119" s="222">
        <f>ROUND(E119*T119,2)</f>
        <v>5.84</v>
      </c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133</v>
      </c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13">
        <v>48</v>
      </c>
      <c r="B120" s="219" t="s">
        <v>281</v>
      </c>
      <c r="C120" s="266" t="s">
        <v>282</v>
      </c>
      <c r="D120" s="221" t="s">
        <v>280</v>
      </c>
      <c r="E120" s="229">
        <v>2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22">
        <v>1.09E-2</v>
      </c>
      <c r="O120" s="222">
        <f>ROUND(E120*N120,5)</f>
        <v>2.18E-2</v>
      </c>
      <c r="P120" s="222">
        <v>0</v>
      </c>
      <c r="Q120" s="222">
        <f>ROUND(E120*P120,5)</f>
        <v>0</v>
      </c>
      <c r="R120" s="222"/>
      <c r="S120" s="222"/>
      <c r="T120" s="223">
        <v>1.25</v>
      </c>
      <c r="U120" s="222">
        <f>ROUND(E120*T120,2)</f>
        <v>2.5</v>
      </c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133</v>
      </c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13">
        <v>49</v>
      </c>
      <c r="B121" s="219" t="s">
        <v>283</v>
      </c>
      <c r="C121" s="266" t="s">
        <v>284</v>
      </c>
      <c r="D121" s="221" t="s">
        <v>280</v>
      </c>
      <c r="E121" s="229">
        <v>6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22">
        <v>0</v>
      </c>
      <c r="O121" s="222">
        <f>ROUND(E121*N121,5)</f>
        <v>0</v>
      </c>
      <c r="P121" s="222">
        <v>0</v>
      </c>
      <c r="Q121" s="222">
        <f>ROUND(E121*P121,5)</f>
        <v>0</v>
      </c>
      <c r="R121" s="222"/>
      <c r="S121" s="222"/>
      <c r="T121" s="223">
        <v>1.9</v>
      </c>
      <c r="U121" s="222">
        <f>ROUND(E121*T121,2)</f>
        <v>11.4</v>
      </c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133</v>
      </c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>
      <c r="A122" s="213">
        <v>50</v>
      </c>
      <c r="B122" s="219" t="s">
        <v>285</v>
      </c>
      <c r="C122" s="266" t="s">
        <v>286</v>
      </c>
      <c r="D122" s="221" t="s">
        <v>142</v>
      </c>
      <c r="E122" s="229">
        <v>6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22">
        <v>1.286E-2</v>
      </c>
      <c r="O122" s="222">
        <f>ROUND(E122*N122,5)</f>
        <v>7.7160000000000006E-2</v>
      </c>
      <c r="P122" s="222">
        <v>0</v>
      </c>
      <c r="Q122" s="222">
        <f>ROUND(E122*P122,5)</f>
        <v>0</v>
      </c>
      <c r="R122" s="222"/>
      <c r="S122" s="222"/>
      <c r="T122" s="223">
        <v>0</v>
      </c>
      <c r="U122" s="222">
        <f>ROUND(E122*T122,2)</f>
        <v>0</v>
      </c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176</v>
      </c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13">
        <v>51</v>
      </c>
      <c r="B123" s="219" t="s">
        <v>287</v>
      </c>
      <c r="C123" s="266" t="s">
        <v>288</v>
      </c>
      <c r="D123" s="221" t="s">
        <v>280</v>
      </c>
      <c r="E123" s="229">
        <v>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22">
        <v>8.4000000000000003E-4</v>
      </c>
      <c r="O123" s="222">
        <f>ROUND(E123*N123,5)</f>
        <v>5.0400000000000002E-3</v>
      </c>
      <c r="P123" s="222">
        <v>0</v>
      </c>
      <c r="Q123" s="222">
        <f>ROUND(E123*P123,5)</f>
        <v>0</v>
      </c>
      <c r="R123" s="222"/>
      <c r="S123" s="222"/>
      <c r="T123" s="223">
        <v>1.2529999999999999</v>
      </c>
      <c r="U123" s="222">
        <f>ROUND(E123*T123,2)</f>
        <v>7.52</v>
      </c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133</v>
      </c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13">
        <v>52</v>
      </c>
      <c r="B124" s="219" t="s">
        <v>289</v>
      </c>
      <c r="C124" s="266" t="s">
        <v>290</v>
      </c>
      <c r="D124" s="221" t="s">
        <v>142</v>
      </c>
      <c r="E124" s="229">
        <v>6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22">
        <v>1.6E-2</v>
      </c>
      <c r="O124" s="222">
        <f>ROUND(E124*N124,5)</f>
        <v>9.6000000000000002E-2</v>
      </c>
      <c r="P124" s="222">
        <v>0</v>
      </c>
      <c r="Q124" s="222">
        <f>ROUND(E124*P124,5)</f>
        <v>0</v>
      </c>
      <c r="R124" s="222"/>
      <c r="S124" s="222"/>
      <c r="T124" s="223">
        <v>0</v>
      </c>
      <c r="U124" s="222">
        <f>ROUND(E124*T124,2)</f>
        <v>0</v>
      </c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176</v>
      </c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13">
        <v>53</v>
      </c>
      <c r="B125" s="219" t="s">
        <v>291</v>
      </c>
      <c r="C125" s="266" t="s">
        <v>292</v>
      </c>
      <c r="D125" s="221" t="s">
        <v>142</v>
      </c>
      <c r="E125" s="229">
        <v>6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22">
        <v>5.5999999999999999E-3</v>
      </c>
      <c r="O125" s="222">
        <f>ROUND(E125*N125,5)</f>
        <v>3.3599999999999998E-2</v>
      </c>
      <c r="P125" s="222">
        <v>0</v>
      </c>
      <c r="Q125" s="222">
        <f>ROUND(E125*P125,5)</f>
        <v>0</v>
      </c>
      <c r="R125" s="222"/>
      <c r="S125" s="222"/>
      <c r="T125" s="223">
        <v>0</v>
      </c>
      <c r="U125" s="222">
        <f>ROUND(E125*T125,2)</f>
        <v>0</v>
      </c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176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13">
        <v>54</v>
      </c>
      <c r="B126" s="219" t="s">
        <v>293</v>
      </c>
      <c r="C126" s="266" t="s">
        <v>294</v>
      </c>
      <c r="D126" s="221" t="s">
        <v>280</v>
      </c>
      <c r="E126" s="229">
        <v>3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22">
        <v>6.4820000000000003E-2</v>
      </c>
      <c r="O126" s="222">
        <f>ROUND(E126*N126,5)</f>
        <v>0.19445999999999999</v>
      </c>
      <c r="P126" s="222">
        <v>0</v>
      </c>
      <c r="Q126" s="222">
        <f>ROUND(E126*P126,5)</f>
        <v>0</v>
      </c>
      <c r="R126" s="222"/>
      <c r="S126" s="222"/>
      <c r="T126" s="223">
        <v>2.9580000000000002</v>
      </c>
      <c r="U126" s="222">
        <f>ROUND(E126*T126,2)</f>
        <v>8.8699999999999992</v>
      </c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133</v>
      </c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>
      <c r="A127" s="213">
        <v>55</v>
      </c>
      <c r="B127" s="219" t="s">
        <v>295</v>
      </c>
      <c r="C127" s="266" t="s">
        <v>296</v>
      </c>
      <c r="D127" s="221" t="s">
        <v>142</v>
      </c>
      <c r="E127" s="229">
        <v>6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22">
        <v>1E-3</v>
      </c>
      <c r="O127" s="222">
        <f>ROUND(E127*N127,5)</f>
        <v>6.0000000000000001E-3</v>
      </c>
      <c r="P127" s="222">
        <v>0</v>
      </c>
      <c r="Q127" s="222">
        <f>ROUND(E127*P127,5)</f>
        <v>0</v>
      </c>
      <c r="R127" s="222"/>
      <c r="S127" s="222"/>
      <c r="T127" s="223">
        <v>0.44500000000000001</v>
      </c>
      <c r="U127" s="222">
        <f>ROUND(E127*T127,2)</f>
        <v>2.67</v>
      </c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133</v>
      </c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13">
        <v>56</v>
      </c>
      <c r="B128" s="219" t="s">
        <v>297</v>
      </c>
      <c r="C128" s="266" t="s">
        <v>298</v>
      </c>
      <c r="D128" s="221" t="s">
        <v>142</v>
      </c>
      <c r="E128" s="229">
        <v>8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22">
        <v>1.5200000000000001E-3</v>
      </c>
      <c r="O128" s="222">
        <f>ROUND(E128*N128,5)</f>
        <v>1.2160000000000001E-2</v>
      </c>
      <c r="P128" s="222">
        <v>0</v>
      </c>
      <c r="Q128" s="222">
        <f>ROUND(E128*P128,5)</f>
        <v>0</v>
      </c>
      <c r="R128" s="222"/>
      <c r="S128" s="222"/>
      <c r="T128" s="223">
        <v>0.58699999999999997</v>
      </c>
      <c r="U128" s="222">
        <f>ROUND(E128*T128,2)</f>
        <v>4.7</v>
      </c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133</v>
      </c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33.75" outlineLevel="1">
      <c r="A129" s="213">
        <v>57</v>
      </c>
      <c r="B129" s="219" t="s">
        <v>299</v>
      </c>
      <c r="C129" s="266" t="s">
        <v>300</v>
      </c>
      <c r="D129" s="221" t="s">
        <v>142</v>
      </c>
      <c r="E129" s="229">
        <v>3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22">
        <v>2.7999999999999998E-4</v>
      </c>
      <c r="O129" s="222">
        <f>ROUND(E129*N129,5)</f>
        <v>8.4000000000000003E-4</v>
      </c>
      <c r="P129" s="222">
        <v>0</v>
      </c>
      <c r="Q129" s="222">
        <f>ROUND(E129*P129,5)</f>
        <v>0</v>
      </c>
      <c r="R129" s="222"/>
      <c r="S129" s="222"/>
      <c r="T129" s="223">
        <v>0.246</v>
      </c>
      <c r="U129" s="222">
        <f>ROUND(E129*T129,2)</f>
        <v>0.74</v>
      </c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 t="s">
        <v>133</v>
      </c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13">
        <v>58</v>
      </c>
      <c r="B130" s="219" t="s">
        <v>301</v>
      </c>
      <c r="C130" s="266" t="s">
        <v>302</v>
      </c>
      <c r="D130" s="221" t="s">
        <v>280</v>
      </c>
      <c r="E130" s="229">
        <v>6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22">
        <v>0</v>
      </c>
      <c r="O130" s="222">
        <f>ROUND(E130*N130,5)</f>
        <v>0</v>
      </c>
      <c r="P130" s="222">
        <v>1.933E-2</v>
      </c>
      <c r="Q130" s="222">
        <f>ROUND(E130*P130,5)</f>
        <v>0.11598</v>
      </c>
      <c r="R130" s="222"/>
      <c r="S130" s="222"/>
      <c r="T130" s="223">
        <v>0.59</v>
      </c>
      <c r="U130" s="222">
        <f>ROUND(E130*T130,2)</f>
        <v>3.54</v>
      </c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133</v>
      </c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13">
        <v>59</v>
      </c>
      <c r="B131" s="219" t="s">
        <v>303</v>
      </c>
      <c r="C131" s="266" t="s">
        <v>304</v>
      </c>
      <c r="D131" s="221" t="s">
        <v>280</v>
      </c>
      <c r="E131" s="229">
        <v>6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22">
        <v>0</v>
      </c>
      <c r="O131" s="222">
        <f>ROUND(E131*N131,5)</f>
        <v>0</v>
      </c>
      <c r="P131" s="222">
        <v>1.9460000000000002E-2</v>
      </c>
      <c r="Q131" s="222">
        <f>ROUND(E131*P131,5)</f>
        <v>0.11676</v>
      </c>
      <c r="R131" s="222"/>
      <c r="S131" s="222"/>
      <c r="T131" s="223">
        <v>0.38200000000000001</v>
      </c>
      <c r="U131" s="222">
        <f>ROUND(E131*T131,2)</f>
        <v>2.29</v>
      </c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133</v>
      </c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13">
        <v>60</v>
      </c>
      <c r="B132" s="219" t="s">
        <v>305</v>
      </c>
      <c r="C132" s="266" t="s">
        <v>306</v>
      </c>
      <c r="D132" s="221" t="s">
        <v>280</v>
      </c>
      <c r="E132" s="229">
        <v>6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22">
        <v>0</v>
      </c>
      <c r="O132" s="222">
        <f>ROUND(E132*N132,5)</f>
        <v>0</v>
      </c>
      <c r="P132" s="222">
        <v>8.5999999999999998E-4</v>
      </c>
      <c r="Q132" s="222">
        <f>ROUND(E132*P132,5)</f>
        <v>5.1599999999999997E-3</v>
      </c>
      <c r="R132" s="222"/>
      <c r="S132" s="222"/>
      <c r="T132" s="223">
        <v>0.222</v>
      </c>
      <c r="U132" s="222">
        <f>ROUND(E132*T132,2)</f>
        <v>1.33</v>
      </c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133</v>
      </c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>
      <c r="A133" s="214" t="s">
        <v>128</v>
      </c>
      <c r="B133" s="220" t="s">
        <v>81</v>
      </c>
      <c r="C133" s="268" t="s">
        <v>82</v>
      </c>
      <c r="D133" s="225"/>
      <c r="E133" s="231"/>
      <c r="F133" s="235"/>
      <c r="G133" s="235">
        <f>SUMIF(AE134:AE145,"&lt;&gt;NOR",G134:G145)</f>
        <v>0</v>
      </c>
      <c r="H133" s="235"/>
      <c r="I133" s="235">
        <f>SUM(I134:I145)</f>
        <v>0</v>
      </c>
      <c r="J133" s="235"/>
      <c r="K133" s="235">
        <f>SUM(K134:K145)</f>
        <v>0</v>
      </c>
      <c r="L133" s="235"/>
      <c r="M133" s="235">
        <f>SUM(M134:M145)</f>
        <v>0</v>
      </c>
      <c r="N133" s="226"/>
      <c r="O133" s="226">
        <f>SUM(O134:O145)</f>
        <v>2.835E-2</v>
      </c>
      <c r="P133" s="226"/>
      <c r="Q133" s="226">
        <f>SUM(Q134:Q145)</f>
        <v>0</v>
      </c>
      <c r="R133" s="226"/>
      <c r="S133" s="226"/>
      <c r="T133" s="227"/>
      <c r="U133" s="226">
        <f>SUM(U134:U145)</f>
        <v>14.69</v>
      </c>
      <c r="AE133" t="s">
        <v>129</v>
      </c>
    </row>
    <row r="134" spans="1:60" ht="22.5" outlineLevel="1">
      <c r="A134" s="213">
        <v>61</v>
      </c>
      <c r="B134" s="219" t="s">
        <v>307</v>
      </c>
      <c r="C134" s="266" t="s">
        <v>308</v>
      </c>
      <c r="D134" s="221" t="s">
        <v>142</v>
      </c>
      <c r="E134" s="229">
        <v>24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22">
        <v>2.4000000000000001E-4</v>
      </c>
      <c r="O134" s="222">
        <f>ROUND(E134*N134,5)</f>
        <v>5.7600000000000004E-3</v>
      </c>
      <c r="P134" s="222">
        <v>0</v>
      </c>
      <c r="Q134" s="222">
        <f>ROUND(E134*P134,5)</f>
        <v>0</v>
      </c>
      <c r="R134" s="222"/>
      <c r="S134" s="222"/>
      <c r="T134" s="223">
        <v>0.12089999999999999</v>
      </c>
      <c r="U134" s="222">
        <f>ROUND(E134*T134,2)</f>
        <v>2.9</v>
      </c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133</v>
      </c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13"/>
      <c r="B135" s="219"/>
      <c r="C135" s="267" t="s">
        <v>309</v>
      </c>
      <c r="D135" s="224"/>
      <c r="E135" s="230">
        <v>24</v>
      </c>
      <c r="F135" s="234"/>
      <c r="G135" s="234"/>
      <c r="H135" s="234"/>
      <c r="I135" s="234"/>
      <c r="J135" s="234"/>
      <c r="K135" s="234"/>
      <c r="L135" s="234"/>
      <c r="M135" s="234"/>
      <c r="N135" s="222"/>
      <c r="O135" s="222"/>
      <c r="P135" s="222"/>
      <c r="Q135" s="222"/>
      <c r="R135" s="222"/>
      <c r="S135" s="222"/>
      <c r="T135" s="223"/>
      <c r="U135" s="22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135</v>
      </c>
      <c r="AF135" s="212">
        <v>0</v>
      </c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13">
        <v>62</v>
      </c>
      <c r="B136" s="219" t="s">
        <v>310</v>
      </c>
      <c r="C136" s="266" t="s">
        <v>311</v>
      </c>
      <c r="D136" s="221" t="s">
        <v>142</v>
      </c>
      <c r="E136" s="229">
        <v>24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22">
        <v>4.0000000000000003E-5</v>
      </c>
      <c r="O136" s="222">
        <f>ROUND(E136*N136,5)</f>
        <v>9.6000000000000002E-4</v>
      </c>
      <c r="P136" s="222">
        <v>0</v>
      </c>
      <c r="Q136" s="222">
        <f>ROUND(E136*P136,5)</f>
        <v>0</v>
      </c>
      <c r="R136" s="222"/>
      <c r="S136" s="222"/>
      <c r="T136" s="223">
        <v>0.24</v>
      </c>
      <c r="U136" s="222">
        <f>ROUND(E136*T136,2)</f>
        <v>5.76</v>
      </c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133</v>
      </c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13"/>
      <c r="B137" s="219"/>
      <c r="C137" s="267" t="s">
        <v>309</v>
      </c>
      <c r="D137" s="224"/>
      <c r="E137" s="230">
        <v>24</v>
      </c>
      <c r="F137" s="234"/>
      <c r="G137" s="234"/>
      <c r="H137" s="234"/>
      <c r="I137" s="234"/>
      <c r="J137" s="234"/>
      <c r="K137" s="234"/>
      <c r="L137" s="234"/>
      <c r="M137" s="234"/>
      <c r="N137" s="222"/>
      <c r="O137" s="222"/>
      <c r="P137" s="222"/>
      <c r="Q137" s="222"/>
      <c r="R137" s="222"/>
      <c r="S137" s="222"/>
      <c r="T137" s="223"/>
      <c r="U137" s="22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135</v>
      </c>
      <c r="AF137" s="212">
        <v>0</v>
      </c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13">
        <v>63</v>
      </c>
      <c r="B138" s="219" t="s">
        <v>312</v>
      </c>
      <c r="C138" s="266" t="s">
        <v>313</v>
      </c>
      <c r="D138" s="221" t="s">
        <v>148</v>
      </c>
      <c r="E138" s="229">
        <v>3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22">
        <v>6.4999999999999997E-4</v>
      </c>
      <c r="O138" s="222">
        <f>ROUND(E138*N138,5)</f>
        <v>1.9499999999999999E-3</v>
      </c>
      <c r="P138" s="222">
        <v>0</v>
      </c>
      <c r="Q138" s="222">
        <f>ROUND(E138*P138,5)</f>
        <v>0</v>
      </c>
      <c r="R138" s="222"/>
      <c r="S138" s="222"/>
      <c r="T138" s="223">
        <v>0.2848</v>
      </c>
      <c r="U138" s="222">
        <f>ROUND(E138*T138,2)</f>
        <v>0.85</v>
      </c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133</v>
      </c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13"/>
      <c r="B139" s="219"/>
      <c r="C139" s="267" t="s">
        <v>314</v>
      </c>
      <c r="D139" s="224"/>
      <c r="E139" s="230">
        <v>3</v>
      </c>
      <c r="F139" s="234"/>
      <c r="G139" s="234"/>
      <c r="H139" s="234"/>
      <c r="I139" s="234"/>
      <c r="J139" s="234"/>
      <c r="K139" s="234"/>
      <c r="L139" s="234"/>
      <c r="M139" s="234"/>
      <c r="N139" s="222"/>
      <c r="O139" s="222"/>
      <c r="P139" s="222"/>
      <c r="Q139" s="222"/>
      <c r="R139" s="222"/>
      <c r="S139" s="222"/>
      <c r="T139" s="223"/>
      <c r="U139" s="22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 t="s">
        <v>135</v>
      </c>
      <c r="AF139" s="212">
        <v>0</v>
      </c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13">
        <v>64</v>
      </c>
      <c r="B140" s="219" t="s">
        <v>315</v>
      </c>
      <c r="C140" s="266" t="s">
        <v>316</v>
      </c>
      <c r="D140" s="221" t="s">
        <v>142</v>
      </c>
      <c r="E140" s="229">
        <v>12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22">
        <v>8.0000000000000004E-4</v>
      </c>
      <c r="O140" s="222">
        <f>ROUND(E140*N140,5)</f>
        <v>9.5999999999999992E-3</v>
      </c>
      <c r="P140" s="222">
        <v>0</v>
      </c>
      <c r="Q140" s="222">
        <f>ROUND(E140*P140,5)</f>
        <v>0</v>
      </c>
      <c r="R140" s="222"/>
      <c r="S140" s="222"/>
      <c r="T140" s="223">
        <v>0</v>
      </c>
      <c r="U140" s="222">
        <f>ROUND(E140*T140,2)</f>
        <v>0</v>
      </c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 t="s">
        <v>176</v>
      </c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13"/>
      <c r="B141" s="219"/>
      <c r="C141" s="267" t="s">
        <v>172</v>
      </c>
      <c r="D141" s="224"/>
      <c r="E141" s="230">
        <v>12</v>
      </c>
      <c r="F141" s="234"/>
      <c r="G141" s="234"/>
      <c r="H141" s="234"/>
      <c r="I141" s="234"/>
      <c r="J141" s="234"/>
      <c r="K141" s="234"/>
      <c r="L141" s="234"/>
      <c r="M141" s="234"/>
      <c r="N141" s="222"/>
      <c r="O141" s="222"/>
      <c r="P141" s="222"/>
      <c r="Q141" s="222"/>
      <c r="R141" s="222"/>
      <c r="S141" s="222"/>
      <c r="T141" s="223"/>
      <c r="U141" s="22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135</v>
      </c>
      <c r="AF141" s="212">
        <v>0</v>
      </c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13">
        <v>65</v>
      </c>
      <c r="B142" s="219" t="s">
        <v>317</v>
      </c>
      <c r="C142" s="266" t="s">
        <v>318</v>
      </c>
      <c r="D142" s="221" t="s">
        <v>142</v>
      </c>
      <c r="E142" s="229">
        <v>12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22">
        <v>0</v>
      </c>
      <c r="O142" s="222">
        <f>ROUND(E142*N142,5)</f>
        <v>0</v>
      </c>
      <c r="P142" s="222">
        <v>0</v>
      </c>
      <c r="Q142" s="222">
        <f>ROUND(E142*P142,5)</f>
        <v>0</v>
      </c>
      <c r="R142" s="222"/>
      <c r="S142" s="222"/>
      <c r="T142" s="223">
        <v>0</v>
      </c>
      <c r="U142" s="222">
        <f>ROUND(E142*T142,2)</f>
        <v>0</v>
      </c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176</v>
      </c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13"/>
      <c r="B143" s="219"/>
      <c r="C143" s="267" t="s">
        <v>172</v>
      </c>
      <c r="D143" s="224"/>
      <c r="E143" s="230">
        <v>12</v>
      </c>
      <c r="F143" s="234"/>
      <c r="G143" s="234"/>
      <c r="H143" s="234"/>
      <c r="I143" s="234"/>
      <c r="J143" s="234"/>
      <c r="K143" s="234"/>
      <c r="L143" s="234"/>
      <c r="M143" s="234"/>
      <c r="N143" s="222"/>
      <c r="O143" s="222"/>
      <c r="P143" s="222"/>
      <c r="Q143" s="222"/>
      <c r="R143" s="222"/>
      <c r="S143" s="222"/>
      <c r="T143" s="223"/>
      <c r="U143" s="22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135</v>
      </c>
      <c r="AF143" s="212">
        <v>0</v>
      </c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13">
        <v>66</v>
      </c>
      <c r="B144" s="219" t="s">
        <v>319</v>
      </c>
      <c r="C144" s="266" t="s">
        <v>320</v>
      </c>
      <c r="D144" s="221" t="s">
        <v>142</v>
      </c>
      <c r="E144" s="229">
        <v>24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22">
        <v>4.2000000000000002E-4</v>
      </c>
      <c r="O144" s="222">
        <f>ROUND(E144*N144,5)</f>
        <v>1.008E-2</v>
      </c>
      <c r="P144" s="222">
        <v>0</v>
      </c>
      <c r="Q144" s="222">
        <f>ROUND(E144*P144,5)</f>
        <v>0</v>
      </c>
      <c r="R144" s="222"/>
      <c r="S144" s="222"/>
      <c r="T144" s="223">
        <v>0.216</v>
      </c>
      <c r="U144" s="222">
        <f>ROUND(E144*T144,2)</f>
        <v>5.18</v>
      </c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133</v>
      </c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13"/>
      <c r="B145" s="219"/>
      <c r="C145" s="267" t="s">
        <v>309</v>
      </c>
      <c r="D145" s="224"/>
      <c r="E145" s="230">
        <v>24</v>
      </c>
      <c r="F145" s="234"/>
      <c r="G145" s="234"/>
      <c r="H145" s="234"/>
      <c r="I145" s="234"/>
      <c r="J145" s="234"/>
      <c r="K145" s="234"/>
      <c r="L145" s="234"/>
      <c r="M145" s="234"/>
      <c r="N145" s="222"/>
      <c r="O145" s="222"/>
      <c r="P145" s="222"/>
      <c r="Q145" s="222"/>
      <c r="R145" s="222"/>
      <c r="S145" s="222"/>
      <c r="T145" s="223"/>
      <c r="U145" s="22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135</v>
      </c>
      <c r="AF145" s="212">
        <v>0</v>
      </c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>
      <c r="A146" s="214" t="s">
        <v>128</v>
      </c>
      <c r="B146" s="220" t="s">
        <v>83</v>
      </c>
      <c r="C146" s="268" t="s">
        <v>84</v>
      </c>
      <c r="D146" s="225"/>
      <c r="E146" s="231"/>
      <c r="F146" s="235"/>
      <c r="G146" s="235">
        <f>SUMIF(AE147:AE148,"&lt;&gt;NOR",G147:G148)</f>
        <v>0</v>
      </c>
      <c r="H146" s="235"/>
      <c r="I146" s="235">
        <f>SUM(I147:I148)</f>
        <v>0</v>
      </c>
      <c r="J146" s="235"/>
      <c r="K146" s="235">
        <f>SUM(K147:K148)</f>
        <v>0</v>
      </c>
      <c r="L146" s="235"/>
      <c r="M146" s="235">
        <f>SUM(M147:M148)</f>
        <v>0</v>
      </c>
      <c r="N146" s="226"/>
      <c r="O146" s="226">
        <f>SUM(O147:O148)</f>
        <v>2.4000000000000001E-4</v>
      </c>
      <c r="P146" s="226"/>
      <c r="Q146" s="226">
        <f>SUM(Q147:Q148)</f>
        <v>0</v>
      </c>
      <c r="R146" s="226"/>
      <c r="S146" s="226"/>
      <c r="T146" s="227"/>
      <c r="U146" s="226">
        <f>SUM(U147:U148)</f>
        <v>2.1</v>
      </c>
      <c r="AE146" t="s">
        <v>129</v>
      </c>
    </row>
    <row r="147" spans="1:60" outlineLevel="1">
      <c r="A147" s="213">
        <v>67</v>
      </c>
      <c r="B147" s="219" t="s">
        <v>321</v>
      </c>
      <c r="C147" s="266" t="s">
        <v>322</v>
      </c>
      <c r="D147" s="221" t="s">
        <v>142</v>
      </c>
      <c r="E147" s="229">
        <v>12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22">
        <v>2.0000000000000002E-5</v>
      </c>
      <c r="O147" s="222">
        <f>ROUND(E147*N147,5)</f>
        <v>2.4000000000000001E-4</v>
      </c>
      <c r="P147" s="222">
        <v>0</v>
      </c>
      <c r="Q147" s="222">
        <f>ROUND(E147*P147,5)</f>
        <v>0</v>
      </c>
      <c r="R147" s="222"/>
      <c r="S147" s="222"/>
      <c r="T147" s="223">
        <v>0.17499999999999999</v>
      </c>
      <c r="U147" s="222">
        <f>ROUND(E147*T147,2)</f>
        <v>2.1</v>
      </c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133</v>
      </c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13"/>
      <c r="B148" s="219"/>
      <c r="C148" s="267" t="s">
        <v>172</v>
      </c>
      <c r="D148" s="224"/>
      <c r="E148" s="230">
        <v>12</v>
      </c>
      <c r="F148" s="234"/>
      <c r="G148" s="234"/>
      <c r="H148" s="234"/>
      <c r="I148" s="234"/>
      <c r="J148" s="234"/>
      <c r="K148" s="234"/>
      <c r="L148" s="234"/>
      <c r="M148" s="234"/>
      <c r="N148" s="222"/>
      <c r="O148" s="222"/>
      <c r="P148" s="222"/>
      <c r="Q148" s="222"/>
      <c r="R148" s="222"/>
      <c r="S148" s="222"/>
      <c r="T148" s="223"/>
      <c r="U148" s="22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135</v>
      </c>
      <c r="AF148" s="212">
        <v>0</v>
      </c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>
      <c r="A149" s="214" t="s">
        <v>128</v>
      </c>
      <c r="B149" s="220" t="s">
        <v>85</v>
      </c>
      <c r="C149" s="268" t="s">
        <v>86</v>
      </c>
      <c r="D149" s="225"/>
      <c r="E149" s="231"/>
      <c r="F149" s="235"/>
      <c r="G149" s="235">
        <f>SUMIF(AE150:AE160,"&lt;&gt;NOR",G150:G160)</f>
        <v>0</v>
      </c>
      <c r="H149" s="235"/>
      <c r="I149" s="235">
        <f>SUM(I150:I160)</f>
        <v>0</v>
      </c>
      <c r="J149" s="235"/>
      <c r="K149" s="235">
        <f>SUM(K150:K160)</f>
        <v>0</v>
      </c>
      <c r="L149" s="235"/>
      <c r="M149" s="235">
        <f>SUM(M150:M160)</f>
        <v>0</v>
      </c>
      <c r="N149" s="226"/>
      <c r="O149" s="226">
        <f>SUM(O150:O160)</f>
        <v>0.14307</v>
      </c>
      <c r="P149" s="226"/>
      <c r="Q149" s="226">
        <f>SUM(Q150:Q160)</f>
        <v>0.75511000000000006</v>
      </c>
      <c r="R149" s="226"/>
      <c r="S149" s="226"/>
      <c r="T149" s="227"/>
      <c r="U149" s="226">
        <f>SUM(U150:U160)</f>
        <v>33.04</v>
      </c>
      <c r="AE149" t="s">
        <v>129</v>
      </c>
    </row>
    <row r="150" spans="1:60" outlineLevel="1">
      <c r="A150" s="213">
        <v>68</v>
      </c>
      <c r="B150" s="219" t="s">
        <v>323</v>
      </c>
      <c r="C150" s="266" t="s">
        <v>324</v>
      </c>
      <c r="D150" s="221" t="s">
        <v>132</v>
      </c>
      <c r="E150" s="229">
        <v>30.72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22">
        <v>0</v>
      </c>
      <c r="O150" s="222">
        <f>ROUND(E150*N150,5)</f>
        <v>0</v>
      </c>
      <c r="P150" s="222">
        <v>2.3800000000000002E-2</v>
      </c>
      <c r="Q150" s="222">
        <f>ROUND(E150*P150,5)</f>
        <v>0.73114000000000001</v>
      </c>
      <c r="R150" s="222"/>
      <c r="S150" s="222"/>
      <c r="T150" s="223">
        <v>8.2000000000000003E-2</v>
      </c>
      <c r="U150" s="222">
        <f>ROUND(E150*T150,2)</f>
        <v>2.52</v>
      </c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 t="s">
        <v>133</v>
      </c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13"/>
      <c r="B151" s="219"/>
      <c r="C151" s="267" t="s">
        <v>325</v>
      </c>
      <c r="D151" s="224"/>
      <c r="E151" s="230">
        <v>30.72</v>
      </c>
      <c r="F151" s="234"/>
      <c r="G151" s="234"/>
      <c r="H151" s="234"/>
      <c r="I151" s="234"/>
      <c r="J151" s="234"/>
      <c r="K151" s="234"/>
      <c r="L151" s="234"/>
      <c r="M151" s="234"/>
      <c r="N151" s="222"/>
      <c r="O151" s="222"/>
      <c r="P151" s="222"/>
      <c r="Q151" s="222"/>
      <c r="R151" s="222"/>
      <c r="S151" s="222"/>
      <c r="T151" s="223"/>
      <c r="U151" s="22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135</v>
      </c>
      <c r="AF151" s="212">
        <v>0</v>
      </c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13">
        <v>69</v>
      </c>
      <c r="B152" s="219" t="s">
        <v>326</v>
      </c>
      <c r="C152" s="266" t="s">
        <v>327</v>
      </c>
      <c r="D152" s="221" t="s">
        <v>142</v>
      </c>
      <c r="E152" s="229">
        <v>6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22">
        <v>1.0800000000000001E-2</v>
      </c>
      <c r="O152" s="222">
        <f>ROUND(E152*N152,5)</f>
        <v>6.4799999999999996E-2</v>
      </c>
      <c r="P152" s="222">
        <v>0</v>
      </c>
      <c r="Q152" s="222">
        <f>ROUND(E152*P152,5)</f>
        <v>0</v>
      </c>
      <c r="R152" s="222"/>
      <c r="S152" s="222"/>
      <c r="T152" s="223">
        <v>0.84799999999999998</v>
      </c>
      <c r="U152" s="222">
        <f>ROUND(E152*T152,2)</f>
        <v>5.09</v>
      </c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133</v>
      </c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13"/>
      <c r="B153" s="219"/>
      <c r="C153" s="267" t="s">
        <v>328</v>
      </c>
      <c r="D153" s="224"/>
      <c r="E153" s="230">
        <v>6</v>
      </c>
      <c r="F153" s="234"/>
      <c r="G153" s="234"/>
      <c r="H153" s="234"/>
      <c r="I153" s="234"/>
      <c r="J153" s="234"/>
      <c r="K153" s="234"/>
      <c r="L153" s="234"/>
      <c r="M153" s="234"/>
      <c r="N153" s="222"/>
      <c r="O153" s="222"/>
      <c r="P153" s="222"/>
      <c r="Q153" s="222"/>
      <c r="R153" s="222"/>
      <c r="S153" s="222"/>
      <c r="T153" s="223"/>
      <c r="U153" s="22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135</v>
      </c>
      <c r="AF153" s="212">
        <v>0</v>
      </c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13">
        <v>70</v>
      </c>
      <c r="B154" s="219" t="s">
        <v>329</v>
      </c>
      <c r="C154" s="266" t="s">
        <v>330</v>
      </c>
      <c r="D154" s="221" t="s">
        <v>142</v>
      </c>
      <c r="E154" s="229">
        <v>6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22">
        <v>1.2959999999999999E-2</v>
      </c>
      <c r="O154" s="222">
        <f>ROUND(E154*N154,5)</f>
        <v>7.7759999999999996E-2</v>
      </c>
      <c r="P154" s="222">
        <v>0</v>
      </c>
      <c r="Q154" s="222">
        <f>ROUND(E154*P154,5)</f>
        <v>0</v>
      </c>
      <c r="R154" s="222"/>
      <c r="S154" s="222"/>
      <c r="T154" s="223">
        <v>0.85499999999999998</v>
      </c>
      <c r="U154" s="222">
        <f>ROUND(E154*T154,2)</f>
        <v>5.13</v>
      </c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133</v>
      </c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13"/>
      <c r="B155" s="219"/>
      <c r="C155" s="267" t="s">
        <v>328</v>
      </c>
      <c r="D155" s="224"/>
      <c r="E155" s="230">
        <v>6</v>
      </c>
      <c r="F155" s="234"/>
      <c r="G155" s="234"/>
      <c r="H155" s="234"/>
      <c r="I155" s="234"/>
      <c r="J155" s="234"/>
      <c r="K155" s="234"/>
      <c r="L155" s="234"/>
      <c r="M155" s="234"/>
      <c r="N155" s="222"/>
      <c r="O155" s="222"/>
      <c r="P155" s="222"/>
      <c r="Q155" s="222"/>
      <c r="R155" s="222"/>
      <c r="S155" s="222"/>
      <c r="T155" s="223"/>
      <c r="U155" s="22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 t="s">
        <v>135</v>
      </c>
      <c r="AF155" s="212">
        <v>0</v>
      </c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13">
        <v>71</v>
      </c>
      <c r="B156" s="219" t="s">
        <v>331</v>
      </c>
      <c r="C156" s="266" t="s">
        <v>332</v>
      </c>
      <c r="D156" s="221" t="s">
        <v>142</v>
      </c>
      <c r="E156" s="229">
        <v>3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22">
        <v>1.7000000000000001E-4</v>
      </c>
      <c r="O156" s="222">
        <f>ROUND(E156*N156,5)</f>
        <v>5.1000000000000004E-4</v>
      </c>
      <c r="P156" s="222">
        <v>7.9900000000000006E-3</v>
      </c>
      <c r="Q156" s="222">
        <f>ROUND(E156*P156,5)</f>
        <v>2.3970000000000002E-2</v>
      </c>
      <c r="R156" s="222"/>
      <c r="S156" s="222"/>
      <c r="T156" s="223">
        <v>0.29899999999999999</v>
      </c>
      <c r="U156" s="222">
        <f>ROUND(E156*T156,2)</f>
        <v>0.9</v>
      </c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133</v>
      </c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13"/>
      <c r="B157" s="219"/>
      <c r="C157" s="267" t="s">
        <v>57</v>
      </c>
      <c r="D157" s="224"/>
      <c r="E157" s="230">
        <v>3</v>
      </c>
      <c r="F157" s="234"/>
      <c r="G157" s="234"/>
      <c r="H157" s="234"/>
      <c r="I157" s="234"/>
      <c r="J157" s="234"/>
      <c r="K157" s="234"/>
      <c r="L157" s="234"/>
      <c r="M157" s="234"/>
      <c r="N157" s="222"/>
      <c r="O157" s="222"/>
      <c r="P157" s="222"/>
      <c r="Q157" s="222"/>
      <c r="R157" s="222"/>
      <c r="S157" s="222"/>
      <c r="T157" s="223"/>
      <c r="U157" s="22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135</v>
      </c>
      <c r="AF157" s="212">
        <v>0</v>
      </c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13">
        <v>72</v>
      </c>
      <c r="B158" s="219" t="s">
        <v>333</v>
      </c>
      <c r="C158" s="266" t="s">
        <v>334</v>
      </c>
      <c r="D158" s="221" t="s">
        <v>132</v>
      </c>
      <c r="E158" s="229">
        <v>330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22">
        <v>0</v>
      </c>
      <c r="O158" s="222">
        <f>ROUND(E158*N158,5)</f>
        <v>0</v>
      </c>
      <c r="P158" s="222">
        <v>0</v>
      </c>
      <c r="Q158" s="222">
        <f>ROUND(E158*P158,5)</f>
        <v>0</v>
      </c>
      <c r="R158" s="222"/>
      <c r="S158" s="222"/>
      <c r="T158" s="223">
        <v>5.1999999999999998E-2</v>
      </c>
      <c r="U158" s="222">
        <f>ROUND(E158*T158,2)</f>
        <v>17.16</v>
      </c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133</v>
      </c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13"/>
      <c r="B159" s="219"/>
      <c r="C159" s="267" t="s">
        <v>335</v>
      </c>
      <c r="D159" s="224"/>
      <c r="E159" s="230">
        <v>330</v>
      </c>
      <c r="F159" s="234"/>
      <c r="G159" s="234"/>
      <c r="H159" s="234"/>
      <c r="I159" s="234"/>
      <c r="J159" s="234"/>
      <c r="K159" s="234"/>
      <c r="L159" s="234"/>
      <c r="M159" s="234"/>
      <c r="N159" s="222"/>
      <c r="O159" s="222"/>
      <c r="P159" s="222"/>
      <c r="Q159" s="222"/>
      <c r="R159" s="222"/>
      <c r="S159" s="222"/>
      <c r="T159" s="223"/>
      <c r="U159" s="22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135</v>
      </c>
      <c r="AF159" s="212">
        <v>0</v>
      </c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13">
        <v>73</v>
      </c>
      <c r="B160" s="219" t="s">
        <v>336</v>
      </c>
      <c r="C160" s="266" t="s">
        <v>337</v>
      </c>
      <c r="D160" s="221" t="s">
        <v>175</v>
      </c>
      <c r="E160" s="229">
        <v>0.73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22">
        <v>0</v>
      </c>
      <c r="O160" s="222">
        <f>ROUND(E160*N160,5)</f>
        <v>0</v>
      </c>
      <c r="P160" s="222">
        <v>0</v>
      </c>
      <c r="Q160" s="222">
        <f>ROUND(E160*P160,5)</f>
        <v>0</v>
      </c>
      <c r="R160" s="222"/>
      <c r="S160" s="222"/>
      <c r="T160" s="223">
        <v>3.0739999999999998</v>
      </c>
      <c r="U160" s="222">
        <f>ROUND(E160*T160,2)</f>
        <v>2.2400000000000002</v>
      </c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133</v>
      </c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>
      <c r="A161" s="214" t="s">
        <v>128</v>
      </c>
      <c r="B161" s="220" t="s">
        <v>87</v>
      </c>
      <c r="C161" s="268" t="s">
        <v>88</v>
      </c>
      <c r="D161" s="225"/>
      <c r="E161" s="231"/>
      <c r="F161" s="235"/>
      <c r="G161" s="235">
        <f>SUMIF(AE162:AE164,"&lt;&gt;NOR",G162:G164)</f>
        <v>0</v>
      </c>
      <c r="H161" s="235"/>
      <c r="I161" s="235">
        <f>SUM(I162:I164)</f>
        <v>0</v>
      </c>
      <c r="J161" s="235"/>
      <c r="K161" s="235">
        <f>SUM(K162:K164)</f>
        <v>0</v>
      </c>
      <c r="L161" s="235"/>
      <c r="M161" s="235">
        <f>SUM(M162:M164)</f>
        <v>0</v>
      </c>
      <c r="N161" s="226"/>
      <c r="O161" s="226">
        <f>SUM(O162:O164)</f>
        <v>0.35039999999999999</v>
      </c>
      <c r="P161" s="226"/>
      <c r="Q161" s="226">
        <f>SUM(Q162:Q164)</f>
        <v>0</v>
      </c>
      <c r="R161" s="226"/>
      <c r="S161" s="226"/>
      <c r="T161" s="227"/>
      <c r="U161" s="226">
        <f>SUM(U162:U164)</f>
        <v>34.799999999999997</v>
      </c>
      <c r="AE161" t="s">
        <v>129</v>
      </c>
    </row>
    <row r="162" spans="1:60" outlineLevel="1">
      <c r="A162" s="213">
        <v>74</v>
      </c>
      <c r="B162" s="219" t="s">
        <v>338</v>
      </c>
      <c r="C162" s="266" t="s">
        <v>339</v>
      </c>
      <c r="D162" s="221" t="s">
        <v>142</v>
      </c>
      <c r="E162" s="229">
        <v>24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22">
        <v>0</v>
      </c>
      <c r="O162" s="222">
        <f>ROUND(E162*N162,5)</f>
        <v>0</v>
      </c>
      <c r="P162" s="222">
        <v>0</v>
      </c>
      <c r="Q162" s="222">
        <f>ROUND(E162*P162,5)</f>
        <v>0</v>
      </c>
      <c r="R162" s="222"/>
      <c r="S162" s="222"/>
      <c r="T162" s="223">
        <v>1.45</v>
      </c>
      <c r="U162" s="222">
        <f>ROUND(E162*T162,2)</f>
        <v>34.799999999999997</v>
      </c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133</v>
      </c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13">
        <v>75</v>
      </c>
      <c r="B163" s="219" t="s">
        <v>340</v>
      </c>
      <c r="C163" s="266" t="s">
        <v>341</v>
      </c>
      <c r="D163" s="221" t="s">
        <v>142</v>
      </c>
      <c r="E163" s="229">
        <v>24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22">
        <v>1.38E-2</v>
      </c>
      <c r="O163" s="222">
        <f>ROUND(E163*N163,5)</f>
        <v>0.33119999999999999</v>
      </c>
      <c r="P163" s="222">
        <v>0</v>
      </c>
      <c r="Q163" s="222">
        <f>ROUND(E163*P163,5)</f>
        <v>0</v>
      </c>
      <c r="R163" s="222"/>
      <c r="S163" s="222"/>
      <c r="T163" s="223">
        <v>0</v>
      </c>
      <c r="U163" s="222">
        <f>ROUND(E163*T163,2)</f>
        <v>0</v>
      </c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176</v>
      </c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13">
        <v>76</v>
      </c>
      <c r="B164" s="219" t="s">
        <v>342</v>
      </c>
      <c r="C164" s="266" t="s">
        <v>343</v>
      </c>
      <c r="D164" s="221" t="s">
        <v>142</v>
      </c>
      <c r="E164" s="229">
        <v>24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22">
        <v>8.0000000000000004E-4</v>
      </c>
      <c r="O164" s="222">
        <f>ROUND(E164*N164,5)</f>
        <v>1.9199999999999998E-2</v>
      </c>
      <c r="P164" s="222">
        <v>0</v>
      </c>
      <c r="Q164" s="222">
        <f>ROUND(E164*P164,5)</f>
        <v>0</v>
      </c>
      <c r="R164" s="222"/>
      <c r="S164" s="222"/>
      <c r="T164" s="223">
        <v>0</v>
      </c>
      <c r="U164" s="222">
        <f>ROUND(E164*T164,2)</f>
        <v>0</v>
      </c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176</v>
      </c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>
      <c r="A165" s="214" t="s">
        <v>128</v>
      </c>
      <c r="B165" s="220" t="s">
        <v>89</v>
      </c>
      <c r="C165" s="268" t="s">
        <v>90</v>
      </c>
      <c r="D165" s="225"/>
      <c r="E165" s="231"/>
      <c r="F165" s="235"/>
      <c r="G165" s="235">
        <f>SUMIF(AE166:AE175,"&lt;&gt;NOR",G166:G175)</f>
        <v>0</v>
      </c>
      <c r="H165" s="235"/>
      <c r="I165" s="235">
        <f>SUM(I166:I175)</f>
        <v>0</v>
      </c>
      <c r="J165" s="235"/>
      <c r="K165" s="235">
        <f>SUM(K166:K175)</f>
        <v>0</v>
      </c>
      <c r="L165" s="235"/>
      <c r="M165" s="235">
        <f>SUM(M166:M175)</f>
        <v>0</v>
      </c>
      <c r="N165" s="226"/>
      <c r="O165" s="226">
        <f>SUM(O166:O175)</f>
        <v>1.4891300000000001</v>
      </c>
      <c r="P165" s="226"/>
      <c r="Q165" s="226">
        <f>SUM(Q166:Q175)</f>
        <v>0</v>
      </c>
      <c r="R165" s="226"/>
      <c r="S165" s="226"/>
      <c r="T165" s="227"/>
      <c r="U165" s="226">
        <f>SUM(U166:U175)</f>
        <v>79.36999999999999</v>
      </c>
      <c r="AE165" t="s">
        <v>129</v>
      </c>
    </row>
    <row r="166" spans="1:60" ht="22.5" outlineLevel="1">
      <c r="A166" s="213">
        <v>77</v>
      </c>
      <c r="B166" s="219" t="s">
        <v>344</v>
      </c>
      <c r="C166" s="266" t="s">
        <v>345</v>
      </c>
      <c r="D166" s="221" t="s">
        <v>148</v>
      </c>
      <c r="E166" s="229">
        <v>108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22">
        <v>3.2000000000000003E-4</v>
      </c>
      <c r="O166" s="222">
        <f>ROUND(E166*N166,5)</f>
        <v>3.456E-2</v>
      </c>
      <c r="P166" s="222">
        <v>0</v>
      </c>
      <c r="Q166" s="222">
        <f>ROUND(E166*P166,5)</f>
        <v>0</v>
      </c>
      <c r="R166" s="222"/>
      <c r="S166" s="222"/>
      <c r="T166" s="223">
        <v>0.23599999999999999</v>
      </c>
      <c r="U166" s="222">
        <f>ROUND(E166*T166,2)</f>
        <v>25.49</v>
      </c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133</v>
      </c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13"/>
      <c r="B167" s="219"/>
      <c r="C167" s="267" t="s">
        <v>346</v>
      </c>
      <c r="D167" s="224"/>
      <c r="E167" s="230">
        <v>49.92</v>
      </c>
      <c r="F167" s="234"/>
      <c r="G167" s="234"/>
      <c r="H167" s="234"/>
      <c r="I167" s="234"/>
      <c r="J167" s="234"/>
      <c r="K167" s="234"/>
      <c r="L167" s="234"/>
      <c r="M167" s="234"/>
      <c r="N167" s="222"/>
      <c r="O167" s="222"/>
      <c r="P167" s="222"/>
      <c r="Q167" s="222"/>
      <c r="R167" s="222"/>
      <c r="S167" s="222"/>
      <c r="T167" s="223"/>
      <c r="U167" s="22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 t="s">
        <v>135</v>
      </c>
      <c r="AF167" s="212">
        <v>0</v>
      </c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13"/>
      <c r="B168" s="219"/>
      <c r="C168" s="267" t="s">
        <v>347</v>
      </c>
      <c r="D168" s="224"/>
      <c r="E168" s="230">
        <v>30.12</v>
      </c>
      <c r="F168" s="234"/>
      <c r="G168" s="234"/>
      <c r="H168" s="234"/>
      <c r="I168" s="234"/>
      <c r="J168" s="234"/>
      <c r="K168" s="234"/>
      <c r="L168" s="234"/>
      <c r="M168" s="234"/>
      <c r="N168" s="222"/>
      <c r="O168" s="222"/>
      <c r="P168" s="222"/>
      <c r="Q168" s="222"/>
      <c r="R168" s="222"/>
      <c r="S168" s="222"/>
      <c r="T168" s="223"/>
      <c r="U168" s="22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 t="s">
        <v>135</v>
      </c>
      <c r="AF168" s="212">
        <v>0</v>
      </c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13"/>
      <c r="B169" s="219"/>
      <c r="C169" s="267" t="s">
        <v>348</v>
      </c>
      <c r="D169" s="224"/>
      <c r="E169" s="230">
        <v>27.96</v>
      </c>
      <c r="F169" s="234"/>
      <c r="G169" s="234"/>
      <c r="H169" s="234"/>
      <c r="I169" s="234"/>
      <c r="J169" s="234"/>
      <c r="K169" s="234"/>
      <c r="L169" s="234"/>
      <c r="M169" s="234"/>
      <c r="N169" s="222"/>
      <c r="O169" s="222"/>
      <c r="P169" s="222"/>
      <c r="Q169" s="222"/>
      <c r="R169" s="222"/>
      <c r="S169" s="222"/>
      <c r="T169" s="223"/>
      <c r="U169" s="22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 t="s">
        <v>135</v>
      </c>
      <c r="AF169" s="212">
        <v>0</v>
      </c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>
      <c r="A170" s="213">
        <v>78</v>
      </c>
      <c r="B170" s="219" t="s">
        <v>349</v>
      </c>
      <c r="C170" s="266" t="s">
        <v>350</v>
      </c>
      <c r="D170" s="221" t="s">
        <v>132</v>
      </c>
      <c r="E170" s="229">
        <v>53.46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22">
        <v>2.5200000000000001E-3</v>
      </c>
      <c r="O170" s="222">
        <f>ROUND(E170*N170,5)</f>
        <v>0.13472000000000001</v>
      </c>
      <c r="P170" s="222">
        <v>0</v>
      </c>
      <c r="Q170" s="222">
        <f>ROUND(E170*P170,5)</f>
        <v>0</v>
      </c>
      <c r="R170" s="222"/>
      <c r="S170" s="222"/>
      <c r="T170" s="223">
        <v>0.97799999999999998</v>
      </c>
      <c r="U170" s="222">
        <f>ROUND(E170*T170,2)</f>
        <v>52.28</v>
      </c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133</v>
      </c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13"/>
      <c r="B171" s="219"/>
      <c r="C171" s="267" t="s">
        <v>351</v>
      </c>
      <c r="D171" s="224"/>
      <c r="E171" s="230">
        <v>53.46</v>
      </c>
      <c r="F171" s="234"/>
      <c r="G171" s="234"/>
      <c r="H171" s="234"/>
      <c r="I171" s="234"/>
      <c r="J171" s="234"/>
      <c r="K171" s="234"/>
      <c r="L171" s="234"/>
      <c r="M171" s="234"/>
      <c r="N171" s="222"/>
      <c r="O171" s="222"/>
      <c r="P171" s="222"/>
      <c r="Q171" s="222"/>
      <c r="R171" s="222"/>
      <c r="S171" s="222"/>
      <c r="T171" s="223"/>
      <c r="U171" s="22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 t="s">
        <v>135</v>
      </c>
      <c r="AF171" s="212">
        <v>0</v>
      </c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13">
        <v>79</v>
      </c>
      <c r="B172" s="219" t="s">
        <v>352</v>
      </c>
      <c r="C172" s="266" t="s">
        <v>353</v>
      </c>
      <c r="D172" s="221" t="s">
        <v>132</v>
      </c>
      <c r="E172" s="229">
        <v>53.46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22">
        <v>0</v>
      </c>
      <c r="O172" s="222">
        <f>ROUND(E172*N172,5)</f>
        <v>0</v>
      </c>
      <c r="P172" s="222">
        <v>0</v>
      </c>
      <c r="Q172" s="222">
        <f>ROUND(E172*P172,5)</f>
        <v>0</v>
      </c>
      <c r="R172" s="222"/>
      <c r="S172" s="222"/>
      <c r="T172" s="223">
        <v>0.03</v>
      </c>
      <c r="U172" s="222">
        <f>ROUND(E172*T172,2)</f>
        <v>1.6</v>
      </c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133</v>
      </c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13">
        <v>80</v>
      </c>
      <c r="B173" s="219" t="s">
        <v>354</v>
      </c>
      <c r="C173" s="266" t="s">
        <v>355</v>
      </c>
      <c r="D173" s="221" t="s">
        <v>132</v>
      </c>
      <c r="E173" s="229">
        <v>68.742000000000004</v>
      </c>
      <c r="F173" s="233"/>
      <c r="G173" s="234">
        <f>ROUND(E173*F173,2)</f>
        <v>0</v>
      </c>
      <c r="H173" s="233"/>
      <c r="I173" s="234">
        <f>ROUND(E173*H173,2)</f>
        <v>0</v>
      </c>
      <c r="J173" s="233"/>
      <c r="K173" s="234">
        <f>ROUND(E173*J173,2)</f>
        <v>0</v>
      </c>
      <c r="L173" s="234">
        <v>21</v>
      </c>
      <c r="M173" s="234">
        <f>G173*(1+L173/100)</f>
        <v>0</v>
      </c>
      <c r="N173" s="222">
        <v>1.9199999999999998E-2</v>
      </c>
      <c r="O173" s="222">
        <f>ROUND(E173*N173,5)</f>
        <v>1.31985</v>
      </c>
      <c r="P173" s="222">
        <v>0</v>
      </c>
      <c r="Q173" s="222">
        <f>ROUND(E173*P173,5)</f>
        <v>0</v>
      </c>
      <c r="R173" s="222"/>
      <c r="S173" s="222"/>
      <c r="T173" s="223">
        <v>0</v>
      </c>
      <c r="U173" s="222">
        <f>ROUND(E173*T173,2)</f>
        <v>0</v>
      </c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176</v>
      </c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13"/>
      <c r="B174" s="219"/>
      <c r="C174" s="267" t="s">
        <v>356</v>
      </c>
      <c r="D174" s="224"/>
      <c r="E174" s="230">
        <v>58.805999999999997</v>
      </c>
      <c r="F174" s="234"/>
      <c r="G174" s="234"/>
      <c r="H174" s="234"/>
      <c r="I174" s="234"/>
      <c r="J174" s="234"/>
      <c r="K174" s="234"/>
      <c r="L174" s="234"/>
      <c r="M174" s="234"/>
      <c r="N174" s="222"/>
      <c r="O174" s="222"/>
      <c r="P174" s="222"/>
      <c r="Q174" s="222"/>
      <c r="R174" s="222"/>
      <c r="S174" s="222"/>
      <c r="T174" s="223"/>
      <c r="U174" s="22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135</v>
      </c>
      <c r="AF174" s="212">
        <v>0</v>
      </c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13"/>
      <c r="B175" s="219"/>
      <c r="C175" s="267" t="s">
        <v>357</v>
      </c>
      <c r="D175" s="224"/>
      <c r="E175" s="230">
        <v>9.9359999999999999</v>
      </c>
      <c r="F175" s="234"/>
      <c r="G175" s="234"/>
      <c r="H175" s="234"/>
      <c r="I175" s="234"/>
      <c r="J175" s="234"/>
      <c r="K175" s="234"/>
      <c r="L175" s="234"/>
      <c r="M175" s="234"/>
      <c r="N175" s="222"/>
      <c r="O175" s="222"/>
      <c r="P175" s="222"/>
      <c r="Q175" s="222"/>
      <c r="R175" s="222"/>
      <c r="S175" s="222"/>
      <c r="T175" s="223"/>
      <c r="U175" s="22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 t="s">
        <v>135</v>
      </c>
      <c r="AF175" s="212">
        <v>0</v>
      </c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>
      <c r="A176" s="214" t="s">
        <v>128</v>
      </c>
      <c r="B176" s="220" t="s">
        <v>91</v>
      </c>
      <c r="C176" s="268" t="s">
        <v>92</v>
      </c>
      <c r="D176" s="225"/>
      <c r="E176" s="231"/>
      <c r="F176" s="235"/>
      <c r="G176" s="235">
        <f>SUMIF(AE177:AE178,"&lt;&gt;NOR",G177:G178)</f>
        <v>0</v>
      </c>
      <c r="H176" s="235"/>
      <c r="I176" s="235">
        <f>SUM(I177:I178)</f>
        <v>0</v>
      </c>
      <c r="J176" s="235"/>
      <c r="K176" s="235">
        <f>SUM(K177:K178)</f>
        <v>0</v>
      </c>
      <c r="L176" s="235"/>
      <c r="M176" s="235">
        <f>SUM(M177:M178)</f>
        <v>0</v>
      </c>
      <c r="N176" s="226"/>
      <c r="O176" s="226">
        <f>SUM(O177:O178)</f>
        <v>0</v>
      </c>
      <c r="P176" s="226"/>
      <c r="Q176" s="226">
        <f>SUM(Q177:Q178)</f>
        <v>5.3460000000000001E-2</v>
      </c>
      <c r="R176" s="226"/>
      <c r="S176" s="226"/>
      <c r="T176" s="227"/>
      <c r="U176" s="226">
        <f>SUM(U177:U178)</f>
        <v>10.62</v>
      </c>
      <c r="AE176" t="s">
        <v>129</v>
      </c>
    </row>
    <row r="177" spans="1:60" outlineLevel="1">
      <c r="A177" s="213">
        <v>81</v>
      </c>
      <c r="B177" s="219" t="s">
        <v>358</v>
      </c>
      <c r="C177" s="266" t="s">
        <v>359</v>
      </c>
      <c r="D177" s="221" t="s">
        <v>148</v>
      </c>
      <c r="E177" s="229">
        <v>108</v>
      </c>
      <c r="F177" s="233"/>
      <c r="G177" s="234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22">
        <v>0</v>
      </c>
      <c r="O177" s="222">
        <f>ROUND(E177*N177,5)</f>
        <v>0</v>
      </c>
      <c r="P177" s="222">
        <v>0</v>
      </c>
      <c r="Q177" s="222">
        <f>ROUND(E177*P177,5)</f>
        <v>0</v>
      </c>
      <c r="R177" s="222"/>
      <c r="S177" s="222"/>
      <c r="T177" s="223">
        <v>3.5000000000000003E-2</v>
      </c>
      <c r="U177" s="222">
        <f>ROUND(E177*T177,2)</f>
        <v>3.78</v>
      </c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 t="s">
        <v>133</v>
      </c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1">
      <c r="A178" s="213">
        <v>82</v>
      </c>
      <c r="B178" s="219" t="s">
        <v>360</v>
      </c>
      <c r="C178" s="266" t="s">
        <v>361</v>
      </c>
      <c r="D178" s="221" t="s">
        <v>132</v>
      </c>
      <c r="E178" s="229">
        <v>53.46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22">
        <v>0</v>
      </c>
      <c r="O178" s="222">
        <f>ROUND(E178*N178,5)</f>
        <v>0</v>
      </c>
      <c r="P178" s="222">
        <v>1E-3</v>
      </c>
      <c r="Q178" s="222">
        <f>ROUND(E178*P178,5)</f>
        <v>5.3460000000000001E-2</v>
      </c>
      <c r="R178" s="222"/>
      <c r="S178" s="222"/>
      <c r="T178" s="223">
        <v>0.128</v>
      </c>
      <c r="U178" s="222">
        <f>ROUND(E178*T178,2)</f>
        <v>6.84</v>
      </c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 t="s">
        <v>133</v>
      </c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>
      <c r="A179" s="214" t="s">
        <v>128</v>
      </c>
      <c r="B179" s="220" t="s">
        <v>93</v>
      </c>
      <c r="C179" s="268" t="s">
        <v>94</v>
      </c>
      <c r="D179" s="225"/>
      <c r="E179" s="231"/>
      <c r="F179" s="235"/>
      <c r="G179" s="235">
        <f>SUMIF(AE180:AE186,"&lt;&gt;NOR",G180:G186)</f>
        <v>0</v>
      </c>
      <c r="H179" s="235"/>
      <c r="I179" s="235">
        <f>SUM(I180:I186)</f>
        <v>0</v>
      </c>
      <c r="J179" s="235"/>
      <c r="K179" s="235">
        <f>SUM(K180:K186)</f>
        <v>0</v>
      </c>
      <c r="L179" s="235"/>
      <c r="M179" s="235">
        <f>SUM(M180:M186)</f>
        <v>0</v>
      </c>
      <c r="N179" s="226"/>
      <c r="O179" s="226">
        <f>SUM(O180:O186)</f>
        <v>1.37388</v>
      </c>
      <c r="P179" s="226"/>
      <c r="Q179" s="226">
        <f>SUM(Q180:Q186)</f>
        <v>0</v>
      </c>
      <c r="R179" s="226"/>
      <c r="S179" s="226"/>
      <c r="T179" s="227"/>
      <c r="U179" s="226">
        <f>SUM(U180:U186)</f>
        <v>88.46</v>
      </c>
      <c r="AE179" t="s">
        <v>129</v>
      </c>
    </row>
    <row r="180" spans="1:60" ht="22.5" outlineLevel="1">
      <c r="A180" s="213">
        <v>83</v>
      </c>
      <c r="B180" s="219" t="s">
        <v>362</v>
      </c>
      <c r="C180" s="266" t="s">
        <v>363</v>
      </c>
      <c r="D180" s="221" t="s">
        <v>132</v>
      </c>
      <c r="E180" s="229">
        <v>87.021999999999977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22">
        <v>2.81E-3</v>
      </c>
      <c r="O180" s="222">
        <f>ROUND(E180*N180,5)</f>
        <v>0.24453</v>
      </c>
      <c r="P180" s="222">
        <v>0</v>
      </c>
      <c r="Q180" s="222">
        <f>ROUND(E180*P180,5)</f>
        <v>0</v>
      </c>
      <c r="R180" s="222"/>
      <c r="S180" s="222"/>
      <c r="T180" s="223">
        <v>1.0165</v>
      </c>
      <c r="U180" s="222">
        <f>ROUND(E180*T180,2)</f>
        <v>88.46</v>
      </c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 t="s">
        <v>133</v>
      </c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13"/>
      <c r="B181" s="219"/>
      <c r="C181" s="267" t="s">
        <v>364</v>
      </c>
      <c r="D181" s="224"/>
      <c r="E181" s="230">
        <v>6.9480000000000004</v>
      </c>
      <c r="F181" s="234"/>
      <c r="G181" s="234"/>
      <c r="H181" s="234"/>
      <c r="I181" s="234"/>
      <c r="J181" s="234"/>
      <c r="K181" s="234"/>
      <c r="L181" s="234"/>
      <c r="M181" s="234"/>
      <c r="N181" s="222"/>
      <c r="O181" s="222"/>
      <c r="P181" s="222"/>
      <c r="Q181" s="222"/>
      <c r="R181" s="222"/>
      <c r="S181" s="222"/>
      <c r="T181" s="223"/>
      <c r="U181" s="22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 t="s">
        <v>135</v>
      </c>
      <c r="AF181" s="212">
        <v>0</v>
      </c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13"/>
      <c r="B182" s="219"/>
      <c r="C182" s="267" t="s">
        <v>365</v>
      </c>
      <c r="D182" s="224"/>
      <c r="E182" s="230">
        <v>69.623999999999995</v>
      </c>
      <c r="F182" s="234"/>
      <c r="G182" s="234"/>
      <c r="H182" s="234"/>
      <c r="I182" s="234"/>
      <c r="J182" s="234"/>
      <c r="K182" s="234"/>
      <c r="L182" s="234"/>
      <c r="M182" s="234"/>
      <c r="N182" s="222"/>
      <c r="O182" s="222"/>
      <c r="P182" s="222"/>
      <c r="Q182" s="222"/>
      <c r="R182" s="222"/>
      <c r="S182" s="222"/>
      <c r="T182" s="223"/>
      <c r="U182" s="22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135</v>
      </c>
      <c r="AF182" s="212">
        <v>0</v>
      </c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13"/>
      <c r="B183" s="219"/>
      <c r="C183" s="267" t="s">
        <v>366</v>
      </c>
      <c r="D183" s="224"/>
      <c r="E183" s="230">
        <v>3.57</v>
      </c>
      <c r="F183" s="234"/>
      <c r="G183" s="234"/>
      <c r="H183" s="234"/>
      <c r="I183" s="234"/>
      <c r="J183" s="234"/>
      <c r="K183" s="234"/>
      <c r="L183" s="234"/>
      <c r="M183" s="234"/>
      <c r="N183" s="222"/>
      <c r="O183" s="222"/>
      <c r="P183" s="222"/>
      <c r="Q183" s="222"/>
      <c r="R183" s="222"/>
      <c r="S183" s="222"/>
      <c r="T183" s="223"/>
      <c r="U183" s="22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 t="s">
        <v>135</v>
      </c>
      <c r="AF183" s="212">
        <v>0</v>
      </c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13"/>
      <c r="B184" s="219"/>
      <c r="C184" s="267" t="s">
        <v>367</v>
      </c>
      <c r="D184" s="224"/>
      <c r="E184" s="230">
        <v>6.88</v>
      </c>
      <c r="F184" s="234"/>
      <c r="G184" s="234"/>
      <c r="H184" s="234"/>
      <c r="I184" s="234"/>
      <c r="J184" s="234"/>
      <c r="K184" s="234"/>
      <c r="L184" s="234"/>
      <c r="M184" s="234"/>
      <c r="N184" s="222"/>
      <c r="O184" s="222"/>
      <c r="P184" s="222"/>
      <c r="Q184" s="222"/>
      <c r="R184" s="222"/>
      <c r="S184" s="222"/>
      <c r="T184" s="223"/>
      <c r="U184" s="222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 t="s">
        <v>135</v>
      </c>
      <c r="AF184" s="212">
        <v>0</v>
      </c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13">
        <v>84</v>
      </c>
      <c r="B185" s="219" t="s">
        <v>368</v>
      </c>
      <c r="C185" s="266" t="s">
        <v>369</v>
      </c>
      <c r="D185" s="221" t="s">
        <v>132</v>
      </c>
      <c r="E185" s="229">
        <v>89.630600000000001</v>
      </c>
      <c r="F185" s="233"/>
      <c r="G185" s="234">
        <f>ROUND(E185*F185,2)</f>
        <v>0</v>
      </c>
      <c r="H185" s="233"/>
      <c r="I185" s="234">
        <f>ROUND(E185*H185,2)</f>
        <v>0</v>
      </c>
      <c r="J185" s="233"/>
      <c r="K185" s="234">
        <f>ROUND(E185*J185,2)</f>
        <v>0</v>
      </c>
      <c r="L185" s="234">
        <v>21</v>
      </c>
      <c r="M185" s="234">
        <f>G185*(1+L185/100)</f>
        <v>0</v>
      </c>
      <c r="N185" s="222">
        <v>1.26E-2</v>
      </c>
      <c r="O185" s="222">
        <f>ROUND(E185*N185,5)</f>
        <v>1.1293500000000001</v>
      </c>
      <c r="P185" s="222">
        <v>0</v>
      </c>
      <c r="Q185" s="222">
        <f>ROUND(E185*P185,5)</f>
        <v>0</v>
      </c>
      <c r="R185" s="222"/>
      <c r="S185" s="222"/>
      <c r="T185" s="223">
        <v>0</v>
      </c>
      <c r="U185" s="222">
        <f>ROUND(E185*T185,2)</f>
        <v>0</v>
      </c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 t="s">
        <v>176</v>
      </c>
      <c r="AF185" s="212"/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13"/>
      <c r="B186" s="219"/>
      <c r="C186" s="267" t="s">
        <v>370</v>
      </c>
      <c r="D186" s="224"/>
      <c r="E186" s="230">
        <v>89.630600000000001</v>
      </c>
      <c r="F186" s="234"/>
      <c r="G186" s="234"/>
      <c r="H186" s="234"/>
      <c r="I186" s="234"/>
      <c r="J186" s="234"/>
      <c r="K186" s="234"/>
      <c r="L186" s="234"/>
      <c r="M186" s="234"/>
      <c r="N186" s="222"/>
      <c r="O186" s="222"/>
      <c r="P186" s="222"/>
      <c r="Q186" s="222"/>
      <c r="R186" s="222"/>
      <c r="S186" s="222"/>
      <c r="T186" s="223"/>
      <c r="U186" s="22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 t="s">
        <v>135</v>
      </c>
      <c r="AF186" s="212">
        <v>0</v>
      </c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>
      <c r="A187" s="214" t="s">
        <v>128</v>
      </c>
      <c r="B187" s="220" t="s">
        <v>95</v>
      </c>
      <c r="C187" s="268" t="s">
        <v>96</v>
      </c>
      <c r="D187" s="225"/>
      <c r="E187" s="231"/>
      <c r="F187" s="235"/>
      <c r="G187" s="235">
        <f>SUMIF(AE188:AE191,"&lt;&gt;NOR",G188:G191)</f>
        <v>0</v>
      </c>
      <c r="H187" s="235"/>
      <c r="I187" s="235">
        <f>SUM(I188:I191)</f>
        <v>0</v>
      </c>
      <c r="J187" s="235"/>
      <c r="K187" s="235">
        <f>SUM(K188:K191)</f>
        <v>0</v>
      </c>
      <c r="L187" s="235"/>
      <c r="M187" s="235">
        <f>SUM(M188:M191)</f>
        <v>0</v>
      </c>
      <c r="N187" s="226"/>
      <c r="O187" s="226">
        <f>SUM(O188:O191)</f>
        <v>9.1199999999999996E-3</v>
      </c>
      <c r="P187" s="226"/>
      <c r="Q187" s="226">
        <f>SUM(Q188:Q191)</f>
        <v>0</v>
      </c>
      <c r="R187" s="226"/>
      <c r="S187" s="226"/>
      <c r="T187" s="227"/>
      <c r="U187" s="226">
        <f>SUM(U188:U191)</f>
        <v>11.05</v>
      </c>
      <c r="AE187" t="s">
        <v>129</v>
      </c>
    </row>
    <row r="188" spans="1:60" outlineLevel="1">
      <c r="A188" s="213">
        <v>85</v>
      </c>
      <c r="B188" s="219" t="s">
        <v>371</v>
      </c>
      <c r="C188" s="266" t="s">
        <v>372</v>
      </c>
      <c r="D188" s="221" t="s">
        <v>132</v>
      </c>
      <c r="E188" s="229">
        <v>25.060800000000004</v>
      </c>
      <c r="F188" s="233"/>
      <c r="G188" s="234">
        <f>ROUND(E188*F188,2)</f>
        <v>0</v>
      </c>
      <c r="H188" s="233"/>
      <c r="I188" s="234">
        <f>ROUND(E188*H188,2)</f>
        <v>0</v>
      </c>
      <c r="J188" s="233"/>
      <c r="K188" s="234">
        <f>ROUND(E188*J188,2)</f>
        <v>0</v>
      </c>
      <c r="L188" s="234">
        <v>21</v>
      </c>
      <c r="M188" s="234">
        <f>G188*(1+L188/100)</f>
        <v>0</v>
      </c>
      <c r="N188" s="222">
        <v>2.4000000000000001E-4</v>
      </c>
      <c r="O188" s="222">
        <f>ROUND(E188*N188,5)</f>
        <v>6.0099999999999997E-3</v>
      </c>
      <c r="P188" s="222">
        <v>0</v>
      </c>
      <c r="Q188" s="222">
        <f>ROUND(E188*P188,5)</f>
        <v>0</v>
      </c>
      <c r="R188" s="222"/>
      <c r="S188" s="222"/>
      <c r="T188" s="223">
        <v>0.28699999999999998</v>
      </c>
      <c r="U188" s="222">
        <f>ROUND(E188*T188,2)</f>
        <v>7.19</v>
      </c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 t="s">
        <v>133</v>
      </c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13"/>
      <c r="B189" s="219"/>
      <c r="C189" s="267" t="s">
        <v>373</v>
      </c>
      <c r="D189" s="224"/>
      <c r="E189" s="230">
        <v>25.0608</v>
      </c>
      <c r="F189" s="234"/>
      <c r="G189" s="234"/>
      <c r="H189" s="234"/>
      <c r="I189" s="234"/>
      <c r="J189" s="234"/>
      <c r="K189" s="234"/>
      <c r="L189" s="234"/>
      <c r="M189" s="234"/>
      <c r="N189" s="222"/>
      <c r="O189" s="222"/>
      <c r="P189" s="222"/>
      <c r="Q189" s="222"/>
      <c r="R189" s="222"/>
      <c r="S189" s="222"/>
      <c r="T189" s="223"/>
      <c r="U189" s="22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 t="s">
        <v>135</v>
      </c>
      <c r="AF189" s="212">
        <v>0</v>
      </c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13">
        <v>86</v>
      </c>
      <c r="B190" s="219" t="s">
        <v>374</v>
      </c>
      <c r="C190" s="266" t="s">
        <v>375</v>
      </c>
      <c r="D190" s="221" t="s">
        <v>148</v>
      </c>
      <c r="E190" s="229">
        <v>44.400000000000006</v>
      </c>
      <c r="F190" s="233"/>
      <c r="G190" s="234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22">
        <v>6.9999999999999994E-5</v>
      </c>
      <c r="O190" s="222">
        <f>ROUND(E190*N190,5)</f>
        <v>3.1099999999999999E-3</v>
      </c>
      <c r="P190" s="222">
        <v>0</v>
      </c>
      <c r="Q190" s="222">
        <f>ROUND(E190*P190,5)</f>
        <v>0</v>
      </c>
      <c r="R190" s="222"/>
      <c r="S190" s="222"/>
      <c r="T190" s="223">
        <v>8.6999999999999994E-2</v>
      </c>
      <c r="U190" s="222">
        <f>ROUND(E190*T190,2)</f>
        <v>3.86</v>
      </c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 t="s">
        <v>133</v>
      </c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13"/>
      <c r="B191" s="219"/>
      <c r="C191" s="267" t="s">
        <v>376</v>
      </c>
      <c r="D191" s="224"/>
      <c r="E191" s="230">
        <v>44.4</v>
      </c>
      <c r="F191" s="234"/>
      <c r="G191" s="234"/>
      <c r="H191" s="234"/>
      <c r="I191" s="234"/>
      <c r="J191" s="234"/>
      <c r="K191" s="234"/>
      <c r="L191" s="234"/>
      <c r="M191" s="234"/>
      <c r="N191" s="222"/>
      <c r="O191" s="222"/>
      <c r="P191" s="222"/>
      <c r="Q191" s="222"/>
      <c r="R191" s="222"/>
      <c r="S191" s="222"/>
      <c r="T191" s="223"/>
      <c r="U191" s="22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135</v>
      </c>
      <c r="AF191" s="212">
        <v>0</v>
      </c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>
      <c r="A192" s="214" t="s">
        <v>128</v>
      </c>
      <c r="B192" s="220" t="s">
        <v>97</v>
      </c>
      <c r="C192" s="268" t="s">
        <v>98</v>
      </c>
      <c r="D192" s="225"/>
      <c r="E192" s="231"/>
      <c r="F192" s="235"/>
      <c r="G192" s="235">
        <f>SUMIF(AE193:AE215,"&lt;&gt;NOR",G193:G215)</f>
        <v>0</v>
      </c>
      <c r="H192" s="235"/>
      <c r="I192" s="235">
        <f>SUM(I193:I215)</f>
        <v>0</v>
      </c>
      <c r="J192" s="235"/>
      <c r="K192" s="235">
        <f>SUM(K193:K215)</f>
        <v>0</v>
      </c>
      <c r="L192" s="235"/>
      <c r="M192" s="235">
        <f>SUM(M193:M215)</f>
        <v>0</v>
      </c>
      <c r="N192" s="226"/>
      <c r="O192" s="226">
        <f>SUM(O193:O215)</f>
        <v>0.19420999999999999</v>
      </c>
      <c r="P192" s="226"/>
      <c r="Q192" s="226">
        <f>SUM(Q193:Q215)</f>
        <v>0</v>
      </c>
      <c r="R192" s="226"/>
      <c r="S192" s="226"/>
      <c r="T192" s="227"/>
      <c r="U192" s="226">
        <f>SUM(U193:U215)</f>
        <v>68</v>
      </c>
      <c r="AE192" t="s">
        <v>129</v>
      </c>
    </row>
    <row r="193" spans="1:60" outlineLevel="1">
      <c r="A193" s="213">
        <v>87</v>
      </c>
      <c r="B193" s="219" t="s">
        <v>377</v>
      </c>
      <c r="C193" s="266" t="s">
        <v>378</v>
      </c>
      <c r="D193" s="221" t="s">
        <v>132</v>
      </c>
      <c r="E193" s="229">
        <v>451.64279999999997</v>
      </c>
      <c r="F193" s="233"/>
      <c r="G193" s="234">
        <f>ROUND(E193*F193,2)</f>
        <v>0</v>
      </c>
      <c r="H193" s="233"/>
      <c r="I193" s="234">
        <f>ROUND(E193*H193,2)</f>
        <v>0</v>
      </c>
      <c r="J193" s="233"/>
      <c r="K193" s="234">
        <f>ROUND(E193*J193,2)</f>
        <v>0</v>
      </c>
      <c r="L193" s="234">
        <v>21</v>
      </c>
      <c r="M193" s="234">
        <f>G193*(1+L193/100)</f>
        <v>0</v>
      </c>
      <c r="N193" s="222">
        <v>4.2999999999999999E-4</v>
      </c>
      <c r="O193" s="222">
        <f>ROUND(E193*N193,5)</f>
        <v>0.19420999999999999</v>
      </c>
      <c r="P193" s="222">
        <v>0</v>
      </c>
      <c r="Q193" s="222">
        <f>ROUND(E193*P193,5)</f>
        <v>0</v>
      </c>
      <c r="R193" s="222"/>
      <c r="S193" s="222"/>
      <c r="T193" s="223">
        <v>0.15057000000000001</v>
      </c>
      <c r="U193" s="222">
        <f>ROUND(E193*T193,2)</f>
        <v>68</v>
      </c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 t="s">
        <v>133</v>
      </c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13"/>
      <c r="B194" s="219"/>
      <c r="C194" s="269" t="s">
        <v>260</v>
      </c>
      <c r="D194" s="228"/>
      <c r="E194" s="232"/>
      <c r="F194" s="234"/>
      <c r="G194" s="234"/>
      <c r="H194" s="234"/>
      <c r="I194" s="234"/>
      <c r="J194" s="234"/>
      <c r="K194" s="234"/>
      <c r="L194" s="234"/>
      <c r="M194" s="234"/>
      <c r="N194" s="222"/>
      <c r="O194" s="222"/>
      <c r="P194" s="222"/>
      <c r="Q194" s="222"/>
      <c r="R194" s="222"/>
      <c r="S194" s="222"/>
      <c r="T194" s="223"/>
      <c r="U194" s="22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135</v>
      </c>
      <c r="AF194" s="212">
        <v>2</v>
      </c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13"/>
      <c r="B195" s="219"/>
      <c r="C195" s="270" t="s">
        <v>379</v>
      </c>
      <c r="D195" s="228"/>
      <c r="E195" s="232">
        <v>3.92</v>
      </c>
      <c r="F195" s="234"/>
      <c r="G195" s="234"/>
      <c r="H195" s="234"/>
      <c r="I195" s="234"/>
      <c r="J195" s="234"/>
      <c r="K195" s="234"/>
      <c r="L195" s="234"/>
      <c r="M195" s="234"/>
      <c r="N195" s="222"/>
      <c r="O195" s="222"/>
      <c r="P195" s="222"/>
      <c r="Q195" s="222"/>
      <c r="R195" s="222"/>
      <c r="S195" s="222"/>
      <c r="T195" s="223"/>
      <c r="U195" s="22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 t="s">
        <v>135</v>
      </c>
      <c r="AF195" s="212">
        <v>2</v>
      </c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13"/>
      <c r="B196" s="219"/>
      <c r="C196" s="270" t="s">
        <v>380</v>
      </c>
      <c r="D196" s="228"/>
      <c r="E196" s="232">
        <v>28.728000000000002</v>
      </c>
      <c r="F196" s="234"/>
      <c r="G196" s="234"/>
      <c r="H196" s="234"/>
      <c r="I196" s="234"/>
      <c r="J196" s="234"/>
      <c r="K196" s="234"/>
      <c r="L196" s="234"/>
      <c r="M196" s="234"/>
      <c r="N196" s="222"/>
      <c r="O196" s="222"/>
      <c r="P196" s="222"/>
      <c r="Q196" s="222"/>
      <c r="R196" s="222"/>
      <c r="S196" s="222"/>
      <c r="T196" s="223"/>
      <c r="U196" s="22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135</v>
      </c>
      <c r="AF196" s="212">
        <v>2</v>
      </c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13"/>
      <c r="B197" s="219"/>
      <c r="C197" s="270" t="s">
        <v>381</v>
      </c>
      <c r="D197" s="228"/>
      <c r="E197" s="232">
        <v>1.258</v>
      </c>
      <c r="F197" s="234"/>
      <c r="G197" s="234"/>
      <c r="H197" s="234"/>
      <c r="I197" s="234"/>
      <c r="J197" s="234"/>
      <c r="K197" s="234"/>
      <c r="L197" s="234"/>
      <c r="M197" s="234"/>
      <c r="N197" s="222"/>
      <c r="O197" s="222"/>
      <c r="P197" s="222"/>
      <c r="Q197" s="222"/>
      <c r="R197" s="222"/>
      <c r="S197" s="222"/>
      <c r="T197" s="223"/>
      <c r="U197" s="22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135</v>
      </c>
      <c r="AF197" s="212">
        <v>2</v>
      </c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13"/>
      <c r="B198" s="219"/>
      <c r="C198" s="269" t="s">
        <v>263</v>
      </c>
      <c r="D198" s="228"/>
      <c r="E198" s="232"/>
      <c r="F198" s="234"/>
      <c r="G198" s="234"/>
      <c r="H198" s="234"/>
      <c r="I198" s="234"/>
      <c r="J198" s="234"/>
      <c r="K198" s="234"/>
      <c r="L198" s="234"/>
      <c r="M198" s="234"/>
      <c r="N198" s="222"/>
      <c r="O198" s="222"/>
      <c r="P198" s="222"/>
      <c r="Q198" s="222"/>
      <c r="R198" s="222"/>
      <c r="S198" s="222"/>
      <c r="T198" s="223"/>
      <c r="U198" s="22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135</v>
      </c>
      <c r="AF198" s="212">
        <v>0</v>
      </c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13"/>
      <c r="B199" s="219"/>
      <c r="C199" s="267" t="s">
        <v>382</v>
      </c>
      <c r="D199" s="224"/>
      <c r="E199" s="230">
        <v>203.4408</v>
      </c>
      <c r="F199" s="234"/>
      <c r="G199" s="234"/>
      <c r="H199" s="234"/>
      <c r="I199" s="234"/>
      <c r="J199" s="234"/>
      <c r="K199" s="234"/>
      <c r="L199" s="234"/>
      <c r="M199" s="234"/>
      <c r="N199" s="222"/>
      <c r="O199" s="222"/>
      <c r="P199" s="222"/>
      <c r="Q199" s="222"/>
      <c r="R199" s="222"/>
      <c r="S199" s="222"/>
      <c r="T199" s="223"/>
      <c r="U199" s="22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 t="s">
        <v>135</v>
      </c>
      <c r="AF199" s="212">
        <v>0</v>
      </c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13"/>
      <c r="B200" s="219"/>
      <c r="C200" s="269" t="s">
        <v>260</v>
      </c>
      <c r="D200" s="228"/>
      <c r="E200" s="232"/>
      <c r="F200" s="234"/>
      <c r="G200" s="234"/>
      <c r="H200" s="234"/>
      <c r="I200" s="234"/>
      <c r="J200" s="234"/>
      <c r="K200" s="234"/>
      <c r="L200" s="234"/>
      <c r="M200" s="234"/>
      <c r="N200" s="222"/>
      <c r="O200" s="222"/>
      <c r="P200" s="222"/>
      <c r="Q200" s="222"/>
      <c r="R200" s="222"/>
      <c r="S200" s="222"/>
      <c r="T200" s="223"/>
      <c r="U200" s="22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 t="s">
        <v>135</v>
      </c>
      <c r="AF200" s="212">
        <v>2</v>
      </c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13"/>
      <c r="B201" s="219"/>
      <c r="C201" s="270" t="s">
        <v>383</v>
      </c>
      <c r="D201" s="228"/>
      <c r="E201" s="232">
        <v>1.81</v>
      </c>
      <c r="F201" s="234"/>
      <c r="G201" s="234"/>
      <c r="H201" s="234"/>
      <c r="I201" s="234"/>
      <c r="J201" s="234"/>
      <c r="K201" s="234"/>
      <c r="L201" s="234"/>
      <c r="M201" s="234"/>
      <c r="N201" s="222"/>
      <c r="O201" s="222"/>
      <c r="P201" s="222"/>
      <c r="Q201" s="222"/>
      <c r="R201" s="222"/>
      <c r="S201" s="222"/>
      <c r="T201" s="223"/>
      <c r="U201" s="22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135</v>
      </c>
      <c r="AF201" s="212">
        <v>2</v>
      </c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13"/>
      <c r="B202" s="219"/>
      <c r="C202" s="270" t="s">
        <v>384</v>
      </c>
      <c r="D202" s="228"/>
      <c r="E202" s="232">
        <v>13.206</v>
      </c>
      <c r="F202" s="234"/>
      <c r="G202" s="234"/>
      <c r="H202" s="234"/>
      <c r="I202" s="234"/>
      <c r="J202" s="234"/>
      <c r="K202" s="234"/>
      <c r="L202" s="234"/>
      <c r="M202" s="234"/>
      <c r="N202" s="222"/>
      <c r="O202" s="222"/>
      <c r="P202" s="222"/>
      <c r="Q202" s="222"/>
      <c r="R202" s="222"/>
      <c r="S202" s="222"/>
      <c r="T202" s="223"/>
      <c r="U202" s="22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 t="s">
        <v>135</v>
      </c>
      <c r="AF202" s="212">
        <v>2</v>
      </c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13"/>
      <c r="B203" s="219"/>
      <c r="C203" s="270" t="s">
        <v>385</v>
      </c>
      <c r="D203" s="228"/>
      <c r="E203" s="232">
        <v>1.7509999999999999</v>
      </c>
      <c r="F203" s="234"/>
      <c r="G203" s="234"/>
      <c r="H203" s="234"/>
      <c r="I203" s="234"/>
      <c r="J203" s="234"/>
      <c r="K203" s="234"/>
      <c r="L203" s="234"/>
      <c r="M203" s="234"/>
      <c r="N203" s="222"/>
      <c r="O203" s="222"/>
      <c r="P203" s="222"/>
      <c r="Q203" s="222"/>
      <c r="R203" s="222"/>
      <c r="S203" s="222"/>
      <c r="T203" s="223"/>
      <c r="U203" s="22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 t="s">
        <v>135</v>
      </c>
      <c r="AF203" s="212">
        <v>2</v>
      </c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13"/>
      <c r="B204" s="219"/>
      <c r="C204" s="269" t="s">
        <v>263</v>
      </c>
      <c r="D204" s="228"/>
      <c r="E204" s="232"/>
      <c r="F204" s="234"/>
      <c r="G204" s="234"/>
      <c r="H204" s="234"/>
      <c r="I204" s="234"/>
      <c r="J204" s="234"/>
      <c r="K204" s="234"/>
      <c r="L204" s="234"/>
      <c r="M204" s="234"/>
      <c r="N204" s="222"/>
      <c r="O204" s="222"/>
      <c r="P204" s="222"/>
      <c r="Q204" s="222"/>
      <c r="R204" s="222"/>
      <c r="S204" s="222"/>
      <c r="T204" s="223"/>
      <c r="U204" s="22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 t="s">
        <v>135</v>
      </c>
      <c r="AF204" s="212">
        <v>0</v>
      </c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13"/>
      <c r="B205" s="219"/>
      <c r="C205" s="267" t="s">
        <v>386</v>
      </c>
      <c r="D205" s="224"/>
      <c r="E205" s="230">
        <v>100.602</v>
      </c>
      <c r="F205" s="234"/>
      <c r="G205" s="234"/>
      <c r="H205" s="234"/>
      <c r="I205" s="234"/>
      <c r="J205" s="234"/>
      <c r="K205" s="234"/>
      <c r="L205" s="234"/>
      <c r="M205" s="234"/>
      <c r="N205" s="222"/>
      <c r="O205" s="222"/>
      <c r="P205" s="222"/>
      <c r="Q205" s="222"/>
      <c r="R205" s="222"/>
      <c r="S205" s="222"/>
      <c r="T205" s="223"/>
      <c r="U205" s="22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 t="s">
        <v>135</v>
      </c>
      <c r="AF205" s="212">
        <v>0</v>
      </c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13"/>
      <c r="B206" s="219"/>
      <c r="C206" s="269" t="s">
        <v>260</v>
      </c>
      <c r="D206" s="228"/>
      <c r="E206" s="232"/>
      <c r="F206" s="234"/>
      <c r="G206" s="234"/>
      <c r="H206" s="234"/>
      <c r="I206" s="234"/>
      <c r="J206" s="234"/>
      <c r="K206" s="234"/>
      <c r="L206" s="234"/>
      <c r="M206" s="234"/>
      <c r="N206" s="222"/>
      <c r="O206" s="222"/>
      <c r="P206" s="222"/>
      <c r="Q206" s="222"/>
      <c r="R206" s="222"/>
      <c r="S206" s="222"/>
      <c r="T206" s="223"/>
      <c r="U206" s="22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135</v>
      </c>
      <c r="AF206" s="212">
        <v>2</v>
      </c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13"/>
      <c r="B207" s="219"/>
      <c r="C207" s="270" t="s">
        <v>387</v>
      </c>
      <c r="D207" s="228"/>
      <c r="E207" s="232">
        <v>1.71</v>
      </c>
      <c r="F207" s="234"/>
      <c r="G207" s="234"/>
      <c r="H207" s="234"/>
      <c r="I207" s="234"/>
      <c r="J207" s="234"/>
      <c r="K207" s="234"/>
      <c r="L207" s="234"/>
      <c r="M207" s="234"/>
      <c r="N207" s="222"/>
      <c r="O207" s="222"/>
      <c r="P207" s="222"/>
      <c r="Q207" s="222"/>
      <c r="R207" s="222"/>
      <c r="S207" s="222"/>
      <c r="T207" s="223"/>
      <c r="U207" s="22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 t="s">
        <v>135</v>
      </c>
      <c r="AF207" s="212">
        <v>2</v>
      </c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13"/>
      <c r="B208" s="219"/>
      <c r="C208" s="270" t="s">
        <v>388</v>
      </c>
      <c r="D208" s="228"/>
      <c r="E208" s="232">
        <v>4.056</v>
      </c>
      <c r="F208" s="234"/>
      <c r="G208" s="234"/>
      <c r="H208" s="234"/>
      <c r="I208" s="234"/>
      <c r="J208" s="234"/>
      <c r="K208" s="234"/>
      <c r="L208" s="234"/>
      <c r="M208" s="234"/>
      <c r="N208" s="222"/>
      <c r="O208" s="222"/>
      <c r="P208" s="222"/>
      <c r="Q208" s="222"/>
      <c r="R208" s="222"/>
      <c r="S208" s="222"/>
      <c r="T208" s="223"/>
      <c r="U208" s="22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135</v>
      </c>
      <c r="AF208" s="212">
        <v>2</v>
      </c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13"/>
      <c r="B209" s="219"/>
      <c r="C209" s="269" t="s">
        <v>263</v>
      </c>
      <c r="D209" s="228"/>
      <c r="E209" s="232"/>
      <c r="F209" s="234"/>
      <c r="G209" s="234"/>
      <c r="H209" s="234"/>
      <c r="I209" s="234"/>
      <c r="J209" s="234"/>
      <c r="K209" s="234"/>
      <c r="L209" s="234"/>
      <c r="M209" s="234"/>
      <c r="N209" s="222"/>
      <c r="O209" s="222"/>
      <c r="P209" s="222"/>
      <c r="Q209" s="222"/>
      <c r="R209" s="222"/>
      <c r="S209" s="222"/>
      <c r="T209" s="223"/>
      <c r="U209" s="22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 t="s">
        <v>135</v>
      </c>
      <c r="AF209" s="212">
        <v>0</v>
      </c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13"/>
      <c r="B210" s="219"/>
      <c r="C210" s="267" t="s">
        <v>389</v>
      </c>
      <c r="D210" s="224"/>
      <c r="E210" s="230">
        <v>34.595999999999997</v>
      </c>
      <c r="F210" s="234"/>
      <c r="G210" s="234"/>
      <c r="H210" s="234"/>
      <c r="I210" s="234"/>
      <c r="J210" s="234"/>
      <c r="K210" s="234"/>
      <c r="L210" s="234"/>
      <c r="M210" s="234"/>
      <c r="N210" s="222"/>
      <c r="O210" s="222"/>
      <c r="P210" s="222"/>
      <c r="Q210" s="222"/>
      <c r="R210" s="222"/>
      <c r="S210" s="222"/>
      <c r="T210" s="223"/>
      <c r="U210" s="22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 t="s">
        <v>135</v>
      </c>
      <c r="AF210" s="212">
        <v>0</v>
      </c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13"/>
      <c r="B211" s="219"/>
      <c r="C211" s="269" t="s">
        <v>260</v>
      </c>
      <c r="D211" s="228"/>
      <c r="E211" s="232"/>
      <c r="F211" s="234"/>
      <c r="G211" s="234"/>
      <c r="H211" s="234"/>
      <c r="I211" s="234"/>
      <c r="J211" s="234"/>
      <c r="K211" s="234"/>
      <c r="L211" s="234"/>
      <c r="M211" s="234"/>
      <c r="N211" s="222"/>
      <c r="O211" s="222"/>
      <c r="P211" s="222"/>
      <c r="Q211" s="222"/>
      <c r="R211" s="222"/>
      <c r="S211" s="222"/>
      <c r="T211" s="223"/>
      <c r="U211" s="22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 t="s">
        <v>135</v>
      </c>
      <c r="AF211" s="212">
        <v>2</v>
      </c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13"/>
      <c r="B212" s="219"/>
      <c r="C212" s="270" t="s">
        <v>390</v>
      </c>
      <c r="D212" s="228"/>
      <c r="E212" s="232">
        <v>1.47</v>
      </c>
      <c r="F212" s="234"/>
      <c r="G212" s="234"/>
      <c r="H212" s="234"/>
      <c r="I212" s="234"/>
      <c r="J212" s="234"/>
      <c r="K212" s="234"/>
      <c r="L212" s="234"/>
      <c r="M212" s="234"/>
      <c r="N212" s="222"/>
      <c r="O212" s="222"/>
      <c r="P212" s="222"/>
      <c r="Q212" s="222"/>
      <c r="R212" s="222"/>
      <c r="S212" s="222"/>
      <c r="T212" s="223"/>
      <c r="U212" s="22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 t="s">
        <v>135</v>
      </c>
      <c r="AF212" s="212">
        <v>2</v>
      </c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13"/>
      <c r="B213" s="219"/>
      <c r="C213" s="270" t="s">
        <v>391</v>
      </c>
      <c r="D213" s="228"/>
      <c r="E213" s="232">
        <v>17.364000000000001</v>
      </c>
      <c r="F213" s="234"/>
      <c r="G213" s="234"/>
      <c r="H213" s="234"/>
      <c r="I213" s="234"/>
      <c r="J213" s="234"/>
      <c r="K213" s="234"/>
      <c r="L213" s="234"/>
      <c r="M213" s="234"/>
      <c r="N213" s="222"/>
      <c r="O213" s="222"/>
      <c r="P213" s="222"/>
      <c r="Q213" s="222"/>
      <c r="R213" s="222"/>
      <c r="S213" s="222"/>
      <c r="T213" s="223"/>
      <c r="U213" s="22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 t="s">
        <v>135</v>
      </c>
      <c r="AF213" s="212">
        <v>2</v>
      </c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13"/>
      <c r="B214" s="219"/>
      <c r="C214" s="269" t="s">
        <v>263</v>
      </c>
      <c r="D214" s="228"/>
      <c r="E214" s="232"/>
      <c r="F214" s="234"/>
      <c r="G214" s="234"/>
      <c r="H214" s="234"/>
      <c r="I214" s="234"/>
      <c r="J214" s="234"/>
      <c r="K214" s="234"/>
      <c r="L214" s="234"/>
      <c r="M214" s="234"/>
      <c r="N214" s="222"/>
      <c r="O214" s="222"/>
      <c r="P214" s="222"/>
      <c r="Q214" s="222"/>
      <c r="R214" s="222"/>
      <c r="S214" s="222"/>
      <c r="T214" s="223"/>
      <c r="U214" s="22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135</v>
      </c>
      <c r="AF214" s="212">
        <v>0</v>
      </c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13"/>
      <c r="B215" s="219"/>
      <c r="C215" s="267" t="s">
        <v>392</v>
      </c>
      <c r="D215" s="224"/>
      <c r="E215" s="230">
        <v>113.004</v>
      </c>
      <c r="F215" s="234"/>
      <c r="G215" s="234"/>
      <c r="H215" s="234"/>
      <c r="I215" s="234"/>
      <c r="J215" s="234"/>
      <c r="K215" s="234"/>
      <c r="L215" s="234"/>
      <c r="M215" s="234"/>
      <c r="N215" s="222"/>
      <c r="O215" s="222"/>
      <c r="P215" s="222"/>
      <c r="Q215" s="222"/>
      <c r="R215" s="222"/>
      <c r="S215" s="222"/>
      <c r="T215" s="223"/>
      <c r="U215" s="22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135</v>
      </c>
      <c r="AF215" s="212">
        <v>0</v>
      </c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>
      <c r="A216" s="214" t="s">
        <v>128</v>
      </c>
      <c r="B216" s="220" t="s">
        <v>99</v>
      </c>
      <c r="C216" s="268" t="s">
        <v>100</v>
      </c>
      <c r="D216" s="225"/>
      <c r="E216" s="231"/>
      <c r="F216" s="235"/>
      <c r="G216" s="235">
        <f>SUMIF(AE217:AE233,"&lt;&gt;NOR",G217:G233)</f>
        <v>0</v>
      </c>
      <c r="H216" s="235"/>
      <c r="I216" s="235">
        <f>SUM(I217:I233)</f>
        <v>0</v>
      </c>
      <c r="J216" s="235"/>
      <c r="K216" s="235">
        <f>SUM(K217:K233)</f>
        <v>0</v>
      </c>
      <c r="L216" s="235"/>
      <c r="M216" s="235">
        <f>SUM(M217:M233)</f>
        <v>0</v>
      </c>
      <c r="N216" s="226"/>
      <c r="O216" s="226">
        <f>SUM(O217:O233)</f>
        <v>0.15032000000000001</v>
      </c>
      <c r="P216" s="226"/>
      <c r="Q216" s="226">
        <f>SUM(Q217:Q233)</f>
        <v>0</v>
      </c>
      <c r="R216" s="226"/>
      <c r="S216" s="226"/>
      <c r="T216" s="227"/>
      <c r="U216" s="226">
        <f>SUM(U217:U233)</f>
        <v>43.540000000000006</v>
      </c>
      <c r="AE216" t="s">
        <v>129</v>
      </c>
    </row>
    <row r="217" spans="1:60" outlineLevel="1">
      <c r="A217" s="213">
        <v>88</v>
      </c>
      <c r="B217" s="219" t="s">
        <v>393</v>
      </c>
      <c r="C217" s="266" t="s">
        <v>394</v>
      </c>
      <c r="D217" s="221" t="s">
        <v>142</v>
      </c>
      <c r="E217" s="229">
        <v>112</v>
      </c>
      <c r="F217" s="233"/>
      <c r="G217" s="234">
        <f>ROUND(E217*F217,2)</f>
        <v>0</v>
      </c>
      <c r="H217" s="233"/>
      <c r="I217" s="234">
        <f>ROUND(E217*H217,2)</f>
        <v>0</v>
      </c>
      <c r="J217" s="233"/>
      <c r="K217" s="234">
        <f>ROUND(E217*J217,2)</f>
        <v>0</v>
      </c>
      <c r="L217" s="234">
        <v>21</v>
      </c>
      <c r="M217" s="234">
        <f>G217*(1+L217/100)</f>
        <v>0</v>
      </c>
      <c r="N217" s="222">
        <v>0</v>
      </c>
      <c r="O217" s="222">
        <f>ROUND(E217*N217,5)</f>
        <v>0</v>
      </c>
      <c r="P217" s="222">
        <v>0</v>
      </c>
      <c r="Q217" s="222">
        <f>ROUND(E217*P217,5)</f>
        <v>0</v>
      </c>
      <c r="R217" s="222"/>
      <c r="S217" s="222"/>
      <c r="T217" s="223">
        <v>5.0500000000000003E-2</v>
      </c>
      <c r="U217" s="222">
        <f>ROUND(E217*T217,2)</f>
        <v>5.66</v>
      </c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 t="s">
        <v>133</v>
      </c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13"/>
      <c r="B218" s="219"/>
      <c r="C218" s="267" t="s">
        <v>395</v>
      </c>
      <c r="D218" s="224"/>
      <c r="E218" s="230">
        <v>94</v>
      </c>
      <c r="F218" s="234"/>
      <c r="G218" s="234"/>
      <c r="H218" s="234"/>
      <c r="I218" s="234"/>
      <c r="J218" s="234"/>
      <c r="K218" s="234"/>
      <c r="L218" s="234"/>
      <c r="M218" s="234"/>
      <c r="N218" s="222"/>
      <c r="O218" s="222"/>
      <c r="P218" s="222"/>
      <c r="Q218" s="222"/>
      <c r="R218" s="222"/>
      <c r="S218" s="222"/>
      <c r="T218" s="223"/>
      <c r="U218" s="22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 t="s">
        <v>135</v>
      </c>
      <c r="AF218" s="212">
        <v>0</v>
      </c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13">
        <v>89</v>
      </c>
      <c r="B219" s="219" t="s">
        <v>396</v>
      </c>
      <c r="C219" s="266" t="s">
        <v>397</v>
      </c>
      <c r="D219" s="221" t="s">
        <v>142</v>
      </c>
      <c r="E219" s="229">
        <v>6</v>
      </c>
      <c r="F219" s="233"/>
      <c r="G219" s="234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22">
        <v>1.6E-2</v>
      </c>
      <c r="O219" s="222">
        <f>ROUND(E219*N219,5)</f>
        <v>9.6000000000000002E-2</v>
      </c>
      <c r="P219" s="222">
        <v>0</v>
      </c>
      <c r="Q219" s="222">
        <f>ROUND(E219*P219,5)</f>
        <v>0</v>
      </c>
      <c r="R219" s="222"/>
      <c r="S219" s="222"/>
      <c r="T219" s="223">
        <v>0</v>
      </c>
      <c r="U219" s="222">
        <f>ROUND(E219*T219,2)</f>
        <v>0</v>
      </c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176</v>
      </c>
      <c r="AF219" s="212"/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13">
        <v>90</v>
      </c>
      <c r="B220" s="219" t="s">
        <v>398</v>
      </c>
      <c r="C220" s="266" t="s">
        <v>399</v>
      </c>
      <c r="D220" s="221" t="s">
        <v>142</v>
      </c>
      <c r="E220" s="229">
        <v>15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22">
        <v>1.8000000000000001E-4</v>
      </c>
      <c r="O220" s="222">
        <f>ROUND(E220*N220,5)</f>
        <v>2.7000000000000001E-3</v>
      </c>
      <c r="P220" s="222">
        <v>0</v>
      </c>
      <c r="Q220" s="222">
        <f>ROUND(E220*P220,5)</f>
        <v>0</v>
      </c>
      <c r="R220" s="222"/>
      <c r="S220" s="222"/>
      <c r="T220" s="223">
        <v>0</v>
      </c>
      <c r="U220" s="222">
        <f>ROUND(E220*T220,2)</f>
        <v>0</v>
      </c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 t="s">
        <v>176</v>
      </c>
      <c r="AF220" s="212"/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13"/>
      <c r="B221" s="219"/>
      <c r="C221" s="267" t="s">
        <v>400</v>
      </c>
      <c r="D221" s="224"/>
      <c r="E221" s="230">
        <v>6</v>
      </c>
      <c r="F221" s="234"/>
      <c r="G221" s="234"/>
      <c r="H221" s="234"/>
      <c r="I221" s="234"/>
      <c r="J221" s="234"/>
      <c r="K221" s="234"/>
      <c r="L221" s="234"/>
      <c r="M221" s="234"/>
      <c r="N221" s="222"/>
      <c r="O221" s="222"/>
      <c r="P221" s="222"/>
      <c r="Q221" s="222"/>
      <c r="R221" s="222"/>
      <c r="S221" s="222"/>
      <c r="T221" s="223"/>
      <c r="U221" s="22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 t="s">
        <v>135</v>
      </c>
      <c r="AF221" s="212">
        <v>0</v>
      </c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13"/>
      <c r="B222" s="219"/>
      <c r="C222" s="267" t="s">
        <v>401</v>
      </c>
      <c r="D222" s="224"/>
      <c r="E222" s="230">
        <v>9</v>
      </c>
      <c r="F222" s="234"/>
      <c r="G222" s="234"/>
      <c r="H222" s="234"/>
      <c r="I222" s="234"/>
      <c r="J222" s="234"/>
      <c r="K222" s="234"/>
      <c r="L222" s="234"/>
      <c r="M222" s="234"/>
      <c r="N222" s="222"/>
      <c r="O222" s="222"/>
      <c r="P222" s="222"/>
      <c r="Q222" s="222"/>
      <c r="R222" s="222"/>
      <c r="S222" s="222"/>
      <c r="T222" s="223"/>
      <c r="U222" s="22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 t="s">
        <v>135</v>
      </c>
      <c r="AF222" s="212">
        <v>0</v>
      </c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13">
        <v>91</v>
      </c>
      <c r="B223" s="219" t="s">
        <v>402</v>
      </c>
      <c r="C223" s="266" t="s">
        <v>403</v>
      </c>
      <c r="D223" s="221" t="s">
        <v>142</v>
      </c>
      <c r="E223" s="229">
        <v>6</v>
      </c>
      <c r="F223" s="233"/>
      <c r="G223" s="234">
        <f>ROUND(E223*F223,2)</f>
        <v>0</v>
      </c>
      <c r="H223" s="233"/>
      <c r="I223" s="234">
        <f>ROUND(E223*H223,2)</f>
        <v>0</v>
      </c>
      <c r="J223" s="233"/>
      <c r="K223" s="234">
        <f>ROUND(E223*J223,2)</f>
        <v>0</v>
      </c>
      <c r="L223" s="234">
        <v>21</v>
      </c>
      <c r="M223" s="234">
        <f>G223*(1+L223/100)</f>
        <v>0</v>
      </c>
      <c r="N223" s="222">
        <v>2.4000000000000001E-4</v>
      </c>
      <c r="O223" s="222">
        <f>ROUND(E223*N223,5)</f>
        <v>1.4400000000000001E-3</v>
      </c>
      <c r="P223" s="222">
        <v>0</v>
      </c>
      <c r="Q223" s="222">
        <f>ROUND(E223*P223,5)</f>
        <v>0</v>
      </c>
      <c r="R223" s="222"/>
      <c r="S223" s="222"/>
      <c r="T223" s="223">
        <v>0</v>
      </c>
      <c r="U223" s="222">
        <f>ROUND(E223*T223,2)</f>
        <v>0</v>
      </c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 t="s">
        <v>176</v>
      </c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22.5" outlineLevel="1">
      <c r="A224" s="213">
        <v>92</v>
      </c>
      <c r="B224" s="219" t="s">
        <v>404</v>
      </c>
      <c r="C224" s="266" t="s">
        <v>405</v>
      </c>
      <c r="D224" s="221" t="s">
        <v>142</v>
      </c>
      <c r="E224" s="229">
        <v>6</v>
      </c>
      <c r="F224" s="233"/>
      <c r="G224" s="234">
        <f>ROUND(E224*F224,2)</f>
        <v>0</v>
      </c>
      <c r="H224" s="233"/>
      <c r="I224" s="234">
        <f>ROUND(E224*H224,2)</f>
        <v>0</v>
      </c>
      <c r="J224" s="233"/>
      <c r="K224" s="234">
        <f>ROUND(E224*J224,2)</f>
        <v>0</v>
      </c>
      <c r="L224" s="234">
        <v>21</v>
      </c>
      <c r="M224" s="234">
        <f>G224*(1+L224/100)</f>
        <v>0</v>
      </c>
      <c r="N224" s="222">
        <v>1.8000000000000001E-4</v>
      </c>
      <c r="O224" s="222">
        <f>ROUND(E224*N224,5)</f>
        <v>1.08E-3</v>
      </c>
      <c r="P224" s="222">
        <v>0</v>
      </c>
      <c r="Q224" s="222">
        <f>ROUND(E224*P224,5)</f>
        <v>0</v>
      </c>
      <c r="R224" s="222"/>
      <c r="S224" s="222"/>
      <c r="T224" s="223">
        <v>0.42599999999999999</v>
      </c>
      <c r="U224" s="222">
        <f>ROUND(E224*T224,2)</f>
        <v>2.56</v>
      </c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133</v>
      </c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2.5" outlineLevel="1">
      <c r="A225" s="213">
        <v>93</v>
      </c>
      <c r="B225" s="219" t="s">
        <v>406</v>
      </c>
      <c r="C225" s="266" t="s">
        <v>407</v>
      </c>
      <c r="D225" s="221" t="s">
        <v>142</v>
      </c>
      <c r="E225" s="229">
        <v>30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22">
        <v>4.0000000000000003E-5</v>
      </c>
      <c r="O225" s="222">
        <f>ROUND(E225*N225,5)</f>
        <v>1.1999999999999999E-3</v>
      </c>
      <c r="P225" s="222">
        <v>0</v>
      </c>
      <c r="Q225" s="222">
        <f>ROUND(E225*P225,5)</f>
        <v>0</v>
      </c>
      <c r="R225" s="222"/>
      <c r="S225" s="222"/>
      <c r="T225" s="223">
        <v>0.30567</v>
      </c>
      <c r="U225" s="222">
        <f>ROUND(E225*T225,2)</f>
        <v>9.17</v>
      </c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 t="s">
        <v>133</v>
      </c>
      <c r="AF225" s="212"/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13"/>
      <c r="B226" s="219"/>
      <c r="C226" s="267" t="s">
        <v>408</v>
      </c>
      <c r="D226" s="224"/>
      <c r="E226" s="230">
        <v>30</v>
      </c>
      <c r="F226" s="234"/>
      <c r="G226" s="234"/>
      <c r="H226" s="234"/>
      <c r="I226" s="234"/>
      <c r="J226" s="234"/>
      <c r="K226" s="234"/>
      <c r="L226" s="234"/>
      <c r="M226" s="234"/>
      <c r="N226" s="222"/>
      <c r="O226" s="222"/>
      <c r="P226" s="222"/>
      <c r="Q226" s="222"/>
      <c r="R226" s="222"/>
      <c r="S226" s="222"/>
      <c r="T226" s="223"/>
      <c r="U226" s="222"/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 t="s">
        <v>135</v>
      </c>
      <c r="AF226" s="212">
        <v>0</v>
      </c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13">
        <v>94</v>
      </c>
      <c r="B227" s="219" t="s">
        <v>409</v>
      </c>
      <c r="C227" s="266" t="s">
        <v>410</v>
      </c>
      <c r="D227" s="221" t="s">
        <v>142</v>
      </c>
      <c r="E227" s="229">
        <v>24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22">
        <v>0</v>
      </c>
      <c r="O227" s="222">
        <f>ROUND(E227*N227,5)</f>
        <v>0</v>
      </c>
      <c r="P227" s="222">
        <v>0</v>
      </c>
      <c r="Q227" s="222">
        <f>ROUND(E227*P227,5)</f>
        <v>0</v>
      </c>
      <c r="R227" s="222"/>
      <c r="S227" s="222"/>
      <c r="T227" s="223">
        <v>0.31617000000000001</v>
      </c>
      <c r="U227" s="222">
        <f>ROUND(E227*T227,2)</f>
        <v>7.59</v>
      </c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133</v>
      </c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13"/>
      <c r="B228" s="219"/>
      <c r="C228" s="267" t="s">
        <v>185</v>
      </c>
      <c r="D228" s="224"/>
      <c r="E228" s="230">
        <v>24</v>
      </c>
      <c r="F228" s="234"/>
      <c r="G228" s="234"/>
      <c r="H228" s="234"/>
      <c r="I228" s="234"/>
      <c r="J228" s="234"/>
      <c r="K228" s="234"/>
      <c r="L228" s="234"/>
      <c r="M228" s="234"/>
      <c r="N228" s="222"/>
      <c r="O228" s="222"/>
      <c r="P228" s="222"/>
      <c r="Q228" s="222"/>
      <c r="R228" s="222"/>
      <c r="S228" s="222"/>
      <c r="T228" s="223"/>
      <c r="U228" s="22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 t="s">
        <v>135</v>
      </c>
      <c r="AF228" s="212">
        <v>0</v>
      </c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13">
        <v>95</v>
      </c>
      <c r="B229" s="219" t="s">
        <v>411</v>
      </c>
      <c r="C229" s="266" t="s">
        <v>412</v>
      </c>
      <c r="D229" s="221" t="s">
        <v>142</v>
      </c>
      <c r="E229" s="229">
        <v>6</v>
      </c>
      <c r="F229" s="233"/>
      <c r="G229" s="234">
        <f>ROUND(E229*F229,2)</f>
        <v>0</v>
      </c>
      <c r="H229" s="233"/>
      <c r="I229" s="234">
        <f>ROUND(E229*H229,2)</f>
        <v>0</v>
      </c>
      <c r="J229" s="233"/>
      <c r="K229" s="234">
        <f>ROUND(E229*J229,2)</f>
        <v>0</v>
      </c>
      <c r="L229" s="234">
        <v>21</v>
      </c>
      <c r="M229" s="234">
        <f>G229*(1+L229/100)</f>
        <v>0</v>
      </c>
      <c r="N229" s="222">
        <v>0</v>
      </c>
      <c r="O229" s="222">
        <f>ROUND(E229*N229,5)</f>
        <v>0</v>
      </c>
      <c r="P229" s="222">
        <v>0</v>
      </c>
      <c r="Q229" s="222">
        <f>ROUND(E229*P229,5)</f>
        <v>0</v>
      </c>
      <c r="R229" s="222"/>
      <c r="S229" s="222"/>
      <c r="T229" s="223">
        <v>0.33733000000000002</v>
      </c>
      <c r="U229" s="222">
        <f>ROUND(E229*T229,2)</f>
        <v>2.02</v>
      </c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 t="s">
        <v>133</v>
      </c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13"/>
      <c r="B230" s="219"/>
      <c r="C230" s="267" t="s">
        <v>328</v>
      </c>
      <c r="D230" s="224"/>
      <c r="E230" s="230">
        <v>6</v>
      </c>
      <c r="F230" s="234"/>
      <c r="G230" s="234"/>
      <c r="H230" s="234"/>
      <c r="I230" s="234"/>
      <c r="J230" s="234"/>
      <c r="K230" s="234"/>
      <c r="L230" s="234"/>
      <c r="M230" s="234"/>
      <c r="N230" s="222"/>
      <c r="O230" s="222"/>
      <c r="P230" s="222"/>
      <c r="Q230" s="222"/>
      <c r="R230" s="222"/>
      <c r="S230" s="222"/>
      <c r="T230" s="223"/>
      <c r="U230" s="222"/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 t="s">
        <v>135</v>
      </c>
      <c r="AF230" s="212">
        <v>0</v>
      </c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2.5" outlineLevel="1">
      <c r="A231" s="213">
        <v>96</v>
      </c>
      <c r="B231" s="219" t="s">
        <v>413</v>
      </c>
      <c r="C231" s="266" t="s">
        <v>414</v>
      </c>
      <c r="D231" s="221" t="s">
        <v>148</v>
      </c>
      <c r="E231" s="229">
        <v>120</v>
      </c>
      <c r="F231" s="233"/>
      <c r="G231" s="234">
        <f>ROUND(E231*F231,2)</f>
        <v>0</v>
      </c>
      <c r="H231" s="233"/>
      <c r="I231" s="234">
        <f>ROUND(E231*H231,2)</f>
        <v>0</v>
      </c>
      <c r="J231" s="233"/>
      <c r="K231" s="234">
        <f>ROUND(E231*J231,2)</f>
        <v>0</v>
      </c>
      <c r="L231" s="234">
        <v>21</v>
      </c>
      <c r="M231" s="234">
        <f>G231*(1+L231/100)</f>
        <v>0</v>
      </c>
      <c r="N231" s="222">
        <v>9.0000000000000006E-5</v>
      </c>
      <c r="O231" s="222">
        <f>ROUND(E231*N231,5)</f>
        <v>1.0800000000000001E-2</v>
      </c>
      <c r="P231" s="222">
        <v>0</v>
      </c>
      <c r="Q231" s="222">
        <f>ROUND(E231*P231,5)</f>
        <v>0</v>
      </c>
      <c r="R231" s="222"/>
      <c r="S231" s="222"/>
      <c r="T231" s="223">
        <v>6.4149999999999999E-2</v>
      </c>
      <c r="U231" s="222">
        <f>ROUND(E231*T231,2)</f>
        <v>7.7</v>
      </c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 t="s">
        <v>133</v>
      </c>
      <c r="AF231" s="212"/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ht="22.5" outlineLevel="1">
      <c r="A232" s="213">
        <v>97</v>
      </c>
      <c r="B232" s="219" t="s">
        <v>415</v>
      </c>
      <c r="C232" s="266" t="s">
        <v>416</v>
      </c>
      <c r="D232" s="221" t="s">
        <v>148</v>
      </c>
      <c r="E232" s="229">
        <v>25</v>
      </c>
      <c r="F232" s="233"/>
      <c r="G232" s="234">
        <f>ROUND(E232*F232,2)</f>
        <v>0</v>
      </c>
      <c r="H232" s="233"/>
      <c r="I232" s="234">
        <f>ROUND(E232*H232,2)</f>
        <v>0</v>
      </c>
      <c r="J232" s="233"/>
      <c r="K232" s="234">
        <f>ROUND(E232*J232,2)</f>
        <v>0</v>
      </c>
      <c r="L232" s="234">
        <v>21</v>
      </c>
      <c r="M232" s="234">
        <f>G232*(1+L232/100)</f>
        <v>0</v>
      </c>
      <c r="N232" s="222">
        <v>1.3999999999999999E-4</v>
      </c>
      <c r="O232" s="222">
        <f>ROUND(E232*N232,5)</f>
        <v>3.5000000000000001E-3</v>
      </c>
      <c r="P232" s="222">
        <v>0</v>
      </c>
      <c r="Q232" s="222">
        <f>ROUND(E232*P232,5)</f>
        <v>0</v>
      </c>
      <c r="R232" s="222"/>
      <c r="S232" s="222"/>
      <c r="T232" s="223">
        <v>6.4149999999999999E-2</v>
      </c>
      <c r="U232" s="222">
        <f>ROUND(E232*T232,2)</f>
        <v>1.6</v>
      </c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 t="s">
        <v>133</v>
      </c>
      <c r="AF232" s="212"/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ht="22.5" outlineLevel="1">
      <c r="A233" s="213">
        <v>98</v>
      </c>
      <c r="B233" s="219" t="s">
        <v>417</v>
      </c>
      <c r="C233" s="266" t="s">
        <v>418</v>
      </c>
      <c r="D233" s="221" t="s">
        <v>148</v>
      </c>
      <c r="E233" s="229">
        <v>60</v>
      </c>
      <c r="F233" s="233"/>
      <c r="G233" s="234">
        <f>ROUND(E233*F233,2)</f>
        <v>0</v>
      </c>
      <c r="H233" s="233"/>
      <c r="I233" s="234">
        <f>ROUND(E233*H233,2)</f>
        <v>0</v>
      </c>
      <c r="J233" s="233"/>
      <c r="K233" s="234">
        <f>ROUND(E233*J233,2)</f>
        <v>0</v>
      </c>
      <c r="L233" s="234">
        <v>21</v>
      </c>
      <c r="M233" s="234">
        <f>G233*(1+L233/100)</f>
        <v>0</v>
      </c>
      <c r="N233" s="222">
        <v>5.5999999999999995E-4</v>
      </c>
      <c r="O233" s="222">
        <f>ROUND(E233*N233,5)</f>
        <v>3.3599999999999998E-2</v>
      </c>
      <c r="P233" s="222">
        <v>0</v>
      </c>
      <c r="Q233" s="222">
        <f>ROUND(E233*P233,5)</f>
        <v>0</v>
      </c>
      <c r="R233" s="222"/>
      <c r="S233" s="222"/>
      <c r="T233" s="223">
        <v>0.12062</v>
      </c>
      <c r="U233" s="222">
        <f>ROUND(E233*T233,2)</f>
        <v>7.24</v>
      </c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 t="s">
        <v>133</v>
      </c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>
      <c r="A234" s="214" t="s">
        <v>128</v>
      </c>
      <c r="B234" s="220" t="s">
        <v>101</v>
      </c>
      <c r="C234" s="268" t="s">
        <v>26</v>
      </c>
      <c r="D234" s="225"/>
      <c r="E234" s="231"/>
      <c r="F234" s="235"/>
      <c r="G234" s="235">
        <f>SUMIF(AE235:AE235,"&lt;&gt;NOR",G235:G235)</f>
        <v>0</v>
      </c>
      <c r="H234" s="235"/>
      <c r="I234" s="235">
        <f>SUM(I235:I235)</f>
        <v>0</v>
      </c>
      <c r="J234" s="235"/>
      <c r="K234" s="235">
        <f>SUM(K235:K235)</f>
        <v>0</v>
      </c>
      <c r="L234" s="235"/>
      <c r="M234" s="235">
        <f>SUM(M235:M235)</f>
        <v>0</v>
      </c>
      <c r="N234" s="226"/>
      <c r="O234" s="226">
        <f>SUM(O235:O235)</f>
        <v>0</v>
      </c>
      <c r="P234" s="226"/>
      <c r="Q234" s="226">
        <f>SUM(Q235:Q235)</f>
        <v>0</v>
      </c>
      <c r="R234" s="226"/>
      <c r="S234" s="226"/>
      <c r="T234" s="227"/>
      <c r="U234" s="226">
        <f>SUM(U235:U235)</f>
        <v>0</v>
      </c>
      <c r="AE234" t="s">
        <v>129</v>
      </c>
    </row>
    <row r="235" spans="1:60" outlineLevel="1">
      <c r="A235" s="244">
        <v>99</v>
      </c>
      <c r="B235" s="245" t="s">
        <v>419</v>
      </c>
      <c r="C235" s="271" t="s">
        <v>420</v>
      </c>
      <c r="D235" s="246" t="s">
        <v>421</v>
      </c>
      <c r="E235" s="247">
        <v>1</v>
      </c>
      <c r="F235" s="248"/>
      <c r="G235" s="249">
        <f>ROUND(E235*F235,2)</f>
        <v>0</v>
      </c>
      <c r="H235" s="248"/>
      <c r="I235" s="249">
        <f>ROUND(E235*H235,2)</f>
        <v>0</v>
      </c>
      <c r="J235" s="248"/>
      <c r="K235" s="249">
        <f>ROUND(E235*J235,2)</f>
        <v>0</v>
      </c>
      <c r="L235" s="249">
        <v>21</v>
      </c>
      <c r="M235" s="249">
        <f>G235*(1+L235/100)</f>
        <v>0</v>
      </c>
      <c r="N235" s="250">
        <v>0</v>
      </c>
      <c r="O235" s="250">
        <f>ROUND(E235*N235,5)</f>
        <v>0</v>
      </c>
      <c r="P235" s="250">
        <v>0</v>
      </c>
      <c r="Q235" s="250">
        <f>ROUND(E235*P235,5)</f>
        <v>0</v>
      </c>
      <c r="R235" s="250"/>
      <c r="S235" s="250"/>
      <c r="T235" s="251">
        <v>0</v>
      </c>
      <c r="U235" s="250">
        <f>ROUND(E235*T235,2)</f>
        <v>0</v>
      </c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 t="s">
        <v>133</v>
      </c>
      <c r="AF235" s="212"/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>
      <c r="A236" s="6"/>
      <c r="B236" s="7" t="s">
        <v>422</v>
      </c>
      <c r="C236" s="272" t="s">
        <v>422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AC236">
        <v>15</v>
      </c>
      <c r="AD236">
        <v>21</v>
      </c>
    </row>
    <row r="237" spans="1:60">
      <c r="A237" s="252"/>
      <c r="B237" s="253">
        <v>26</v>
      </c>
      <c r="C237" s="273" t="s">
        <v>422</v>
      </c>
      <c r="D237" s="254"/>
      <c r="E237" s="254"/>
      <c r="F237" s="254"/>
      <c r="G237" s="265">
        <f>G8+G14+G16+G31+G34+G40+G48+G73+G77+G81+G103+G118+G133+G146+G149+G161+G165+G176+G179+G187+G192+G216+G234</f>
        <v>0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AC237">
        <f>SUMIF(L7:L235,AC236,G7:G235)</f>
        <v>0</v>
      </c>
      <c r="AD237">
        <f>SUMIF(L7:L235,AD236,G7:G235)</f>
        <v>0</v>
      </c>
      <c r="AE237" t="s">
        <v>423</v>
      </c>
    </row>
    <row r="238" spans="1:60">
      <c r="A238" s="6"/>
      <c r="B238" s="7" t="s">
        <v>422</v>
      </c>
      <c r="C238" s="272" t="s">
        <v>422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60">
      <c r="A239" s="6"/>
      <c r="B239" s="7" t="s">
        <v>422</v>
      </c>
      <c r="C239" s="272" t="s">
        <v>422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60">
      <c r="A240" s="255">
        <v>33</v>
      </c>
      <c r="B240" s="255"/>
      <c r="C240" s="274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31">
      <c r="A241" s="256"/>
      <c r="B241" s="257"/>
      <c r="C241" s="275"/>
      <c r="D241" s="257"/>
      <c r="E241" s="257"/>
      <c r="F241" s="257"/>
      <c r="G241" s="25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AE241" t="s">
        <v>424</v>
      </c>
    </row>
    <row r="242" spans="1:31">
      <c r="A242" s="259"/>
      <c r="B242" s="260"/>
      <c r="C242" s="276"/>
      <c r="D242" s="260"/>
      <c r="E242" s="260"/>
      <c r="F242" s="260"/>
      <c r="G242" s="261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31">
      <c r="A243" s="259"/>
      <c r="B243" s="260"/>
      <c r="C243" s="276"/>
      <c r="D243" s="260"/>
      <c r="E243" s="260"/>
      <c r="F243" s="260"/>
      <c r="G243" s="261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31">
      <c r="A244" s="259"/>
      <c r="B244" s="260"/>
      <c r="C244" s="276"/>
      <c r="D244" s="260"/>
      <c r="E244" s="260"/>
      <c r="F244" s="260"/>
      <c r="G244" s="261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31">
      <c r="A245" s="262"/>
      <c r="B245" s="263"/>
      <c r="C245" s="277"/>
      <c r="D245" s="263"/>
      <c r="E245" s="263"/>
      <c r="F245" s="263"/>
      <c r="G245" s="264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31">
      <c r="A246" s="6"/>
      <c r="B246" s="7" t="s">
        <v>422</v>
      </c>
      <c r="C246" s="272" t="s">
        <v>422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31">
      <c r="C247" s="278"/>
      <c r="AE247" t="s">
        <v>425</v>
      </c>
    </row>
  </sheetData>
  <mergeCells count="6">
    <mergeCell ref="A1:G1"/>
    <mergeCell ref="C2:G2"/>
    <mergeCell ref="C3:G3"/>
    <mergeCell ref="C4:G4"/>
    <mergeCell ref="A240:C240"/>
    <mergeCell ref="A241:G245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2014-02-28T09:52:57Z</cp:lastPrinted>
  <dcterms:created xsi:type="dcterms:W3CDTF">2009-04-08T07:15:50Z</dcterms:created>
  <dcterms:modified xsi:type="dcterms:W3CDTF">2017-07-19T07:12:39Z</dcterms:modified>
</cp:coreProperties>
</file>