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Tlaková kanalizační p..." sheetId="2" r:id="rId2"/>
    <sheet name="1A - Tlaková kanalizační ..." sheetId="3" r:id="rId3"/>
    <sheet name="2 - Splašková areálová ka..." sheetId="4" r:id="rId4"/>
    <sheet name="VON - Vedlejší a ostatní 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'1 - Tlaková kanalizační p...'!$C$123:$K$183</definedName>
    <definedName name="_xlnm.Print_Area" localSheetId="1">'1 - Tlaková kanalizační p...'!$C$4:$J$76,'1 - Tlaková kanalizační p...'!$C$111:$K$183</definedName>
    <definedName name="_xlnm.Print_Titles" localSheetId="1">'1 - Tlaková kanalizační p...'!$123:$123</definedName>
    <definedName name="_xlnm._FilterDatabase" localSheetId="2" hidden="1">'1A - Tlaková kanalizační ...'!$C$123:$K$177</definedName>
    <definedName name="_xlnm.Print_Area" localSheetId="2">'1A - Tlaková kanalizační ...'!$C$4:$J$76,'1A - Tlaková kanalizační ...'!$C$111:$K$177</definedName>
    <definedName name="_xlnm.Print_Titles" localSheetId="2">'1A - Tlaková kanalizační ...'!$123:$123</definedName>
    <definedName name="_xlnm._FilterDatabase" localSheetId="3" hidden="1">'2 - Splašková areálová ka...'!$C$120:$K$153</definedName>
    <definedName name="_xlnm.Print_Area" localSheetId="3">'2 - Splašková areálová ka...'!$C$4:$J$76,'2 - Splašková areálová ka...'!$C$108:$K$153</definedName>
    <definedName name="_xlnm.Print_Titles" localSheetId="3">'2 - Splašková areálová ka...'!$120:$120</definedName>
    <definedName name="_xlnm._FilterDatabase" localSheetId="4" hidden="1">'VON - Vedlejší a ostatní ...'!$C$117:$K$125</definedName>
    <definedName name="_xlnm.Print_Area" localSheetId="4">'VON - Vedlejší a ostatní ...'!$C$4:$J$76,'VON - Vedlejší a ostatní ...'!$C$105:$K$125</definedName>
    <definedName name="_xlnm.Print_Titles" localSheetId="4">'VON - Vedlejší a ostatní ...'!$117:$117</definedName>
  </definedNames>
  <calcPr/>
</workbook>
</file>

<file path=xl/calcChain.xml><?xml version="1.0" encoding="utf-8"?>
<calcChain xmlns="http://schemas.openxmlformats.org/spreadsheetml/2006/main">
  <c i="5" l="1" r="J119"/>
  <c r="J37"/>
  <c r="J36"/>
  <c i="1" r="AY98"/>
  <c i="5" r="J35"/>
  <c i="1" r="AX98"/>
  <c i="5"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97"/>
  <c r="F112"/>
  <c r="E110"/>
  <c r="F89"/>
  <c r="E87"/>
  <c r="J24"/>
  <c r="E24"/>
  <c r="J92"/>
  <c r="J23"/>
  <c r="J21"/>
  <c r="E21"/>
  <c r="J114"/>
  <c r="J20"/>
  <c r="J18"/>
  <c r="E18"/>
  <c r="F115"/>
  <c r="J17"/>
  <c r="J15"/>
  <c r="E15"/>
  <c r="F91"/>
  <c r="J14"/>
  <c r="J12"/>
  <c r="J112"/>
  <c r="E7"/>
  <c r="E85"/>
  <c i="4" r="J37"/>
  <c r="J36"/>
  <c i="1" r="AY97"/>
  <c i="4" r="J35"/>
  <c i="1" r="AX97"/>
  <c i="4" r="BI153"/>
  <c r="BH153"/>
  <c r="BG153"/>
  <c r="BF153"/>
  <c r="T153"/>
  <c r="T152"/>
  <c r="R153"/>
  <c r="R152"/>
  <c r="P153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117"/>
  <c r="J20"/>
  <c r="J18"/>
  <c r="E18"/>
  <c r="F92"/>
  <c r="J17"/>
  <c r="J15"/>
  <c r="E15"/>
  <c r="F117"/>
  <c r="J14"/>
  <c r="J12"/>
  <c r="J89"/>
  <c r="E7"/>
  <c r="E111"/>
  <c i="3" r="J37"/>
  <c r="J36"/>
  <c i="1" r="AY96"/>
  <c i="3" r="J35"/>
  <c i="1" r="AX96"/>
  <c i="3"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91"/>
  <c r="J20"/>
  <c r="J18"/>
  <c r="E18"/>
  <c r="F92"/>
  <c r="J17"/>
  <c r="J15"/>
  <c r="E15"/>
  <c r="F120"/>
  <c r="J14"/>
  <c r="J12"/>
  <c r="J118"/>
  <c r="E7"/>
  <c r="E85"/>
  <c i="2" r="J37"/>
  <c r="J36"/>
  <c i="1" r="AY95"/>
  <c i="2" r="J35"/>
  <c i="1" r="AX95"/>
  <c i="2"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T174"/>
  <c r="R175"/>
  <c r="R174"/>
  <c r="P175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120"/>
  <c r="J20"/>
  <c r="J18"/>
  <c r="E18"/>
  <c r="F121"/>
  <c r="J17"/>
  <c r="J15"/>
  <c r="E15"/>
  <c r="F120"/>
  <c r="J14"/>
  <c r="J12"/>
  <c r="J118"/>
  <c r="E7"/>
  <c r="E114"/>
  <c i="1" r="L90"/>
  <c r="AM90"/>
  <c r="AM89"/>
  <c r="L89"/>
  <c r="AM87"/>
  <c r="L87"/>
  <c r="L85"/>
  <c r="L84"/>
  <c i="5" r="BK125"/>
  <c r="J124"/>
  <c r="BK123"/>
  <c r="BK122"/>
  <c i="4" r="BK153"/>
  <c r="BK151"/>
  <c r="BK150"/>
  <c r="BK140"/>
  <c r="BK137"/>
  <c r="J124"/>
  <c i="3" r="BK173"/>
  <c r="J154"/>
  <c r="BK152"/>
  <c r="J140"/>
  <c i="2" r="BK158"/>
  <c r="J154"/>
  <c r="BK146"/>
  <c r="J145"/>
  <c r="BK131"/>
  <c r="J130"/>
  <c i="5" r="J125"/>
  <c r="BK124"/>
  <c r="J123"/>
  <c r="J122"/>
  <c i="4" r="BK149"/>
  <c r="BK146"/>
  <c r="J141"/>
  <c r="BK135"/>
  <c r="BK132"/>
  <c r="J131"/>
  <c r="J128"/>
  <c r="J127"/>
  <c r="J126"/>
  <c i="3" r="BK177"/>
  <c r="BK174"/>
  <c r="J160"/>
  <c r="BK141"/>
  <c r="BK127"/>
  <c i="2" r="J180"/>
  <c r="J179"/>
  <c r="BK172"/>
  <c r="BK171"/>
  <c r="J160"/>
  <c r="BK159"/>
  <c i="5" r="BK121"/>
  <c i="4" r="J153"/>
  <c r="J150"/>
  <c r="BK144"/>
  <c r="BK141"/>
  <c r="J136"/>
  <c r="BK134"/>
  <c r="J132"/>
  <c r="BK129"/>
  <c r="BK125"/>
  <c i="3" r="BK162"/>
  <c r="BK161"/>
  <c r="J139"/>
  <c r="J136"/>
  <c r="BK135"/>
  <c r="BK134"/>
  <c i="2" r="J175"/>
  <c r="J168"/>
  <c r="J162"/>
  <c r="J155"/>
  <c r="J143"/>
  <c r="J142"/>
  <c r="J140"/>
  <c r="BK139"/>
  <c r="J137"/>
  <c r="J136"/>
  <c r="J132"/>
  <c i="5" r="J121"/>
  <c i="4" r="J149"/>
  <c r="BK145"/>
  <c r="J129"/>
  <c i="3" r="J177"/>
  <c r="J153"/>
  <c r="BK132"/>
  <c r="BK129"/>
  <c r="J128"/>
  <c i="2" r="BK180"/>
  <c r="BK163"/>
  <c r="BK137"/>
  <c r="J134"/>
  <c r="BK133"/>
  <c i="4" r="BK148"/>
  <c r="J147"/>
  <c r="J144"/>
  <c r="J140"/>
  <c r="BK138"/>
  <c r="J134"/>
  <c i="3" r="J163"/>
  <c r="J155"/>
  <c r="BK145"/>
  <c r="BK144"/>
  <c r="BK143"/>
  <c i="2" r="BK142"/>
  <c r="BK132"/>
  <c i="4" r="J151"/>
  <c r="J148"/>
  <c r="BK147"/>
  <c r="J145"/>
  <c r="J142"/>
  <c r="BK128"/>
  <c i="3" r="J169"/>
  <c r="BK153"/>
  <c r="BK130"/>
  <c r="J129"/>
  <c r="J127"/>
  <c i="2" r="J173"/>
  <c r="J171"/>
  <c r="BK170"/>
  <c r="BK157"/>
  <c r="BK155"/>
  <c r="BK144"/>
  <c r="BK129"/>
  <c i="4" r="BK142"/>
  <c r="BK131"/>
  <c r="BK127"/>
  <c r="J125"/>
  <c r="BK124"/>
  <c i="3" r="BK165"/>
  <c r="BK154"/>
  <c r="J147"/>
  <c r="J135"/>
  <c r="J132"/>
  <c i="2" r="BK183"/>
  <c r="BK177"/>
  <c r="J131"/>
  <c i="4" r="J146"/>
  <c r="J138"/>
  <c r="J137"/>
  <c r="BK136"/>
  <c r="J135"/>
  <c r="J130"/>
  <c i="3" r="BK175"/>
  <c r="J171"/>
  <c r="BK169"/>
  <c r="J166"/>
  <c r="J164"/>
  <c r="BK163"/>
  <c r="BK160"/>
  <c r="BK146"/>
  <c r="BK139"/>
  <c r="BK159"/>
  <c r="J150"/>
  <c i="2" r="BK181"/>
  <c r="BK175"/>
  <c r="J133"/>
  <c i="3" r="J133"/>
  <c r="J138"/>
  <c i="2" r="J169"/>
  <c r="BK168"/>
  <c r="BK167"/>
  <c r="J158"/>
  <c r="J146"/>
  <c r="BK145"/>
  <c r="BK143"/>
  <c r="J135"/>
  <c r="BK128"/>
  <c r="J128"/>
  <c r="BK127"/>
  <c r="J127"/>
  <c i="1" r="AS94"/>
  <c i="2" r="J177"/>
  <c r="J172"/>
  <c r="J167"/>
  <c r="J157"/>
  <c r="J151"/>
  <c i="3" r="J159"/>
  <c i="2" r="J181"/>
  <c r="J164"/>
  <c r="J153"/>
  <c r="J138"/>
  <c r="BK154"/>
  <c i="3" r="BK136"/>
  <c i="2" r="BK178"/>
  <c r="J129"/>
  <c i="3" r="J162"/>
  <c i="2" r="J159"/>
  <c r="BK130"/>
  <c i="3" r="BK157"/>
  <c r="J152"/>
  <c r="J149"/>
  <c r="BK147"/>
  <c r="J146"/>
  <c i="4" r="BK126"/>
  <c i="3" r="J175"/>
  <c r="J143"/>
  <c r="BK140"/>
  <c r="J137"/>
  <c r="J134"/>
  <c r="BK133"/>
  <c r="J131"/>
  <c i="2" r="J170"/>
  <c r="BK153"/>
  <c i="3" r="J174"/>
  <c r="BK166"/>
  <c r="J161"/>
  <c r="BK142"/>
  <c r="J130"/>
  <c i="2" r="J183"/>
  <c r="BK179"/>
  <c r="J178"/>
  <c r="BK151"/>
  <c r="J150"/>
  <c r="J149"/>
  <c r="BK140"/>
  <c r="BK138"/>
  <c i="4" r="J133"/>
  <c i="3" r="J172"/>
  <c i="2" r="BK149"/>
  <c r="J147"/>
  <c r="J144"/>
  <c r="J141"/>
  <c r="J139"/>
  <c r="BK135"/>
  <c i="4" r="BK133"/>
  <c i="3" r="BK171"/>
  <c r="BK158"/>
  <c r="J157"/>
  <c r="BK155"/>
  <c r="J141"/>
  <c r="BK128"/>
  <c i="2" r="BK169"/>
  <c r="J166"/>
  <c r="J163"/>
  <c r="BK160"/>
  <c r="BK147"/>
  <c i="4" r="BK130"/>
  <c i="3" r="BK172"/>
  <c r="J167"/>
  <c r="J165"/>
  <c r="BK138"/>
  <c r="BK137"/>
  <c i="2" r="BK173"/>
  <c r="BK148"/>
  <c i="3" r="J173"/>
  <c r="BK167"/>
  <c r="BK164"/>
  <c r="J158"/>
  <c r="BK149"/>
  <c r="J145"/>
  <c r="J144"/>
  <c r="J142"/>
  <c r="BK131"/>
  <c i="2" r="BK166"/>
  <c r="J165"/>
  <c r="BK150"/>
  <c r="BK141"/>
  <c r="BK136"/>
  <c r="BK134"/>
  <c r="BK162"/>
  <c r="J148"/>
  <c i="3" r="BK150"/>
  <c i="2" r="BK165"/>
  <c r="BK164"/>
  <c l="1" r="BK152"/>
  <c r="J152"/>
  <c r="J99"/>
  <c r="T156"/>
  <c i="3" r="R156"/>
  <c i="2" r="P152"/>
  <c r="R176"/>
  <c i="3" r="P156"/>
  <c i="2" r="R156"/>
  <c r="P176"/>
  <c i="3" r="T148"/>
  <c i="2" r="R161"/>
  <c i="3" r="T126"/>
  <c r="P151"/>
  <c i="2" r="P156"/>
  <c r="BK161"/>
  <c r="J161"/>
  <c r="J101"/>
  <c r="T126"/>
  <c r="BK126"/>
  <c i="3" r="BK126"/>
  <c r="J126"/>
  <c r="J98"/>
  <c r="T170"/>
  <c i="2" r="R126"/>
  <c i="3" r="P126"/>
  <c r="R148"/>
  <c r="BK170"/>
  <c r="J170"/>
  <c r="J103"/>
  <c i="2" r="P161"/>
  <c i="3" r="T151"/>
  <c i="4" r="BK143"/>
  <c r="J143"/>
  <c r="J100"/>
  <c i="2" r="BK156"/>
  <c r="J156"/>
  <c r="J100"/>
  <c i="3" r="BK148"/>
  <c r="J148"/>
  <c r="J99"/>
  <c r="R151"/>
  <c r="R170"/>
  <c i="4" r="BK123"/>
  <c r="J123"/>
  <c r="J98"/>
  <c r="T139"/>
  <c r="P123"/>
  <c r="R139"/>
  <c i="2" r="T161"/>
  <c i="3" r="R126"/>
  <c r="R125"/>
  <c r="R124"/>
  <c r="P148"/>
  <c r="T156"/>
  <c i="4" r="T123"/>
  <c r="T143"/>
  <c i="2" r="R152"/>
  <c r="T176"/>
  <c i="3" r="BK156"/>
  <c r="J156"/>
  <c r="J101"/>
  <c r="P170"/>
  <c i="4" r="R123"/>
  <c r="P139"/>
  <c r="P143"/>
  <c i="5" r="P120"/>
  <c r="P118"/>
  <c i="1" r="AU98"/>
  <c i="5" r="T120"/>
  <c r="T118"/>
  <c i="2" r="P126"/>
  <c r="P125"/>
  <c r="P124"/>
  <c i="1" r="AU95"/>
  <c i="2" r="T152"/>
  <c r="BK176"/>
  <c r="J176"/>
  <c r="J103"/>
  <c i="3" r="BK151"/>
  <c r="J151"/>
  <c r="J100"/>
  <c i="4" r="BK139"/>
  <c r="J139"/>
  <c r="J99"/>
  <c r="R143"/>
  <c i="5" r="BK120"/>
  <c r="J120"/>
  <c r="J98"/>
  <c r="R120"/>
  <c r="R118"/>
  <c i="2" r="BE146"/>
  <c r="BE167"/>
  <c i="3" r="BE142"/>
  <c i="2" r="BE143"/>
  <c r="BE149"/>
  <c r="BK182"/>
  <c r="J182"/>
  <c r="J104"/>
  <c i="3" r="F91"/>
  <c r="J120"/>
  <c r="BE136"/>
  <c r="BE138"/>
  <c r="BE146"/>
  <c r="BE147"/>
  <c r="BE166"/>
  <c i="4" r="BE129"/>
  <c i="3" r="BE158"/>
  <c i="4" r="E85"/>
  <c i="2" r="BE159"/>
  <c r="BE165"/>
  <c r="BE168"/>
  <c i="3" r="J92"/>
  <c r="F121"/>
  <c r="BE129"/>
  <c r="BE135"/>
  <c r="BE139"/>
  <c r="BE153"/>
  <c r="BE169"/>
  <c r="BE173"/>
  <c i="2" r="BE145"/>
  <c r="BE158"/>
  <c r="BE162"/>
  <c i="4" r="BE126"/>
  <c i="2" r="BE180"/>
  <c r="BE181"/>
  <c i="3" r="BE127"/>
  <c r="BE161"/>
  <c r="BE175"/>
  <c i="4" r="F118"/>
  <c r="BE124"/>
  <c r="BE127"/>
  <c i="2" r="BE130"/>
  <c r="BE183"/>
  <c i="3" r="BE141"/>
  <c r="BE144"/>
  <c r="BE155"/>
  <c r="BE171"/>
  <c r="BE177"/>
  <c r="BK168"/>
  <c r="J168"/>
  <c r="J102"/>
  <c r="BK176"/>
  <c r="J176"/>
  <c r="J104"/>
  <c r="BE159"/>
  <c r="BE167"/>
  <c i="2" r="BE135"/>
  <c r="BE139"/>
  <c r="BE129"/>
  <c r="BE137"/>
  <c r="BE144"/>
  <c r="BE150"/>
  <c r="BK174"/>
  <c r="J174"/>
  <c r="J102"/>
  <c r="E85"/>
  <c r="J89"/>
  <c r="F91"/>
  <c r="J91"/>
  <c r="F92"/>
  <c r="J92"/>
  <c r="BE127"/>
  <c r="BE128"/>
  <c r="BE164"/>
  <c r="BE170"/>
  <c r="BE177"/>
  <c i="3" r="BE150"/>
  <c i="2" r="BE134"/>
  <c r="BE163"/>
  <c r="BE141"/>
  <c i="3" r="BE165"/>
  <c r="BE174"/>
  <c i="4" r="BE128"/>
  <c r="BE131"/>
  <c r="BE133"/>
  <c i="2" r="BE140"/>
  <c r="BE148"/>
  <c i="3" r="BE152"/>
  <c r="BE160"/>
  <c r="BE163"/>
  <c r="BE164"/>
  <c r="BE172"/>
  <c i="4" r="F91"/>
  <c r="BE134"/>
  <c i="2" r="BE142"/>
  <c r="BE179"/>
  <c i="3" r="BE128"/>
  <c i="4" r="BE125"/>
  <c r="BE135"/>
  <c r="BE138"/>
  <c r="BE141"/>
  <c r="BE144"/>
  <c r="BE146"/>
  <c r="BE151"/>
  <c i="2" r="BE154"/>
  <c r="BE166"/>
  <c i="3" r="BE131"/>
  <c r="BE132"/>
  <c r="BE133"/>
  <c r="BE162"/>
  <c i="4" r="BE136"/>
  <c r="BE149"/>
  <c r="BE150"/>
  <c i="2" r="BE136"/>
  <c r="BE138"/>
  <c r="BE169"/>
  <c r="BE173"/>
  <c r="BE175"/>
  <c i="3" r="E114"/>
  <c r="BE130"/>
  <c r="BE134"/>
  <c r="BE157"/>
  <c i="4" r="J115"/>
  <c r="BE137"/>
  <c r="BE140"/>
  <c r="BK152"/>
  <c r="J152"/>
  <c r="J101"/>
  <c i="5" r="E108"/>
  <c r="BE122"/>
  <c i="2" r="BE131"/>
  <c r="BE133"/>
  <c r="BE151"/>
  <c r="BE153"/>
  <c r="BE171"/>
  <c r="BE172"/>
  <c r="BE178"/>
  <c i="3" r="J89"/>
  <c r="BE137"/>
  <c r="BE143"/>
  <c r="BE154"/>
  <c i="4" r="J118"/>
  <c r="BE153"/>
  <c i="5" r="J89"/>
  <c r="J91"/>
  <c r="F114"/>
  <c i="2" r="BE155"/>
  <c r="BE157"/>
  <c r="BE160"/>
  <c i="3" r="BE140"/>
  <c r="BE145"/>
  <c i="4" r="BE130"/>
  <c r="BE132"/>
  <c r="BE147"/>
  <c r="BE148"/>
  <c i="5" r="F92"/>
  <c r="J115"/>
  <c r="BE121"/>
  <c r="BE123"/>
  <c r="BE124"/>
  <c i="2" r="BE132"/>
  <c r="BE147"/>
  <c i="3" r="BE149"/>
  <c i="4" r="J91"/>
  <c r="BE142"/>
  <c r="BE145"/>
  <c i="5" r="BE125"/>
  <c i="3" r="F34"/>
  <c i="1" r="BA96"/>
  <c i="2" r="F37"/>
  <c i="1" r="BD95"/>
  <c i="3" r="F37"/>
  <c i="1" r="BD96"/>
  <c i="4" r="F36"/>
  <c i="1" r="BC97"/>
  <c i="3" r="J34"/>
  <c i="1" r="AW96"/>
  <c i="2" r="F34"/>
  <c i="1" r="BA95"/>
  <c i="5" r="F36"/>
  <c i="1" r="BC98"/>
  <c i="4" r="F34"/>
  <c i="1" r="BA97"/>
  <c i="5" r="F37"/>
  <c i="1" r="BD98"/>
  <c i="2" r="J34"/>
  <c i="1" r="AW95"/>
  <c i="3" r="F36"/>
  <c i="1" r="BC96"/>
  <c i="5" r="F35"/>
  <c i="1" r="BB98"/>
  <c i="3" r="F35"/>
  <c i="1" r="BB96"/>
  <c i="2" r="F35"/>
  <c i="1" r="BB95"/>
  <c i="5" r="J34"/>
  <c i="1" r="AW98"/>
  <c i="2" r="F36"/>
  <c i="1" r="BC95"/>
  <c i="4" r="F37"/>
  <c i="1" r="BD97"/>
  <c i="4" r="J34"/>
  <c i="1" r="AW97"/>
  <c i="4" r="F35"/>
  <c i="1" r="BB97"/>
  <c i="5" r="F34"/>
  <c i="1" r="BA98"/>
  <c i="4" l="1" r="R122"/>
  <c r="R121"/>
  <c i="2" r="R125"/>
  <c r="R124"/>
  <c i="4" r="T122"/>
  <c r="T121"/>
  <c r="P122"/>
  <c r="P121"/>
  <c i="1" r="AU97"/>
  <c i="3" r="P125"/>
  <c r="P124"/>
  <c i="1" r="AU96"/>
  <c i="2" r="BK125"/>
  <c r="J125"/>
  <c r="J97"/>
  <c r="T125"/>
  <c r="T124"/>
  <c i="3" r="T125"/>
  <c r="T124"/>
  <c r="BK125"/>
  <c r="J125"/>
  <c r="J97"/>
  <c i="2" r="J126"/>
  <c r="J98"/>
  <c i="4" r="BK122"/>
  <c r="J122"/>
  <c r="J97"/>
  <c i="5" r="BK118"/>
  <c r="J118"/>
  <c i="1" r="BA94"/>
  <c r="W30"/>
  <c r="BC94"/>
  <c r="W32"/>
  <c i="3" r="F33"/>
  <c i="1" r="AZ96"/>
  <c i="2" r="J33"/>
  <c i="1" r="AV95"/>
  <c r="AT95"/>
  <c i="5" r="J30"/>
  <c i="1" r="AG98"/>
  <c i="2" r="F33"/>
  <c i="1" r="AZ95"/>
  <c r="BD94"/>
  <c r="W33"/>
  <c i="4" r="F33"/>
  <c i="1" r="AZ97"/>
  <c i="5" r="F33"/>
  <c i="1" r="AZ98"/>
  <c i="5" r="J33"/>
  <c i="1" r="AV98"/>
  <c r="AT98"/>
  <c i="3" r="J33"/>
  <c i="1" r="AV96"/>
  <c r="AT96"/>
  <c i="4" r="J33"/>
  <c i="1" r="AV97"/>
  <c r="AT97"/>
  <c r="BB94"/>
  <c r="W31"/>
  <c i="5" l="1" r="J39"/>
  <c i="3" r="BK124"/>
  <c r="J124"/>
  <c i="2" r="BK124"/>
  <c r="J124"/>
  <c r="J96"/>
  <c i="4" r="BK121"/>
  <c r="J121"/>
  <c i="5" r="J96"/>
  <c i="1" r="AN98"/>
  <c r="AZ94"/>
  <c r="W29"/>
  <c r="AU94"/>
  <c r="AW94"/>
  <c r="AK30"/>
  <c i="4" r="J30"/>
  <c i="1" r="AG97"/>
  <c r="AN97"/>
  <c i="3" r="J30"/>
  <c i="1" r="AG96"/>
  <c r="AN96"/>
  <c r="AY94"/>
  <c r="AX94"/>
  <c i="4" l="1" r="J39"/>
  <c r="J96"/>
  <c i="3" r="J39"/>
  <c r="J96"/>
  <c i="2" r="J30"/>
  <c i="1" r="AG95"/>
  <c r="AN95"/>
  <c r="AV94"/>
  <c r="AK29"/>
  <c i="2" l="1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<sst xmlns="http://schemas.openxmlformats.org/spreadsheetml/2006/main">
  <si>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</si>
  <si>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</si>
  <si>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</si>
  <si>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</si>
  <si>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</si>
  <si>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{d4874e86-5df4-40dd-88d1-7b42c866d578}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</si>
  <si>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</si>
  <si>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</si>
  <si>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</si>
  <si>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</si>
  <si>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</si>
  <si>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</si>
  <si>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</si>
  <si>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</si>
  <si>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612025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</si>
  <si>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</si>
  <si>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</si>
  <si>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Kanalizační přípojka  Kolín - Borky, Brankovická 1007, Kolín V, 280 02</t>
  </si>
  <si>
    <t>KSO:</t>
  </si>
  <si>
    <t>CC-CZ:</t>
  </si>
  <si>
    <t>Místo:</t>
  </si>
  <si>
    <t xml:space="preserve"> </t>
  </si>
  <si>
    <t>Datum:</t>
  </si>
  <si>
    <t>17. 12. 2025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</si>
  <si>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</si>
  <si>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</si>
  <si>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</si>
  <si>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</si>
  <si>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</si>
  <si>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</si>
  <si>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</si>
  <si>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</si>
  <si>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</si>
  <si>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</si>
  <si>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</si>
  <si>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</si>
  <si>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</si>
  <si>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</si>
  <si>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</si>
  <si>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</si>
  <si>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</si>
  <si>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</si>
  <si>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</si>
  <si>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</si>
  <si>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</si>
  <si>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</si>
  <si>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</si>
  <si>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</si>
  <si>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</si>
  <si>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</si>
  <si>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</si>
  <si>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</si>
  <si>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</si>
  <si>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</si>
  <si>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</si>
  <si>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</si>
  <si>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</si>
  <si>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</si>
  <si>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</si>
  <si>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</si>
  <si>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</si>
  <si>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</si>
  <si>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</si>
  <si>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</si>
  <si>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</si>
  <si>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</si>
  <si>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</si>
  <si>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</si>
  <si>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</si>
  <si>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</si>
  <si>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</si>
  <si>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</si>
  <si>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</si>
  <si>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</si>
  <si>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</si>
  <si>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</si>
  <si>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</si>
  <si>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</si>
  <si>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</si>
  <si>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Tlaková kanalizační přípojka- otevřený výkop</t>
  </si>
  <si>
    <t>STA</t>
  </si>
  <si>
    <t>{db3c8b72-4e15-49ed-a784-82181858da36}</t>
  </si>
  <si>
    <t>2</t>
  </si>
  <si>
    <t>1A</t>
  </si>
  <si>
    <t>Tlaková kanalizační přípojka- řízený protlak</t>
  </si>
  <si>
    <t>{1ce00edc-7f15-42ec-a129-23d054499167}</t>
  </si>
  <si>
    <t>Splašková areálová kanalizace</t>
  </si>
  <si>
    <t>{bbdea137-a1a4-4e69-8e0a-bbec033ad387}</t>
  </si>
  <si>
    <t>VON</t>
  </si>
  <si>
    <t>Vedlejší a ostatní náklady</t>
  </si>
  <si>
    <t>{933528a1-6e6d-4e18-b099-fd6ef6765f1a}</t>
  </si>
  <si>
    <t>KRYCÍ LIST SOUPISU PRACÍ</t>
  </si>
  <si>
    <t>Objekt:</t>
  </si>
  <si>
    <t>1 - Tlaková kanalizační přípojka- otevřený výkop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</si>
  <si>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</si>
  <si>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</si>
  <si>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</si>
  <si>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</si>
  <si>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</si>
  <si>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</si>
  <si>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</si>
  <si>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</si>
  <si>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</si>
  <si>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</si>
  <si>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</si>
  <si>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</si>
  <si>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</si>
  <si>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</si>
  <si>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</si>
  <si>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</si>
  <si>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</si>
  <si>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</si>
  <si>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</si>
  <si>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</si>
  <si>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</si>
  <si>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</si>
  <si>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</si>
  <si>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</si>
  <si>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</si>
  <si>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</si>
  <si>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</si>
  <si>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</si>
  <si>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</si>
  <si>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</si>
  <si>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</si>
  <si>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</si>
  <si>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</si>
  <si>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</si>
  <si>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02</t>
  </si>
  <si>
    <t>4</t>
  </si>
  <si>
    <t>2065684398</t>
  </si>
  <si>
    <t>113107163</t>
  </si>
  <si>
    <t>Odstranění podkladu z kameniva drceného tl přes 200 do 300 mm strojně pl přes 50 do 200 m2</t>
  </si>
  <si>
    <t>-2022443131</t>
  </si>
  <si>
    <t>3</t>
  </si>
  <si>
    <t>113107171</t>
  </si>
  <si>
    <t>Odstranění podkladu z betonu prostého tl přes 100 do 150 mm strojně pl přes 50 do 200 m2</t>
  </si>
  <si>
    <t>-1733387278</t>
  </si>
  <si>
    <t>115001101</t>
  </si>
  <si>
    <t>Převedení vody potrubím DN do 100</t>
  </si>
  <si>
    <t>m</t>
  </si>
  <si>
    <t>-655628269</t>
  </si>
  <si>
    <t>5</t>
  </si>
  <si>
    <t>115101201</t>
  </si>
  <si>
    <t>Čerpání vody na dopravní výšku do 10 m průměrný přítok do 500 l/min</t>
  </si>
  <si>
    <t>hod</t>
  </si>
  <si>
    <t>-1645249951</t>
  </si>
  <si>
    <t>6</t>
  </si>
  <si>
    <t>115101301</t>
  </si>
  <si>
    <t>Pohotovost čerpací soupravy pro dopravní výšku do 10 m přítok do 500 l/min</t>
  </si>
  <si>
    <t>den</t>
  </si>
  <si>
    <t>-1948930807</t>
  </si>
  <si>
    <t>7</t>
  </si>
  <si>
    <t>131251202</t>
  </si>
  <si>
    <t>Hloubení jam zapažených v hornině třídy těžitelnosti I skupiny 3 objem do 50 m3 strojně</t>
  </si>
  <si>
    <t>m3</t>
  </si>
  <si>
    <t>1772304843</t>
  </si>
  <si>
    <t>8</t>
  </si>
  <si>
    <t>131351202</t>
  </si>
  <si>
    <t>Hloubení jam zapažených v hornině třídy těžitelnosti II skupiny 4 objem do 50 m3 strojně</t>
  </si>
  <si>
    <t>1111995040</t>
  </si>
  <si>
    <t>9</t>
  </si>
  <si>
    <t>132254204</t>
  </si>
  <si>
    <t>Hloubení zapažených rýh š do 2000 mm v hornině třídy těžitelnosti I skupiny 3 objem do 500 m3</t>
  </si>
  <si>
    <t>1338341476</t>
  </si>
  <si>
    <t>10</t>
  </si>
  <si>
    <t>132354204</t>
  </si>
  <si>
    <t>Hloubení zapažených rýh š do 2000 mm v hornině třídy těžitelnosti II skupiny 4 objem do 500 m3</t>
  </si>
  <si>
    <t>-411259813</t>
  </si>
  <si>
    <t>11</t>
  </si>
  <si>
    <t>151301102</t>
  </si>
  <si>
    <t>Zřízení hnaného pažení a rozepření stěn rýh hl přes 2 do 4 m</t>
  </si>
  <si>
    <t>473894132</t>
  </si>
  <si>
    <t>151301112</t>
  </si>
  <si>
    <t>Odstranění hnaného pažení a rozepření stěn rýh hl přes 2 do 4 m</t>
  </si>
  <si>
    <t>1692828292</t>
  </si>
  <si>
    <t>13</t>
  </si>
  <si>
    <t>M</t>
  </si>
  <si>
    <t>15920310</t>
  </si>
  <si>
    <t>pažnice ocelová UNION</t>
  </si>
  <si>
    <t>t</t>
  </si>
  <si>
    <t>-333232663</t>
  </si>
  <si>
    <t>14</t>
  </si>
  <si>
    <t>151811131</t>
  </si>
  <si>
    <t>Osazení pažicího boxu hl výkopu do 4 m š do 1,2 m</t>
  </si>
  <si>
    <t>1085402471</t>
  </si>
  <si>
    <t>15</t>
  </si>
  <si>
    <t>151811133</t>
  </si>
  <si>
    <t>Osazení pažicího boxu hl výkopu do 4 m š přes 2,5 do 5 m</t>
  </si>
  <si>
    <t>79293265</t>
  </si>
  <si>
    <t>16</t>
  </si>
  <si>
    <t>151811231</t>
  </si>
  <si>
    <t>Odstranění pažicího boxu hl výkopu do 4 m š do 1,2 m</t>
  </si>
  <si>
    <t>1476922540</t>
  </si>
  <si>
    <t>17</t>
  </si>
  <si>
    <t>151811233</t>
  </si>
  <si>
    <t>Odstranění pažicího boxu hl výkopu do 4 m š přes 2,5 do 5 m</t>
  </si>
  <si>
    <t>-2131369203</t>
  </si>
  <si>
    <t>18</t>
  </si>
  <si>
    <t>162751117</t>
  </si>
  <si>
    <t>Vodorovné přemístění přes 9 000 do 10000 m výkopku/sypaniny z horniny třídy těžitelnosti I skupiny 1 až 3</t>
  </si>
  <si>
    <t>-1156868917</t>
  </si>
  <si>
    <t>19</t>
  </si>
  <si>
    <t>162751137</t>
  </si>
  <si>
    <t>Vodorovné přemístění přes 9 000 do 10000 m výkopku/sypaniny z horniny třídy těžitelnosti II skupiny 4 a 5</t>
  </si>
  <si>
    <t>1723280144</t>
  </si>
  <si>
    <t>20</t>
  </si>
  <si>
    <t>171201221</t>
  </si>
  <si>
    <t>Poplatek za uložení na skládce (skládkovné) zeminy a kamení kód odpadu 17 05 04</t>
  </si>
  <si>
    <t>-800098325</t>
  </si>
  <si>
    <t>171251201</t>
  </si>
  <si>
    <t>Uložení sypaniny na skládky nebo meziskládky</t>
  </si>
  <si>
    <t>448852412</t>
  </si>
  <si>
    <t>22</t>
  </si>
  <si>
    <t>174101101</t>
  </si>
  <si>
    <t>Zásyp jam, šachet rýh nebo kolem objektů sypaninou se zhutněním</t>
  </si>
  <si>
    <t>590875975</t>
  </si>
  <si>
    <t>23</t>
  </si>
  <si>
    <t>58337344</t>
  </si>
  <si>
    <t>štěrkopísek frakce 0/32</t>
  </si>
  <si>
    <t>-760043915</t>
  </si>
  <si>
    <t>24</t>
  </si>
  <si>
    <t>175151101</t>
  </si>
  <si>
    <t>Obsypání potrubí strojně sypaninou bez prohození, uloženou do 3 m</t>
  </si>
  <si>
    <t>-60928564</t>
  </si>
  <si>
    <t>25</t>
  </si>
  <si>
    <t>58337310</t>
  </si>
  <si>
    <t>štěrkopísek frakce 0/4</t>
  </si>
  <si>
    <t>-161468906</t>
  </si>
  <si>
    <t>Vodorovné konstrukce</t>
  </si>
  <si>
    <t>26</t>
  </si>
  <si>
    <t>451541111</t>
  </si>
  <si>
    <t>Lože pod potrubí otevřený výkop ze štěrkodrtě</t>
  </si>
  <si>
    <t>-614464064</t>
  </si>
  <si>
    <t>27</t>
  </si>
  <si>
    <t>451572111</t>
  </si>
  <si>
    <t>Lože pod potrubí otevřený výkop z kameniva drobného těženého</t>
  </si>
  <si>
    <t>30980042</t>
  </si>
  <si>
    <t>28</t>
  </si>
  <si>
    <t>452311141</t>
  </si>
  <si>
    <t>Podkladní desky z betonu prostého bez zvýšených nároků na prostředí tř. C 16/20 otevřený výkop</t>
  </si>
  <si>
    <t>-1453420616</t>
  </si>
  <si>
    <t>Komunikace pozemní</t>
  </si>
  <si>
    <t>29</t>
  </si>
  <si>
    <t>564871111</t>
  </si>
  <si>
    <t>Podklad ze štěrkodrtě ŠD plochy přes 100 m2 tl 250 mm</t>
  </si>
  <si>
    <t>-191103385</t>
  </si>
  <si>
    <t>30</t>
  </si>
  <si>
    <t>567124113</t>
  </si>
  <si>
    <t>Podklad ze směsi stmelené cementem SC C 12/15 (PB III) tl 150 mm</t>
  </si>
  <si>
    <t>84104156</t>
  </si>
  <si>
    <t>31</t>
  </si>
  <si>
    <t>596212212</t>
  </si>
  <si>
    <t>Kladení zámkové dlažby pozemních komunikací ručně tl 80 mm skupiny A pl přes 100 do 300 m2</t>
  </si>
  <si>
    <t>-1321948908</t>
  </si>
  <si>
    <t>32</t>
  </si>
  <si>
    <t>59245020</t>
  </si>
  <si>
    <t>dlažba skladebná betonová 200x100mm tl 80mm přírodní</t>
  </si>
  <si>
    <t>-433448963</t>
  </si>
  <si>
    <t>Vedení trubní dálková a přípojná</t>
  </si>
  <si>
    <t>33</t>
  </si>
  <si>
    <t>871185201</t>
  </si>
  <si>
    <t>Montáž kanalizačního potrubí z PE SDR11 otevřený výkop svařovaných elektrotvarovkou d 40x3,7 mm</t>
  </si>
  <si>
    <t>-641506164</t>
  </si>
  <si>
    <t>34</t>
  </si>
  <si>
    <t>28613422</t>
  </si>
  <si>
    <t>potrubí kanalizační jednovrstvé PE100 RC SDR11 40x3,7mm</t>
  </si>
  <si>
    <t>-1009349318</t>
  </si>
  <si>
    <t>35</t>
  </si>
  <si>
    <t>877185201</t>
  </si>
  <si>
    <t>Montáž elektrospojek na kanalizačním potrubí z PE trub d 50</t>
  </si>
  <si>
    <t>kus</t>
  </si>
  <si>
    <t>528597049</t>
  </si>
  <si>
    <t>36</t>
  </si>
  <si>
    <t>28615971</t>
  </si>
  <si>
    <t>elektrospojka SDR11 PE 100 PN16 D 50mm</t>
  </si>
  <si>
    <t>754861872</t>
  </si>
  <si>
    <t>37</t>
  </si>
  <si>
    <t>892241111</t>
  </si>
  <si>
    <t>Tlaková zkouška vodou potrubí DN do 80</t>
  </si>
  <si>
    <t>-538550658</t>
  </si>
  <si>
    <t>38</t>
  </si>
  <si>
    <t>892372111</t>
  </si>
  <si>
    <t>Zabezpečení konců potrubí DN do 300 při tlakových zkouškách vodou</t>
  </si>
  <si>
    <t>660440036</t>
  </si>
  <si>
    <t>39</t>
  </si>
  <si>
    <t>899721111R1</t>
  </si>
  <si>
    <t>Signalizační vodič DN do 150 mm na potrubí - CYY 6 mm2</t>
  </si>
  <si>
    <t>2060373907</t>
  </si>
  <si>
    <t>40</t>
  </si>
  <si>
    <t>899722114</t>
  </si>
  <si>
    <t>Krytí potrubí z plastů výstražnou fólií z PVC 40 cm</t>
  </si>
  <si>
    <t>547403093</t>
  </si>
  <si>
    <t>41</t>
  </si>
  <si>
    <t>r01</t>
  </si>
  <si>
    <t xml:space="preserve">Elektroinstalace  D+M</t>
  </si>
  <si>
    <t>ks</t>
  </si>
  <si>
    <t>-1086800800</t>
  </si>
  <si>
    <t>42</t>
  </si>
  <si>
    <t>r033</t>
  </si>
  <si>
    <t>ČERPACÍ ŽB ŠACHTA VČ. VYSTROJENÍ D+M</t>
  </si>
  <si>
    <t>512</t>
  </si>
  <si>
    <t>-471238985</t>
  </si>
  <si>
    <t>43</t>
  </si>
  <si>
    <t>r045</t>
  </si>
  <si>
    <t>Zrušení ČŠ +ČOV - vyčerpání</t>
  </si>
  <si>
    <t>-1170456028</t>
  </si>
  <si>
    <t>44</t>
  </si>
  <si>
    <t>r046</t>
  </si>
  <si>
    <t>oprava fasády - řez, lišta</t>
  </si>
  <si>
    <t>-959888732</t>
  </si>
  <si>
    <t>Ostatní konstrukce a práce, bourání</t>
  </si>
  <si>
    <t>45</t>
  </si>
  <si>
    <t>979054441</t>
  </si>
  <si>
    <t>Očištění vybouraných z desek nebo dlaždic s původním spárováním z kameniva těženého</t>
  </si>
  <si>
    <t>245821666</t>
  </si>
  <si>
    <t>997</t>
  </si>
  <si>
    <t>Doprava suti a vybouraných hmot</t>
  </si>
  <si>
    <t>46</t>
  </si>
  <si>
    <t>997221571</t>
  </si>
  <si>
    <t>Vodorovná doprava vybouraných hmot do 1 km</t>
  </si>
  <si>
    <t>1246079719</t>
  </si>
  <si>
    <t>47</t>
  </si>
  <si>
    <t>997221579</t>
  </si>
  <si>
    <t>Příplatek ZKD 1 km u vodorovné dopravy vybouraných hmot</t>
  </si>
  <si>
    <t>793026479</t>
  </si>
  <si>
    <t>48</t>
  </si>
  <si>
    <t>997221612</t>
  </si>
  <si>
    <t>Nakládání vybouraných hmot na dopravní prostředky pro vodorovnou dopravu</t>
  </si>
  <si>
    <t>-1379544774</t>
  </si>
  <si>
    <t>49</t>
  </si>
  <si>
    <t>997221861</t>
  </si>
  <si>
    <t>Poplatek za uložení na recyklační skládce (skládkovné) stavebního odpadu z prostého betonu pod kódem 17 01 01</t>
  </si>
  <si>
    <t>-1169244008</t>
  </si>
  <si>
    <t>50</t>
  </si>
  <si>
    <t>997221873</t>
  </si>
  <si>
    <t>Poplatek za uložení na recyklační skládce (skládkovné) stavebního odpadu zeminy a kamení zatříděného do Katalogu odpadů pod kódem 17 05 04</t>
  </si>
  <si>
    <t>-1447574708</t>
  </si>
  <si>
    <t>998</t>
  </si>
  <si>
    <t>Přesun hmot</t>
  </si>
  <si>
    <t>51</t>
  </si>
  <si>
    <t>998274101</t>
  </si>
  <si>
    <t>Přesun hmot pro trubní vedení z trub betonových otevřený výkop</t>
  </si>
  <si>
    <t>-2145712616</t>
  </si>
  <si>
    <t>1A - Tlaková kanalizační přípojka- řízený protlak</t>
  </si>
  <si>
    <t>-456287680</t>
  </si>
  <si>
    <t>-2029771348</t>
  </si>
  <si>
    <t>-605982902</t>
  </si>
  <si>
    <t>139738351</t>
  </si>
  <si>
    <t>1246680644</t>
  </si>
  <si>
    <t>141721253</t>
  </si>
  <si>
    <t>Řízený zemní protlak délky přes 50 do 100 m hl do 6 m se zatažením potrubí průměru vrtu přes 110 do 140 mm v hornině třídy I a II skupiny 1 až 4</t>
  </si>
  <si>
    <t>-530007668</t>
  </si>
  <si>
    <t>151101101</t>
  </si>
  <si>
    <t>Zřízení příložného pažení a rozepření stěn rýh hl do 2 m</t>
  </si>
  <si>
    <t>-1028104773</t>
  </si>
  <si>
    <t>151101111</t>
  </si>
  <si>
    <t>Odstranění příložného pažení a rozepření stěn rýh hl do 2 m</t>
  </si>
  <si>
    <t>482146312</t>
  </si>
  <si>
    <t>1861510137</t>
  </si>
  <si>
    <t>746473427</t>
  </si>
  <si>
    <t>1484613002</t>
  </si>
  <si>
    <t>1735585127</t>
  </si>
  <si>
    <t>-93341255</t>
  </si>
  <si>
    <t>-889424924</t>
  </si>
  <si>
    <t>-773661047</t>
  </si>
  <si>
    <t>336681820</t>
  </si>
  <si>
    <t>288676326</t>
  </si>
  <si>
    <t>1101565215</t>
  </si>
  <si>
    <t>-959739403</t>
  </si>
  <si>
    <t>967842295</t>
  </si>
  <si>
    <t>989635831</t>
  </si>
  <si>
    <t>291658328</t>
  </si>
  <si>
    <t>1259693042</t>
  </si>
  <si>
    <t>-1598636780</t>
  </si>
  <si>
    <t>2109209214</t>
  </si>
  <si>
    <t>-437912220</t>
  </si>
  <si>
    <t>-2123669241</t>
  </si>
  <si>
    <t>-209707395</t>
  </si>
  <si>
    <t>28613731</t>
  </si>
  <si>
    <t xml:space="preserve">potrubí kanalizační třívrstvé  PE100 RC SDR11 s  opláštěním  40x3,7mm</t>
  </si>
  <si>
    <t>1172786745</t>
  </si>
  <si>
    <t>16928453</t>
  </si>
  <si>
    <t>-1879583648</t>
  </si>
  <si>
    <t>-181739108</t>
  </si>
  <si>
    <t>916579310</t>
  </si>
  <si>
    <t>-906673512</t>
  </si>
  <si>
    <t>768238175</t>
  </si>
  <si>
    <t>-1549101454</t>
  </si>
  <si>
    <t>1011965781</t>
  </si>
  <si>
    <t>1493560994</t>
  </si>
  <si>
    <t>486570647</t>
  </si>
  <si>
    <t>-2097945388</t>
  </si>
  <si>
    <t>716019881</t>
  </si>
  <si>
    <t>1383719622</t>
  </si>
  <si>
    <t>673003359</t>
  </si>
  <si>
    <t>-1906596725</t>
  </si>
  <si>
    <t>1266172069</t>
  </si>
  <si>
    <t>2 - Splašková areálová kanalizace</t>
  </si>
  <si>
    <t>-1651553460</t>
  </si>
  <si>
    <t>1144036619</t>
  </si>
  <si>
    <t>357133123</t>
  </si>
  <si>
    <t>-434311682</t>
  </si>
  <si>
    <t>222639439</t>
  </si>
  <si>
    <t>292574144</t>
  </si>
  <si>
    <t>-780754669</t>
  </si>
  <si>
    <t>162351104</t>
  </si>
  <si>
    <t>Vodorovné přemístění přes 500 do 1000 m výkopku/sypaniny z horniny třídy těžitelnosti I skupiny 1 až 3</t>
  </si>
  <si>
    <t>-1656843061</t>
  </si>
  <si>
    <t>-1270687432</t>
  </si>
  <si>
    <t>167151101</t>
  </si>
  <si>
    <t>Nakládání výkopku z hornin třídy těžitelnosti I skupiny 1 až 3 do 100 m3</t>
  </si>
  <si>
    <t>1833048841</t>
  </si>
  <si>
    <t>125189150</t>
  </si>
  <si>
    <t>-1715311904</t>
  </si>
  <si>
    <t>1375025668</t>
  </si>
  <si>
    <t>-1113091780</t>
  </si>
  <si>
    <t>1077457694</t>
  </si>
  <si>
    <t>1762649525</t>
  </si>
  <si>
    <t>1506029788</t>
  </si>
  <si>
    <t>-545393670</t>
  </si>
  <si>
    <t>871353122</t>
  </si>
  <si>
    <t>Montáž kanalizačního potrubí hladkého plnostěnného SN 10 z PVC-U DN 200</t>
  </si>
  <si>
    <t>2142652189</t>
  </si>
  <si>
    <t>28611178</t>
  </si>
  <si>
    <t>trubka kanalizační PVC-U plnostěnná jednovrstvá DN 200x6000mm SN10</t>
  </si>
  <si>
    <t>-1319963780</t>
  </si>
  <si>
    <t>892352121</t>
  </si>
  <si>
    <t>Tlaková zkouška vzduchem potrubí DN 200 těsnícím vakem ucpávkovým</t>
  </si>
  <si>
    <t>úsek</t>
  </si>
  <si>
    <t>-1717124953</t>
  </si>
  <si>
    <t>894812008</t>
  </si>
  <si>
    <t>Revizní a čistící šachta z PP šachtové dno DN 400/200 pravý a levý přítok</t>
  </si>
  <si>
    <t>519482499</t>
  </si>
  <si>
    <t>894812034</t>
  </si>
  <si>
    <t>Revizní a čistící šachta z PP DN 400 šachtová roura korugovaná bez hrdla světlé hloubky 3000 mm</t>
  </si>
  <si>
    <t>-1894911816</t>
  </si>
  <si>
    <t>894812041</t>
  </si>
  <si>
    <t>Příplatek k rourám revizní a čistící šachty z PP DN 400 za uříznutí šachtové roury</t>
  </si>
  <si>
    <t>1706176569</t>
  </si>
  <si>
    <t>894812063</t>
  </si>
  <si>
    <t>Revizní a čistící šachta z PP DN 400 poklop litinový plný do teleskopické trubky pro třídu zatížení D400</t>
  </si>
  <si>
    <t>71291397</t>
  </si>
  <si>
    <t>r02</t>
  </si>
  <si>
    <t>napojení šachty na stáv. potrubí - výřez, potrubí , tvarovky, spojky D+M</t>
  </si>
  <si>
    <t>-636170061</t>
  </si>
  <si>
    <t>998276101</t>
  </si>
  <si>
    <t>Přesun hmot pro trubní vedení z trub z plastických hmot otevřený výkop</t>
  </si>
  <si>
    <t>153091515</t>
  </si>
  <si>
    <t>VON - Vedlejší a ostatní náklady</t>
  </si>
  <si>
    <t>VRN - Vedlejší rozpočtové náklady</t>
  </si>
  <si>
    <t>VRN</t>
  </si>
  <si>
    <t>Vedlejší rozpočtové náklady</t>
  </si>
  <si>
    <t>012203000</t>
  </si>
  <si>
    <t>Geodetické práce při, před, po provádění stavby</t>
  </si>
  <si>
    <t>578193415</t>
  </si>
  <si>
    <t>013254000</t>
  </si>
  <si>
    <t>Dokumentace skutečného provedení stavby</t>
  </si>
  <si>
    <t>1123528839</t>
  </si>
  <si>
    <t>030001000</t>
  </si>
  <si>
    <t>Zařízení staveniště vč. zabezpečení v souladu s nařízením vlády 591/ 2006 Sb</t>
  </si>
  <si>
    <t>kpl</t>
  </si>
  <si>
    <t>1024</t>
  </si>
  <si>
    <t>-1273840004</t>
  </si>
  <si>
    <t>091003000</t>
  </si>
  <si>
    <t>Vytyčení stávajících sítí</t>
  </si>
  <si>
    <t>-93804007</t>
  </si>
  <si>
    <t>r0005</t>
  </si>
  <si>
    <t>Přeložka vodovodní přípojky 120 m vč. zemních prací</t>
  </si>
  <si>
    <t>2011975513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</si>
</sst>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37</v>
      </c>
      <c r="E29" s="44"/>
      <c r="F29" s="29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39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41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47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48</v>
      </c>
      <c r="AI60" s="39"/>
      <c r="AJ60" s="39"/>
      <c r="AK60" s="39"/>
      <c r="AL60" s="39"/>
      <c r="AM60" s="61" t="s">
        <v>49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50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51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48</v>
      </c>
      <c r="AI75" s="39"/>
      <c r="AJ75" s="39"/>
      <c r="AK75" s="39"/>
      <c r="AL75" s="39"/>
      <c r="AM75" s="61" t="s">
        <v>49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612025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 xml:space="preserve">Kanalizační přípojka  Kolín - Borky, Brankovická 1007, Kolín V, 280 02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17. 12. 2025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53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54</v>
      </c>
      <c r="D92" s="91"/>
      <c r="E92" s="91"/>
      <c r="F92" s="91"/>
      <c r="G92" s="91"/>
      <c r="H92" s="92"/>
      <c r="I92" s="93" t="s">
        <v>55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56</v>
      </c>
      <c r="AH92" s="91"/>
      <c r="AI92" s="91"/>
      <c r="AJ92" s="91"/>
      <c r="AK92" s="91"/>
      <c r="AL92" s="91"/>
      <c r="AM92" s="91"/>
      <c r="AN92" s="93" t="s">
        <v>57</v>
      </c>
      <c r="AO92" s="91"/>
      <c r="AP92" s="95"/>
      <c r="AQ92" s="96" t="s">
        <v>58</v>
      </c>
      <c r="AR92" s="41"/>
      <c r="AS92" s="97" t="s">
        <v>59</v>
      </c>
      <c r="AT92" s="98" t="s">
        <v>60</v>
      </c>
      <c r="AU92" s="98" t="s">
        <v>61</v>
      </c>
      <c r="AV92" s="98" t="s">
        <v>62</v>
      </c>
      <c r="AW92" s="98" t="s">
        <v>63</v>
      </c>
      <c r="AX92" s="98" t="s">
        <v>64</v>
      </c>
      <c r="AY92" s="98" t="s">
        <v>65</v>
      </c>
      <c r="AZ92" s="98" t="s">
        <v>66</v>
      </c>
      <c r="BA92" s="98" t="s">
        <v>67</v>
      </c>
      <c r="BB92" s="98" t="s">
        <v>68</v>
      </c>
      <c r="BC92" s="98" t="s">
        <v>69</v>
      </c>
      <c r="BD92" s="99" t="s">
        <v>70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71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ROUND(SUM(AG95:AG98),2)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ROUND(SUM(AS95:AS98),2)</f>
        <v>0</v>
      </c>
      <c r="AT94" s="111">
        <f>ROUND(SUM(AV94:AW94),2)</f>
        <v>0</v>
      </c>
      <c r="AU94" s="112">
        <f>ROUND(SUM(AU95:AU98),5)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ROUND(SUM(AZ95:AZ98),2)</f>
        <v>0</v>
      </c>
      <c r="BA94" s="111">
        <f>ROUND(SUM(BA95:BA98),2)</f>
        <v>0</v>
      </c>
      <c r="BB94" s="111">
        <f>ROUND(SUM(BB95:BB98),2)</f>
        <v>0</v>
      </c>
      <c r="BC94" s="111">
        <f>ROUND(SUM(BC95:BC98),2)</f>
        <v>0</v>
      </c>
      <c r="BD94" s="113">
        <f>ROUND(SUM(BD95:BD98),2)</f>
        <v>0</v>
      </c>
      <c r="BE94" s="6"/>
      <c r="BS94" s="114" t="s">
        <v>72</v>
      </c>
      <c r="BT94" s="114" t="s">
        <v>73</v>
      </c>
      <c r="BU94" s="115" t="s">
        <v>74</v>
      </c>
      <c r="BV94" s="114" t="s">
        <v>75</v>
      </c>
      <c r="BW94" s="114" t="s">
        <v>5</v>
      </c>
      <c r="BX94" s="114" t="s">
        <v>76</v>
      </c>
      <c r="CL94" s="114" t="s">
        <v>1</v>
      </c>
    </row>
    <row r="95" s="7" customFormat="1" ht="24.75" customHeight="1">
      <c r="A95" s="116" t="s">
        <v>77</v>
      </c>
      <c r="B95" s="117"/>
      <c r="C95" s="118"/>
      <c r="D95" s="119" t="s">
        <v>78</v>
      </c>
      <c r="E95" s="119"/>
      <c r="F95" s="119"/>
      <c r="G95" s="119"/>
      <c r="H95" s="119"/>
      <c r="I95" s="120"/>
      <c r="J95" s="119" t="s">
        <v>79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'1 - Tlaková kanalizační p...'!J30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80</v>
      </c>
      <c r="AR95" s="123"/>
      <c r="AS95" s="124">
        <v>0</v>
      </c>
      <c r="AT95" s="125">
        <f>ROUND(SUM(AV95:AW95),2)</f>
        <v>0</v>
      </c>
      <c r="AU95" s="126">
        <f>'1 - Tlaková kanalizační p...'!P124</f>
        <v>0</v>
      </c>
      <c r="AV95" s="125">
        <f>'1 - Tlaková kanalizační p...'!J33</f>
        <v>0</v>
      </c>
      <c r="AW95" s="125">
        <f>'1 - Tlaková kanalizační p...'!J34</f>
        <v>0</v>
      </c>
      <c r="AX95" s="125">
        <f>'1 - Tlaková kanalizační p...'!J35</f>
        <v>0</v>
      </c>
      <c r="AY95" s="125">
        <f>'1 - Tlaková kanalizační p...'!J36</f>
        <v>0</v>
      </c>
      <c r="AZ95" s="125">
        <f>'1 - Tlaková kanalizační p...'!F33</f>
        <v>0</v>
      </c>
      <c r="BA95" s="125">
        <f>'1 - Tlaková kanalizační p...'!F34</f>
        <v>0</v>
      </c>
      <c r="BB95" s="125">
        <f>'1 - Tlaková kanalizační p...'!F35</f>
        <v>0</v>
      </c>
      <c r="BC95" s="125">
        <f>'1 - Tlaková kanalizační p...'!F36</f>
        <v>0</v>
      </c>
      <c r="BD95" s="127">
        <f>'1 - Tlaková kanalizační p...'!F37</f>
        <v>0</v>
      </c>
      <c r="BE95" s="7"/>
      <c r="BT95" s="128" t="s">
        <v>78</v>
      </c>
      <c r="BV95" s="128" t="s">
        <v>75</v>
      </c>
      <c r="BW95" s="128" t="s">
        <v>81</v>
      </c>
      <c r="BX95" s="128" t="s">
        <v>5</v>
      </c>
      <c r="CL95" s="128" t="s">
        <v>1</v>
      </c>
      <c r="CM95" s="128" t="s">
        <v>82</v>
      </c>
    </row>
    <row r="96" s="7" customFormat="1" ht="24.75" customHeight="1">
      <c r="A96" s="116" t="s">
        <v>77</v>
      </c>
      <c r="B96" s="117"/>
      <c r="C96" s="118"/>
      <c r="D96" s="119" t="s">
        <v>83</v>
      </c>
      <c r="E96" s="119"/>
      <c r="F96" s="119"/>
      <c r="G96" s="119"/>
      <c r="H96" s="119"/>
      <c r="I96" s="120"/>
      <c r="J96" s="119" t="s">
        <v>84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'1A - Tlaková kanalizační ...'!J30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80</v>
      </c>
      <c r="AR96" s="123"/>
      <c r="AS96" s="124">
        <v>0</v>
      </c>
      <c r="AT96" s="125">
        <f>ROUND(SUM(AV96:AW96),2)</f>
        <v>0</v>
      </c>
      <c r="AU96" s="126">
        <f>'1A - Tlaková kanalizační ...'!P124</f>
        <v>0</v>
      </c>
      <c r="AV96" s="125">
        <f>'1A - Tlaková kanalizační ...'!J33</f>
        <v>0</v>
      </c>
      <c r="AW96" s="125">
        <f>'1A - Tlaková kanalizační ...'!J34</f>
        <v>0</v>
      </c>
      <c r="AX96" s="125">
        <f>'1A - Tlaková kanalizační ...'!J35</f>
        <v>0</v>
      </c>
      <c r="AY96" s="125">
        <f>'1A - Tlaková kanalizační ...'!J36</f>
        <v>0</v>
      </c>
      <c r="AZ96" s="125">
        <f>'1A - Tlaková kanalizační ...'!F33</f>
        <v>0</v>
      </c>
      <c r="BA96" s="125">
        <f>'1A - Tlaková kanalizační ...'!F34</f>
        <v>0</v>
      </c>
      <c r="BB96" s="125">
        <f>'1A - Tlaková kanalizační ...'!F35</f>
        <v>0</v>
      </c>
      <c r="BC96" s="125">
        <f>'1A - Tlaková kanalizační ...'!F36</f>
        <v>0</v>
      </c>
      <c r="BD96" s="127">
        <f>'1A - Tlaková kanalizační ...'!F37</f>
        <v>0</v>
      </c>
      <c r="BE96" s="7"/>
      <c r="BT96" s="128" t="s">
        <v>78</v>
      </c>
      <c r="BV96" s="128" t="s">
        <v>75</v>
      </c>
      <c r="BW96" s="128" t="s">
        <v>85</v>
      </c>
      <c r="BX96" s="128" t="s">
        <v>5</v>
      </c>
      <c r="CL96" s="128" t="s">
        <v>1</v>
      </c>
      <c r="CM96" s="128" t="s">
        <v>82</v>
      </c>
    </row>
    <row r="97" s="7" customFormat="1" ht="16.5" customHeight="1">
      <c r="A97" s="116" t="s">
        <v>77</v>
      </c>
      <c r="B97" s="117"/>
      <c r="C97" s="118"/>
      <c r="D97" s="119" t="s">
        <v>82</v>
      </c>
      <c r="E97" s="119"/>
      <c r="F97" s="119"/>
      <c r="G97" s="119"/>
      <c r="H97" s="119"/>
      <c r="I97" s="120"/>
      <c r="J97" s="119" t="s">
        <v>86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'2 - Splašková areálová ka...'!J30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80</v>
      </c>
      <c r="AR97" s="123"/>
      <c r="AS97" s="124">
        <v>0</v>
      </c>
      <c r="AT97" s="125">
        <f>ROUND(SUM(AV97:AW97),2)</f>
        <v>0</v>
      </c>
      <c r="AU97" s="126">
        <f>'2 - Splašková areálová ka...'!P121</f>
        <v>0</v>
      </c>
      <c r="AV97" s="125">
        <f>'2 - Splašková areálová ka...'!J33</f>
        <v>0</v>
      </c>
      <c r="AW97" s="125">
        <f>'2 - Splašková areálová ka...'!J34</f>
        <v>0</v>
      </c>
      <c r="AX97" s="125">
        <f>'2 - Splašková areálová ka...'!J35</f>
        <v>0</v>
      </c>
      <c r="AY97" s="125">
        <f>'2 - Splašková areálová ka...'!J36</f>
        <v>0</v>
      </c>
      <c r="AZ97" s="125">
        <f>'2 - Splašková areálová ka...'!F33</f>
        <v>0</v>
      </c>
      <c r="BA97" s="125">
        <f>'2 - Splašková areálová ka...'!F34</f>
        <v>0</v>
      </c>
      <c r="BB97" s="125">
        <f>'2 - Splašková areálová ka...'!F35</f>
        <v>0</v>
      </c>
      <c r="BC97" s="125">
        <f>'2 - Splašková areálová ka...'!F36</f>
        <v>0</v>
      </c>
      <c r="BD97" s="127">
        <f>'2 - Splašková areálová ka...'!F37</f>
        <v>0</v>
      </c>
      <c r="BE97" s="7"/>
      <c r="BT97" s="128" t="s">
        <v>78</v>
      </c>
      <c r="BV97" s="128" t="s">
        <v>75</v>
      </c>
      <c r="BW97" s="128" t="s">
        <v>87</v>
      </c>
      <c r="BX97" s="128" t="s">
        <v>5</v>
      </c>
      <c r="CL97" s="128" t="s">
        <v>1</v>
      </c>
      <c r="CM97" s="128" t="s">
        <v>82</v>
      </c>
    </row>
    <row r="98" s="7" customFormat="1" ht="16.5" customHeight="1">
      <c r="A98" s="116" t="s">
        <v>77</v>
      </c>
      <c r="B98" s="117"/>
      <c r="C98" s="118"/>
      <c r="D98" s="119" t="s">
        <v>88</v>
      </c>
      <c r="E98" s="119"/>
      <c r="F98" s="119"/>
      <c r="G98" s="119"/>
      <c r="H98" s="119"/>
      <c r="I98" s="120"/>
      <c r="J98" s="119" t="s">
        <v>89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'VON - Vedlejší a ostatní ...'!J30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80</v>
      </c>
      <c r="AR98" s="123"/>
      <c r="AS98" s="129">
        <v>0</v>
      </c>
      <c r="AT98" s="130">
        <f>ROUND(SUM(AV98:AW98),2)</f>
        <v>0</v>
      </c>
      <c r="AU98" s="131">
        <f>'VON - Vedlejší a ostatní ...'!P118</f>
        <v>0</v>
      </c>
      <c r="AV98" s="130">
        <f>'VON - Vedlejší a ostatní ...'!J33</f>
        <v>0</v>
      </c>
      <c r="AW98" s="130">
        <f>'VON - Vedlejší a ostatní ...'!J34</f>
        <v>0</v>
      </c>
      <c r="AX98" s="130">
        <f>'VON - Vedlejší a ostatní ...'!J35</f>
        <v>0</v>
      </c>
      <c r="AY98" s="130">
        <f>'VON - Vedlejší a ostatní ...'!J36</f>
        <v>0</v>
      </c>
      <c r="AZ98" s="130">
        <f>'VON - Vedlejší a ostatní ...'!F33</f>
        <v>0</v>
      </c>
      <c r="BA98" s="130">
        <f>'VON - Vedlejší a ostatní ...'!F34</f>
        <v>0</v>
      </c>
      <c r="BB98" s="130">
        <f>'VON - Vedlejší a ostatní ...'!F35</f>
        <v>0</v>
      </c>
      <c r="BC98" s="130">
        <f>'VON - Vedlejší a ostatní ...'!F36</f>
        <v>0</v>
      </c>
      <c r="BD98" s="132">
        <f>'VON - Vedlejší a ostatní ...'!F37</f>
        <v>0</v>
      </c>
      <c r="BE98" s="7"/>
      <c r="BT98" s="128" t="s">
        <v>78</v>
      </c>
      <c r="BV98" s="128" t="s">
        <v>75</v>
      </c>
      <c r="BW98" s="128" t="s">
        <v>90</v>
      </c>
      <c r="BX98" s="128" t="s">
        <v>5</v>
      </c>
      <c r="CL98" s="128" t="s">
        <v>1</v>
      </c>
      <c r="CM98" s="128" t="s">
        <v>82</v>
      </c>
    </row>
    <row r="99" s="2" customFormat="1" ht="30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sheetProtection sheet="1" formatColumns="0" formatRows="0" objects="1" scenarios="1" spinCount="100000" saltValue="lZetQANhJNPyP1yEKgbv1bc6Zkw4S7i/A+ocmlny/7c4+rQZR4dQFiGZlbt5F+72nmBDhC4CKsNWILVn9khVKg==" hashValue="3N3fz4KvOFL5daMppLm0XOuQQSImeGV+ltsXiOD3lVePAb8Z33Y3LXlw6MyDNSo+ARxzdWnz0GvleS74D3J3nA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Tlaková kanalizační p...'!C2" display="/"/>
    <hyperlink ref="A96" location="'1A - Tlaková kanalizační ...'!C2" display="/"/>
    <hyperlink ref="A97" location="'2 - Splašková areálová ka...'!C2" display="/"/>
    <hyperlink ref="A98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91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 xml:space="preserve">Kanalizační přípojka  Kolín - Borky, Brankovická 1007, Kolín V, 280 02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92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93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17. 12. 2025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ROUND(J124,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ROUND((SUM(BE124:BE183)),  2)</f>
        <v>0</v>
      </c>
      <c r="G33" s="35"/>
      <c r="H33" s="35"/>
      <c r="I33" s="152">
        <v>0.20999999999999999</v>
      </c>
      <c r="J33" s="151">
        <f>ROUND(((SUM(BE124:BE183))*I33),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ROUND((SUM(BF124:BF183)),  2)</f>
        <v>0</v>
      </c>
      <c r="G34" s="35"/>
      <c r="H34" s="35"/>
      <c r="I34" s="152">
        <v>0.12</v>
      </c>
      <c r="J34" s="151">
        <f>ROUND(((SUM(BF124:BF183))*I34),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ROUND((SUM(BG124:BG183)),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ROUND((SUM(BH124:BH183)),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ROUND((SUM(BI124:BI183)),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94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 xml:space="preserve">Kanalizační přípojka  Kolín - Borky, Brankovická 1007, Kolín V, 280 02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92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1 - Tlaková kanalizační přípojka- otevřený výkop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17. 12. 2025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95</v>
      </c>
      <c r="D94" s="173"/>
      <c r="E94" s="173"/>
      <c r="F94" s="173"/>
      <c r="G94" s="173"/>
      <c r="H94" s="173"/>
      <c r="I94" s="173"/>
      <c r="J94" s="174" t="s">
        <v>96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97</v>
      </c>
      <c r="D96" s="37"/>
      <c r="E96" s="37"/>
      <c r="F96" s="37"/>
      <c r="G96" s="37"/>
      <c r="H96" s="37"/>
      <c r="I96" s="37"/>
      <c r="J96" s="107">
        <f>J124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98</v>
      </c>
    </row>
    <row r="97" hidden="1" s="9" customFormat="1" ht="24.96" customHeight="1">
      <c r="A97" s="9"/>
      <c r="B97" s="176"/>
      <c r="C97" s="177"/>
      <c r="D97" s="178" t="s">
        <v>99</v>
      </c>
      <c r="E97" s="179"/>
      <c r="F97" s="179"/>
      <c r="G97" s="179"/>
      <c r="H97" s="179"/>
      <c r="I97" s="179"/>
      <c r="J97" s="180">
        <f>J125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100</v>
      </c>
      <c r="E98" s="185"/>
      <c r="F98" s="185"/>
      <c r="G98" s="185"/>
      <c r="H98" s="185"/>
      <c r="I98" s="185"/>
      <c r="J98" s="186">
        <f>J126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101</v>
      </c>
      <c r="E99" s="185"/>
      <c r="F99" s="185"/>
      <c r="G99" s="185"/>
      <c r="H99" s="185"/>
      <c r="I99" s="185"/>
      <c r="J99" s="186">
        <f>J152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102</v>
      </c>
      <c r="E100" s="185"/>
      <c r="F100" s="185"/>
      <c r="G100" s="185"/>
      <c r="H100" s="185"/>
      <c r="I100" s="185"/>
      <c r="J100" s="186">
        <f>J156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103</v>
      </c>
      <c r="E101" s="185"/>
      <c r="F101" s="185"/>
      <c r="G101" s="185"/>
      <c r="H101" s="185"/>
      <c r="I101" s="185"/>
      <c r="J101" s="186">
        <f>J161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104</v>
      </c>
      <c r="E102" s="185"/>
      <c r="F102" s="185"/>
      <c r="G102" s="185"/>
      <c r="H102" s="185"/>
      <c r="I102" s="185"/>
      <c r="J102" s="186">
        <f>J174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105</v>
      </c>
      <c r="E103" s="185"/>
      <c r="F103" s="185"/>
      <c r="G103" s="185"/>
      <c r="H103" s="185"/>
      <c r="I103" s="185"/>
      <c r="J103" s="186">
        <f>J176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2"/>
      <c r="C104" s="183"/>
      <c r="D104" s="184" t="s">
        <v>106</v>
      </c>
      <c r="E104" s="185"/>
      <c r="F104" s="185"/>
      <c r="G104" s="185"/>
      <c r="H104" s="185"/>
      <c r="I104" s="185"/>
      <c r="J104" s="186">
        <f>J182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6.25" customHeight="1">
      <c r="A114" s="35"/>
      <c r="B114" s="36"/>
      <c r="C114" s="37"/>
      <c r="D114" s="37"/>
      <c r="E114" s="171" t="str">
        <f>E7</f>
        <v xml:space="preserve">Kanalizační přípojka  Kolín - Borky, Brankovická 1007, Kolín V, 280 02</v>
      </c>
      <c r="F114" s="29"/>
      <c r="G114" s="29"/>
      <c r="H114" s="29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92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3" t="str">
        <f>E9</f>
        <v>1 - Tlaková kanalizační přípojka- otevřený výkop</v>
      </c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20</v>
      </c>
      <c r="D118" s="37"/>
      <c r="E118" s="37"/>
      <c r="F118" s="24" t="str">
        <f>F12</f>
        <v xml:space="preserve"> </v>
      </c>
      <c r="G118" s="37"/>
      <c r="H118" s="37"/>
      <c r="I118" s="29" t="s">
        <v>22</v>
      </c>
      <c r="J118" s="76" t="str">
        <f>IF(J12="","",J12)</f>
        <v>17. 12. 2025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24</v>
      </c>
      <c r="D120" s="37"/>
      <c r="E120" s="37"/>
      <c r="F120" s="24" t="str">
        <f>E15</f>
        <v xml:space="preserve"> </v>
      </c>
      <c r="G120" s="37"/>
      <c r="H120" s="37"/>
      <c r="I120" s="29" t="s">
        <v>29</v>
      </c>
      <c r="J120" s="33" t="str">
        <f>E21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27</v>
      </c>
      <c r="D121" s="37"/>
      <c r="E121" s="37"/>
      <c r="F121" s="24" t="str">
        <f>IF(E18="","",E18)</f>
        <v>Vyplň údaj</v>
      </c>
      <c r="G121" s="37"/>
      <c r="H121" s="37"/>
      <c r="I121" s="29" t="s">
        <v>31</v>
      </c>
      <c r="J121" s="33" t="str">
        <f>E24</f>
        <v xml:space="preserve"> 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88"/>
      <c r="B123" s="189"/>
      <c r="C123" s="190" t="s">
        <v>108</v>
      </c>
      <c r="D123" s="191" t="s">
        <v>58</v>
      </c>
      <c r="E123" s="191" t="s">
        <v>54</v>
      </c>
      <c r="F123" s="191" t="s">
        <v>55</v>
      </c>
      <c r="G123" s="191" t="s">
        <v>109</v>
      </c>
      <c r="H123" s="191" t="s">
        <v>110</v>
      </c>
      <c r="I123" s="191" t="s">
        <v>111</v>
      </c>
      <c r="J123" s="191" t="s">
        <v>96</v>
      </c>
      <c r="K123" s="192" t="s">
        <v>112</v>
      </c>
      <c r="L123" s="193"/>
      <c r="M123" s="97" t="s">
        <v>1</v>
      </c>
      <c r="N123" s="98" t="s">
        <v>37</v>
      </c>
      <c r="O123" s="98" t="s">
        <v>113</v>
      </c>
      <c r="P123" s="98" t="s">
        <v>114</v>
      </c>
      <c r="Q123" s="98" t="s">
        <v>115</v>
      </c>
      <c r="R123" s="98" t="s">
        <v>116</v>
      </c>
      <c r="S123" s="98" t="s">
        <v>117</v>
      </c>
      <c r="T123" s="99" t="s">
        <v>118</v>
      </c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</row>
    <row r="124" s="2" customFormat="1" ht="22.8" customHeight="1">
      <c r="A124" s="35"/>
      <c r="B124" s="36"/>
      <c r="C124" s="104" t="s">
        <v>119</v>
      </c>
      <c r="D124" s="37"/>
      <c r="E124" s="37"/>
      <c r="F124" s="37"/>
      <c r="G124" s="37"/>
      <c r="H124" s="37"/>
      <c r="I124" s="37"/>
      <c r="J124" s="194">
        <f>BK124</f>
        <v>0</v>
      </c>
      <c r="K124" s="37"/>
      <c r="L124" s="41"/>
      <c r="M124" s="100"/>
      <c r="N124" s="195"/>
      <c r="O124" s="101"/>
      <c r="P124" s="196">
        <f>P125</f>
        <v>0</v>
      </c>
      <c r="Q124" s="101"/>
      <c r="R124" s="196">
        <f>R125</f>
        <v>188.54671252199998</v>
      </c>
      <c r="S124" s="101"/>
      <c r="T124" s="197">
        <f>T125</f>
        <v>109.675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72</v>
      </c>
      <c r="AU124" s="14" t="s">
        <v>98</v>
      </c>
      <c r="BK124" s="198">
        <f>BK125</f>
        <v>0</v>
      </c>
    </row>
    <row r="125" s="12" customFormat="1" ht="25.92" customHeight="1">
      <c r="A125" s="12"/>
      <c r="B125" s="199"/>
      <c r="C125" s="200"/>
      <c r="D125" s="201" t="s">
        <v>72</v>
      </c>
      <c r="E125" s="202" t="s">
        <v>120</v>
      </c>
      <c r="F125" s="202" t="s">
        <v>121</v>
      </c>
      <c r="G125" s="200"/>
      <c r="H125" s="200"/>
      <c r="I125" s="203"/>
      <c r="J125" s="204">
        <f>BK125</f>
        <v>0</v>
      </c>
      <c r="K125" s="200"/>
      <c r="L125" s="205"/>
      <c r="M125" s="206"/>
      <c r="N125" s="207"/>
      <c r="O125" s="207"/>
      <c r="P125" s="208">
        <f>P126+P152+P156+P161+P174+P176+P182</f>
        <v>0</v>
      </c>
      <c r="Q125" s="207"/>
      <c r="R125" s="208">
        <f>R126+R152+R156+R161+R174+R176+R182</f>
        <v>188.54671252199998</v>
      </c>
      <c r="S125" s="207"/>
      <c r="T125" s="209">
        <f>T126+T152+T156+T161+T174+T176+T182</f>
        <v>109.675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0" t="s">
        <v>78</v>
      </c>
      <c r="AT125" s="211" t="s">
        <v>72</v>
      </c>
      <c r="AU125" s="211" t="s">
        <v>73</v>
      </c>
      <c r="AY125" s="210" t="s">
        <v>122</v>
      </c>
      <c r="BK125" s="212">
        <f>BK126+BK152+BK156+BK161+BK174+BK176+BK182</f>
        <v>0</v>
      </c>
    </row>
    <row r="126" s="12" customFormat="1" ht="22.8" customHeight="1">
      <c r="A126" s="12"/>
      <c r="B126" s="199"/>
      <c r="C126" s="200"/>
      <c r="D126" s="201" t="s">
        <v>72</v>
      </c>
      <c r="E126" s="213" t="s">
        <v>78</v>
      </c>
      <c r="F126" s="213" t="s">
        <v>123</v>
      </c>
      <c r="G126" s="200"/>
      <c r="H126" s="200"/>
      <c r="I126" s="203"/>
      <c r="J126" s="214">
        <f>BK126</f>
        <v>0</v>
      </c>
      <c r="K126" s="200"/>
      <c r="L126" s="205"/>
      <c r="M126" s="206"/>
      <c r="N126" s="207"/>
      <c r="O126" s="207"/>
      <c r="P126" s="208">
        <f>SUM(P127:P151)</f>
        <v>0</v>
      </c>
      <c r="Q126" s="207"/>
      <c r="R126" s="208">
        <f>SUM(R127:R151)</f>
        <v>75.198073559999997</v>
      </c>
      <c r="S126" s="207"/>
      <c r="T126" s="209">
        <f>SUM(T127:T151)</f>
        <v>109.675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0" t="s">
        <v>78</v>
      </c>
      <c r="AT126" s="211" t="s">
        <v>72</v>
      </c>
      <c r="AU126" s="211" t="s">
        <v>78</v>
      </c>
      <c r="AY126" s="210" t="s">
        <v>122</v>
      </c>
      <c r="BK126" s="212">
        <f>SUM(BK127:BK151)</f>
        <v>0</v>
      </c>
    </row>
    <row r="127" s="2" customFormat="1" ht="24.15" customHeight="1">
      <c r="A127" s="35"/>
      <c r="B127" s="36"/>
      <c r="C127" s="215" t="s">
        <v>78</v>
      </c>
      <c r="D127" s="215" t="s">
        <v>124</v>
      </c>
      <c r="E127" s="216" t="s">
        <v>125</v>
      </c>
      <c r="F127" s="217" t="s">
        <v>126</v>
      </c>
      <c r="G127" s="218" t="s">
        <v>127</v>
      </c>
      <c r="H127" s="219">
        <v>107</v>
      </c>
      <c r="I127" s="220"/>
      <c r="J127" s="221">
        <f>ROUND(I127*H127,2)</f>
        <v>0</v>
      </c>
      <c r="K127" s="217" t="s">
        <v>128</v>
      </c>
      <c r="L127" s="41"/>
      <c r="M127" s="222" t="s">
        <v>1</v>
      </c>
      <c r="N127" s="223" t="s">
        <v>38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0.26000000000000001</v>
      </c>
      <c r="T127" s="225">
        <f>S127*H127</f>
        <v>27.82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129</v>
      </c>
      <c r="AT127" s="226" t="s">
        <v>124</v>
      </c>
      <c r="AU127" s="226" t="s">
        <v>82</v>
      </c>
      <c r="AY127" s="14" t="s">
        <v>122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78</v>
      </c>
      <c r="BK127" s="227">
        <f>ROUND(I127*H127,2)</f>
        <v>0</v>
      </c>
      <c r="BL127" s="14" t="s">
        <v>129</v>
      </c>
      <c r="BM127" s="226" t="s">
        <v>130</v>
      </c>
    </row>
    <row r="128" s="2" customFormat="1" ht="33" customHeight="1">
      <c r="A128" s="35"/>
      <c r="B128" s="36"/>
      <c r="C128" s="215" t="s">
        <v>82</v>
      </c>
      <c r="D128" s="215" t="s">
        <v>124</v>
      </c>
      <c r="E128" s="216" t="s">
        <v>131</v>
      </c>
      <c r="F128" s="217" t="s">
        <v>132</v>
      </c>
      <c r="G128" s="218" t="s">
        <v>127</v>
      </c>
      <c r="H128" s="219">
        <v>107</v>
      </c>
      <c r="I128" s="220"/>
      <c r="J128" s="221">
        <f>ROUND(I128*H128,2)</f>
        <v>0</v>
      </c>
      <c r="K128" s="217" t="s">
        <v>128</v>
      </c>
      <c r="L128" s="41"/>
      <c r="M128" s="222" t="s">
        <v>1</v>
      </c>
      <c r="N128" s="223" t="s">
        <v>38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0.44</v>
      </c>
      <c r="T128" s="225">
        <f>S128*H128</f>
        <v>47.079999999999998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129</v>
      </c>
      <c r="AT128" s="226" t="s">
        <v>124</v>
      </c>
      <c r="AU128" s="226" t="s">
        <v>82</v>
      </c>
      <c r="AY128" s="14" t="s">
        <v>122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78</v>
      </c>
      <c r="BK128" s="227">
        <f>ROUND(I128*H128,2)</f>
        <v>0</v>
      </c>
      <c r="BL128" s="14" t="s">
        <v>129</v>
      </c>
      <c r="BM128" s="226" t="s">
        <v>133</v>
      </c>
    </row>
    <row r="129" s="2" customFormat="1" ht="33" customHeight="1">
      <c r="A129" s="35"/>
      <c r="B129" s="36"/>
      <c r="C129" s="215" t="s">
        <v>134</v>
      </c>
      <c r="D129" s="215" t="s">
        <v>124</v>
      </c>
      <c r="E129" s="216" t="s">
        <v>135</v>
      </c>
      <c r="F129" s="217" t="s">
        <v>136</v>
      </c>
      <c r="G129" s="218" t="s">
        <v>127</v>
      </c>
      <c r="H129" s="219">
        <v>107</v>
      </c>
      <c r="I129" s="220"/>
      <c r="J129" s="221">
        <f>ROUND(I129*H129,2)</f>
        <v>0</v>
      </c>
      <c r="K129" s="217" t="s">
        <v>128</v>
      </c>
      <c r="L129" s="41"/>
      <c r="M129" s="222" t="s">
        <v>1</v>
      </c>
      <c r="N129" s="223" t="s">
        <v>38</v>
      </c>
      <c r="O129" s="88"/>
      <c r="P129" s="224">
        <f>O129*H129</f>
        <v>0</v>
      </c>
      <c r="Q129" s="224">
        <v>0</v>
      </c>
      <c r="R129" s="224">
        <f>Q129*H129</f>
        <v>0</v>
      </c>
      <c r="S129" s="224">
        <v>0.32500000000000001</v>
      </c>
      <c r="T129" s="225">
        <f>S129*H129</f>
        <v>34.774999999999999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129</v>
      </c>
      <c r="AT129" s="226" t="s">
        <v>124</v>
      </c>
      <c r="AU129" s="226" t="s">
        <v>82</v>
      </c>
      <c r="AY129" s="14" t="s">
        <v>122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78</v>
      </c>
      <c r="BK129" s="227">
        <f>ROUND(I129*H129,2)</f>
        <v>0</v>
      </c>
      <c r="BL129" s="14" t="s">
        <v>129</v>
      </c>
      <c r="BM129" s="226" t="s">
        <v>137</v>
      </c>
    </row>
    <row r="130" s="2" customFormat="1" ht="16.5" customHeight="1">
      <c r="A130" s="35"/>
      <c r="B130" s="36"/>
      <c r="C130" s="215" t="s">
        <v>129</v>
      </c>
      <c r="D130" s="215" t="s">
        <v>124</v>
      </c>
      <c r="E130" s="216" t="s">
        <v>138</v>
      </c>
      <c r="F130" s="217" t="s">
        <v>139</v>
      </c>
      <c r="G130" s="218" t="s">
        <v>140</v>
      </c>
      <c r="H130" s="219">
        <v>50</v>
      </c>
      <c r="I130" s="220"/>
      <c r="J130" s="221">
        <f>ROUND(I130*H130,2)</f>
        <v>0</v>
      </c>
      <c r="K130" s="217" t="s">
        <v>128</v>
      </c>
      <c r="L130" s="41"/>
      <c r="M130" s="222" t="s">
        <v>1</v>
      </c>
      <c r="N130" s="223" t="s">
        <v>38</v>
      </c>
      <c r="O130" s="88"/>
      <c r="P130" s="224">
        <f>O130*H130</f>
        <v>0</v>
      </c>
      <c r="Q130" s="224">
        <v>0.00719295</v>
      </c>
      <c r="R130" s="224">
        <f>Q130*H130</f>
        <v>0.35964750000000001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129</v>
      </c>
      <c r="AT130" s="226" t="s">
        <v>124</v>
      </c>
      <c r="AU130" s="226" t="s">
        <v>82</v>
      </c>
      <c r="AY130" s="14" t="s">
        <v>122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78</v>
      </c>
      <c r="BK130" s="227">
        <f>ROUND(I130*H130,2)</f>
        <v>0</v>
      </c>
      <c r="BL130" s="14" t="s">
        <v>129</v>
      </c>
      <c r="BM130" s="226" t="s">
        <v>141</v>
      </c>
    </row>
    <row r="131" s="2" customFormat="1" ht="24.15" customHeight="1">
      <c r="A131" s="35"/>
      <c r="B131" s="36"/>
      <c r="C131" s="215" t="s">
        <v>142</v>
      </c>
      <c r="D131" s="215" t="s">
        <v>124</v>
      </c>
      <c r="E131" s="216" t="s">
        <v>143</v>
      </c>
      <c r="F131" s="217" t="s">
        <v>144</v>
      </c>
      <c r="G131" s="218" t="s">
        <v>145</v>
      </c>
      <c r="H131" s="219">
        <v>80</v>
      </c>
      <c r="I131" s="220"/>
      <c r="J131" s="221">
        <f>ROUND(I131*H131,2)</f>
        <v>0</v>
      </c>
      <c r="K131" s="217" t="s">
        <v>128</v>
      </c>
      <c r="L131" s="41"/>
      <c r="M131" s="222" t="s">
        <v>1</v>
      </c>
      <c r="N131" s="223" t="s">
        <v>38</v>
      </c>
      <c r="O131" s="88"/>
      <c r="P131" s="224">
        <f>O131*H131</f>
        <v>0</v>
      </c>
      <c r="Q131" s="224">
        <v>3.2634E-05</v>
      </c>
      <c r="R131" s="224">
        <f>Q131*H131</f>
        <v>0.00261072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129</v>
      </c>
      <c r="AT131" s="226" t="s">
        <v>124</v>
      </c>
      <c r="AU131" s="226" t="s">
        <v>82</v>
      </c>
      <c r="AY131" s="14" t="s">
        <v>122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78</v>
      </c>
      <c r="BK131" s="227">
        <f>ROUND(I131*H131,2)</f>
        <v>0</v>
      </c>
      <c r="BL131" s="14" t="s">
        <v>129</v>
      </c>
      <c r="BM131" s="226" t="s">
        <v>146</v>
      </c>
    </row>
    <row r="132" s="2" customFormat="1" ht="24.15" customHeight="1">
      <c r="A132" s="35"/>
      <c r="B132" s="36"/>
      <c r="C132" s="215" t="s">
        <v>147</v>
      </c>
      <c r="D132" s="215" t="s">
        <v>124</v>
      </c>
      <c r="E132" s="216" t="s">
        <v>148</v>
      </c>
      <c r="F132" s="217" t="s">
        <v>149</v>
      </c>
      <c r="G132" s="218" t="s">
        <v>150</v>
      </c>
      <c r="H132" s="219">
        <v>20</v>
      </c>
      <c r="I132" s="220"/>
      <c r="J132" s="221">
        <f>ROUND(I132*H132,2)</f>
        <v>0</v>
      </c>
      <c r="K132" s="217" t="s">
        <v>128</v>
      </c>
      <c r="L132" s="41"/>
      <c r="M132" s="222" t="s">
        <v>1</v>
      </c>
      <c r="N132" s="223" t="s">
        <v>38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129</v>
      </c>
      <c r="AT132" s="226" t="s">
        <v>124</v>
      </c>
      <c r="AU132" s="226" t="s">
        <v>82</v>
      </c>
      <c r="AY132" s="14" t="s">
        <v>122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78</v>
      </c>
      <c r="BK132" s="227">
        <f>ROUND(I132*H132,2)</f>
        <v>0</v>
      </c>
      <c r="BL132" s="14" t="s">
        <v>129</v>
      </c>
      <c r="BM132" s="226" t="s">
        <v>151</v>
      </c>
    </row>
    <row r="133" s="2" customFormat="1" ht="24.15" customHeight="1">
      <c r="A133" s="35"/>
      <c r="B133" s="36"/>
      <c r="C133" s="215" t="s">
        <v>152</v>
      </c>
      <c r="D133" s="215" t="s">
        <v>124</v>
      </c>
      <c r="E133" s="216" t="s">
        <v>153</v>
      </c>
      <c r="F133" s="217" t="s">
        <v>154</v>
      </c>
      <c r="G133" s="218" t="s">
        <v>155</v>
      </c>
      <c r="H133" s="219">
        <v>16.875</v>
      </c>
      <c r="I133" s="220"/>
      <c r="J133" s="221">
        <f>ROUND(I133*H133,2)</f>
        <v>0</v>
      </c>
      <c r="K133" s="217" t="s">
        <v>128</v>
      </c>
      <c r="L133" s="41"/>
      <c r="M133" s="222" t="s">
        <v>1</v>
      </c>
      <c r="N133" s="223" t="s">
        <v>38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129</v>
      </c>
      <c r="AT133" s="226" t="s">
        <v>124</v>
      </c>
      <c r="AU133" s="226" t="s">
        <v>82</v>
      </c>
      <c r="AY133" s="14" t="s">
        <v>122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78</v>
      </c>
      <c r="BK133" s="227">
        <f>ROUND(I133*H133,2)</f>
        <v>0</v>
      </c>
      <c r="BL133" s="14" t="s">
        <v>129</v>
      </c>
      <c r="BM133" s="226" t="s">
        <v>156</v>
      </c>
    </row>
    <row r="134" s="2" customFormat="1" ht="33" customHeight="1">
      <c r="A134" s="35"/>
      <c r="B134" s="36"/>
      <c r="C134" s="215" t="s">
        <v>157</v>
      </c>
      <c r="D134" s="215" t="s">
        <v>124</v>
      </c>
      <c r="E134" s="216" t="s">
        <v>158</v>
      </c>
      <c r="F134" s="217" t="s">
        <v>159</v>
      </c>
      <c r="G134" s="218" t="s">
        <v>155</v>
      </c>
      <c r="H134" s="219">
        <v>16.875</v>
      </c>
      <c r="I134" s="220"/>
      <c r="J134" s="221">
        <f>ROUND(I134*H134,2)</f>
        <v>0</v>
      </c>
      <c r="K134" s="217" t="s">
        <v>128</v>
      </c>
      <c r="L134" s="41"/>
      <c r="M134" s="222" t="s">
        <v>1</v>
      </c>
      <c r="N134" s="223" t="s">
        <v>38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129</v>
      </c>
      <c r="AT134" s="226" t="s">
        <v>124</v>
      </c>
      <c r="AU134" s="226" t="s">
        <v>82</v>
      </c>
      <c r="AY134" s="14" t="s">
        <v>122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78</v>
      </c>
      <c r="BK134" s="227">
        <f>ROUND(I134*H134,2)</f>
        <v>0</v>
      </c>
      <c r="BL134" s="14" t="s">
        <v>129</v>
      </c>
      <c r="BM134" s="226" t="s">
        <v>160</v>
      </c>
    </row>
    <row r="135" s="2" customFormat="1" ht="33" customHeight="1">
      <c r="A135" s="35"/>
      <c r="B135" s="36"/>
      <c r="C135" s="215" t="s">
        <v>161</v>
      </c>
      <c r="D135" s="215" t="s">
        <v>124</v>
      </c>
      <c r="E135" s="216" t="s">
        <v>162</v>
      </c>
      <c r="F135" s="217" t="s">
        <v>163</v>
      </c>
      <c r="G135" s="218" t="s">
        <v>155</v>
      </c>
      <c r="H135" s="219">
        <v>12.35</v>
      </c>
      <c r="I135" s="220"/>
      <c r="J135" s="221">
        <f>ROUND(I135*H135,2)</f>
        <v>0</v>
      </c>
      <c r="K135" s="217" t="s">
        <v>128</v>
      </c>
      <c r="L135" s="41"/>
      <c r="M135" s="222" t="s">
        <v>1</v>
      </c>
      <c r="N135" s="223" t="s">
        <v>38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129</v>
      </c>
      <c r="AT135" s="226" t="s">
        <v>124</v>
      </c>
      <c r="AU135" s="226" t="s">
        <v>82</v>
      </c>
      <c r="AY135" s="14" t="s">
        <v>122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78</v>
      </c>
      <c r="BK135" s="227">
        <f>ROUND(I135*H135,2)</f>
        <v>0</v>
      </c>
      <c r="BL135" s="14" t="s">
        <v>129</v>
      </c>
      <c r="BM135" s="226" t="s">
        <v>164</v>
      </c>
    </row>
    <row r="136" s="2" customFormat="1" ht="33" customHeight="1">
      <c r="A136" s="35"/>
      <c r="B136" s="36"/>
      <c r="C136" s="215" t="s">
        <v>165</v>
      </c>
      <c r="D136" s="215" t="s">
        <v>124</v>
      </c>
      <c r="E136" s="216" t="s">
        <v>166</v>
      </c>
      <c r="F136" s="217" t="s">
        <v>167</v>
      </c>
      <c r="G136" s="218" t="s">
        <v>155</v>
      </c>
      <c r="H136" s="219">
        <v>12.35</v>
      </c>
      <c r="I136" s="220"/>
      <c r="J136" s="221">
        <f>ROUND(I136*H136,2)</f>
        <v>0</v>
      </c>
      <c r="K136" s="217" t="s">
        <v>128</v>
      </c>
      <c r="L136" s="41"/>
      <c r="M136" s="222" t="s">
        <v>1</v>
      </c>
      <c r="N136" s="223" t="s">
        <v>38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129</v>
      </c>
      <c r="AT136" s="226" t="s">
        <v>124</v>
      </c>
      <c r="AU136" s="226" t="s">
        <v>82</v>
      </c>
      <c r="AY136" s="14" t="s">
        <v>122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78</v>
      </c>
      <c r="BK136" s="227">
        <f>ROUND(I136*H136,2)</f>
        <v>0</v>
      </c>
      <c r="BL136" s="14" t="s">
        <v>129</v>
      </c>
      <c r="BM136" s="226" t="s">
        <v>168</v>
      </c>
    </row>
    <row r="137" s="2" customFormat="1" ht="24.15" customHeight="1">
      <c r="A137" s="35"/>
      <c r="B137" s="36"/>
      <c r="C137" s="215" t="s">
        <v>169</v>
      </c>
      <c r="D137" s="215" t="s">
        <v>124</v>
      </c>
      <c r="E137" s="216" t="s">
        <v>170</v>
      </c>
      <c r="F137" s="217" t="s">
        <v>171</v>
      </c>
      <c r="G137" s="218" t="s">
        <v>127</v>
      </c>
      <c r="H137" s="219">
        <v>22.5</v>
      </c>
      <c r="I137" s="220"/>
      <c r="J137" s="221">
        <f>ROUND(I137*H137,2)</f>
        <v>0</v>
      </c>
      <c r="K137" s="217" t="s">
        <v>128</v>
      </c>
      <c r="L137" s="41"/>
      <c r="M137" s="222" t="s">
        <v>1</v>
      </c>
      <c r="N137" s="223" t="s">
        <v>38</v>
      </c>
      <c r="O137" s="88"/>
      <c r="P137" s="224">
        <f>O137*H137</f>
        <v>0</v>
      </c>
      <c r="Q137" s="224">
        <v>0.0062189200000000002</v>
      </c>
      <c r="R137" s="224">
        <f>Q137*H137</f>
        <v>0.13992570000000001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129</v>
      </c>
      <c r="AT137" s="226" t="s">
        <v>124</v>
      </c>
      <c r="AU137" s="226" t="s">
        <v>82</v>
      </c>
      <c r="AY137" s="14" t="s">
        <v>122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78</v>
      </c>
      <c r="BK137" s="227">
        <f>ROUND(I137*H137,2)</f>
        <v>0</v>
      </c>
      <c r="BL137" s="14" t="s">
        <v>129</v>
      </c>
      <c r="BM137" s="226" t="s">
        <v>172</v>
      </c>
    </row>
    <row r="138" s="2" customFormat="1" ht="24.15" customHeight="1">
      <c r="A138" s="35"/>
      <c r="B138" s="36"/>
      <c r="C138" s="215" t="s">
        <v>8</v>
      </c>
      <c r="D138" s="215" t="s">
        <v>124</v>
      </c>
      <c r="E138" s="216" t="s">
        <v>173</v>
      </c>
      <c r="F138" s="217" t="s">
        <v>174</v>
      </c>
      <c r="G138" s="218" t="s">
        <v>127</v>
      </c>
      <c r="H138" s="219">
        <v>22.5</v>
      </c>
      <c r="I138" s="220"/>
      <c r="J138" s="221">
        <f>ROUND(I138*H138,2)</f>
        <v>0</v>
      </c>
      <c r="K138" s="217" t="s">
        <v>128</v>
      </c>
      <c r="L138" s="41"/>
      <c r="M138" s="222" t="s">
        <v>1</v>
      </c>
      <c r="N138" s="223" t="s">
        <v>38</v>
      </c>
      <c r="O138" s="88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129</v>
      </c>
      <c r="AT138" s="226" t="s">
        <v>124</v>
      </c>
      <c r="AU138" s="226" t="s">
        <v>82</v>
      </c>
      <c r="AY138" s="14" t="s">
        <v>122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78</v>
      </c>
      <c r="BK138" s="227">
        <f>ROUND(I138*H138,2)</f>
        <v>0</v>
      </c>
      <c r="BL138" s="14" t="s">
        <v>129</v>
      </c>
      <c r="BM138" s="226" t="s">
        <v>175</v>
      </c>
    </row>
    <row r="139" s="2" customFormat="1" ht="16.5" customHeight="1">
      <c r="A139" s="35"/>
      <c r="B139" s="36"/>
      <c r="C139" s="228" t="s">
        <v>176</v>
      </c>
      <c r="D139" s="228" t="s">
        <v>177</v>
      </c>
      <c r="E139" s="229" t="s">
        <v>178</v>
      </c>
      <c r="F139" s="230" t="s">
        <v>179</v>
      </c>
      <c r="G139" s="231" t="s">
        <v>180</v>
      </c>
      <c r="H139" s="232">
        <v>2.25</v>
      </c>
      <c r="I139" s="233"/>
      <c r="J139" s="234">
        <f>ROUND(I139*H139,2)</f>
        <v>0</v>
      </c>
      <c r="K139" s="230" t="s">
        <v>128</v>
      </c>
      <c r="L139" s="235"/>
      <c r="M139" s="236" t="s">
        <v>1</v>
      </c>
      <c r="N139" s="237" t="s">
        <v>38</v>
      </c>
      <c r="O139" s="88"/>
      <c r="P139" s="224">
        <f>O139*H139</f>
        <v>0</v>
      </c>
      <c r="Q139" s="224">
        <v>1</v>
      </c>
      <c r="R139" s="224">
        <f>Q139*H139</f>
        <v>2.25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157</v>
      </c>
      <c r="AT139" s="226" t="s">
        <v>177</v>
      </c>
      <c r="AU139" s="226" t="s">
        <v>82</v>
      </c>
      <c r="AY139" s="14" t="s">
        <v>122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78</v>
      </c>
      <c r="BK139" s="227">
        <f>ROUND(I139*H139,2)</f>
        <v>0</v>
      </c>
      <c r="BL139" s="14" t="s">
        <v>129</v>
      </c>
      <c r="BM139" s="226" t="s">
        <v>181</v>
      </c>
    </row>
    <row r="140" s="2" customFormat="1" ht="21.75" customHeight="1">
      <c r="A140" s="35"/>
      <c r="B140" s="36"/>
      <c r="C140" s="215" t="s">
        <v>182</v>
      </c>
      <c r="D140" s="215" t="s">
        <v>124</v>
      </c>
      <c r="E140" s="216" t="s">
        <v>183</v>
      </c>
      <c r="F140" s="217" t="s">
        <v>184</v>
      </c>
      <c r="G140" s="218" t="s">
        <v>127</v>
      </c>
      <c r="H140" s="219">
        <v>57</v>
      </c>
      <c r="I140" s="220"/>
      <c r="J140" s="221">
        <f>ROUND(I140*H140,2)</f>
        <v>0</v>
      </c>
      <c r="K140" s="217" t="s">
        <v>128</v>
      </c>
      <c r="L140" s="41"/>
      <c r="M140" s="222" t="s">
        <v>1</v>
      </c>
      <c r="N140" s="223" t="s">
        <v>38</v>
      </c>
      <c r="O140" s="88"/>
      <c r="P140" s="224">
        <f>O140*H140</f>
        <v>0</v>
      </c>
      <c r="Q140" s="224">
        <v>0.00058135999999999995</v>
      </c>
      <c r="R140" s="224">
        <f>Q140*H140</f>
        <v>0.033137519999999997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129</v>
      </c>
      <c r="AT140" s="226" t="s">
        <v>124</v>
      </c>
      <c r="AU140" s="226" t="s">
        <v>82</v>
      </c>
      <c r="AY140" s="14" t="s">
        <v>122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78</v>
      </c>
      <c r="BK140" s="227">
        <f>ROUND(I140*H140,2)</f>
        <v>0</v>
      </c>
      <c r="BL140" s="14" t="s">
        <v>129</v>
      </c>
      <c r="BM140" s="226" t="s">
        <v>185</v>
      </c>
    </row>
    <row r="141" s="2" customFormat="1" ht="24.15" customHeight="1">
      <c r="A141" s="35"/>
      <c r="B141" s="36"/>
      <c r="C141" s="215" t="s">
        <v>186</v>
      </c>
      <c r="D141" s="215" t="s">
        <v>124</v>
      </c>
      <c r="E141" s="216" t="s">
        <v>187</v>
      </c>
      <c r="F141" s="217" t="s">
        <v>188</v>
      </c>
      <c r="G141" s="218" t="s">
        <v>127</v>
      </c>
      <c r="H141" s="219">
        <v>26.25</v>
      </c>
      <c r="I141" s="220"/>
      <c r="J141" s="221">
        <f>ROUND(I141*H141,2)</f>
        <v>0</v>
      </c>
      <c r="K141" s="217" t="s">
        <v>128</v>
      </c>
      <c r="L141" s="41"/>
      <c r="M141" s="222" t="s">
        <v>1</v>
      </c>
      <c r="N141" s="223" t="s">
        <v>38</v>
      </c>
      <c r="O141" s="88"/>
      <c r="P141" s="224">
        <f>O141*H141</f>
        <v>0</v>
      </c>
      <c r="Q141" s="224">
        <v>0.00063817599999999996</v>
      </c>
      <c r="R141" s="224">
        <f>Q141*H141</f>
        <v>0.016752119999999999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129</v>
      </c>
      <c r="AT141" s="226" t="s">
        <v>124</v>
      </c>
      <c r="AU141" s="226" t="s">
        <v>82</v>
      </c>
      <c r="AY141" s="14" t="s">
        <v>122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78</v>
      </c>
      <c r="BK141" s="227">
        <f>ROUND(I141*H141,2)</f>
        <v>0</v>
      </c>
      <c r="BL141" s="14" t="s">
        <v>129</v>
      </c>
      <c r="BM141" s="226" t="s">
        <v>189</v>
      </c>
    </row>
    <row r="142" s="2" customFormat="1" ht="21.75" customHeight="1">
      <c r="A142" s="35"/>
      <c r="B142" s="36"/>
      <c r="C142" s="215" t="s">
        <v>190</v>
      </c>
      <c r="D142" s="215" t="s">
        <v>124</v>
      </c>
      <c r="E142" s="216" t="s">
        <v>191</v>
      </c>
      <c r="F142" s="217" t="s">
        <v>192</v>
      </c>
      <c r="G142" s="218" t="s">
        <v>127</v>
      </c>
      <c r="H142" s="219">
        <v>57</v>
      </c>
      <c r="I142" s="220"/>
      <c r="J142" s="221">
        <f>ROUND(I142*H142,2)</f>
        <v>0</v>
      </c>
      <c r="K142" s="217" t="s">
        <v>128</v>
      </c>
      <c r="L142" s="41"/>
      <c r="M142" s="222" t="s">
        <v>1</v>
      </c>
      <c r="N142" s="223" t="s">
        <v>38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129</v>
      </c>
      <c r="AT142" s="226" t="s">
        <v>124</v>
      </c>
      <c r="AU142" s="226" t="s">
        <v>82</v>
      </c>
      <c r="AY142" s="14" t="s">
        <v>122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78</v>
      </c>
      <c r="BK142" s="227">
        <f>ROUND(I142*H142,2)</f>
        <v>0</v>
      </c>
      <c r="BL142" s="14" t="s">
        <v>129</v>
      </c>
      <c r="BM142" s="226" t="s">
        <v>193</v>
      </c>
    </row>
    <row r="143" s="2" customFormat="1" ht="24.15" customHeight="1">
      <c r="A143" s="35"/>
      <c r="B143" s="36"/>
      <c r="C143" s="215" t="s">
        <v>194</v>
      </c>
      <c r="D143" s="215" t="s">
        <v>124</v>
      </c>
      <c r="E143" s="216" t="s">
        <v>195</v>
      </c>
      <c r="F143" s="217" t="s">
        <v>196</v>
      </c>
      <c r="G143" s="218" t="s">
        <v>127</v>
      </c>
      <c r="H143" s="219">
        <v>26.25</v>
      </c>
      <c r="I143" s="220"/>
      <c r="J143" s="221">
        <f>ROUND(I143*H143,2)</f>
        <v>0</v>
      </c>
      <c r="K143" s="217" t="s">
        <v>128</v>
      </c>
      <c r="L143" s="41"/>
      <c r="M143" s="222" t="s">
        <v>1</v>
      </c>
      <c r="N143" s="223" t="s">
        <v>38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129</v>
      </c>
      <c r="AT143" s="226" t="s">
        <v>124</v>
      </c>
      <c r="AU143" s="226" t="s">
        <v>82</v>
      </c>
      <c r="AY143" s="14" t="s">
        <v>122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78</v>
      </c>
      <c r="BK143" s="227">
        <f>ROUND(I143*H143,2)</f>
        <v>0</v>
      </c>
      <c r="BL143" s="14" t="s">
        <v>129</v>
      </c>
      <c r="BM143" s="226" t="s">
        <v>197</v>
      </c>
    </row>
    <row r="144" s="2" customFormat="1" ht="37.8" customHeight="1">
      <c r="A144" s="35"/>
      <c r="B144" s="36"/>
      <c r="C144" s="215" t="s">
        <v>198</v>
      </c>
      <c r="D144" s="215" t="s">
        <v>124</v>
      </c>
      <c r="E144" s="216" t="s">
        <v>199</v>
      </c>
      <c r="F144" s="217" t="s">
        <v>200</v>
      </c>
      <c r="G144" s="218" t="s">
        <v>155</v>
      </c>
      <c r="H144" s="219">
        <v>29.225000000000001</v>
      </c>
      <c r="I144" s="220"/>
      <c r="J144" s="221">
        <f>ROUND(I144*H144,2)</f>
        <v>0</v>
      </c>
      <c r="K144" s="217" t="s">
        <v>128</v>
      </c>
      <c r="L144" s="41"/>
      <c r="M144" s="222" t="s">
        <v>1</v>
      </c>
      <c r="N144" s="223" t="s">
        <v>38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129</v>
      </c>
      <c r="AT144" s="226" t="s">
        <v>124</v>
      </c>
      <c r="AU144" s="226" t="s">
        <v>82</v>
      </c>
      <c r="AY144" s="14" t="s">
        <v>122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78</v>
      </c>
      <c r="BK144" s="227">
        <f>ROUND(I144*H144,2)</f>
        <v>0</v>
      </c>
      <c r="BL144" s="14" t="s">
        <v>129</v>
      </c>
      <c r="BM144" s="226" t="s">
        <v>201</v>
      </c>
    </row>
    <row r="145" s="2" customFormat="1" ht="37.8" customHeight="1">
      <c r="A145" s="35"/>
      <c r="B145" s="36"/>
      <c r="C145" s="215" t="s">
        <v>202</v>
      </c>
      <c r="D145" s="215" t="s">
        <v>124</v>
      </c>
      <c r="E145" s="216" t="s">
        <v>203</v>
      </c>
      <c r="F145" s="217" t="s">
        <v>204</v>
      </c>
      <c r="G145" s="218" t="s">
        <v>155</v>
      </c>
      <c r="H145" s="219">
        <v>29.225000000000001</v>
      </c>
      <c r="I145" s="220"/>
      <c r="J145" s="221">
        <f>ROUND(I145*H145,2)</f>
        <v>0</v>
      </c>
      <c r="K145" s="217" t="s">
        <v>128</v>
      </c>
      <c r="L145" s="41"/>
      <c r="M145" s="222" t="s">
        <v>1</v>
      </c>
      <c r="N145" s="223" t="s">
        <v>38</v>
      </c>
      <c r="O145" s="88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129</v>
      </c>
      <c r="AT145" s="226" t="s">
        <v>124</v>
      </c>
      <c r="AU145" s="226" t="s">
        <v>82</v>
      </c>
      <c r="AY145" s="14" t="s">
        <v>122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78</v>
      </c>
      <c r="BK145" s="227">
        <f>ROUND(I145*H145,2)</f>
        <v>0</v>
      </c>
      <c r="BL145" s="14" t="s">
        <v>129</v>
      </c>
      <c r="BM145" s="226" t="s">
        <v>205</v>
      </c>
    </row>
    <row r="146" s="2" customFormat="1" ht="24.15" customHeight="1">
      <c r="A146" s="35"/>
      <c r="B146" s="36"/>
      <c r="C146" s="215" t="s">
        <v>206</v>
      </c>
      <c r="D146" s="215" t="s">
        <v>124</v>
      </c>
      <c r="E146" s="216" t="s">
        <v>207</v>
      </c>
      <c r="F146" s="217" t="s">
        <v>208</v>
      </c>
      <c r="G146" s="218" t="s">
        <v>180</v>
      </c>
      <c r="H146" s="219">
        <v>105.20999999999999</v>
      </c>
      <c r="I146" s="220"/>
      <c r="J146" s="221">
        <f>ROUND(I146*H146,2)</f>
        <v>0</v>
      </c>
      <c r="K146" s="217" t="s">
        <v>128</v>
      </c>
      <c r="L146" s="41"/>
      <c r="M146" s="222" t="s">
        <v>1</v>
      </c>
      <c r="N146" s="223" t="s">
        <v>38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129</v>
      </c>
      <c r="AT146" s="226" t="s">
        <v>124</v>
      </c>
      <c r="AU146" s="226" t="s">
        <v>82</v>
      </c>
      <c r="AY146" s="14" t="s">
        <v>122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78</v>
      </c>
      <c r="BK146" s="227">
        <f>ROUND(I146*H146,2)</f>
        <v>0</v>
      </c>
      <c r="BL146" s="14" t="s">
        <v>129</v>
      </c>
      <c r="BM146" s="226" t="s">
        <v>209</v>
      </c>
    </row>
    <row r="147" s="2" customFormat="1" ht="16.5" customHeight="1">
      <c r="A147" s="35"/>
      <c r="B147" s="36"/>
      <c r="C147" s="215" t="s">
        <v>7</v>
      </c>
      <c r="D147" s="215" t="s">
        <v>124</v>
      </c>
      <c r="E147" s="216" t="s">
        <v>210</v>
      </c>
      <c r="F147" s="217" t="s">
        <v>211</v>
      </c>
      <c r="G147" s="218" t="s">
        <v>155</v>
      </c>
      <c r="H147" s="219">
        <v>58.450000000000003</v>
      </c>
      <c r="I147" s="220"/>
      <c r="J147" s="221">
        <f>ROUND(I147*H147,2)</f>
        <v>0</v>
      </c>
      <c r="K147" s="217" t="s">
        <v>128</v>
      </c>
      <c r="L147" s="41"/>
      <c r="M147" s="222" t="s">
        <v>1</v>
      </c>
      <c r="N147" s="223" t="s">
        <v>38</v>
      </c>
      <c r="O147" s="88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129</v>
      </c>
      <c r="AT147" s="226" t="s">
        <v>124</v>
      </c>
      <c r="AU147" s="226" t="s">
        <v>82</v>
      </c>
      <c r="AY147" s="14" t="s">
        <v>122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78</v>
      </c>
      <c r="BK147" s="227">
        <f>ROUND(I147*H147,2)</f>
        <v>0</v>
      </c>
      <c r="BL147" s="14" t="s">
        <v>129</v>
      </c>
      <c r="BM147" s="226" t="s">
        <v>212</v>
      </c>
    </row>
    <row r="148" s="2" customFormat="1" ht="24.15" customHeight="1">
      <c r="A148" s="35"/>
      <c r="B148" s="36"/>
      <c r="C148" s="215" t="s">
        <v>213</v>
      </c>
      <c r="D148" s="215" t="s">
        <v>124</v>
      </c>
      <c r="E148" s="216" t="s">
        <v>214</v>
      </c>
      <c r="F148" s="217" t="s">
        <v>215</v>
      </c>
      <c r="G148" s="218" t="s">
        <v>155</v>
      </c>
      <c r="H148" s="219">
        <v>2.7770000000000001</v>
      </c>
      <c r="I148" s="220"/>
      <c r="J148" s="221">
        <f>ROUND(I148*H148,2)</f>
        <v>0</v>
      </c>
      <c r="K148" s="217" t="s">
        <v>128</v>
      </c>
      <c r="L148" s="41"/>
      <c r="M148" s="222" t="s">
        <v>1</v>
      </c>
      <c r="N148" s="223" t="s">
        <v>38</v>
      </c>
      <c r="O148" s="88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129</v>
      </c>
      <c r="AT148" s="226" t="s">
        <v>124</v>
      </c>
      <c r="AU148" s="226" t="s">
        <v>82</v>
      </c>
      <c r="AY148" s="14" t="s">
        <v>122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78</v>
      </c>
      <c r="BK148" s="227">
        <f>ROUND(I148*H148,2)</f>
        <v>0</v>
      </c>
      <c r="BL148" s="14" t="s">
        <v>129</v>
      </c>
      <c r="BM148" s="226" t="s">
        <v>216</v>
      </c>
    </row>
    <row r="149" s="2" customFormat="1" ht="16.5" customHeight="1">
      <c r="A149" s="35"/>
      <c r="B149" s="36"/>
      <c r="C149" s="228" t="s">
        <v>217</v>
      </c>
      <c r="D149" s="228" t="s">
        <v>177</v>
      </c>
      <c r="E149" s="229" t="s">
        <v>218</v>
      </c>
      <c r="F149" s="230" t="s">
        <v>219</v>
      </c>
      <c r="G149" s="231" t="s">
        <v>180</v>
      </c>
      <c r="H149" s="232">
        <v>4.9859999999999998</v>
      </c>
      <c r="I149" s="233"/>
      <c r="J149" s="234">
        <f>ROUND(I149*H149,2)</f>
        <v>0</v>
      </c>
      <c r="K149" s="230" t="s">
        <v>128</v>
      </c>
      <c r="L149" s="235"/>
      <c r="M149" s="236" t="s">
        <v>1</v>
      </c>
      <c r="N149" s="237" t="s">
        <v>38</v>
      </c>
      <c r="O149" s="88"/>
      <c r="P149" s="224">
        <f>O149*H149</f>
        <v>0</v>
      </c>
      <c r="Q149" s="224">
        <v>1</v>
      </c>
      <c r="R149" s="224">
        <f>Q149*H149</f>
        <v>4.9859999999999998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157</v>
      </c>
      <c r="AT149" s="226" t="s">
        <v>177</v>
      </c>
      <c r="AU149" s="226" t="s">
        <v>82</v>
      </c>
      <c r="AY149" s="14" t="s">
        <v>122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78</v>
      </c>
      <c r="BK149" s="227">
        <f>ROUND(I149*H149,2)</f>
        <v>0</v>
      </c>
      <c r="BL149" s="14" t="s">
        <v>129</v>
      </c>
      <c r="BM149" s="226" t="s">
        <v>220</v>
      </c>
    </row>
    <row r="150" s="2" customFormat="1" ht="24.15" customHeight="1">
      <c r="A150" s="35"/>
      <c r="B150" s="36"/>
      <c r="C150" s="215" t="s">
        <v>221</v>
      </c>
      <c r="D150" s="215" t="s">
        <v>124</v>
      </c>
      <c r="E150" s="216" t="s">
        <v>222</v>
      </c>
      <c r="F150" s="217" t="s">
        <v>223</v>
      </c>
      <c r="G150" s="218" t="s">
        <v>155</v>
      </c>
      <c r="H150" s="219">
        <v>37.450000000000003</v>
      </c>
      <c r="I150" s="220"/>
      <c r="J150" s="221">
        <f>ROUND(I150*H150,2)</f>
        <v>0</v>
      </c>
      <c r="K150" s="217" t="s">
        <v>128</v>
      </c>
      <c r="L150" s="41"/>
      <c r="M150" s="222" t="s">
        <v>1</v>
      </c>
      <c r="N150" s="223" t="s">
        <v>38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129</v>
      </c>
      <c r="AT150" s="226" t="s">
        <v>124</v>
      </c>
      <c r="AU150" s="226" t="s">
        <v>82</v>
      </c>
      <c r="AY150" s="14" t="s">
        <v>122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78</v>
      </c>
      <c r="BK150" s="227">
        <f>ROUND(I150*H150,2)</f>
        <v>0</v>
      </c>
      <c r="BL150" s="14" t="s">
        <v>129</v>
      </c>
      <c r="BM150" s="226" t="s">
        <v>224</v>
      </c>
    </row>
    <row r="151" s="2" customFormat="1" ht="16.5" customHeight="1">
      <c r="A151" s="35"/>
      <c r="B151" s="36"/>
      <c r="C151" s="228" t="s">
        <v>225</v>
      </c>
      <c r="D151" s="228" t="s">
        <v>177</v>
      </c>
      <c r="E151" s="229" t="s">
        <v>226</v>
      </c>
      <c r="F151" s="230" t="s">
        <v>227</v>
      </c>
      <c r="G151" s="231" t="s">
        <v>180</v>
      </c>
      <c r="H151" s="232">
        <v>67.409999999999997</v>
      </c>
      <c r="I151" s="233"/>
      <c r="J151" s="234">
        <f>ROUND(I151*H151,2)</f>
        <v>0</v>
      </c>
      <c r="K151" s="230" t="s">
        <v>128</v>
      </c>
      <c r="L151" s="235"/>
      <c r="M151" s="236" t="s">
        <v>1</v>
      </c>
      <c r="N151" s="237" t="s">
        <v>38</v>
      </c>
      <c r="O151" s="88"/>
      <c r="P151" s="224">
        <f>O151*H151</f>
        <v>0</v>
      </c>
      <c r="Q151" s="224">
        <v>1</v>
      </c>
      <c r="R151" s="224">
        <f>Q151*H151</f>
        <v>67.409999999999997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157</v>
      </c>
      <c r="AT151" s="226" t="s">
        <v>177</v>
      </c>
      <c r="AU151" s="226" t="s">
        <v>82</v>
      </c>
      <c r="AY151" s="14" t="s">
        <v>122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78</v>
      </c>
      <c r="BK151" s="227">
        <f>ROUND(I151*H151,2)</f>
        <v>0</v>
      </c>
      <c r="BL151" s="14" t="s">
        <v>129</v>
      </c>
      <c r="BM151" s="226" t="s">
        <v>228</v>
      </c>
    </row>
    <row r="152" s="12" customFormat="1" ht="22.8" customHeight="1">
      <c r="A152" s="12"/>
      <c r="B152" s="199"/>
      <c r="C152" s="200"/>
      <c r="D152" s="201" t="s">
        <v>72</v>
      </c>
      <c r="E152" s="213" t="s">
        <v>129</v>
      </c>
      <c r="F152" s="213" t="s">
        <v>229</v>
      </c>
      <c r="G152" s="200"/>
      <c r="H152" s="200"/>
      <c r="I152" s="203"/>
      <c r="J152" s="214">
        <f>BK152</f>
        <v>0</v>
      </c>
      <c r="K152" s="200"/>
      <c r="L152" s="205"/>
      <c r="M152" s="206"/>
      <c r="N152" s="207"/>
      <c r="O152" s="207"/>
      <c r="P152" s="208">
        <f>SUM(P153:P155)</f>
        <v>0</v>
      </c>
      <c r="Q152" s="207"/>
      <c r="R152" s="208">
        <f>SUM(R153:R155)</f>
        <v>0</v>
      </c>
      <c r="S152" s="207"/>
      <c r="T152" s="209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0" t="s">
        <v>78</v>
      </c>
      <c r="AT152" s="211" t="s">
        <v>72</v>
      </c>
      <c r="AU152" s="211" t="s">
        <v>78</v>
      </c>
      <c r="AY152" s="210" t="s">
        <v>122</v>
      </c>
      <c r="BK152" s="212">
        <f>SUM(BK153:BK155)</f>
        <v>0</v>
      </c>
    </row>
    <row r="153" s="2" customFormat="1" ht="16.5" customHeight="1">
      <c r="A153" s="35"/>
      <c r="B153" s="36"/>
      <c r="C153" s="215" t="s">
        <v>230</v>
      </c>
      <c r="D153" s="215" t="s">
        <v>124</v>
      </c>
      <c r="E153" s="216" t="s">
        <v>231</v>
      </c>
      <c r="F153" s="217" t="s">
        <v>232</v>
      </c>
      <c r="G153" s="218" t="s">
        <v>155</v>
      </c>
      <c r="H153" s="219">
        <v>0.90000000000000002</v>
      </c>
      <c r="I153" s="220"/>
      <c r="J153" s="221">
        <f>ROUND(I153*H153,2)</f>
        <v>0</v>
      </c>
      <c r="K153" s="217" t="s">
        <v>128</v>
      </c>
      <c r="L153" s="41"/>
      <c r="M153" s="222" t="s">
        <v>1</v>
      </c>
      <c r="N153" s="223" t="s">
        <v>38</v>
      </c>
      <c r="O153" s="88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129</v>
      </c>
      <c r="AT153" s="226" t="s">
        <v>124</v>
      </c>
      <c r="AU153" s="226" t="s">
        <v>82</v>
      </c>
      <c r="AY153" s="14" t="s">
        <v>122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78</v>
      </c>
      <c r="BK153" s="227">
        <f>ROUND(I153*H153,2)</f>
        <v>0</v>
      </c>
      <c r="BL153" s="14" t="s">
        <v>129</v>
      </c>
      <c r="BM153" s="226" t="s">
        <v>233</v>
      </c>
    </row>
    <row r="154" s="2" customFormat="1" ht="24.15" customHeight="1">
      <c r="A154" s="35"/>
      <c r="B154" s="36"/>
      <c r="C154" s="215" t="s">
        <v>234</v>
      </c>
      <c r="D154" s="215" t="s">
        <v>124</v>
      </c>
      <c r="E154" s="216" t="s">
        <v>235</v>
      </c>
      <c r="F154" s="217" t="s">
        <v>236</v>
      </c>
      <c r="G154" s="218" t="s">
        <v>155</v>
      </c>
      <c r="H154" s="219">
        <v>10.699999999999999</v>
      </c>
      <c r="I154" s="220"/>
      <c r="J154" s="221">
        <f>ROUND(I154*H154,2)</f>
        <v>0</v>
      </c>
      <c r="K154" s="217" t="s">
        <v>128</v>
      </c>
      <c r="L154" s="41"/>
      <c r="M154" s="222" t="s">
        <v>1</v>
      </c>
      <c r="N154" s="223" t="s">
        <v>38</v>
      </c>
      <c r="O154" s="88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129</v>
      </c>
      <c r="AT154" s="226" t="s">
        <v>124</v>
      </c>
      <c r="AU154" s="226" t="s">
        <v>82</v>
      </c>
      <c r="AY154" s="14" t="s">
        <v>122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78</v>
      </c>
      <c r="BK154" s="227">
        <f>ROUND(I154*H154,2)</f>
        <v>0</v>
      </c>
      <c r="BL154" s="14" t="s">
        <v>129</v>
      </c>
      <c r="BM154" s="226" t="s">
        <v>237</v>
      </c>
    </row>
    <row r="155" s="2" customFormat="1" ht="33" customHeight="1">
      <c r="A155" s="35"/>
      <c r="B155" s="36"/>
      <c r="C155" s="215" t="s">
        <v>238</v>
      </c>
      <c r="D155" s="215" t="s">
        <v>124</v>
      </c>
      <c r="E155" s="216" t="s">
        <v>239</v>
      </c>
      <c r="F155" s="217" t="s">
        <v>240</v>
      </c>
      <c r="G155" s="218" t="s">
        <v>155</v>
      </c>
      <c r="H155" s="219">
        <v>1.3500000000000001</v>
      </c>
      <c r="I155" s="220"/>
      <c r="J155" s="221">
        <f>ROUND(I155*H155,2)</f>
        <v>0</v>
      </c>
      <c r="K155" s="217" t="s">
        <v>128</v>
      </c>
      <c r="L155" s="41"/>
      <c r="M155" s="222" t="s">
        <v>1</v>
      </c>
      <c r="N155" s="223" t="s">
        <v>38</v>
      </c>
      <c r="O155" s="88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129</v>
      </c>
      <c r="AT155" s="226" t="s">
        <v>124</v>
      </c>
      <c r="AU155" s="226" t="s">
        <v>82</v>
      </c>
      <c r="AY155" s="14" t="s">
        <v>122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78</v>
      </c>
      <c r="BK155" s="227">
        <f>ROUND(I155*H155,2)</f>
        <v>0</v>
      </c>
      <c r="BL155" s="14" t="s">
        <v>129</v>
      </c>
      <c r="BM155" s="226" t="s">
        <v>241</v>
      </c>
    </row>
    <row r="156" s="12" customFormat="1" ht="22.8" customHeight="1">
      <c r="A156" s="12"/>
      <c r="B156" s="199"/>
      <c r="C156" s="200"/>
      <c r="D156" s="201" t="s">
        <v>72</v>
      </c>
      <c r="E156" s="213" t="s">
        <v>142</v>
      </c>
      <c r="F156" s="213" t="s">
        <v>242</v>
      </c>
      <c r="G156" s="200"/>
      <c r="H156" s="200"/>
      <c r="I156" s="203"/>
      <c r="J156" s="214">
        <f>BK156</f>
        <v>0</v>
      </c>
      <c r="K156" s="200"/>
      <c r="L156" s="205"/>
      <c r="M156" s="206"/>
      <c r="N156" s="207"/>
      <c r="O156" s="207"/>
      <c r="P156" s="208">
        <f>SUM(P157:P160)</f>
        <v>0</v>
      </c>
      <c r="Q156" s="207"/>
      <c r="R156" s="208">
        <f>SUM(R157:R160)</f>
        <v>112.34518499999999</v>
      </c>
      <c r="S156" s="207"/>
      <c r="T156" s="209">
        <f>SUM(T157:T160)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0" t="s">
        <v>78</v>
      </c>
      <c r="AT156" s="211" t="s">
        <v>72</v>
      </c>
      <c r="AU156" s="211" t="s">
        <v>78</v>
      </c>
      <c r="AY156" s="210" t="s">
        <v>122</v>
      </c>
      <c r="BK156" s="212">
        <f>SUM(BK157:BK160)</f>
        <v>0</v>
      </c>
    </row>
    <row r="157" s="2" customFormat="1" ht="24.15" customHeight="1">
      <c r="A157" s="35"/>
      <c r="B157" s="36"/>
      <c r="C157" s="215" t="s">
        <v>243</v>
      </c>
      <c r="D157" s="215" t="s">
        <v>124</v>
      </c>
      <c r="E157" s="216" t="s">
        <v>244</v>
      </c>
      <c r="F157" s="217" t="s">
        <v>245</v>
      </c>
      <c r="G157" s="218" t="s">
        <v>127</v>
      </c>
      <c r="H157" s="219">
        <v>107</v>
      </c>
      <c r="I157" s="220"/>
      <c r="J157" s="221">
        <f>ROUND(I157*H157,2)</f>
        <v>0</v>
      </c>
      <c r="K157" s="217" t="s">
        <v>128</v>
      </c>
      <c r="L157" s="41"/>
      <c r="M157" s="222" t="s">
        <v>1</v>
      </c>
      <c r="N157" s="223" t="s">
        <v>38</v>
      </c>
      <c r="O157" s="88"/>
      <c r="P157" s="224">
        <f>O157*H157</f>
        <v>0</v>
      </c>
      <c r="Q157" s="224">
        <v>0.57499999999999996</v>
      </c>
      <c r="R157" s="224">
        <f>Q157*H157</f>
        <v>61.524999999999999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129</v>
      </c>
      <c r="AT157" s="226" t="s">
        <v>124</v>
      </c>
      <c r="AU157" s="226" t="s">
        <v>82</v>
      </c>
      <c r="AY157" s="14" t="s">
        <v>122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78</v>
      </c>
      <c r="BK157" s="227">
        <f>ROUND(I157*H157,2)</f>
        <v>0</v>
      </c>
      <c r="BL157" s="14" t="s">
        <v>129</v>
      </c>
      <c r="BM157" s="226" t="s">
        <v>246</v>
      </c>
    </row>
    <row r="158" s="2" customFormat="1" ht="24.15" customHeight="1">
      <c r="A158" s="35"/>
      <c r="B158" s="36"/>
      <c r="C158" s="215" t="s">
        <v>247</v>
      </c>
      <c r="D158" s="215" t="s">
        <v>124</v>
      </c>
      <c r="E158" s="216" t="s">
        <v>248</v>
      </c>
      <c r="F158" s="217" t="s">
        <v>249</v>
      </c>
      <c r="G158" s="218" t="s">
        <v>127</v>
      </c>
      <c r="H158" s="219">
        <v>107</v>
      </c>
      <c r="I158" s="220"/>
      <c r="J158" s="221">
        <f>ROUND(I158*H158,2)</f>
        <v>0</v>
      </c>
      <c r="K158" s="217" t="s">
        <v>128</v>
      </c>
      <c r="L158" s="41"/>
      <c r="M158" s="222" t="s">
        <v>1</v>
      </c>
      <c r="N158" s="223" t="s">
        <v>38</v>
      </c>
      <c r="O158" s="88"/>
      <c r="P158" s="224">
        <f>O158*H158</f>
        <v>0</v>
      </c>
      <c r="Q158" s="224">
        <v>0.345383</v>
      </c>
      <c r="R158" s="224">
        <f>Q158*H158</f>
        <v>36.955981000000001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129</v>
      </c>
      <c r="AT158" s="226" t="s">
        <v>124</v>
      </c>
      <c r="AU158" s="226" t="s">
        <v>82</v>
      </c>
      <c r="AY158" s="14" t="s">
        <v>122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78</v>
      </c>
      <c r="BK158" s="227">
        <f>ROUND(I158*H158,2)</f>
        <v>0</v>
      </c>
      <c r="BL158" s="14" t="s">
        <v>129</v>
      </c>
      <c r="BM158" s="226" t="s">
        <v>250</v>
      </c>
    </row>
    <row r="159" s="2" customFormat="1" ht="33" customHeight="1">
      <c r="A159" s="35"/>
      <c r="B159" s="36"/>
      <c r="C159" s="215" t="s">
        <v>251</v>
      </c>
      <c r="D159" s="215" t="s">
        <v>124</v>
      </c>
      <c r="E159" s="216" t="s">
        <v>252</v>
      </c>
      <c r="F159" s="217" t="s">
        <v>253</v>
      </c>
      <c r="G159" s="218" t="s">
        <v>127</v>
      </c>
      <c r="H159" s="219">
        <v>107</v>
      </c>
      <c r="I159" s="220"/>
      <c r="J159" s="221">
        <f>ROUND(I159*H159,2)</f>
        <v>0</v>
      </c>
      <c r="K159" s="217" t="s">
        <v>128</v>
      </c>
      <c r="L159" s="41"/>
      <c r="M159" s="222" t="s">
        <v>1</v>
      </c>
      <c r="N159" s="223" t="s">
        <v>38</v>
      </c>
      <c r="O159" s="88"/>
      <c r="P159" s="224">
        <f>O159*H159</f>
        <v>0</v>
      </c>
      <c r="Q159" s="224">
        <v>0.11162</v>
      </c>
      <c r="R159" s="224">
        <f>Q159*H159</f>
        <v>11.943339999999999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129</v>
      </c>
      <c r="AT159" s="226" t="s">
        <v>124</v>
      </c>
      <c r="AU159" s="226" t="s">
        <v>82</v>
      </c>
      <c r="AY159" s="14" t="s">
        <v>122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78</v>
      </c>
      <c r="BK159" s="227">
        <f>ROUND(I159*H159,2)</f>
        <v>0</v>
      </c>
      <c r="BL159" s="14" t="s">
        <v>129</v>
      </c>
      <c r="BM159" s="226" t="s">
        <v>254</v>
      </c>
    </row>
    <row r="160" s="2" customFormat="1" ht="24.15" customHeight="1">
      <c r="A160" s="35"/>
      <c r="B160" s="36"/>
      <c r="C160" s="228" t="s">
        <v>255</v>
      </c>
      <c r="D160" s="228" t="s">
        <v>177</v>
      </c>
      <c r="E160" s="229" t="s">
        <v>256</v>
      </c>
      <c r="F160" s="230" t="s">
        <v>257</v>
      </c>
      <c r="G160" s="231" t="s">
        <v>127</v>
      </c>
      <c r="H160" s="232">
        <v>10.914</v>
      </c>
      <c r="I160" s="233"/>
      <c r="J160" s="234">
        <f>ROUND(I160*H160,2)</f>
        <v>0</v>
      </c>
      <c r="K160" s="230" t="s">
        <v>128</v>
      </c>
      <c r="L160" s="235"/>
      <c r="M160" s="236" t="s">
        <v>1</v>
      </c>
      <c r="N160" s="237" t="s">
        <v>38</v>
      </c>
      <c r="O160" s="88"/>
      <c r="P160" s="224">
        <f>O160*H160</f>
        <v>0</v>
      </c>
      <c r="Q160" s="224">
        <v>0.17599999999999999</v>
      </c>
      <c r="R160" s="224">
        <f>Q160*H160</f>
        <v>1.9208639999999999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157</v>
      </c>
      <c r="AT160" s="226" t="s">
        <v>177</v>
      </c>
      <c r="AU160" s="226" t="s">
        <v>82</v>
      </c>
      <c r="AY160" s="14" t="s">
        <v>122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78</v>
      </c>
      <c r="BK160" s="227">
        <f>ROUND(I160*H160,2)</f>
        <v>0</v>
      </c>
      <c r="BL160" s="14" t="s">
        <v>129</v>
      </c>
      <c r="BM160" s="226" t="s">
        <v>258</v>
      </c>
    </row>
    <row r="161" s="12" customFormat="1" ht="22.8" customHeight="1">
      <c r="A161" s="12"/>
      <c r="B161" s="199"/>
      <c r="C161" s="200"/>
      <c r="D161" s="201" t="s">
        <v>72</v>
      </c>
      <c r="E161" s="213" t="s">
        <v>157</v>
      </c>
      <c r="F161" s="213" t="s">
        <v>259</v>
      </c>
      <c r="G161" s="200"/>
      <c r="H161" s="200"/>
      <c r="I161" s="203"/>
      <c r="J161" s="214">
        <f>BK161</f>
        <v>0</v>
      </c>
      <c r="K161" s="200"/>
      <c r="L161" s="205"/>
      <c r="M161" s="206"/>
      <c r="N161" s="207"/>
      <c r="O161" s="207"/>
      <c r="P161" s="208">
        <f>SUM(P162:P173)</f>
        <v>0</v>
      </c>
      <c r="Q161" s="207"/>
      <c r="R161" s="208">
        <f>SUM(R162:R173)</f>
        <v>1.003453962</v>
      </c>
      <c r="S161" s="207"/>
      <c r="T161" s="209">
        <f>SUM(T162:T173)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0" t="s">
        <v>78</v>
      </c>
      <c r="AT161" s="211" t="s">
        <v>72</v>
      </c>
      <c r="AU161" s="211" t="s">
        <v>78</v>
      </c>
      <c r="AY161" s="210" t="s">
        <v>122</v>
      </c>
      <c r="BK161" s="212">
        <f>SUM(BK162:BK173)</f>
        <v>0</v>
      </c>
    </row>
    <row r="162" s="2" customFormat="1" ht="33" customHeight="1">
      <c r="A162" s="35"/>
      <c r="B162" s="36"/>
      <c r="C162" s="215" t="s">
        <v>260</v>
      </c>
      <c r="D162" s="215" t="s">
        <v>124</v>
      </c>
      <c r="E162" s="216" t="s">
        <v>261</v>
      </c>
      <c r="F162" s="217" t="s">
        <v>262</v>
      </c>
      <c r="G162" s="218" t="s">
        <v>140</v>
      </c>
      <c r="H162" s="219">
        <v>107</v>
      </c>
      <c r="I162" s="220"/>
      <c r="J162" s="221">
        <f>ROUND(I162*H162,2)</f>
        <v>0</v>
      </c>
      <c r="K162" s="217" t="s">
        <v>128</v>
      </c>
      <c r="L162" s="41"/>
      <c r="M162" s="222" t="s">
        <v>1</v>
      </c>
      <c r="N162" s="223" t="s">
        <v>38</v>
      </c>
      <c r="O162" s="88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129</v>
      </c>
      <c r="AT162" s="226" t="s">
        <v>124</v>
      </c>
      <c r="AU162" s="226" t="s">
        <v>82</v>
      </c>
      <c r="AY162" s="14" t="s">
        <v>122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78</v>
      </c>
      <c r="BK162" s="227">
        <f>ROUND(I162*H162,2)</f>
        <v>0</v>
      </c>
      <c r="BL162" s="14" t="s">
        <v>129</v>
      </c>
      <c r="BM162" s="226" t="s">
        <v>263</v>
      </c>
    </row>
    <row r="163" s="2" customFormat="1" ht="24.15" customHeight="1">
      <c r="A163" s="35"/>
      <c r="B163" s="36"/>
      <c r="C163" s="228" t="s">
        <v>264</v>
      </c>
      <c r="D163" s="228" t="s">
        <v>177</v>
      </c>
      <c r="E163" s="229" t="s">
        <v>265</v>
      </c>
      <c r="F163" s="230" t="s">
        <v>266</v>
      </c>
      <c r="G163" s="231" t="s">
        <v>140</v>
      </c>
      <c r="H163" s="232">
        <v>108.605</v>
      </c>
      <c r="I163" s="233"/>
      <c r="J163" s="234">
        <f>ROUND(I163*H163,2)</f>
        <v>0</v>
      </c>
      <c r="K163" s="230" t="s">
        <v>128</v>
      </c>
      <c r="L163" s="235"/>
      <c r="M163" s="236" t="s">
        <v>1</v>
      </c>
      <c r="N163" s="237" t="s">
        <v>38</v>
      </c>
      <c r="O163" s="88"/>
      <c r="P163" s="224">
        <f>O163*H163</f>
        <v>0</v>
      </c>
      <c r="Q163" s="224">
        <v>0.00042999999999999999</v>
      </c>
      <c r="R163" s="224">
        <f>Q163*H163</f>
        <v>0.046700150000000003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157</v>
      </c>
      <c r="AT163" s="226" t="s">
        <v>177</v>
      </c>
      <c r="AU163" s="226" t="s">
        <v>82</v>
      </c>
      <c r="AY163" s="14" t="s">
        <v>122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78</v>
      </c>
      <c r="BK163" s="227">
        <f>ROUND(I163*H163,2)</f>
        <v>0</v>
      </c>
      <c r="BL163" s="14" t="s">
        <v>129</v>
      </c>
      <c r="BM163" s="226" t="s">
        <v>267</v>
      </c>
    </row>
    <row r="164" s="2" customFormat="1" ht="24.15" customHeight="1">
      <c r="A164" s="35"/>
      <c r="B164" s="36"/>
      <c r="C164" s="215" t="s">
        <v>268</v>
      </c>
      <c r="D164" s="215" t="s">
        <v>124</v>
      </c>
      <c r="E164" s="216" t="s">
        <v>269</v>
      </c>
      <c r="F164" s="217" t="s">
        <v>270</v>
      </c>
      <c r="G164" s="218" t="s">
        <v>271</v>
      </c>
      <c r="H164" s="219">
        <v>1</v>
      </c>
      <c r="I164" s="220"/>
      <c r="J164" s="221">
        <f>ROUND(I164*H164,2)</f>
        <v>0</v>
      </c>
      <c r="K164" s="217" t="s">
        <v>128</v>
      </c>
      <c r="L164" s="41"/>
      <c r="M164" s="222" t="s">
        <v>1</v>
      </c>
      <c r="N164" s="223" t="s">
        <v>38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129</v>
      </c>
      <c r="AT164" s="226" t="s">
        <v>124</v>
      </c>
      <c r="AU164" s="226" t="s">
        <v>82</v>
      </c>
      <c r="AY164" s="14" t="s">
        <v>122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78</v>
      </c>
      <c r="BK164" s="227">
        <f>ROUND(I164*H164,2)</f>
        <v>0</v>
      </c>
      <c r="BL164" s="14" t="s">
        <v>129</v>
      </c>
      <c r="BM164" s="226" t="s">
        <v>272</v>
      </c>
    </row>
    <row r="165" s="2" customFormat="1" ht="16.5" customHeight="1">
      <c r="A165" s="35"/>
      <c r="B165" s="36"/>
      <c r="C165" s="228" t="s">
        <v>273</v>
      </c>
      <c r="D165" s="228" t="s">
        <v>177</v>
      </c>
      <c r="E165" s="229" t="s">
        <v>274</v>
      </c>
      <c r="F165" s="230" t="s">
        <v>275</v>
      </c>
      <c r="G165" s="231" t="s">
        <v>271</v>
      </c>
      <c r="H165" s="232">
        <v>1</v>
      </c>
      <c r="I165" s="233"/>
      <c r="J165" s="234">
        <f>ROUND(I165*H165,2)</f>
        <v>0</v>
      </c>
      <c r="K165" s="230" t="s">
        <v>128</v>
      </c>
      <c r="L165" s="235"/>
      <c r="M165" s="236" t="s">
        <v>1</v>
      </c>
      <c r="N165" s="237" t="s">
        <v>38</v>
      </c>
      <c r="O165" s="88"/>
      <c r="P165" s="224">
        <f>O165*H165</f>
        <v>0</v>
      </c>
      <c r="Q165" s="224">
        <v>0.00012999999999999999</v>
      </c>
      <c r="R165" s="224">
        <f>Q165*H165</f>
        <v>0.00012999999999999999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157</v>
      </c>
      <c r="AT165" s="226" t="s">
        <v>177</v>
      </c>
      <c r="AU165" s="226" t="s">
        <v>82</v>
      </c>
      <c r="AY165" s="14" t="s">
        <v>122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78</v>
      </c>
      <c r="BK165" s="227">
        <f>ROUND(I165*H165,2)</f>
        <v>0</v>
      </c>
      <c r="BL165" s="14" t="s">
        <v>129</v>
      </c>
      <c r="BM165" s="226" t="s">
        <v>276</v>
      </c>
    </row>
    <row r="166" s="2" customFormat="1" ht="16.5" customHeight="1">
      <c r="A166" s="35"/>
      <c r="B166" s="36"/>
      <c r="C166" s="215" t="s">
        <v>277</v>
      </c>
      <c r="D166" s="215" t="s">
        <v>124</v>
      </c>
      <c r="E166" s="216" t="s">
        <v>278</v>
      </c>
      <c r="F166" s="217" t="s">
        <v>279</v>
      </c>
      <c r="G166" s="218" t="s">
        <v>140</v>
      </c>
      <c r="H166" s="219">
        <v>107</v>
      </c>
      <c r="I166" s="220"/>
      <c r="J166" s="221">
        <f>ROUND(I166*H166,2)</f>
        <v>0</v>
      </c>
      <c r="K166" s="217" t="s">
        <v>128</v>
      </c>
      <c r="L166" s="41"/>
      <c r="M166" s="222" t="s">
        <v>1</v>
      </c>
      <c r="N166" s="223" t="s">
        <v>38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129</v>
      </c>
      <c r="AT166" s="226" t="s">
        <v>124</v>
      </c>
      <c r="AU166" s="226" t="s">
        <v>82</v>
      </c>
      <c r="AY166" s="14" t="s">
        <v>122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78</v>
      </c>
      <c r="BK166" s="227">
        <f>ROUND(I166*H166,2)</f>
        <v>0</v>
      </c>
      <c r="BL166" s="14" t="s">
        <v>129</v>
      </c>
      <c r="BM166" s="226" t="s">
        <v>280</v>
      </c>
    </row>
    <row r="167" s="2" customFormat="1" ht="24.15" customHeight="1">
      <c r="A167" s="35"/>
      <c r="B167" s="36"/>
      <c r="C167" s="215" t="s">
        <v>281</v>
      </c>
      <c r="D167" s="215" t="s">
        <v>124</v>
      </c>
      <c r="E167" s="216" t="s">
        <v>282</v>
      </c>
      <c r="F167" s="217" t="s">
        <v>283</v>
      </c>
      <c r="G167" s="218" t="s">
        <v>271</v>
      </c>
      <c r="H167" s="219">
        <v>2</v>
      </c>
      <c r="I167" s="220"/>
      <c r="J167" s="221">
        <f>ROUND(I167*H167,2)</f>
        <v>0</v>
      </c>
      <c r="K167" s="217" t="s">
        <v>128</v>
      </c>
      <c r="L167" s="41"/>
      <c r="M167" s="222" t="s">
        <v>1</v>
      </c>
      <c r="N167" s="223" t="s">
        <v>38</v>
      </c>
      <c r="O167" s="88"/>
      <c r="P167" s="224">
        <f>O167*H167</f>
        <v>0</v>
      </c>
      <c r="Q167" s="224">
        <v>0.45937290600000003</v>
      </c>
      <c r="R167" s="224">
        <f>Q167*H167</f>
        <v>0.91874581200000005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129</v>
      </c>
      <c r="AT167" s="226" t="s">
        <v>124</v>
      </c>
      <c r="AU167" s="226" t="s">
        <v>82</v>
      </c>
      <c r="AY167" s="14" t="s">
        <v>122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78</v>
      </c>
      <c r="BK167" s="227">
        <f>ROUND(I167*H167,2)</f>
        <v>0</v>
      </c>
      <c r="BL167" s="14" t="s">
        <v>129</v>
      </c>
      <c r="BM167" s="226" t="s">
        <v>284</v>
      </c>
    </row>
    <row r="168" s="2" customFormat="1" ht="24.15" customHeight="1">
      <c r="A168" s="35"/>
      <c r="B168" s="36"/>
      <c r="C168" s="215" t="s">
        <v>285</v>
      </c>
      <c r="D168" s="215" t="s">
        <v>124</v>
      </c>
      <c r="E168" s="216" t="s">
        <v>286</v>
      </c>
      <c r="F168" s="217" t="s">
        <v>287</v>
      </c>
      <c r="G168" s="218" t="s">
        <v>140</v>
      </c>
      <c r="H168" s="219">
        <v>128.40000000000001</v>
      </c>
      <c r="I168" s="220"/>
      <c r="J168" s="221">
        <f>ROUND(I168*H168,2)</f>
        <v>0</v>
      </c>
      <c r="K168" s="217" t="s">
        <v>1</v>
      </c>
      <c r="L168" s="41"/>
      <c r="M168" s="222" t="s">
        <v>1</v>
      </c>
      <c r="N168" s="223" t="s">
        <v>38</v>
      </c>
      <c r="O168" s="88"/>
      <c r="P168" s="224">
        <f>O168*H168</f>
        <v>0</v>
      </c>
      <c r="Q168" s="224">
        <v>0.00019000000000000001</v>
      </c>
      <c r="R168" s="224">
        <f>Q168*H168</f>
        <v>0.024396000000000001</v>
      </c>
      <c r="S168" s="224">
        <v>0</v>
      </c>
      <c r="T168" s="22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6" t="s">
        <v>129</v>
      </c>
      <c r="AT168" s="226" t="s">
        <v>124</v>
      </c>
      <c r="AU168" s="226" t="s">
        <v>82</v>
      </c>
      <c r="AY168" s="14" t="s">
        <v>122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4" t="s">
        <v>78</v>
      </c>
      <c r="BK168" s="227">
        <f>ROUND(I168*H168,2)</f>
        <v>0</v>
      </c>
      <c r="BL168" s="14" t="s">
        <v>129</v>
      </c>
      <c r="BM168" s="226" t="s">
        <v>288</v>
      </c>
    </row>
    <row r="169" s="2" customFormat="1" ht="21.75" customHeight="1">
      <c r="A169" s="35"/>
      <c r="B169" s="36"/>
      <c r="C169" s="215" t="s">
        <v>289</v>
      </c>
      <c r="D169" s="215" t="s">
        <v>124</v>
      </c>
      <c r="E169" s="216" t="s">
        <v>290</v>
      </c>
      <c r="F169" s="217" t="s">
        <v>291</v>
      </c>
      <c r="G169" s="218" t="s">
        <v>140</v>
      </c>
      <c r="H169" s="219">
        <v>107</v>
      </c>
      <c r="I169" s="220"/>
      <c r="J169" s="221">
        <f>ROUND(I169*H169,2)</f>
        <v>0</v>
      </c>
      <c r="K169" s="217" t="s">
        <v>128</v>
      </c>
      <c r="L169" s="41"/>
      <c r="M169" s="222" t="s">
        <v>1</v>
      </c>
      <c r="N169" s="223" t="s">
        <v>38</v>
      </c>
      <c r="O169" s="88"/>
      <c r="P169" s="224">
        <f>O169*H169</f>
        <v>0</v>
      </c>
      <c r="Q169" s="224">
        <v>0.000126</v>
      </c>
      <c r="R169" s="224">
        <f>Q169*H169</f>
        <v>0.013481999999999999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129</v>
      </c>
      <c r="AT169" s="226" t="s">
        <v>124</v>
      </c>
      <c r="AU169" s="226" t="s">
        <v>82</v>
      </c>
      <c r="AY169" s="14" t="s">
        <v>122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78</v>
      </c>
      <c r="BK169" s="227">
        <f>ROUND(I169*H169,2)</f>
        <v>0</v>
      </c>
      <c r="BL169" s="14" t="s">
        <v>129</v>
      </c>
      <c r="BM169" s="226" t="s">
        <v>292</v>
      </c>
    </row>
    <row r="170" s="2" customFormat="1" ht="16.5" customHeight="1">
      <c r="A170" s="35"/>
      <c r="B170" s="36"/>
      <c r="C170" s="215" t="s">
        <v>293</v>
      </c>
      <c r="D170" s="215" t="s">
        <v>124</v>
      </c>
      <c r="E170" s="216" t="s">
        <v>294</v>
      </c>
      <c r="F170" s="217" t="s">
        <v>295</v>
      </c>
      <c r="G170" s="218" t="s">
        <v>296</v>
      </c>
      <c r="H170" s="219">
        <v>1</v>
      </c>
      <c r="I170" s="220"/>
      <c r="J170" s="221">
        <f>ROUND(I170*H170,2)</f>
        <v>0</v>
      </c>
      <c r="K170" s="217" t="s">
        <v>1</v>
      </c>
      <c r="L170" s="41"/>
      <c r="M170" s="222" t="s">
        <v>1</v>
      </c>
      <c r="N170" s="223" t="s">
        <v>38</v>
      </c>
      <c r="O170" s="88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6" t="s">
        <v>129</v>
      </c>
      <c r="AT170" s="226" t="s">
        <v>124</v>
      </c>
      <c r="AU170" s="226" t="s">
        <v>82</v>
      </c>
      <c r="AY170" s="14" t="s">
        <v>122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4" t="s">
        <v>78</v>
      </c>
      <c r="BK170" s="227">
        <f>ROUND(I170*H170,2)</f>
        <v>0</v>
      </c>
      <c r="BL170" s="14" t="s">
        <v>129</v>
      </c>
      <c r="BM170" s="226" t="s">
        <v>297</v>
      </c>
    </row>
    <row r="171" s="2" customFormat="1" ht="16.5" customHeight="1">
      <c r="A171" s="35"/>
      <c r="B171" s="36"/>
      <c r="C171" s="215" t="s">
        <v>298</v>
      </c>
      <c r="D171" s="215" t="s">
        <v>124</v>
      </c>
      <c r="E171" s="216" t="s">
        <v>299</v>
      </c>
      <c r="F171" s="217" t="s">
        <v>300</v>
      </c>
      <c r="G171" s="218" t="s">
        <v>296</v>
      </c>
      <c r="H171" s="219">
        <v>1</v>
      </c>
      <c r="I171" s="220"/>
      <c r="J171" s="221">
        <f>ROUND(I171*H171,2)</f>
        <v>0</v>
      </c>
      <c r="K171" s="217" t="s">
        <v>1</v>
      </c>
      <c r="L171" s="41"/>
      <c r="M171" s="222" t="s">
        <v>1</v>
      </c>
      <c r="N171" s="223" t="s">
        <v>38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301</v>
      </c>
      <c r="AT171" s="226" t="s">
        <v>124</v>
      </c>
      <c r="AU171" s="226" t="s">
        <v>82</v>
      </c>
      <c r="AY171" s="14" t="s">
        <v>122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78</v>
      </c>
      <c r="BK171" s="227">
        <f>ROUND(I171*H171,2)</f>
        <v>0</v>
      </c>
      <c r="BL171" s="14" t="s">
        <v>301</v>
      </c>
      <c r="BM171" s="226" t="s">
        <v>302</v>
      </c>
    </row>
    <row r="172" s="2" customFormat="1" ht="16.5" customHeight="1">
      <c r="A172" s="35"/>
      <c r="B172" s="36"/>
      <c r="C172" s="215" t="s">
        <v>303</v>
      </c>
      <c r="D172" s="215" t="s">
        <v>124</v>
      </c>
      <c r="E172" s="216" t="s">
        <v>304</v>
      </c>
      <c r="F172" s="217" t="s">
        <v>305</v>
      </c>
      <c r="G172" s="218" t="s">
        <v>296</v>
      </c>
      <c r="H172" s="219">
        <v>1</v>
      </c>
      <c r="I172" s="220"/>
      <c r="J172" s="221">
        <f>ROUND(I172*H172,2)</f>
        <v>0</v>
      </c>
      <c r="K172" s="217" t="s">
        <v>1</v>
      </c>
      <c r="L172" s="41"/>
      <c r="M172" s="222" t="s">
        <v>1</v>
      </c>
      <c r="N172" s="223" t="s">
        <v>38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301</v>
      </c>
      <c r="AT172" s="226" t="s">
        <v>124</v>
      </c>
      <c r="AU172" s="226" t="s">
        <v>82</v>
      </c>
      <c r="AY172" s="14" t="s">
        <v>122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78</v>
      </c>
      <c r="BK172" s="227">
        <f>ROUND(I172*H172,2)</f>
        <v>0</v>
      </c>
      <c r="BL172" s="14" t="s">
        <v>301</v>
      </c>
      <c r="BM172" s="226" t="s">
        <v>306</v>
      </c>
    </row>
    <row r="173" s="2" customFormat="1" ht="16.5" customHeight="1">
      <c r="A173" s="35"/>
      <c r="B173" s="36"/>
      <c r="C173" s="215" t="s">
        <v>307</v>
      </c>
      <c r="D173" s="215" t="s">
        <v>124</v>
      </c>
      <c r="E173" s="216" t="s">
        <v>308</v>
      </c>
      <c r="F173" s="217" t="s">
        <v>309</v>
      </c>
      <c r="G173" s="218" t="s">
        <v>296</v>
      </c>
      <c r="H173" s="219">
        <v>1</v>
      </c>
      <c r="I173" s="220"/>
      <c r="J173" s="221">
        <f>ROUND(I173*H173,2)</f>
        <v>0</v>
      </c>
      <c r="K173" s="217" t="s">
        <v>1</v>
      </c>
      <c r="L173" s="41"/>
      <c r="M173" s="222" t="s">
        <v>1</v>
      </c>
      <c r="N173" s="223" t="s">
        <v>38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301</v>
      </c>
      <c r="AT173" s="226" t="s">
        <v>124</v>
      </c>
      <c r="AU173" s="226" t="s">
        <v>82</v>
      </c>
      <c r="AY173" s="14" t="s">
        <v>122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78</v>
      </c>
      <c r="BK173" s="227">
        <f>ROUND(I173*H173,2)</f>
        <v>0</v>
      </c>
      <c r="BL173" s="14" t="s">
        <v>301</v>
      </c>
      <c r="BM173" s="226" t="s">
        <v>310</v>
      </c>
    </row>
    <row r="174" s="12" customFormat="1" ht="22.8" customHeight="1">
      <c r="A174" s="12"/>
      <c r="B174" s="199"/>
      <c r="C174" s="200"/>
      <c r="D174" s="201" t="s">
        <v>72</v>
      </c>
      <c r="E174" s="213" t="s">
        <v>161</v>
      </c>
      <c r="F174" s="213" t="s">
        <v>311</v>
      </c>
      <c r="G174" s="200"/>
      <c r="H174" s="200"/>
      <c r="I174" s="203"/>
      <c r="J174" s="214">
        <f>BK174</f>
        <v>0</v>
      </c>
      <c r="K174" s="200"/>
      <c r="L174" s="205"/>
      <c r="M174" s="206"/>
      <c r="N174" s="207"/>
      <c r="O174" s="207"/>
      <c r="P174" s="208">
        <f>P175</f>
        <v>0</v>
      </c>
      <c r="Q174" s="207"/>
      <c r="R174" s="208">
        <f>R175</f>
        <v>0</v>
      </c>
      <c r="S174" s="207"/>
      <c r="T174" s="209">
        <f>T175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0" t="s">
        <v>78</v>
      </c>
      <c r="AT174" s="211" t="s">
        <v>72</v>
      </c>
      <c r="AU174" s="211" t="s">
        <v>78</v>
      </c>
      <c r="AY174" s="210" t="s">
        <v>122</v>
      </c>
      <c r="BK174" s="212">
        <f>BK175</f>
        <v>0</v>
      </c>
    </row>
    <row r="175" s="2" customFormat="1" ht="24.15" customHeight="1">
      <c r="A175" s="35"/>
      <c r="B175" s="36"/>
      <c r="C175" s="215" t="s">
        <v>312</v>
      </c>
      <c r="D175" s="215" t="s">
        <v>124</v>
      </c>
      <c r="E175" s="216" t="s">
        <v>313</v>
      </c>
      <c r="F175" s="217" t="s">
        <v>314</v>
      </c>
      <c r="G175" s="218" t="s">
        <v>127</v>
      </c>
      <c r="H175" s="219">
        <v>107</v>
      </c>
      <c r="I175" s="220"/>
      <c r="J175" s="221">
        <f>ROUND(I175*H175,2)</f>
        <v>0</v>
      </c>
      <c r="K175" s="217" t="s">
        <v>128</v>
      </c>
      <c r="L175" s="41"/>
      <c r="M175" s="222" t="s">
        <v>1</v>
      </c>
      <c r="N175" s="223" t="s">
        <v>38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129</v>
      </c>
      <c r="AT175" s="226" t="s">
        <v>124</v>
      </c>
      <c r="AU175" s="226" t="s">
        <v>82</v>
      </c>
      <c r="AY175" s="14" t="s">
        <v>122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78</v>
      </c>
      <c r="BK175" s="227">
        <f>ROUND(I175*H175,2)</f>
        <v>0</v>
      </c>
      <c r="BL175" s="14" t="s">
        <v>129</v>
      </c>
      <c r="BM175" s="226" t="s">
        <v>315</v>
      </c>
    </row>
    <row r="176" s="12" customFormat="1" ht="22.8" customHeight="1">
      <c r="A176" s="12"/>
      <c r="B176" s="199"/>
      <c r="C176" s="200"/>
      <c r="D176" s="201" t="s">
        <v>72</v>
      </c>
      <c r="E176" s="213" t="s">
        <v>316</v>
      </c>
      <c r="F176" s="213" t="s">
        <v>317</v>
      </c>
      <c r="G176" s="200"/>
      <c r="H176" s="200"/>
      <c r="I176" s="203"/>
      <c r="J176" s="214">
        <f>BK176</f>
        <v>0</v>
      </c>
      <c r="K176" s="200"/>
      <c r="L176" s="205"/>
      <c r="M176" s="206"/>
      <c r="N176" s="207"/>
      <c r="O176" s="207"/>
      <c r="P176" s="208">
        <f>SUM(P177:P181)</f>
        <v>0</v>
      </c>
      <c r="Q176" s="207"/>
      <c r="R176" s="208">
        <f>SUM(R177:R181)</f>
        <v>0</v>
      </c>
      <c r="S176" s="207"/>
      <c r="T176" s="209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0" t="s">
        <v>78</v>
      </c>
      <c r="AT176" s="211" t="s">
        <v>72</v>
      </c>
      <c r="AU176" s="211" t="s">
        <v>78</v>
      </c>
      <c r="AY176" s="210" t="s">
        <v>122</v>
      </c>
      <c r="BK176" s="212">
        <f>SUM(BK177:BK181)</f>
        <v>0</v>
      </c>
    </row>
    <row r="177" s="2" customFormat="1" ht="16.5" customHeight="1">
      <c r="A177" s="35"/>
      <c r="B177" s="36"/>
      <c r="C177" s="215" t="s">
        <v>318</v>
      </c>
      <c r="D177" s="215" t="s">
        <v>124</v>
      </c>
      <c r="E177" s="216" t="s">
        <v>319</v>
      </c>
      <c r="F177" s="217" t="s">
        <v>320</v>
      </c>
      <c r="G177" s="218" t="s">
        <v>180</v>
      </c>
      <c r="H177" s="219">
        <v>81.855000000000004</v>
      </c>
      <c r="I177" s="220"/>
      <c r="J177" s="221">
        <f>ROUND(I177*H177,2)</f>
        <v>0</v>
      </c>
      <c r="K177" s="217" t="s">
        <v>128</v>
      </c>
      <c r="L177" s="41"/>
      <c r="M177" s="222" t="s">
        <v>1</v>
      </c>
      <c r="N177" s="223" t="s">
        <v>38</v>
      </c>
      <c r="O177" s="88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129</v>
      </c>
      <c r="AT177" s="226" t="s">
        <v>124</v>
      </c>
      <c r="AU177" s="226" t="s">
        <v>82</v>
      </c>
      <c r="AY177" s="14" t="s">
        <v>122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78</v>
      </c>
      <c r="BK177" s="227">
        <f>ROUND(I177*H177,2)</f>
        <v>0</v>
      </c>
      <c r="BL177" s="14" t="s">
        <v>129</v>
      </c>
      <c r="BM177" s="226" t="s">
        <v>321</v>
      </c>
    </row>
    <row r="178" s="2" customFormat="1" ht="24.15" customHeight="1">
      <c r="A178" s="35"/>
      <c r="B178" s="36"/>
      <c r="C178" s="215" t="s">
        <v>322</v>
      </c>
      <c r="D178" s="215" t="s">
        <v>124</v>
      </c>
      <c r="E178" s="216" t="s">
        <v>323</v>
      </c>
      <c r="F178" s="217" t="s">
        <v>324</v>
      </c>
      <c r="G178" s="218" t="s">
        <v>180</v>
      </c>
      <c r="H178" s="219">
        <v>736.69500000000005</v>
      </c>
      <c r="I178" s="220"/>
      <c r="J178" s="221">
        <f>ROUND(I178*H178,2)</f>
        <v>0</v>
      </c>
      <c r="K178" s="217" t="s">
        <v>128</v>
      </c>
      <c r="L178" s="41"/>
      <c r="M178" s="222" t="s">
        <v>1</v>
      </c>
      <c r="N178" s="223" t="s">
        <v>38</v>
      </c>
      <c r="O178" s="88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6" t="s">
        <v>129</v>
      </c>
      <c r="AT178" s="226" t="s">
        <v>124</v>
      </c>
      <c r="AU178" s="226" t="s">
        <v>82</v>
      </c>
      <c r="AY178" s="14" t="s">
        <v>122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14" t="s">
        <v>78</v>
      </c>
      <c r="BK178" s="227">
        <f>ROUND(I178*H178,2)</f>
        <v>0</v>
      </c>
      <c r="BL178" s="14" t="s">
        <v>129</v>
      </c>
      <c r="BM178" s="226" t="s">
        <v>325</v>
      </c>
    </row>
    <row r="179" s="2" customFormat="1" ht="24.15" customHeight="1">
      <c r="A179" s="35"/>
      <c r="B179" s="36"/>
      <c r="C179" s="215" t="s">
        <v>326</v>
      </c>
      <c r="D179" s="215" t="s">
        <v>124</v>
      </c>
      <c r="E179" s="216" t="s">
        <v>327</v>
      </c>
      <c r="F179" s="217" t="s">
        <v>328</v>
      </c>
      <c r="G179" s="218" t="s">
        <v>180</v>
      </c>
      <c r="H179" s="219">
        <v>81.855000000000004</v>
      </c>
      <c r="I179" s="220"/>
      <c r="J179" s="221">
        <f>ROUND(I179*H179,2)</f>
        <v>0</v>
      </c>
      <c r="K179" s="217" t="s">
        <v>128</v>
      </c>
      <c r="L179" s="41"/>
      <c r="M179" s="222" t="s">
        <v>1</v>
      </c>
      <c r="N179" s="223" t="s">
        <v>38</v>
      </c>
      <c r="O179" s="88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6" t="s">
        <v>129</v>
      </c>
      <c r="AT179" s="226" t="s">
        <v>124</v>
      </c>
      <c r="AU179" s="226" t="s">
        <v>82</v>
      </c>
      <c r="AY179" s="14" t="s">
        <v>122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4" t="s">
        <v>78</v>
      </c>
      <c r="BK179" s="227">
        <f>ROUND(I179*H179,2)</f>
        <v>0</v>
      </c>
      <c r="BL179" s="14" t="s">
        <v>129</v>
      </c>
      <c r="BM179" s="226" t="s">
        <v>329</v>
      </c>
    </row>
    <row r="180" s="2" customFormat="1" ht="37.8" customHeight="1">
      <c r="A180" s="35"/>
      <c r="B180" s="36"/>
      <c r="C180" s="215" t="s">
        <v>330</v>
      </c>
      <c r="D180" s="215" t="s">
        <v>124</v>
      </c>
      <c r="E180" s="216" t="s">
        <v>331</v>
      </c>
      <c r="F180" s="217" t="s">
        <v>332</v>
      </c>
      <c r="G180" s="218" t="s">
        <v>180</v>
      </c>
      <c r="H180" s="219">
        <v>34.774999999999999</v>
      </c>
      <c r="I180" s="220"/>
      <c r="J180" s="221">
        <f>ROUND(I180*H180,2)</f>
        <v>0</v>
      </c>
      <c r="K180" s="217" t="s">
        <v>128</v>
      </c>
      <c r="L180" s="41"/>
      <c r="M180" s="222" t="s">
        <v>1</v>
      </c>
      <c r="N180" s="223" t="s">
        <v>38</v>
      </c>
      <c r="O180" s="88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6" t="s">
        <v>129</v>
      </c>
      <c r="AT180" s="226" t="s">
        <v>124</v>
      </c>
      <c r="AU180" s="226" t="s">
        <v>82</v>
      </c>
      <c r="AY180" s="14" t="s">
        <v>122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14" t="s">
        <v>78</v>
      </c>
      <c r="BK180" s="227">
        <f>ROUND(I180*H180,2)</f>
        <v>0</v>
      </c>
      <c r="BL180" s="14" t="s">
        <v>129</v>
      </c>
      <c r="BM180" s="226" t="s">
        <v>333</v>
      </c>
    </row>
    <row r="181" s="2" customFormat="1" ht="44.25" customHeight="1">
      <c r="A181" s="35"/>
      <c r="B181" s="36"/>
      <c r="C181" s="215" t="s">
        <v>334</v>
      </c>
      <c r="D181" s="215" t="s">
        <v>124</v>
      </c>
      <c r="E181" s="216" t="s">
        <v>335</v>
      </c>
      <c r="F181" s="217" t="s">
        <v>336</v>
      </c>
      <c r="G181" s="218" t="s">
        <v>180</v>
      </c>
      <c r="H181" s="219">
        <v>47.079999999999998</v>
      </c>
      <c r="I181" s="220"/>
      <c r="J181" s="221">
        <f>ROUND(I181*H181,2)</f>
        <v>0</v>
      </c>
      <c r="K181" s="217" t="s">
        <v>128</v>
      </c>
      <c r="L181" s="41"/>
      <c r="M181" s="222" t="s">
        <v>1</v>
      </c>
      <c r="N181" s="223" t="s">
        <v>38</v>
      </c>
      <c r="O181" s="88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6" t="s">
        <v>129</v>
      </c>
      <c r="AT181" s="226" t="s">
        <v>124</v>
      </c>
      <c r="AU181" s="226" t="s">
        <v>82</v>
      </c>
      <c r="AY181" s="14" t="s">
        <v>122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14" t="s">
        <v>78</v>
      </c>
      <c r="BK181" s="227">
        <f>ROUND(I181*H181,2)</f>
        <v>0</v>
      </c>
      <c r="BL181" s="14" t="s">
        <v>129</v>
      </c>
      <c r="BM181" s="226" t="s">
        <v>337</v>
      </c>
    </row>
    <row r="182" s="12" customFormat="1" ht="22.8" customHeight="1">
      <c r="A182" s="12"/>
      <c r="B182" s="199"/>
      <c r="C182" s="200"/>
      <c r="D182" s="201" t="s">
        <v>72</v>
      </c>
      <c r="E182" s="213" t="s">
        <v>338</v>
      </c>
      <c r="F182" s="213" t="s">
        <v>339</v>
      </c>
      <c r="G182" s="200"/>
      <c r="H182" s="200"/>
      <c r="I182" s="203"/>
      <c r="J182" s="214">
        <f>BK182</f>
        <v>0</v>
      </c>
      <c r="K182" s="200"/>
      <c r="L182" s="205"/>
      <c r="M182" s="206"/>
      <c r="N182" s="207"/>
      <c r="O182" s="207"/>
      <c r="P182" s="208">
        <f>P183</f>
        <v>0</v>
      </c>
      <c r="Q182" s="207"/>
      <c r="R182" s="208">
        <f>R183</f>
        <v>0</v>
      </c>
      <c r="S182" s="207"/>
      <c r="T182" s="209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0" t="s">
        <v>78</v>
      </c>
      <c r="AT182" s="211" t="s">
        <v>72</v>
      </c>
      <c r="AU182" s="211" t="s">
        <v>78</v>
      </c>
      <c r="AY182" s="210" t="s">
        <v>122</v>
      </c>
      <c r="BK182" s="212">
        <f>BK183</f>
        <v>0</v>
      </c>
    </row>
    <row r="183" s="2" customFormat="1" ht="24.15" customHeight="1">
      <c r="A183" s="35"/>
      <c r="B183" s="36"/>
      <c r="C183" s="215" t="s">
        <v>340</v>
      </c>
      <c r="D183" s="215" t="s">
        <v>124</v>
      </c>
      <c r="E183" s="216" t="s">
        <v>341</v>
      </c>
      <c r="F183" s="217" t="s">
        <v>342</v>
      </c>
      <c r="G183" s="218" t="s">
        <v>180</v>
      </c>
      <c r="H183" s="219">
        <v>188.547</v>
      </c>
      <c r="I183" s="220"/>
      <c r="J183" s="221">
        <f>ROUND(I183*H183,2)</f>
        <v>0</v>
      </c>
      <c r="K183" s="217" t="s">
        <v>128</v>
      </c>
      <c r="L183" s="41"/>
      <c r="M183" s="238" t="s">
        <v>1</v>
      </c>
      <c r="N183" s="239" t="s">
        <v>38</v>
      </c>
      <c r="O183" s="240"/>
      <c r="P183" s="241">
        <f>O183*H183</f>
        <v>0</v>
      </c>
      <c r="Q183" s="241">
        <v>0</v>
      </c>
      <c r="R183" s="241">
        <f>Q183*H183</f>
        <v>0</v>
      </c>
      <c r="S183" s="241">
        <v>0</v>
      </c>
      <c r="T183" s="242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6" t="s">
        <v>129</v>
      </c>
      <c r="AT183" s="226" t="s">
        <v>124</v>
      </c>
      <c r="AU183" s="226" t="s">
        <v>82</v>
      </c>
      <c r="AY183" s="14" t="s">
        <v>122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4" t="s">
        <v>78</v>
      </c>
      <c r="BK183" s="227">
        <f>ROUND(I183*H183,2)</f>
        <v>0</v>
      </c>
      <c r="BL183" s="14" t="s">
        <v>129</v>
      </c>
      <c r="BM183" s="226" t="s">
        <v>343</v>
      </c>
    </row>
    <row r="184" s="2" customFormat="1" ht="6.96" customHeight="1">
      <c r="A184" s="35"/>
      <c r="B184" s="63"/>
      <c r="C184" s="64"/>
      <c r="D184" s="64"/>
      <c r="E184" s="64"/>
      <c r="F184" s="64"/>
      <c r="G184" s="64"/>
      <c r="H184" s="64"/>
      <c r="I184" s="64"/>
      <c r="J184" s="64"/>
      <c r="K184" s="64"/>
      <c r="L184" s="41"/>
      <c r="M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</row>
  </sheetData>
  <sheetProtection sheet="1" autoFilter="0" formatColumns="0" formatRows="0" objects="1" scenarios="1" spinCount="100000" saltValue="TAU14AIyv9vTF2NOlKdUtXG9PdMEFp+xDxymSD3qXZ77laNU4F7yZVCcZhFy9UvxxVQ4XLiuJui21xIYx9O4dQ==" hashValue="X+FtG4+sTwZVoEoQB9FLA3PIq2A1ZWjZmvYgWzSy5tC0BWDl1Ry8n2+xDpzed9vyfUg2Hz44h/Kzfkp2ZM78aw==" algorithmName="SHA-512" password="CC35"/>
  <autoFilter ref="C123:K18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91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 xml:space="preserve">Kanalizační přípojka  Kolín - Borky, Brankovická 1007, Kolín V, 280 02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92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344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17. 12. 2025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ROUND(J124,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ROUND((SUM(BE124:BE177)),  2)</f>
        <v>0</v>
      </c>
      <c r="G33" s="35"/>
      <c r="H33" s="35"/>
      <c r="I33" s="152">
        <v>0.20999999999999999</v>
      </c>
      <c r="J33" s="151">
        <f>ROUND(((SUM(BE124:BE177))*I33),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ROUND((SUM(BF124:BF177)),  2)</f>
        <v>0</v>
      </c>
      <c r="G34" s="35"/>
      <c r="H34" s="35"/>
      <c r="I34" s="152">
        <v>0.12</v>
      </c>
      <c r="J34" s="151">
        <f>ROUND(((SUM(BF124:BF177))*I34),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ROUND((SUM(BG124:BG177)),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ROUND((SUM(BH124:BH177)),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ROUND((SUM(BI124:BI177)),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94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 xml:space="preserve">Kanalizační přípojka  Kolín - Borky, Brankovická 1007, Kolín V, 280 02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92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1A - Tlaková kanalizační přípojka- řízený protlak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17. 12. 2025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95</v>
      </c>
      <c r="D94" s="173"/>
      <c r="E94" s="173"/>
      <c r="F94" s="173"/>
      <c r="G94" s="173"/>
      <c r="H94" s="173"/>
      <c r="I94" s="173"/>
      <c r="J94" s="174" t="s">
        <v>96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97</v>
      </c>
      <c r="D96" s="37"/>
      <c r="E96" s="37"/>
      <c r="F96" s="37"/>
      <c r="G96" s="37"/>
      <c r="H96" s="37"/>
      <c r="I96" s="37"/>
      <c r="J96" s="107">
        <f>J124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98</v>
      </c>
    </row>
    <row r="97" hidden="1" s="9" customFormat="1" ht="24.96" customHeight="1">
      <c r="A97" s="9"/>
      <c r="B97" s="176"/>
      <c r="C97" s="177"/>
      <c r="D97" s="178" t="s">
        <v>99</v>
      </c>
      <c r="E97" s="179"/>
      <c r="F97" s="179"/>
      <c r="G97" s="179"/>
      <c r="H97" s="179"/>
      <c r="I97" s="179"/>
      <c r="J97" s="180">
        <f>J125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100</v>
      </c>
      <c r="E98" s="185"/>
      <c r="F98" s="185"/>
      <c r="G98" s="185"/>
      <c r="H98" s="185"/>
      <c r="I98" s="185"/>
      <c r="J98" s="186">
        <f>J126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101</v>
      </c>
      <c r="E99" s="185"/>
      <c r="F99" s="185"/>
      <c r="G99" s="185"/>
      <c r="H99" s="185"/>
      <c r="I99" s="185"/>
      <c r="J99" s="186">
        <f>J148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102</v>
      </c>
      <c r="E100" s="185"/>
      <c r="F100" s="185"/>
      <c r="G100" s="185"/>
      <c r="H100" s="185"/>
      <c r="I100" s="185"/>
      <c r="J100" s="186">
        <f>J151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103</v>
      </c>
      <c r="E101" s="185"/>
      <c r="F101" s="185"/>
      <c r="G101" s="185"/>
      <c r="H101" s="185"/>
      <c r="I101" s="185"/>
      <c r="J101" s="186">
        <f>J156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104</v>
      </c>
      <c r="E102" s="185"/>
      <c r="F102" s="185"/>
      <c r="G102" s="185"/>
      <c r="H102" s="185"/>
      <c r="I102" s="185"/>
      <c r="J102" s="186">
        <f>J168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105</v>
      </c>
      <c r="E103" s="185"/>
      <c r="F103" s="185"/>
      <c r="G103" s="185"/>
      <c r="H103" s="185"/>
      <c r="I103" s="185"/>
      <c r="J103" s="186">
        <f>J170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2"/>
      <c r="C104" s="183"/>
      <c r="D104" s="184" t="s">
        <v>106</v>
      </c>
      <c r="E104" s="185"/>
      <c r="F104" s="185"/>
      <c r="G104" s="185"/>
      <c r="H104" s="185"/>
      <c r="I104" s="185"/>
      <c r="J104" s="186">
        <f>J176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107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6.25" customHeight="1">
      <c r="A114" s="35"/>
      <c r="B114" s="36"/>
      <c r="C114" s="37"/>
      <c r="D114" s="37"/>
      <c r="E114" s="171" t="str">
        <f>E7</f>
        <v xml:space="preserve">Kanalizační přípojka  Kolín - Borky, Brankovická 1007, Kolín V, 280 02</v>
      </c>
      <c r="F114" s="29"/>
      <c r="G114" s="29"/>
      <c r="H114" s="29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92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3" t="str">
        <f>E9</f>
        <v>1A - Tlaková kanalizační přípojka- řízený protlak</v>
      </c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20</v>
      </c>
      <c r="D118" s="37"/>
      <c r="E118" s="37"/>
      <c r="F118" s="24" t="str">
        <f>F12</f>
        <v xml:space="preserve"> </v>
      </c>
      <c r="G118" s="37"/>
      <c r="H118" s="37"/>
      <c r="I118" s="29" t="s">
        <v>22</v>
      </c>
      <c r="J118" s="76" t="str">
        <f>IF(J12="","",J12)</f>
        <v>17. 12. 2025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24</v>
      </c>
      <c r="D120" s="37"/>
      <c r="E120" s="37"/>
      <c r="F120" s="24" t="str">
        <f>E15</f>
        <v xml:space="preserve"> </v>
      </c>
      <c r="G120" s="37"/>
      <c r="H120" s="37"/>
      <c r="I120" s="29" t="s">
        <v>29</v>
      </c>
      <c r="J120" s="33" t="str">
        <f>E21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27</v>
      </c>
      <c r="D121" s="37"/>
      <c r="E121" s="37"/>
      <c r="F121" s="24" t="str">
        <f>IF(E18="","",E18)</f>
        <v>Vyplň údaj</v>
      </c>
      <c r="G121" s="37"/>
      <c r="H121" s="37"/>
      <c r="I121" s="29" t="s">
        <v>31</v>
      </c>
      <c r="J121" s="33" t="str">
        <f>E24</f>
        <v xml:space="preserve"> 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88"/>
      <c r="B123" s="189"/>
      <c r="C123" s="190" t="s">
        <v>108</v>
      </c>
      <c r="D123" s="191" t="s">
        <v>58</v>
      </c>
      <c r="E123" s="191" t="s">
        <v>54</v>
      </c>
      <c r="F123" s="191" t="s">
        <v>55</v>
      </c>
      <c r="G123" s="191" t="s">
        <v>109</v>
      </c>
      <c r="H123" s="191" t="s">
        <v>110</v>
      </c>
      <c r="I123" s="191" t="s">
        <v>111</v>
      </c>
      <c r="J123" s="191" t="s">
        <v>96</v>
      </c>
      <c r="K123" s="192" t="s">
        <v>112</v>
      </c>
      <c r="L123" s="193"/>
      <c r="M123" s="97" t="s">
        <v>1</v>
      </c>
      <c r="N123" s="98" t="s">
        <v>37</v>
      </c>
      <c r="O123" s="98" t="s">
        <v>113</v>
      </c>
      <c r="P123" s="98" t="s">
        <v>114</v>
      </c>
      <c r="Q123" s="98" t="s">
        <v>115</v>
      </c>
      <c r="R123" s="98" t="s">
        <v>116</v>
      </c>
      <c r="S123" s="98" t="s">
        <v>117</v>
      </c>
      <c r="T123" s="99" t="s">
        <v>118</v>
      </c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</row>
    <row r="124" s="2" customFormat="1" ht="22.8" customHeight="1">
      <c r="A124" s="35"/>
      <c r="B124" s="36"/>
      <c r="C124" s="104" t="s">
        <v>119</v>
      </c>
      <c r="D124" s="37"/>
      <c r="E124" s="37"/>
      <c r="F124" s="37"/>
      <c r="G124" s="37"/>
      <c r="H124" s="37"/>
      <c r="I124" s="37"/>
      <c r="J124" s="194">
        <f>BK124</f>
        <v>0</v>
      </c>
      <c r="K124" s="37"/>
      <c r="L124" s="41"/>
      <c r="M124" s="100"/>
      <c r="N124" s="195"/>
      <c r="O124" s="101"/>
      <c r="P124" s="196">
        <f>P125</f>
        <v>0</v>
      </c>
      <c r="Q124" s="101"/>
      <c r="R124" s="196">
        <f>R125</f>
        <v>102.481768432</v>
      </c>
      <c r="S124" s="101"/>
      <c r="T124" s="197">
        <f>T125</f>
        <v>12.300000000000001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72</v>
      </c>
      <c r="AU124" s="14" t="s">
        <v>98</v>
      </c>
      <c r="BK124" s="198">
        <f>BK125</f>
        <v>0</v>
      </c>
    </row>
    <row r="125" s="12" customFormat="1" ht="25.92" customHeight="1">
      <c r="A125" s="12"/>
      <c r="B125" s="199"/>
      <c r="C125" s="200"/>
      <c r="D125" s="201" t="s">
        <v>72</v>
      </c>
      <c r="E125" s="202" t="s">
        <v>120</v>
      </c>
      <c r="F125" s="202" t="s">
        <v>121</v>
      </c>
      <c r="G125" s="200"/>
      <c r="H125" s="200"/>
      <c r="I125" s="203"/>
      <c r="J125" s="204">
        <f>BK125</f>
        <v>0</v>
      </c>
      <c r="K125" s="200"/>
      <c r="L125" s="205"/>
      <c r="M125" s="206"/>
      <c r="N125" s="207"/>
      <c r="O125" s="207"/>
      <c r="P125" s="208">
        <f>P126+P148+P151+P156+P168+P170+P176</f>
        <v>0</v>
      </c>
      <c r="Q125" s="207"/>
      <c r="R125" s="208">
        <f>R126+R148+R151+R156+R168+R170+R176</f>
        <v>102.481768432</v>
      </c>
      <c r="S125" s="207"/>
      <c r="T125" s="209">
        <f>T126+T148+T151+T156+T168+T170+T176</f>
        <v>12.300000000000001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0" t="s">
        <v>78</v>
      </c>
      <c r="AT125" s="211" t="s">
        <v>72</v>
      </c>
      <c r="AU125" s="211" t="s">
        <v>73</v>
      </c>
      <c r="AY125" s="210" t="s">
        <v>122</v>
      </c>
      <c r="BK125" s="212">
        <f>BK126+BK148+BK151+BK156+BK168+BK170+BK176</f>
        <v>0</v>
      </c>
    </row>
    <row r="126" s="12" customFormat="1" ht="22.8" customHeight="1">
      <c r="A126" s="12"/>
      <c r="B126" s="199"/>
      <c r="C126" s="200"/>
      <c r="D126" s="201" t="s">
        <v>72</v>
      </c>
      <c r="E126" s="213" t="s">
        <v>78</v>
      </c>
      <c r="F126" s="213" t="s">
        <v>123</v>
      </c>
      <c r="G126" s="200"/>
      <c r="H126" s="200"/>
      <c r="I126" s="203"/>
      <c r="J126" s="214">
        <f>BK126</f>
        <v>0</v>
      </c>
      <c r="K126" s="200"/>
      <c r="L126" s="205"/>
      <c r="M126" s="206"/>
      <c r="N126" s="207"/>
      <c r="O126" s="207"/>
      <c r="P126" s="208">
        <f>SUM(P127:P147)</f>
        <v>0</v>
      </c>
      <c r="Q126" s="207"/>
      <c r="R126" s="208">
        <f>SUM(R127:R147)</f>
        <v>88.868317820000001</v>
      </c>
      <c r="S126" s="207"/>
      <c r="T126" s="209">
        <f>SUM(T127:T147)</f>
        <v>12.300000000000001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0" t="s">
        <v>78</v>
      </c>
      <c r="AT126" s="211" t="s">
        <v>72</v>
      </c>
      <c r="AU126" s="211" t="s">
        <v>78</v>
      </c>
      <c r="AY126" s="210" t="s">
        <v>122</v>
      </c>
      <c r="BK126" s="212">
        <f>SUM(BK127:BK147)</f>
        <v>0</v>
      </c>
    </row>
    <row r="127" s="2" customFormat="1" ht="24.15" customHeight="1">
      <c r="A127" s="35"/>
      <c r="B127" s="36"/>
      <c r="C127" s="215" t="s">
        <v>78</v>
      </c>
      <c r="D127" s="215" t="s">
        <v>124</v>
      </c>
      <c r="E127" s="216" t="s">
        <v>125</v>
      </c>
      <c r="F127" s="217" t="s">
        <v>126</v>
      </c>
      <c r="G127" s="218" t="s">
        <v>127</v>
      </c>
      <c r="H127" s="219">
        <v>12</v>
      </c>
      <c r="I127" s="220"/>
      <c r="J127" s="221">
        <f>ROUND(I127*H127,2)</f>
        <v>0</v>
      </c>
      <c r="K127" s="217" t="s">
        <v>128</v>
      </c>
      <c r="L127" s="41"/>
      <c r="M127" s="222" t="s">
        <v>1</v>
      </c>
      <c r="N127" s="223" t="s">
        <v>38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0.26000000000000001</v>
      </c>
      <c r="T127" s="225">
        <f>S127*H127</f>
        <v>3.1200000000000001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129</v>
      </c>
      <c r="AT127" s="226" t="s">
        <v>124</v>
      </c>
      <c r="AU127" s="226" t="s">
        <v>82</v>
      </c>
      <c r="AY127" s="14" t="s">
        <v>122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78</v>
      </c>
      <c r="BK127" s="227">
        <f>ROUND(I127*H127,2)</f>
        <v>0</v>
      </c>
      <c r="BL127" s="14" t="s">
        <v>129</v>
      </c>
      <c r="BM127" s="226" t="s">
        <v>345</v>
      </c>
    </row>
    <row r="128" s="2" customFormat="1" ht="33" customHeight="1">
      <c r="A128" s="35"/>
      <c r="B128" s="36"/>
      <c r="C128" s="215" t="s">
        <v>82</v>
      </c>
      <c r="D128" s="215" t="s">
        <v>124</v>
      </c>
      <c r="E128" s="216" t="s">
        <v>131</v>
      </c>
      <c r="F128" s="217" t="s">
        <v>132</v>
      </c>
      <c r="G128" s="218" t="s">
        <v>127</v>
      </c>
      <c r="H128" s="219">
        <v>12</v>
      </c>
      <c r="I128" s="220"/>
      <c r="J128" s="221">
        <f>ROUND(I128*H128,2)</f>
        <v>0</v>
      </c>
      <c r="K128" s="217" t="s">
        <v>128</v>
      </c>
      <c r="L128" s="41"/>
      <c r="M128" s="222" t="s">
        <v>1</v>
      </c>
      <c r="N128" s="223" t="s">
        <v>38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0.44</v>
      </c>
      <c r="T128" s="225">
        <f>S128*H128</f>
        <v>5.2800000000000002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129</v>
      </c>
      <c r="AT128" s="226" t="s">
        <v>124</v>
      </c>
      <c r="AU128" s="226" t="s">
        <v>82</v>
      </c>
      <c r="AY128" s="14" t="s">
        <v>122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78</v>
      </c>
      <c r="BK128" s="227">
        <f>ROUND(I128*H128,2)</f>
        <v>0</v>
      </c>
      <c r="BL128" s="14" t="s">
        <v>129</v>
      </c>
      <c r="BM128" s="226" t="s">
        <v>346</v>
      </c>
    </row>
    <row r="129" s="2" customFormat="1" ht="33" customHeight="1">
      <c r="A129" s="35"/>
      <c r="B129" s="36"/>
      <c r="C129" s="215" t="s">
        <v>134</v>
      </c>
      <c r="D129" s="215" t="s">
        <v>124</v>
      </c>
      <c r="E129" s="216" t="s">
        <v>135</v>
      </c>
      <c r="F129" s="217" t="s">
        <v>136</v>
      </c>
      <c r="G129" s="218" t="s">
        <v>127</v>
      </c>
      <c r="H129" s="219">
        <v>12</v>
      </c>
      <c r="I129" s="220"/>
      <c r="J129" s="221">
        <f>ROUND(I129*H129,2)</f>
        <v>0</v>
      </c>
      <c r="K129" s="217" t="s">
        <v>128</v>
      </c>
      <c r="L129" s="41"/>
      <c r="M129" s="222" t="s">
        <v>1</v>
      </c>
      <c r="N129" s="223" t="s">
        <v>38</v>
      </c>
      <c r="O129" s="88"/>
      <c r="P129" s="224">
        <f>O129*H129</f>
        <v>0</v>
      </c>
      <c r="Q129" s="224">
        <v>0</v>
      </c>
      <c r="R129" s="224">
        <f>Q129*H129</f>
        <v>0</v>
      </c>
      <c r="S129" s="224">
        <v>0.32500000000000001</v>
      </c>
      <c r="T129" s="225">
        <f>S129*H129</f>
        <v>3.9000000000000004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129</v>
      </c>
      <c r="AT129" s="226" t="s">
        <v>124</v>
      </c>
      <c r="AU129" s="226" t="s">
        <v>82</v>
      </c>
      <c r="AY129" s="14" t="s">
        <v>122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78</v>
      </c>
      <c r="BK129" s="227">
        <f>ROUND(I129*H129,2)</f>
        <v>0</v>
      </c>
      <c r="BL129" s="14" t="s">
        <v>129</v>
      </c>
      <c r="BM129" s="226" t="s">
        <v>347</v>
      </c>
    </row>
    <row r="130" s="2" customFormat="1" ht="24.15" customHeight="1">
      <c r="A130" s="35"/>
      <c r="B130" s="36"/>
      <c r="C130" s="215" t="s">
        <v>129</v>
      </c>
      <c r="D130" s="215" t="s">
        <v>124</v>
      </c>
      <c r="E130" s="216" t="s">
        <v>153</v>
      </c>
      <c r="F130" s="217" t="s">
        <v>154</v>
      </c>
      <c r="G130" s="218" t="s">
        <v>155</v>
      </c>
      <c r="H130" s="219">
        <v>27.675000000000001</v>
      </c>
      <c r="I130" s="220"/>
      <c r="J130" s="221">
        <f>ROUND(I130*H130,2)</f>
        <v>0</v>
      </c>
      <c r="K130" s="217" t="s">
        <v>128</v>
      </c>
      <c r="L130" s="41"/>
      <c r="M130" s="222" t="s">
        <v>1</v>
      </c>
      <c r="N130" s="223" t="s">
        <v>38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129</v>
      </c>
      <c r="AT130" s="226" t="s">
        <v>124</v>
      </c>
      <c r="AU130" s="226" t="s">
        <v>82</v>
      </c>
      <c r="AY130" s="14" t="s">
        <v>122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78</v>
      </c>
      <c r="BK130" s="227">
        <f>ROUND(I130*H130,2)</f>
        <v>0</v>
      </c>
      <c r="BL130" s="14" t="s">
        <v>129</v>
      </c>
      <c r="BM130" s="226" t="s">
        <v>348</v>
      </c>
    </row>
    <row r="131" s="2" customFormat="1" ht="33" customHeight="1">
      <c r="A131" s="35"/>
      <c r="B131" s="36"/>
      <c r="C131" s="215" t="s">
        <v>142</v>
      </c>
      <c r="D131" s="215" t="s">
        <v>124</v>
      </c>
      <c r="E131" s="216" t="s">
        <v>158</v>
      </c>
      <c r="F131" s="217" t="s">
        <v>159</v>
      </c>
      <c r="G131" s="218" t="s">
        <v>155</v>
      </c>
      <c r="H131" s="219">
        <v>27.675000000000001</v>
      </c>
      <c r="I131" s="220"/>
      <c r="J131" s="221">
        <f>ROUND(I131*H131,2)</f>
        <v>0</v>
      </c>
      <c r="K131" s="217" t="s">
        <v>128</v>
      </c>
      <c r="L131" s="41"/>
      <c r="M131" s="222" t="s">
        <v>1</v>
      </c>
      <c r="N131" s="223" t="s">
        <v>38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129</v>
      </c>
      <c r="AT131" s="226" t="s">
        <v>124</v>
      </c>
      <c r="AU131" s="226" t="s">
        <v>82</v>
      </c>
      <c r="AY131" s="14" t="s">
        <v>122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78</v>
      </c>
      <c r="BK131" s="227">
        <f>ROUND(I131*H131,2)</f>
        <v>0</v>
      </c>
      <c r="BL131" s="14" t="s">
        <v>129</v>
      </c>
      <c r="BM131" s="226" t="s">
        <v>349</v>
      </c>
    </row>
    <row r="132" s="2" customFormat="1" ht="44.25" customHeight="1">
      <c r="A132" s="35"/>
      <c r="B132" s="36"/>
      <c r="C132" s="215" t="s">
        <v>147</v>
      </c>
      <c r="D132" s="215" t="s">
        <v>124</v>
      </c>
      <c r="E132" s="216" t="s">
        <v>350</v>
      </c>
      <c r="F132" s="217" t="s">
        <v>351</v>
      </c>
      <c r="G132" s="218" t="s">
        <v>140</v>
      </c>
      <c r="H132" s="219">
        <v>107</v>
      </c>
      <c r="I132" s="220"/>
      <c r="J132" s="221">
        <f>ROUND(I132*H132,2)</f>
        <v>0</v>
      </c>
      <c r="K132" s="217" t="s">
        <v>128</v>
      </c>
      <c r="L132" s="41"/>
      <c r="M132" s="222" t="s">
        <v>1</v>
      </c>
      <c r="N132" s="223" t="s">
        <v>38</v>
      </c>
      <c r="O132" s="88"/>
      <c r="P132" s="224">
        <f>O132*H132</f>
        <v>0</v>
      </c>
      <c r="Q132" s="224">
        <v>0.0032000000000000002</v>
      </c>
      <c r="R132" s="224">
        <f>Q132*H132</f>
        <v>0.34240000000000004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129</v>
      </c>
      <c r="AT132" s="226" t="s">
        <v>124</v>
      </c>
      <c r="AU132" s="226" t="s">
        <v>82</v>
      </c>
      <c r="AY132" s="14" t="s">
        <v>122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78</v>
      </c>
      <c r="BK132" s="227">
        <f>ROUND(I132*H132,2)</f>
        <v>0</v>
      </c>
      <c r="BL132" s="14" t="s">
        <v>129</v>
      </c>
      <c r="BM132" s="226" t="s">
        <v>352</v>
      </c>
    </row>
    <row r="133" s="2" customFormat="1" ht="21.75" customHeight="1">
      <c r="A133" s="35"/>
      <c r="B133" s="36"/>
      <c r="C133" s="215" t="s">
        <v>152</v>
      </c>
      <c r="D133" s="215" t="s">
        <v>124</v>
      </c>
      <c r="E133" s="216" t="s">
        <v>353</v>
      </c>
      <c r="F133" s="217" t="s">
        <v>354</v>
      </c>
      <c r="G133" s="218" t="s">
        <v>127</v>
      </c>
      <c r="H133" s="219">
        <v>36</v>
      </c>
      <c r="I133" s="220"/>
      <c r="J133" s="221">
        <f>ROUND(I133*H133,2)</f>
        <v>0</v>
      </c>
      <c r="K133" s="217" t="s">
        <v>128</v>
      </c>
      <c r="L133" s="41"/>
      <c r="M133" s="222" t="s">
        <v>1</v>
      </c>
      <c r="N133" s="223" t="s">
        <v>38</v>
      </c>
      <c r="O133" s="88"/>
      <c r="P133" s="224">
        <f>O133*H133</f>
        <v>0</v>
      </c>
      <c r="Q133" s="224">
        <v>0.00084000000000000003</v>
      </c>
      <c r="R133" s="224">
        <f>Q133*H133</f>
        <v>0.030240000000000003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129</v>
      </c>
      <c r="AT133" s="226" t="s">
        <v>124</v>
      </c>
      <c r="AU133" s="226" t="s">
        <v>82</v>
      </c>
      <c r="AY133" s="14" t="s">
        <v>122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78</v>
      </c>
      <c r="BK133" s="227">
        <f>ROUND(I133*H133,2)</f>
        <v>0</v>
      </c>
      <c r="BL133" s="14" t="s">
        <v>129</v>
      </c>
      <c r="BM133" s="226" t="s">
        <v>355</v>
      </c>
    </row>
    <row r="134" s="2" customFormat="1" ht="24.15" customHeight="1">
      <c r="A134" s="35"/>
      <c r="B134" s="36"/>
      <c r="C134" s="215" t="s">
        <v>157</v>
      </c>
      <c r="D134" s="215" t="s">
        <v>124</v>
      </c>
      <c r="E134" s="216" t="s">
        <v>356</v>
      </c>
      <c r="F134" s="217" t="s">
        <v>357</v>
      </c>
      <c r="G134" s="218" t="s">
        <v>127</v>
      </c>
      <c r="H134" s="219">
        <v>36</v>
      </c>
      <c r="I134" s="220"/>
      <c r="J134" s="221">
        <f>ROUND(I134*H134,2)</f>
        <v>0</v>
      </c>
      <c r="K134" s="217" t="s">
        <v>128</v>
      </c>
      <c r="L134" s="41"/>
      <c r="M134" s="222" t="s">
        <v>1</v>
      </c>
      <c r="N134" s="223" t="s">
        <v>38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129</v>
      </c>
      <c r="AT134" s="226" t="s">
        <v>124</v>
      </c>
      <c r="AU134" s="226" t="s">
        <v>82</v>
      </c>
      <c r="AY134" s="14" t="s">
        <v>122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78</v>
      </c>
      <c r="BK134" s="227">
        <f>ROUND(I134*H134,2)</f>
        <v>0</v>
      </c>
      <c r="BL134" s="14" t="s">
        <v>129</v>
      </c>
      <c r="BM134" s="226" t="s">
        <v>358</v>
      </c>
    </row>
    <row r="135" s="2" customFormat="1" ht="24.15" customHeight="1">
      <c r="A135" s="35"/>
      <c r="B135" s="36"/>
      <c r="C135" s="215" t="s">
        <v>161</v>
      </c>
      <c r="D135" s="215" t="s">
        <v>124</v>
      </c>
      <c r="E135" s="216" t="s">
        <v>170</v>
      </c>
      <c r="F135" s="217" t="s">
        <v>171</v>
      </c>
      <c r="G135" s="218" t="s">
        <v>127</v>
      </c>
      <c r="H135" s="219">
        <v>22.5</v>
      </c>
      <c r="I135" s="220"/>
      <c r="J135" s="221">
        <f>ROUND(I135*H135,2)</f>
        <v>0</v>
      </c>
      <c r="K135" s="217" t="s">
        <v>128</v>
      </c>
      <c r="L135" s="41"/>
      <c r="M135" s="222" t="s">
        <v>1</v>
      </c>
      <c r="N135" s="223" t="s">
        <v>38</v>
      </c>
      <c r="O135" s="88"/>
      <c r="P135" s="224">
        <f>O135*H135</f>
        <v>0</v>
      </c>
      <c r="Q135" s="224">
        <v>0.0062189200000000002</v>
      </c>
      <c r="R135" s="224">
        <f>Q135*H135</f>
        <v>0.13992570000000001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129</v>
      </c>
      <c r="AT135" s="226" t="s">
        <v>124</v>
      </c>
      <c r="AU135" s="226" t="s">
        <v>82</v>
      </c>
      <c r="AY135" s="14" t="s">
        <v>122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78</v>
      </c>
      <c r="BK135" s="227">
        <f>ROUND(I135*H135,2)</f>
        <v>0</v>
      </c>
      <c r="BL135" s="14" t="s">
        <v>129</v>
      </c>
      <c r="BM135" s="226" t="s">
        <v>359</v>
      </c>
    </row>
    <row r="136" s="2" customFormat="1" ht="24.15" customHeight="1">
      <c r="A136" s="35"/>
      <c r="B136" s="36"/>
      <c r="C136" s="215" t="s">
        <v>165</v>
      </c>
      <c r="D136" s="215" t="s">
        <v>124</v>
      </c>
      <c r="E136" s="216" t="s">
        <v>173</v>
      </c>
      <c r="F136" s="217" t="s">
        <v>174</v>
      </c>
      <c r="G136" s="218" t="s">
        <v>127</v>
      </c>
      <c r="H136" s="219">
        <v>22.5</v>
      </c>
      <c r="I136" s="220"/>
      <c r="J136" s="221">
        <f>ROUND(I136*H136,2)</f>
        <v>0</v>
      </c>
      <c r="K136" s="217" t="s">
        <v>128</v>
      </c>
      <c r="L136" s="41"/>
      <c r="M136" s="222" t="s">
        <v>1</v>
      </c>
      <c r="N136" s="223" t="s">
        <v>38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129</v>
      </c>
      <c r="AT136" s="226" t="s">
        <v>124</v>
      </c>
      <c r="AU136" s="226" t="s">
        <v>82</v>
      </c>
      <c r="AY136" s="14" t="s">
        <v>122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78</v>
      </c>
      <c r="BK136" s="227">
        <f>ROUND(I136*H136,2)</f>
        <v>0</v>
      </c>
      <c r="BL136" s="14" t="s">
        <v>129</v>
      </c>
      <c r="BM136" s="226" t="s">
        <v>360</v>
      </c>
    </row>
    <row r="137" s="2" customFormat="1" ht="16.5" customHeight="1">
      <c r="A137" s="35"/>
      <c r="B137" s="36"/>
      <c r="C137" s="228" t="s">
        <v>169</v>
      </c>
      <c r="D137" s="228" t="s">
        <v>177</v>
      </c>
      <c r="E137" s="229" t="s">
        <v>178</v>
      </c>
      <c r="F137" s="230" t="s">
        <v>179</v>
      </c>
      <c r="G137" s="231" t="s">
        <v>180</v>
      </c>
      <c r="H137" s="232">
        <v>2.25</v>
      </c>
      <c r="I137" s="233"/>
      <c r="J137" s="234">
        <f>ROUND(I137*H137,2)</f>
        <v>0</v>
      </c>
      <c r="K137" s="230" t="s">
        <v>128</v>
      </c>
      <c r="L137" s="235"/>
      <c r="M137" s="236" t="s">
        <v>1</v>
      </c>
      <c r="N137" s="237" t="s">
        <v>38</v>
      </c>
      <c r="O137" s="88"/>
      <c r="P137" s="224">
        <f>O137*H137</f>
        <v>0</v>
      </c>
      <c r="Q137" s="224">
        <v>1</v>
      </c>
      <c r="R137" s="224">
        <f>Q137*H137</f>
        <v>2.25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157</v>
      </c>
      <c r="AT137" s="226" t="s">
        <v>177</v>
      </c>
      <c r="AU137" s="226" t="s">
        <v>82</v>
      </c>
      <c r="AY137" s="14" t="s">
        <v>122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78</v>
      </c>
      <c r="BK137" s="227">
        <f>ROUND(I137*H137,2)</f>
        <v>0</v>
      </c>
      <c r="BL137" s="14" t="s">
        <v>129</v>
      </c>
      <c r="BM137" s="226" t="s">
        <v>361</v>
      </c>
    </row>
    <row r="138" s="2" customFormat="1" ht="24.15" customHeight="1">
      <c r="A138" s="35"/>
      <c r="B138" s="36"/>
      <c r="C138" s="215" t="s">
        <v>8</v>
      </c>
      <c r="D138" s="215" t="s">
        <v>124</v>
      </c>
      <c r="E138" s="216" t="s">
        <v>187</v>
      </c>
      <c r="F138" s="217" t="s">
        <v>188</v>
      </c>
      <c r="G138" s="218" t="s">
        <v>127</v>
      </c>
      <c r="H138" s="219">
        <v>26.25</v>
      </c>
      <c r="I138" s="220"/>
      <c r="J138" s="221">
        <f>ROUND(I138*H138,2)</f>
        <v>0</v>
      </c>
      <c r="K138" s="217" t="s">
        <v>128</v>
      </c>
      <c r="L138" s="41"/>
      <c r="M138" s="222" t="s">
        <v>1</v>
      </c>
      <c r="N138" s="223" t="s">
        <v>38</v>
      </c>
      <c r="O138" s="88"/>
      <c r="P138" s="224">
        <f>O138*H138</f>
        <v>0</v>
      </c>
      <c r="Q138" s="224">
        <v>0.00063817599999999996</v>
      </c>
      <c r="R138" s="224">
        <f>Q138*H138</f>
        <v>0.016752119999999999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129</v>
      </c>
      <c r="AT138" s="226" t="s">
        <v>124</v>
      </c>
      <c r="AU138" s="226" t="s">
        <v>82</v>
      </c>
      <c r="AY138" s="14" t="s">
        <v>122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78</v>
      </c>
      <c r="BK138" s="227">
        <f>ROUND(I138*H138,2)</f>
        <v>0</v>
      </c>
      <c r="BL138" s="14" t="s">
        <v>129</v>
      </c>
      <c r="BM138" s="226" t="s">
        <v>362</v>
      </c>
    </row>
    <row r="139" s="2" customFormat="1" ht="24.15" customHeight="1">
      <c r="A139" s="35"/>
      <c r="B139" s="36"/>
      <c r="C139" s="215" t="s">
        <v>176</v>
      </c>
      <c r="D139" s="215" t="s">
        <v>124</v>
      </c>
      <c r="E139" s="216" t="s">
        <v>195</v>
      </c>
      <c r="F139" s="217" t="s">
        <v>196</v>
      </c>
      <c r="G139" s="218" t="s">
        <v>127</v>
      </c>
      <c r="H139" s="219">
        <v>26.25</v>
      </c>
      <c r="I139" s="220"/>
      <c r="J139" s="221">
        <f>ROUND(I139*H139,2)</f>
        <v>0</v>
      </c>
      <c r="K139" s="217" t="s">
        <v>128</v>
      </c>
      <c r="L139" s="41"/>
      <c r="M139" s="222" t="s">
        <v>1</v>
      </c>
      <c r="N139" s="223" t="s">
        <v>38</v>
      </c>
      <c r="O139" s="88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6" t="s">
        <v>129</v>
      </c>
      <c r="AT139" s="226" t="s">
        <v>124</v>
      </c>
      <c r="AU139" s="226" t="s">
        <v>82</v>
      </c>
      <c r="AY139" s="14" t="s">
        <v>122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14" t="s">
        <v>78</v>
      </c>
      <c r="BK139" s="227">
        <f>ROUND(I139*H139,2)</f>
        <v>0</v>
      </c>
      <c r="BL139" s="14" t="s">
        <v>129</v>
      </c>
      <c r="BM139" s="226" t="s">
        <v>363</v>
      </c>
    </row>
    <row r="140" s="2" customFormat="1" ht="37.8" customHeight="1">
      <c r="A140" s="35"/>
      <c r="B140" s="36"/>
      <c r="C140" s="215" t="s">
        <v>182</v>
      </c>
      <c r="D140" s="215" t="s">
        <v>124</v>
      </c>
      <c r="E140" s="216" t="s">
        <v>199</v>
      </c>
      <c r="F140" s="217" t="s">
        <v>200</v>
      </c>
      <c r="G140" s="218" t="s">
        <v>155</v>
      </c>
      <c r="H140" s="219">
        <v>27.675000000000001</v>
      </c>
      <c r="I140" s="220"/>
      <c r="J140" s="221">
        <f>ROUND(I140*H140,2)</f>
        <v>0</v>
      </c>
      <c r="K140" s="217" t="s">
        <v>128</v>
      </c>
      <c r="L140" s="41"/>
      <c r="M140" s="222" t="s">
        <v>1</v>
      </c>
      <c r="N140" s="223" t="s">
        <v>38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129</v>
      </c>
      <c r="AT140" s="226" t="s">
        <v>124</v>
      </c>
      <c r="AU140" s="226" t="s">
        <v>82</v>
      </c>
      <c r="AY140" s="14" t="s">
        <v>122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78</v>
      </c>
      <c r="BK140" s="227">
        <f>ROUND(I140*H140,2)</f>
        <v>0</v>
      </c>
      <c r="BL140" s="14" t="s">
        <v>129</v>
      </c>
      <c r="BM140" s="226" t="s">
        <v>364</v>
      </c>
    </row>
    <row r="141" s="2" customFormat="1" ht="37.8" customHeight="1">
      <c r="A141" s="35"/>
      <c r="B141" s="36"/>
      <c r="C141" s="215" t="s">
        <v>186</v>
      </c>
      <c r="D141" s="215" t="s">
        <v>124</v>
      </c>
      <c r="E141" s="216" t="s">
        <v>203</v>
      </c>
      <c r="F141" s="217" t="s">
        <v>204</v>
      </c>
      <c r="G141" s="218" t="s">
        <v>155</v>
      </c>
      <c r="H141" s="219">
        <v>27.675000000000001</v>
      </c>
      <c r="I141" s="220"/>
      <c r="J141" s="221">
        <f>ROUND(I141*H141,2)</f>
        <v>0</v>
      </c>
      <c r="K141" s="217" t="s">
        <v>128</v>
      </c>
      <c r="L141" s="41"/>
      <c r="M141" s="222" t="s">
        <v>1</v>
      </c>
      <c r="N141" s="223" t="s">
        <v>38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129</v>
      </c>
      <c r="AT141" s="226" t="s">
        <v>124</v>
      </c>
      <c r="AU141" s="226" t="s">
        <v>82</v>
      </c>
      <c r="AY141" s="14" t="s">
        <v>122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78</v>
      </c>
      <c r="BK141" s="227">
        <f>ROUND(I141*H141,2)</f>
        <v>0</v>
      </c>
      <c r="BL141" s="14" t="s">
        <v>129</v>
      </c>
      <c r="BM141" s="226" t="s">
        <v>365</v>
      </c>
    </row>
    <row r="142" s="2" customFormat="1" ht="24.15" customHeight="1">
      <c r="A142" s="35"/>
      <c r="B142" s="36"/>
      <c r="C142" s="215" t="s">
        <v>190</v>
      </c>
      <c r="D142" s="215" t="s">
        <v>124</v>
      </c>
      <c r="E142" s="216" t="s">
        <v>207</v>
      </c>
      <c r="F142" s="217" t="s">
        <v>208</v>
      </c>
      <c r="G142" s="218" t="s">
        <v>180</v>
      </c>
      <c r="H142" s="219">
        <v>99.629999999999995</v>
      </c>
      <c r="I142" s="220"/>
      <c r="J142" s="221">
        <f>ROUND(I142*H142,2)</f>
        <v>0</v>
      </c>
      <c r="K142" s="217" t="s">
        <v>128</v>
      </c>
      <c r="L142" s="41"/>
      <c r="M142" s="222" t="s">
        <v>1</v>
      </c>
      <c r="N142" s="223" t="s">
        <v>38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129</v>
      </c>
      <c r="AT142" s="226" t="s">
        <v>124</v>
      </c>
      <c r="AU142" s="226" t="s">
        <v>82</v>
      </c>
      <c r="AY142" s="14" t="s">
        <v>122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78</v>
      </c>
      <c r="BK142" s="227">
        <f>ROUND(I142*H142,2)</f>
        <v>0</v>
      </c>
      <c r="BL142" s="14" t="s">
        <v>129</v>
      </c>
      <c r="BM142" s="226" t="s">
        <v>366</v>
      </c>
    </row>
    <row r="143" s="2" customFormat="1" ht="16.5" customHeight="1">
      <c r="A143" s="35"/>
      <c r="B143" s="36"/>
      <c r="C143" s="215" t="s">
        <v>194</v>
      </c>
      <c r="D143" s="215" t="s">
        <v>124</v>
      </c>
      <c r="E143" s="216" t="s">
        <v>210</v>
      </c>
      <c r="F143" s="217" t="s">
        <v>211</v>
      </c>
      <c r="G143" s="218" t="s">
        <v>155</v>
      </c>
      <c r="H143" s="219">
        <v>55.350000000000001</v>
      </c>
      <c r="I143" s="220"/>
      <c r="J143" s="221">
        <f>ROUND(I143*H143,2)</f>
        <v>0</v>
      </c>
      <c r="K143" s="217" t="s">
        <v>1</v>
      </c>
      <c r="L143" s="41"/>
      <c r="M143" s="222" t="s">
        <v>1</v>
      </c>
      <c r="N143" s="223" t="s">
        <v>38</v>
      </c>
      <c r="O143" s="88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6" t="s">
        <v>129</v>
      </c>
      <c r="AT143" s="226" t="s">
        <v>124</v>
      </c>
      <c r="AU143" s="226" t="s">
        <v>82</v>
      </c>
      <c r="AY143" s="14" t="s">
        <v>122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14" t="s">
        <v>78</v>
      </c>
      <c r="BK143" s="227">
        <f>ROUND(I143*H143,2)</f>
        <v>0</v>
      </c>
      <c r="BL143" s="14" t="s">
        <v>129</v>
      </c>
      <c r="BM143" s="226" t="s">
        <v>367</v>
      </c>
    </row>
    <row r="144" s="2" customFormat="1" ht="24.15" customHeight="1">
      <c r="A144" s="35"/>
      <c r="B144" s="36"/>
      <c r="C144" s="215" t="s">
        <v>198</v>
      </c>
      <c r="D144" s="215" t="s">
        <v>124</v>
      </c>
      <c r="E144" s="216" t="s">
        <v>214</v>
      </c>
      <c r="F144" s="217" t="s">
        <v>215</v>
      </c>
      <c r="G144" s="218" t="s">
        <v>155</v>
      </c>
      <c r="H144" s="219">
        <v>43.627000000000002</v>
      </c>
      <c r="I144" s="220"/>
      <c r="J144" s="221">
        <f>ROUND(I144*H144,2)</f>
        <v>0</v>
      </c>
      <c r="K144" s="217" t="s">
        <v>1</v>
      </c>
      <c r="L144" s="41"/>
      <c r="M144" s="222" t="s">
        <v>1</v>
      </c>
      <c r="N144" s="223" t="s">
        <v>38</v>
      </c>
      <c r="O144" s="88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129</v>
      </c>
      <c r="AT144" s="226" t="s">
        <v>124</v>
      </c>
      <c r="AU144" s="226" t="s">
        <v>82</v>
      </c>
      <c r="AY144" s="14" t="s">
        <v>122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78</v>
      </c>
      <c r="BK144" s="227">
        <f>ROUND(I144*H144,2)</f>
        <v>0</v>
      </c>
      <c r="BL144" s="14" t="s">
        <v>129</v>
      </c>
      <c r="BM144" s="226" t="s">
        <v>368</v>
      </c>
    </row>
    <row r="145" s="2" customFormat="1" ht="16.5" customHeight="1">
      <c r="A145" s="35"/>
      <c r="B145" s="36"/>
      <c r="C145" s="228" t="s">
        <v>202</v>
      </c>
      <c r="D145" s="228" t="s">
        <v>177</v>
      </c>
      <c r="E145" s="229" t="s">
        <v>218</v>
      </c>
      <c r="F145" s="230" t="s">
        <v>219</v>
      </c>
      <c r="G145" s="231" t="s">
        <v>180</v>
      </c>
      <c r="H145" s="232">
        <v>78.528999999999996</v>
      </c>
      <c r="I145" s="233"/>
      <c r="J145" s="234">
        <f>ROUND(I145*H145,2)</f>
        <v>0</v>
      </c>
      <c r="K145" s="230" t="s">
        <v>128</v>
      </c>
      <c r="L145" s="235"/>
      <c r="M145" s="236" t="s">
        <v>1</v>
      </c>
      <c r="N145" s="237" t="s">
        <v>38</v>
      </c>
      <c r="O145" s="88"/>
      <c r="P145" s="224">
        <f>O145*H145</f>
        <v>0</v>
      </c>
      <c r="Q145" s="224">
        <v>1</v>
      </c>
      <c r="R145" s="224">
        <f>Q145*H145</f>
        <v>78.528999999999996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157</v>
      </c>
      <c r="AT145" s="226" t="s">
        <v>177</v>
      </c>
      <c r="AU145" s="226" t="s">
        <v>82</v>
      </c>
      <c r="AY145" s="14" t="s">
        <v>122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78</v>
      </c>
      <c r="BK145" s="227">
        <f>ROUND(I145*H145,2)</f>
        <v>0</v>
      </c>
      <c r="BL145" s="14" t="s">
        <v>129</v>
      </c>
      <c r="BM145" s="226" t="s">
        <v>369</v>
      </c>
    </row>
    <row r="146" s="2" customFormat="1" ht="24.15" customHeight="1">
      <c r="A146" s="35"/>
      <c r="B146" s="36"/>
      <c r="C146" s="215" t="s">
        <v>206</v>
      </c>
      <c r="D146" s="215" t="s">
        <v>124</v>
      </c>
      <c r="E146" s="216" t="s">
        <v>222</v>
      </c>
      <c r="F146" s="217" t="s">
        <v>223</v>
      </c>
      <c r="G146" s="218" t="s">
        <v>155</v>
      </c>
      <c r="H146" s="219">
        <v>4.2000000000000002</v>
      </c>
      <c r="I146" s="220"/>
      <c r="J146" s="221">
        <f>ROUND(I146*H146,2)</f>
        <v>0</v>
      </c>
      <c r="K146" s="217" t="s">
        <v>1</v>
      </c>
      <c r="L146" s="41"/>
      <c r="M146" s="222" t="s">
        <v>1</v>
      </c>
      <c r="N146" s="223" t="s">
        <v>38</v>
      </c>
      <c r="O146" s="88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129</v>
      </c>
      <c r="AT146" s="226" t="s">
        <v>124</v>
      </c>
      <c r="AU146" s="226" t="s">
        <v>82</v>
      </c>
      <c r="AY146" s="14" t="s">
        <v>122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78</v>
      </c>
      <c r="BK146" s="227">
        <f>ROUND(I146*H146,2)</f>
        <v>0</v>
      </c>
      <c r="BL146" s="14" t="s">
        <v>129</v>
      </c>
      <c r="BM146" s="226" t="s">
        <v>370</v>
      </c>
    </row>
    <row r="147" s="2" customFormat="1" ht="16.5" customHeight="1">
      <c r="A147" s="35"/>
      <c r="B147" s="36"/>
      <c r="C147" s="228" t="s">
        <v>7</v>
      </c>
      <c r="D147" s="228" t="s">
        <v>177</v>
      </c>
      <c r="E147" s="229" t="s">
        <v>226</v>
      </c>
      <c r="F147" s="230" t="s">
        <v>227</v>
      </c>
      <c r="G147" s="231" t="s">
        <v>180</v>
      </c>
      <c r="H147" s="232">
        <v>7.5599999999999996</v>
      </c>
      <c r="I147" s="233"/>
      <c r="J147" s="234">
        <f>ROUND(I147*H147,2)</f>
        <v>0</v>
      </c>
      <c r="K147" s="230" t="s">
        <v>128</v>
      </c>
      <c r="L147" s="235"/>
      <c r="M147" s="236" t="s">
        <v>1</v>
      </c>
      <c r="N147" s="237" t="s">
        <v>38</v>
      </c>
      <c r="O147" s="88"/>
      <c r="P147" s="224">
        <f>O147*H147</f>
        <v>0</v>
      </c>
      <c r="Q147" s="224">
        <v>1</v>
      </c>
      <c r="R147" s="224">
        <f>Q147*H147</f>
        <v>7.5599999999999996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157</v>
      </c>
      <c r="AT147" s="226" t="s">
        <v>177</v>
      </c>
      <c r="AU147" s="226" t="s">
        <v>82</v>
      </c>
      <c r="AY147" s="14" t="s">
        <v>122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78</v>
      </c>
      <c r="BK147" s="227">
        <f>ROUND(I147*H147,2)</f>
        <v>0</v>
      </c>
      <c r="BL147" s="14" t="s">
        <v>129</v>
      </c>
      <c r="BM147" s="226" t="s">
        <v>371</v>
      </c>
    </row>
    <row r="148" s="12" customFormat="1" ht="22.8" customHeight="1">
      <c r="A148" s="12"/>
      <c r="B148" s="199"/>
      <c r="C148" s="200"/>
      <c r="D148" s="201" t="s">
        <v>72</v>
      </c>
      <c r="E148" s="213" t="s">
        <v>129</v>
      </c>
      <c r="F148" s="213" t="s">
        <v>229</v>
      </c>
      <c r="G148" s="200"/>
      <c r="H148" s="200"/>
      <c r="I148" s="203"/>
      <c r="J148" s="214">
        <f>BK148</f>
        <v>0</v>
      </c>
      <c r="K148" s="200"/>
      <c r="L148" s="205"/>
      <c r="M148" s="206"/>
      <c r="N148" s="207"/>
      <c r="O148" s="207"/>
      <c r="P148" s="208">
        <f>SUM(P149:P150)</f>
        <v>0</v>
      </c>
      <c r="Q148" s="207"/>
      <c r="R148" s="208">
        <f>SUM(R149:R150)</f>
        <v>0</v>
      </c>
      <c r="S148" s="207"/>
      <c r="T148" s="209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0" t="s">
        <v>78</v>
      </c>
      <c r="AT148" s="211" t="s">
        <v>72</v>
      </c>
      <c r="AU148" s="211" t="s">
        <v>78</v>
      </c>
      <c r="AY148" s="210" t="s">
        <v>122</v>
      </c>
      <c r="BK148" s="212">
        <f>SUM(BK149:BK150)</f>
        <v>0</v>
      </c>
    </row>
    <row r="149" s="2" customFormat="1" ht="16.5" customHeight="1">
      <c r="A149" s="35"/>
      <c r="B149" s="36"/>
      <c r="C149" s="215" t="s">
        <v>213</v>
      </c>
      <c r="D149" s="215" t="s">
        <v>124</v>
      </c>
      <c r="E149" s="216" t="s">
        <v>231</v>
      </c>
      <c r="F149" s="217" t="s">
        <v>232</v>
      </c>
      <c r="G149" s="218" t="s">
        <v>155</v>
      </c>
      <c r="H149" s="219">
        <v>0.90000000000000002</v>
      </c>
      <c r="I149" s="220"/>
      <c r="J149" s="221">
        <f>ROUND(I149*H149,2)</f>
        <v>0</v>
      </c>
      <c r="K149" s="217" t="s">
        <v>128</v>
      </c>
      <c r="L149" s="41"/>
      <c r="M149" s="222" t="s">
        <v>1</v>
      </c>
      <c r="N149" s="223" t="s">
        <v>38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129</v>
      </c>
      <c r="AT149" s="226" t="s">
        <v>124</v>
      </c>
      <c r="AU149" s="226" t="s">
        <v>82</v>
      </c>
      <c r="AY149" s="14" t="s">
        <v>122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78</v>
      </c>
      <c r="BK149" s="227">
        <f>ROUND(I149*H149,2)</f>
        <v>0</v>
      </c>
      <c r="BL149" s="14" t="s">
        <v>129</v>
      </c>
      <c r="BM149" s="226" t="s">
        <v>372</v>
      </c>
    </row>
    <row r="150" s="2" customFormat="1" ht="33" customHeight="1">
      <c r="A150" s="35"/>
      <c r="B150" s="36"/>
      <c r="C150" s="215" t="s">
        <v>217</v>
      </c>
      <c r="D150" s="215" t="s">
        <v>124</v>
      </c>
      <c r="E150" s="216" t="s">
        <v>239</v>
      </c>
      <c r="F150" s="217" t="s">
        <v>240</v>
      </c>
      <c r="G150" s="218" t="s">
        <v>155</v>
      </c>
      <c r="H150" s="219">
        <v>1.3500000000000001</v>
      </c>
      <c r="I150" s="220"/>
      <c r="J150" s="221">
        <f>ROUND(I150*H150,2)</f>
        <v>0</v>
      </c>
      <c r="K150" s="217" t="s">
        <v>128</v>
      </c>
      <c r="L150" s="41"/>
      <c r="M150" s="222" t="s">
        <v>1</v>
      </c>
      <c r="N150" s="223" t="s">
        <v>38</v>
      </c>
      <c r="O150" s="88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129</v>
      </c>
      <c r="AT150" s="226" t="s">
        <v>124</v>
      </c>
      <c r="AU150" s="226" t="s">
        <v>82</v>
      </c>
      <c r="AY150" s="14" t="s">
        <v>122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78</v>
      </c>
      <c r="BK150" s="227">
        <f>ROUND(I150*H150,2)</f>
        <v>0</v>
      </c>
      <c r="BL150" s="14" t="s">
        <v>129</v>
      </c>
      <c r="BM150" s="226" t="s">
        <v>373</v>
      </c>
    </row>
    <row r="151" s="12" customFormat="1" ht="22.8" customHeight="1">
      <c r="A151" s="12"/>
      <c r="B151" s="199"/>
      <c r="C151" s="200"/>
      <c r="D151" s="201" t="s">
        <v>72</v>
      </c>
      <c r="E151" s="213" t="s">
        <v>142</v>
      </c>
      <c r="F151" s="213" t="s">
        <v>242</v>
      </c>
      <c r="G151" s="200"/>
      <c r="H151" s="200"/>
      <c r="I151" s="203"/>
      <c r="J151" s="214">
        <f>BK151</f>
        <v>0</v>
      </c>
      <c r="K151" s="200"/>
      <c r="L151" s="205"/>
      <c r="M151" s="206"/>
      <c r="N151" s="207"/>
      <c r="O151" s="207"/>
      <c r="P151" s="208">
        <f>SUM(P152:P155)</f>
        <v>0</v>
      </c>
      <c r="Q151" s="207"/>
      <c r="R151" s="208">
        <f>SUM(R152:R155)</f>
        <v>12.595235999999998</v>
      </c>
      <c r="S151" s="207"/>
      <c r="T151" s="209">
        <f>SUM(T152:T155)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0" t="s">
        <v>78</v>
      </c>
      <c r="AT151" s="211" t="s">
        <v>72</v>
      </c>
      <c r="AU151" s="211" t="s">
        <v>78</v>
      </c>
      <c r="AY151" s="210" t="s">
        <v>122</v>
      </c>
      <c r="BK151" s="212">
        <f>SUM(BK152:BK155)</f>
        <v>0</v>
      </c>
    </row>
    <row r="152" s="2" customFormat="1" ht="24.15" customHeight="1">
      <c r="A152" s="35"/>
      <c r="B152" s="36"/>
      <c r="C152" s="215" t="s">
        <v>221</v>
      </c>
      <c r="D152" s="215" t="s">
        <v>124</v>
      </c>
      <c r="E152" s="216" t="s">
        <v>244</v>
      </c>
      <c r="F152" s="217" t="s">
        <v>245</v>
      </c>
      <c r="G152" s="218" t="s">
        <v>127</v>
      </c>
      <c r="H152" s="219">
        <v>12</v>
      </c>
      <c r="I152" s="220"/>
      <c r="J152" s="221">
        <f>ROUND(I152*H152,2)</f>
        <v>0</v>
      </c>
      <c r="K152" s="217" t="s">
        <v>1</v>
      </c>
      <c r="L152" s="41"/>
      <c r="M152" s="222" t="s">
        <v>1</v>
      </c>
      <c r="N152" s="223" t="s">
        <v>38</v>
      </c>
      <c r="O152" s="88"/>
      <c r="P152" s="224">
        <f>O152*H152</f>
        <v>0</v>
      </c>
      <c r="Q152" s="224">
        <v>0.57499999999999996</v>
      </c>
      <c r="R152" s="224">
        <f>Q152*H152</f>
        <v>6.8999999999999995</v>
      </c>
      <c r="S152" s="224">
        <v>0</v>
      </c>
      <c r="T152" s="22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6" t="s">
        <v>129</v>
      </c>
      <c r="AT152" s="226" t="s">
        <v>124</v>
      </c>
      <c r="AU152" s="226" t="s">
        <v>82</v>
      </c>
      <c r="AY152" s="14" t="s">
        <v>122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4" t="s">
        <v>78</v>
      </c>
      <c r="BK152" s="227">
        <f>ROUND(I152*H152,2)</f>
        <v>0</v>
      </c>
      <c r="BL152" s="14" t="s">
        <v>129</v>
      </c>
      <c r="BM152" s="226" t="s">
        <v>374</v>
      </c>
    </row>
    <row r="153" s="2" customFormat="1" ht="24.15" customHeight="1">
      <c r="A153" s="35"/>
      <c r="B153" s="36"/>
      <c r="C153" s="215" t="s">
        <v>225</v>
      </c>
      <c r="D153" s="215" t="s">
        <v>124</v>
      </c>
      <c r="E153" s="216" t="s">
        <v>248</v>
      </c>
      <c r="F153" s="217" t="s">
        <v>249</v>
      </c>
      <c r="G153" s="218" t="s">
        <v>127</v>
      </c>
      <c r="H153" s="219">
        <v>12</v>
      </c>
      <c r="I153" s="220"/>
      <c r="J153" s="221">
        <f>ROUND(I153*H153,2)</f>
        <v>0</v>
      </c>
      <c r="K153" s="217" t="s">
        <v>128</v>
      </c>
      <c r="L153" s="41"/>
      <c r="M153" s="222" t="s">
        <v>1</v>
      </c>
      <c r="N153" s="223" t="s">
        <v>38</v>
      </c>
      <c r="O153" s="88"/>
      <c r="P153" s="224">
        <f>O153*H153</f>
        <v>0</v>
      </c>
      <c r="Q153" s="224">
        <v>0.345383</v>
      </c>
      <c r="R153" s="224">
        <f>Q153*H153</f>
        <v>4.1445959999999999</v>
      </c>
      <c r="S153" s="224">
        <v>0</v>
      </c>
      <c r="T153" s="22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129</v>
      </c>
      <c r="AT153" s="226" t="s">
        <v>124</v>
      </c>
      <c r="AU153" s="226" t="s">
        <v>82</v>
      </c>
      <c r="AY153" s="14" t="s">
        <v>122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78</v>
      </c>
      <c r="BK153" s="227">
        <f>ROUND(I153*H153,2)</f>
        <v>0</v>
      </c>
      <c r="BL153" s="14" t="s">
        <v>129</v>
      </c>
      <c r="BM153" s="226" t="s">
        <v>375</v>
      </c>
    </row>
    <row r="154" s="2" customFormat="1" ht="33" customHeight="1">
      <c r="A154" s="35"/>
      <c r="B154" s="36"/>
      <c r="C154" s="215" t="s">
        <v>230</v>
      </c>
      <c r="D154" s="215" t="s">
        <v>124</v>
      </c>
      <c r="E154" s="216" t="s">
        <v>252</v>
      </c>
      <c r="F154" s="217" t="s">
        <v>253</v>
      </c>
      <c r="G154" s="218" t="s">
        <v>127</v>
      </c>
      <c r="H154" s="219">
        <v>12</v>
      </c>
      <c r="I154" s="220"/>
      <c r="J154" s="221">
        <f>ROUND(I154*H154,2)</f>
        <v>0</v>
      </c>
      <c r="K154" s="217" t="s">
        <v>128</v>
      </c>
      <c r="L154" s="41"/>
      <c r="M154" s="222" t="s">
        <v>1</v>
      </c>
      <c r="N154" s="223" t="s">
        <v>38</v>
      </c>
      <c r="O154" s="88"/>
      <c r="P154" s="224">
        <f>O154*H154</f>
        <v>0</v>
      </c>
      <c r="Q154" s="224">
        <v>0.11162</v>
      </c>
      <c r="R154" s="224">
        <f>Q154*H154</f>
        <v>1.33944</v>
      </c>
      <c r="S154" s="224">
        <v>0</v>
      </c>
      <c r="T154" s="22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6" t="s">
        <v>129</v>
      </c>
      <c r="AT154" s="226" t="s">
        <v>124</v>
      </c>
      <c r="AU154" s="226" t="s">
        <v>82</v>
      </c>
      <c r="AY154" s="14" t="s">
        <v>122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4" t="s">
        <v>78</v>
      </c>
      <c r="BK154" s="227">
        <f>ROUND(I154*H154,2)</f>
        <v>0</v>
      </c>
      <c r="BL154" s="14" t="s">
        <v>129</v>
      </c>
      <c r="BM154" s="226" t="s">
        <v>376</v>
      </c>
    </row>
    <row r="155" s="2" customFormat="1" ht="24.15" customHeight="1">
      <c r="A155" s="35"/>
      <c r="B155" s="36"/>
      <c r="C155" s="228" t="s">
        <v>234</v>
      </c>
      <c r="D155" s="228" t="s">
        <v>177</v>
      </c>
      <c r="E155" s="229" t="s">
        <v>256</v>
      </c>
      <c r="F155" s="230" t="s">
        <v>257</v>
      </c>
      <c r="G155" s="231" t="s">
        <v>127</v>
      </c>
      <c r="H155" s="232">
        <v>1.2</v>
      </c>
      <c r="I155" s="233"/>
      <c r="J155" s="234">
        <f>ROUND(I155*H155,2)</f>
        <v>0</v>
      </c>
      <c r="K155" s="230" t="s">
        <v>128</v>
      </c>
      <c r="L155" s="235"/>
      <c r="M155" s="236" t="s">
        <v>1</v>
      </c>
      <c r="N155" s="237" t="s">
        <v>38</v>
      </c>
      <c r="O155" s="88"/>
      <c r="P155" s="224">
        <f>O155*H155</f>
        <v>0</v>
      </c>
      <c r="Q155" s="224">
        <v>0.17599999999999999</v>
      </c>
      <c r="R155" s="224">
        <f>Q155*H155</f>
        <v>0.21119999999999997</v>
      </c>
      <c r="S155" s="224">
        <v>0</v>
      </c>
      <c r="T155" s="22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6" t="s">
        <v>157</v>
      </c>
      <c r="AT155" s="226" t="s">
        <v>177</v>
      </c>
      <c r="AU155" s="226" t="s">
        <v>82</v>
      </c>
      <c r="AY155" s="14" t="s">
        <v>122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14" t="s">
        <v>78</v>
      </c>
      <c r="BK155" s="227">
        <f>ROUND(I155*H155,2)</f>
        <v>0</v>
      </c>
      <c r="BL155" s="14" t="s">
        <v>129</v>
      </c>
      <c r="BM155" s="226" t="s">
        <v>377</v>
      </c>
    </row>
    <row r="156" s="12" customFormat="1" ht="22.8" customHeight="1">
      <c r="A156" s="12"/>
      <c r="B156" s="199"/>
      <c r="C156" s="200"/>
      <c r="D156" s="201" t="s">
        <v>72</v>
      </c>
      <c r="E156" s="213" t="s">
        <v>157</v>
      </c>
      <c r="F156" s="213" t="s">
        <v>259</v>
      </c>
      <c r="G156" s="200"/>
      <c r="H156" s="200"/>
      <c r="I156" s="203"/>
      <c r="J156" s="214">
        <f>BK156</f>
        <v>0</v>
      </c>
      <c r="K156" s="200"/>
      <c r="L156" s="205"/>
      <c r="M156" s="206"/>
      <c r="N156" s="207"/>
      <c r="O156" s="207"/>
      <c r="P156" s="208">
        <f>SUM(P157:P167)</f>
        <v>0</v>
      </c>
      <c r="Q156" s="207"/>
      <c r="R156" s="208">
        <f>SUM(R157:R167)</f>
        <v>1.0182146120000002</v>
      </c>
      <c r="S156" s="207"/>
      <c r="T156" s="209">
        <f>SUM(T157:T167)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0" t="s">
        <v>78</v>
      </c>
      <c r="AT156" s="211" t="s">
        <v>72</v>
      </c>
      <c r="AU156" s="211" t="s">
        <v>78</v>
      </c>
      <c r="AY156" s="210" t="s">
        <v>122</v>
      </c>
      <c r="BK156" s="212">
        <f>SUM(BK157:BK167)</f>
        <v>0</v>
      </c>
    </row>
    <row r="157" s="2" customFormat="1" ht="33" customHeight="1">
      <c r="A157" s="35"/>
      <c r="B157" s="36"/>
      <c r="C157" s="215" t="s">
        <v>238</v>
      </c>
      <c r="D157" s="215" t="s">
        <v>124</v>
      </c>
      <c r="E157" s="216" t="s">
        <v>261</v>
      </c>
      <c r="F157" s="217" t="s">
        <v>262</v>
      </c>
      <c r="G157" s="218" t="s">
        <v>140</v>
      </c>
      <c r="H157" s="219">
        <v>107</v>
      </c>
      <c r="I157" s="220"/>
      <c r="J157" s="221">
        <f>ROUND(I157*H157,2)</f>
        <v>0</v>
      </c>
      <c r="K157" s="217" t="s">
        <v>128</v>
      </c>
      <c r="L157" s="41"/>
      <c r="M157" s="222" t="s">
        <v>1</v>
      </c>
      <c r="N157" s="223" t="s">
        <v>38</v>
      </c>
      <c r="O157" s="88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6" t="s">
        <v>129</v>
      </c>
      <c r="AT157" s="226" t="s">
        <v>124</v>
      </c>
      <c r="AU157" s="226" t="s">
        <v>82</v>
      </c>
      <c r="AY157" s="14" t="s">
        <v>122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14" t="s">
        <v>78</v>
      </c>
      <c r="BK157" s="227">
        <f>ROUND(I157*H157,2)</f>
        <v>0</v>
      </c>
      <c r="BL157" s="14" t="s">
        <v>129</v>
      </c>
      <c r="BM157" s="226" t="s">
        <v>378</v>
      </c>
    </row>
    <row r="158" s="2" customFormat="1" ht="24.15" customHeight="1">
      <c r="A158" s="35"/>
      <c r="B158" s="36"/>
      <c r="C158" s="228" t="s">
        <v>243</v>
      </c>
      <c r="D158" s="228" t="s">
        <v>177</v>
      </c>
      <c r="E158" s="229" t="s">
        <v>379</v>
      </c>
      <c r="F158" s="230" t="s">
        <v>380</v>
      </c>
      <c r="G158" s="231" t="s">
        <v>140</v>
      </c>
      <c r="H158" s="232">
        <v>110.20999999999999</v>
      </c>
      <c r="I158" s="233"/>
      <c r="J158" s="234">
        <f>ROUND(I158*H158,2)</f>
        <v>0</v>
      </c>
      <c r="K158" s="230" t="s">
        <v>128</v>
      </c>
      <c r="L158" s="235"/>
      <c r="M158" s="236" t="s">
        <v>1</v>
      </c>
      <c r="N158" s="237" t="s">
        <v>38</v>
      </c>
      <c r="O158" s="88"/>
      <c r="P158" s="224">
        <f>O158*H158</f>
        <v>0</v>
      </c>
      <c r="Q158" s="224">
        <v>0.00068000000000000005</v>
      </c>
      <c r="R158" s="224">
        <f>Q158*H158</f>
        <v>0.074942800000000004</v>
      </c>
      <c r="S158" s="224">
        <v>0</v>
      </c>
      <c r="T158" s="22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6" t="s">
        <v>157</v>
      </c>
      <c r="AT158" s="226" t="s">
        <v>177</v>
      </c>
      <c r="AU158" s="226" t="s">
        <v>82</v>
      </c>
      <c r="AY158" s="14" t="s">
        <v>122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4" t="s">
        <v>78</v>
      </c>
      <c r="BK158" s="227">
        <f>ROUND(I158*H158,2)</f>
        <v>0</v>
      </c>
      <c r="BL158" s="14" t="s">
        <v>129</v>
      </c>
      <c r="BM158" s="226" t="s">
        <v>381</v>
      </c>
    </row>
    <row r="159" s="2" customFormat="1" ht="24.15" customHeight="1">
      <c r="A159" s="35"/>
      <c r="B159" s="36"/>
      <c r="C159" s="215" t="s">
        <v>247</v>
      </c>
      <c r="D159" s="215" t="s">
        <v>124</v>
      </c>
      <c r="E159" s="216" t="s">
        <v>269</v>
      </c>
      <c r="F159" s="217" t="s">
        <v>270</v>
      </c>
      <c r="G159" s="218" t="s">
        <v>271</v>
      </c>
      <c r="H159" s="219">
        <v>1</v>
      </c>
      <c r="I159" s="220"/>
      <c r="J159" s="221">
        <f>ROUND(I159*H159,2)</f>
        <v>0</v>
      </c>
      <c r="K159" s="217" t="s">
        <v>128</v>
      </c>
      <c r="L159" s="41"/>
      <c r="M159" s="222" t="s">
        <v>1</v>
      </c>
      <c r="N159" s="223" t="s">
        <v>38</v>
      </c>
      <c r="O159" s="88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6" t="s">
        <v>129</v>
      </c>
      <c r="AT159" s="226" t="s">
        <v>124</v>
      </c>
      <c r="AU159" s="226" t="s">
        <v>82</v>
      </c>
      <c r="AY159" s="14" t="s">
        <v>122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14" t="s">
        <v>78</v>
      </c>
      <c r="BK159" s="227">
        <f>ROUND(I159*H159,2)</f>
        <v>0</v>
      </c>
      <c r="BL159" s="14" t="s">
        <v>129</v>
      </c>
      <c r="BM159" s="226" t="s">
        <v>382</v>
      </c>
    </row>
    <row r="160" s="2" customFormat="1" ht="16.5" customHeight="1">
      <c r="A160" s="35"/>
      <c r="B160" s="36"/>
      <c r="C160" s="228" t="s">
        <v>251</v>
      </c>
      <c r="D160" s="228" t="s">
        <v>177</v>
      </c>
      <c r="E160" s="229" t="s">
        <v>274</v>
      </c>
      <c r="F160" s="230" t="s">
        <v>275</v>
      </c>
      <c r="G160" s="231" t="s">
        <v>271</v>
      </c>
      <c r="H160" s="232">
        <v>1</v>
      </c>
      <c r="I160" s="233"/>
      <c r="J160" s="234">
        <f>ROUND(I160*H160,2)</f>
        <v>0</v>
      </c>
      <c r="K160" s="230" t="s">
        <v>128</v>
      </c>
      <c r="L160" s="235"/>
      <c r="M160" s="236" t="s">
        <v>1</v>
      </c>
      <c r="N160" s="237" t="s">
        <v>38</v>
      </c>
      <c r="O160" s="88"/>
      <c r="P160" s="224">
        <f>O160*H160</f>
        <v>0</v>
      </c>
      <c r="Q160" s="224">
        <v>0.00012999999999999999</v>
      </c>
      <c r="R160" s="224">
        <f>Q160*H160</f>
        <v>0.00012999999999999999</v>
      </c>
      <c r="S160" s="224">
        <v>0</v>
      </c>
      <c r="T160" s="22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6" t="s">
        <v>157</v>
      </c>
      <c r="AT160" s="226" t="s">
        <v>177</v>
      </c>
      <c r="AU160" s="226" t="s">
        <v>82</v>
      </c>
      <c r="AY160" s="14" t="s">
        <v>122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4" t="s">
        <v>78</v>
      </c>
      <c r="BK160" s="227">
        <f>ROUND(I160*H160,2)</f>
        <v>0</v>
      </c>
      <c r="BL160" s="14" t="s">
        <v>129</v>
      </c>
      <c r="BM160" s="226" t="s">
        <v>383</v>
      </c>
    </row>
    <row r="161" s="2" customFormat="1" ht="16.5" customHeight="1">
      <c r="A161" s="35"/>
      <c r="B161" s="36"/>
      <c r="C161" s="215" t="s">
        <v>255</v>
      </c>
      <c r="D161" s="215" t="s">
        <v>124</v>
      </c>
      <c r="E161" s="216" t="s">
        <v>278</v>
      </c>
      <c r="F161" s="217" t="s">
        <v>279</v>
      </c>
      <c r="G161" s="218" t="s">
        <v>140</v>
      </c>
      <c r="H161" s="219">
        <v>107</v>
      </c>
      <c r="I161" s="220"/>
      <c r="J161" s="221">
        <f>ROUND(I161*H161,2)</f>
        <v>0</v>
      </c>
      <c r="K161" s="217" t="s">
        <v>128</v>
      </c>
      <c r="L161" s="41"/>
      <c r="M161" s="222" t="s">
        <v>1</v>
      </c>
      <c r="N161" s="223" t="s">
        <v>38</v>
      </c>
      <c r="O161" s="88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6" t="s">
        <v>129</v>
      </c>
      <c r="AT161" s="226" t="s">
        <v>124</v>
      </c>
      <c r="AU161" s="226" t="s">
        <v>82</v>
      </c>
      <c r="AY161" s="14" t="s">
        <v>122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14" t="s">
        <v>78</v>
      </c>
      <c r="BK161" s="227">
        <f>ROUND(I161*H161,2)</f>
        <v>0</v>
      </c>
      <c r="BL161" s="14" t="s">
        <v>129</v>
      </c>
      <c r="BM161" s="226" t="s">
        <v>384</v>
      </c>
    </row>
    <row r="162" s="2" customFormat="1" ht="24.15" customHeight="1">
      <c r="A162" s="35"/>
      <c r="B162" s="36"/>
      <c r="C162" s="215" t="s">
        <v>260</v>
      </c>
      <c r="D162" s="215" t="s">
        <v>124</v>
      </c>
      <c r="E162" s="216" t="s">
        <v>282</v>
      </c>
      <c r="F162" s="217" t="s">
        <v>283</v>
      </c>
      <c r="G162" s="218" t="s">
        <v>271</v>
      </c>
      <c r="H162" s="219">
        <v>2</v>
      </c>
      <c r="I162" s="220"/>
      <c r="J162" s="221">
        <f>ROUND(I162*H162,2)</f>
        <v>0</v>
      </c>
      <c r="K162" s="217" t="s">
        <v>128</v>
      </c>
      <c r="L162" s="41"/>
      <c r="M162" s="222" t="s">
        <v>1</v>
      </c>
      <c r="N162" s="223" t="s">
        <v>38</v>
      </c>
      <c r="O162" s="88"/>
      <c r="P162" s="224">
        <f>O162*H162</f>
        <v>0</v>
      </c>
      <c r="Q162" s="224">
        <v>0.45937290600000003</v>
      </c>
      <c r="R162" s="224">
        <f>Q162*H162</f>
        <v>0.91874581200000005</v>
      </c>
      <c r="S162" s="224">
        <v>0</v>
      </c>
      <c r="T162" s="22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6" t="s">
        <v>129</v>
      </c>
      <c r="AT162" s="226" t="s">
        <v>124</v>
      </c>
      <c r="AU162" s="226" t="s">
        <v>82</v>
      </c>
      <c r="AY162" s="14" t="s">
        <v>122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4" t="s">
        <v>78</v>
      </c>
      <c r="BK162" s="227">
        <f>ROUND(I162*H162,2)</f>
        <v>0</v>
      </c>
      <c r="BL162" s="14" t="s">
        <v>129</v>
      </c>
      <c r="BM162" s="226" t="s">
        <v>385</v>
      </c>
    </row>
    <row r="163" s="2" customFormat="1" ht="24.15" customHeight="1">
      <c r="A163" s="35"/>
      <c r="B163" s="36"/>
      <c r="C163" s="215" t="s">
        <v>264</v>
      </c>
      <c r="D163" s="215" t="s">
        <v>124</v>
      </c>
      <c r="E163" s="216" t="s">
        <v>286</v>
      </c>
      <c r="F163" s="217" t="s">
        <v>287</v>
      </c>
      <c r="G163" s="218" t="s">
        <v>140</v>
      </c>
      <c r="H163" s="219">
        <v>128.40000000000001</v>
      </c>
      <c r="I163" s="220"/>
      <c r="J163" s="221">
        <f>ROUND(I163*H163,2)</f>
        <v>0</v>
      </c>
      <c r="K163" s="217" t="s">
        <v>1</v>
      </c>
      <c r="L163" s="41"/>
      <c r="M163" s="222" t="s">
        <v>1</v>
      </c>
      <c r="N163" s="223" t="s">
        <v>38</v>
      </c>
      <c r="O163" s="88"/>
      <c r="P163" s="224">
        <f>O163*H163</f>
        <v>0</v>
      </c>
      <c r="Q163" s="224">
        <v>0.00019000000000000001</v>
      </c>
      <c r="R163" s="224">
        <f>Q163*H163</f>
        <v>0.024396000000000001</v>
      </c>
      <c r="S163" s="224">
        <v>0</v>
      </c>
      <c r="T163" s="22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6" t="s">
        <v>129</v>
      </c>
      <c r="AT163" s="226" t="s">
        <v>124</v>
      </c>
      <c r="AU163" s="226" t="s">
        <v>82</v>
      </c>
      <c r="AY163" s="14" t="s">
        <v>122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14" t="s">
        <v>78</v>
      </c>
      <c r="BK163" s="227">
        <f>ROUND(I163*H163,2)</f>
        <v>0</v>
      </c>
      <c r="BL163" s="14" t="s">
        <v>129</v>
      </c>
      <c r="BM163" s="226" t="s">
        <v>386</v>
      </c>
    </row>
    <row r="164" s="2" customFormat="1" ht="16.5" customHeight="1">
      <c r="A164" s="35"/>
      <c r="B164" s="36"/>
      <c r="C164" s="215" t="s">
        <v>268</v>
      </c>
      <c r="D164" s="215" t="s">
        <v>124</v>
      </c>
      <c r="E164" s="216" t="s">
        <v>294</v>
      </c>
      <c r="F164" s="217" t="s">
        <v>295</v>
      </c>
      <c r="G164" s="218" t="s">
        <v>296</v>
      </c>
      <c r="H164" s="219">
        <v>1</v>
      </c>
      <c r="I164" s="220"/>
      <c r="J164" s="221">
        <f>ROUND(I164*H164,2)</f>
        <v>0</v>
      </c>
      <c r="K164" s="217" t="s">
        <v>1</v>
      </c>
      <c r="L164" s="41"/>
      <c r="M164" s="222" t="s">
        <v>1</v>
      </c>
      <c r="N164" s="223" t="s">
        <v>38</v>
      </c>
      <c r="O164" s="88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6" t="s">
        <v>129</v>
      </c>
      <c r="AT164" s="226" t="s">
        <v>124</v>
      </c>
      <c r="AU164" s="226" t="s">
        <v>82</v>
      </c>
      <c r="AY164" s="14" t="s">
        <v>122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4" t="s">
        <v>78</v>
      </c>
      <c r="BK164" s="227">
        <f>ROUND(I164*H164,2)</f>
        <v>0</v>
      </c>
      <c r="BL164" s="14" t="s">
        <v>129</v>
      </c>
      <c r="BM164" s="226" t="s">
        <v>387</v>
      </c>
    </row>
    <row r="165" s="2" customFormat="1" ht="16.5" customHeight="1">
      <c r="A165" s="35"/>
      <c r="B165" s="36"/>
      <c r="C165" s="215" t="s">
        <v>273</v>
      </c>
      <c r="D165" s="215" t="s">
        <v>124</v>
      </c>
      <c r="E165" s="216" t="s">
        <v>299</v>
      </c>
      <c r="F165" s="217" t="s">
        <v>300</v>
      </c>
      <c r="G165" s="218" t="s">
        <v>296</v>
      </c>
      <c r="H165" s="219">
        <v>1</v>
      </c>
      <c r="I165" s="220"/>
      <c r="J165" s="221">
        <f>ROUND(I165*H165,2)</f>
        <v>0</v>
      </c>
      <c r="K165" s="217" t="s">
        <v>1</v>
      </c>
      <c r="L165" s="41"/>
      <c r="M165" s="222" t="s">
        <v>1</v>
      </c>
      <c r="N165" s="223" t="s">
        <v>38</v>
      </c>
      <c r="O165" s="88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6" t="s">
        <v>301</v>
      </c>
      <c r="AT165" s="226" t="s">
        <v>124</v>
      </c>
      <c r="AU165" s="226" t="s">
        <v>82</v>
      </c>
      <c r="AY165" s="14" t="s">
        <v>122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4" t="s">
        <v>78</v>
      </c>
      <c r="BK165" s="227">
        <f>ROUND(I165*H165,2)</f>
        <v>0</v>
      </c>
      <c r="BL165" s="14" t="s">
        <v>301</v>
      </c>
      <c r="BM165" s="226" t="s">
        <v>388</v>
      </c>
    </row>
    <row r="166" s="2" customFormat="1" ht="16.5" customHeight="1">
      <c r="A166" s="35"/>
      <c r="B166" s="36"/>
      <c r="C166" s="215" t="s">
        <v>277</v>
      </c>
      <c r="D166" s="215" t="s">
        <v>124</v>
      </c>
      <c r="E166" s="216" t="s">
        <v>304</v>
      </c>
      <c r="F166" s="217" t="s">
        <v>305</v>
      </c>
      <c r="G166" s="218" t="s">
        <v>296</v>
      </c>
      <c r="H166" s="219">
        <v>1</v>
      </c>
      <c r="I166" s="220"/>
      <c r="J166" s="221">
        <f>ROUND(I166*H166,2)</f>
        <v>0</v>
      </c>
      <c r="K166" s="217" t="s">
        <v>1</v>
      </c>
      <c r="L166" s="41"/>
      <c r="M166" s="222" t="s">
        <v>1</v>
      </c>
      <c r="N166" s="223" t="s">
        <v>38</v>
      </c>
      <c r="O166" s="88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6" t="s">
        <v>301</v>
      </c>
      <c r="AT166" s="226" t="s">
        <v>124</v>
      </c>
      <c r="AU166" s="226" t="s">
        <v>82</v>
      </c>
      <c r="AY166" s="14" t="s">
        <v>122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4" t="s">
        <v>78</v>
      </c>
      <c r="BK166" s="227">
        <f>ROUND(I166*H166,2)</f>
        <v>0</v>
      </c>
      <c r="BL166" s="14" t="s">
        <v>301</v>
      </c>
      <c r="BM166" s="226" t="s">
        <v>389</v>
      </c>
    </row>
    <row r="167" s="2" customFormat="1" ht="16.5" customHeight="1">
      <c r="A167" s="35"/>
      <c r="B167" s="36"/>
      <c r="C167" s="215" t="s">
        <v>281</v>
      </c>
      <c r="D167" s="215" t="s">
        <v>124</v>
      </c>
      <c r="E167" s="216" t="s">
        <v>308</v>
      </c>
      <c r="F167" s="217" t="s">
        <v>309</v>
      </c>
      <c r="G167" s="218" t="s">
        <v>296</v>
      </c>
      <c r="H167" s="219">
        <v>1</v>
      </c>
      <c r="I167" s="220"/>
      <c r="J167" s="221">
        <f>ROUND(I167*H167,2)</f>
        <v>0</v>
      </c>
      <c r="K167" s="217" t="s">
        <v>1</v>
      </c>
      <c r="L167" s="41"/>
      <c r="M167" s="222" t="s">
        <v>1</v>
      </c>
      <c r="N167" s="223" t="s">
        <v>38</v>
      </c>
      <c r="O167" s="88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6" t="s">
        <v>301</v>
      </c>
      <c r="AT167" s="226" t="s">
        <v>124</v>
      </c>
      <c r="AU167" s="226" t="s">
        <v>82</v>
      </c>
      <c r="AY167" s="14" t="s">
        <v>122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14" t="s">
        <v>78</v>
      </c>
      <c r="BK167" s="227">
        <f>ROUND(I167*H167,2)</f>
        <v>0</v>
      </c>
      <c r="BL167" s="14" t="s">
        <v>301</v>
      </c>
      <c r="BM167" s="226" t="s">
        <v>390</v>
      </c>
    </row>
    <row r="168" s="12" customFormat="1" ht="22.8" customHeight="1">
      <c r="A168" s="12"/>
      <c r="B168" s="199"/>
      <c r="C168" s="200"/>
      <c r="D168" s="201" t="s">
        <v>72</v>
      </c>
      <c r="E168" s="213" t="s">
        <v>161</v>
      </c>
      <c r="F168" s="213" t="s">
        <v>311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P169</f>
        <v>0</v>
      </c>
      <c r="Q168" s="207"/>
      <c r="R168" s="208">
        <f>R169</f>
        <v>0</v>
      </c>
      <c r="S168" s="207"/>
      <c r="T168" s="209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78</v>
      </c>
      <c r="AT168" s="211" t="s">
        <v>72</v>
      </c>
      <c r="AU168" s="211" t="s">
        <v>78</v>
      </c>
      <c r="AY168" s="210" t="s">
        <v>122</v>
      </c>
      <c r="BK168" s="212">
        <f>BK169</f>
        <v>0</v>
      </c>
    </row>
    <row r="169" s="2" customFormat="1" ht="24.15" customHeight="1">
      <c r="A169" s="35"/>
      <c r="B169" s="36"/>
      <c r="C169" s="215" t="s">
        <v>285</v>
      </c>
      <c r="D169" s="215" t="s">
        <v>124</v>
      </c>
      <c r="E169" s="216" t="s">
        <v>313</v>
      </c>
      <c r="F169" s="217" t="s">
        <v>314</v>
      </c>
      <c r="G169" s="218" t="s">
        <v>127</v>
      </c>
      <c r="H169" s="219">
        <v>12</v>
      </c>
      <c r="I169" s="220"/>
      <c r="J169" s="221">
        <f>ROUND(I169*H169,2)</f>
        <v>0</v>
      </c>
      <c r="K169" s="217" t="s">
        <v>128</v>
      </c>
      <c r="L169" s="41"/>
      <c r="M169" s="222" t="s">
        <v>1</v>
      </c>
      <c r="N169" s="223" t="s">
        <v>38</v>
      </c>
      <c r="O169" s="88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6" t="s">
        <v>129</v>
      </c>
      <c r="AT169" s="226" t="s">
        <v>124</v>
      </c>
      <c r="AU169" s="226" t="s">
        <v>82</v>
      </c>
      <c r="AY169" s="14" t="s">
        <v>122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4" t="s">
        <v>78</v>
      </c>
      <c r="BK169" s="227">
        <f>ROUND(I169*H169,2)</f>
        <v>0</v>
      </c>
      <c r="BL169" s="14" t="s">
        <v>129</v>
      </c>
      <c r="BM169" s="226" t="s">
        <v>391</v>
      </c>
    </row>
    <row r="170" s="12" customFormat="1" ht="22.8" customHeight="1">
      <c r="A170" s="12"/>
      <c r="B170" s="199"/>
      <c r="C170" s="200"/>
      <c r="D170" s="201" t="s">
        <v>72</v>
      </c>
      <c r="E170" s="213" t="s">
        <v>316</v>
      </c>
      <c r="F170" s="213" t="s">
        <v>317</v>
      </c>
      <c r="G170" s="200"/>
      <c r="H170" s="200"/>
      <c r="I170" s="203"/>
      <c r="J170" s="214">
        <f>BK170</f>
        <v>0</v>
      </c>
      <c r="K170" s="200"/>
      <c r="L170" s="205"/>
      <c r="M170" s="206"/>
      <c r="N170" s="207"/>
      <c r="O170" s="207"/>
      <c r="P170" s="208">
        <f>SUM(P171:P175)</f>
        <v>0</v>
      </c>
      <c r="Q170" s="207"/>
      <c r="R170" s="208">
        <f>SUM(R171:R175)</f>
        <v>0</v>
      </c>
      <c r="S170" s="207"/>
      <c r="T170" s="209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0" t="s">
        <v>78</v>
      </c>
      <c r="AT170" s="211" t="s">
        <v>72</v>
      </c>
      <c r="AU170" s="211" t="s">
        <v>78</v>
      </c>
      <c r="AY170" s="210" t="s">
        <v>122</v>
      </c>
      <c r="BK170" s="212">
        <f>SUM(BK171:BK175)</f>
        <v>0</v>
      </c>
    </row>
    <row r="171" s="2" customFormat="1" ht="16.5" customHeight="1">
      <c r="A171" s="35"/>
      <c r="B171" s="36"/>
      <c r="C171" s="215" t="s">
        <v>289</v>
      </c>
      <c r="D171" s="215" t="s">
        <v>124</v>
      </c>
      <c r="E171" s="216" t="s">
        <v>319</v>
      </c>
      <c r="F171" s="217" t="s">
        <v>320</v>
      </c>
      <c r="G171" s="218" t="s">
        <v>180</v>
      </c>
      <c r="H171" s="219">
        <v>9.1799999999999997</v>
      </c>
      <c r="I171" s="220"/>
      <c r="J171" s="221">
        <f>ROUND(I171*H171,2)</f>
        <v>0</v>
      </c>
      <c r="K171" s="217" t="s">
        <v>128</v>
      </c>
      <c r="L171" s="41"/>
      <c r="M171" s="222" t="s">
        <v>1</v>
      </c>
      <c r="N171" s="223" t="s">
        <v>38</v>
      </c>
      <c r="O171" s="88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6" t="s">
        <v>129</v>
      </c>
      <c r="AT171" s="226" t="s">
        <v>124</v>
      </c>
      <c r="AU171" s="226" t="s">
        <v>82</v>
      </c>
      <c r="AY171" s="14" t="s">
        <v>122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14" t="s">
        <v>78</v>
      </c>
      <c r="BK171" s="227">
        <f>ROUND(I171*H171,2)</f>
        <v>0</v>
      </c>
      <c r="BL171" s="14" t="s">
        <v>129</v>
      </c>
      <c r="BM171" s="226" t="s">
        <v>392</v>
      </c>
    </row>
    <row r="172" s="2" customFormat="1" ht="24.15" customHeight="1">
      <c r="A172" s="35"/>
      <c r="B172" s="36"/>
      <c r="C172" s="215" t="s">
        <v>293</v>
      </c>
      <c r="D172" s="215" t="s">
        <v>124</v>
      </c>
      <c r="E172" s="216" t="s">
        <v>323</v>
      </c>
      <c r="F172" s="217" t="s">
        <v>324</v>
      </c>
      <c r="G172" s="218" t="s">
        <v>180</v>
      </c>
      <c r="H172" s="219">
        <v>82.620000000000005</v>
      </c>
      <c r="I172" s="220"/>
      <c r="J172" s="221">
        <f>ROUND(I172*H172,2)</f>
        <v>0</v>
      </c>
      <c r="K172" s="217" t="s">
        <v>128</v>
      </c>
      <c r="L172" s="41"/>
      <c r="M172" s="222" t="s">
        <v>1</v>
      </c>
      <c r="N172" s="223" t="s">
        <v>38</v>
      </c>
      <c r="O172" s="88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6" t="s">
        <v>129</v>
      </c>
      <c r="AT172" s="226" t="s">
        <v>124</v>
      </c>
      <c r="AU172" s="226" t="s">
        <v>82</v>
      </c>
      <c r="AY172" s="14" t="s">
        <v>122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4" t="s">
        <v>78</v>
      </c>
      <c r="BK172" s="227">
        <f>ROUND(I172*H172,2)</f>
        <v>0</v>
      </c>
      <c r="BL172" s="14" t="s">
        <v>129</v>
      </c>
      <c r="BM172" s="226" t="s">
        <v>393</v>
      </c>
    </row>
    <row r="173" s="2" customFormat="1" ht="24.15" customHeight="1">
      <c r="A173" s="35"/>
      <c r="B173" s="36"/>
      <c r="C173" s="215" t="s">
        <v>298</v>
      </c>
      <c r="D173" s="215" t="s">
        <v>124</v>
      </c>
      <c r="E173" s="216" t="s">
        <v>327</v>
      </c>
      <c r="F173" s="217" t="s">
        <v>328</v>
      </c>
      <c r="G173" s="218" t="s">
        <v>180</v>
      </c>
      <c r="H173" s="219">
        <v>9.1799999999999997</v>
      </c>
      <c r="I173" s="220"/>
      <c r="J173" s="221">
        <f>ROUND(I173*H173,2)</f>
        <v>0</v>
      </c>
      <c r="K173" s="217" t="s">
        <v>128</v>
      </c>
      <c r="L173" s="41"/>
      <c r="M173" s="222" t="s">
        <v>1</v>
      </c>
      <c r="N173" s="223" t="s">
        <v>38</v>
      </c>
      <c r="O173" s="88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6" t="s">
        <v>129</v>
      </c>
      <c r="AT173" s="226" t="s">
        <v>124</v>
      </c>
      <c r="AU173" s="226" t="s">
        <v>82</v>
      </c>
      <c r="AY173" s="14" t="s">
        <v>122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4" t="s">
        <v>78</v>
      </c>
      <c r="BK173" s="227">
        <f>ROUND(I173*H173,2)</f>
        <v>0</v>
      </c>
      <c r="BL173" s="14" t="s">
        <v>129</v>
      </c>
      <c r="BM173" s="226" t="s">
        <v>394</v>
      </c>
    </row>
    <row r="174" s="2" customFormat="1" ht="37.8" customHeight="1">
      <c r="A174" s="35"/>
      <c r="B174" s="36"/>
      <c r="C174" s="215" t="s">
        <v>303</v>
      </c>
      <c r="D174" s="215" t="s">
        <v>124</v>
      </c>
      <c r="E174" s="216" t="s">
        <v>331</v>
      </c>
      <c r="F174" s="217" t="s">
        <v>332</v>
      </c>
      <c r="G174" s="218" t="s">
        <v>180</v>
      </c>
      <c r="H174" s="219">
        <v>3.8999999999999999</v>
      </c>
      <c r="I174" s="220"/>
      <c r="J174" s="221">
        <f>ROUND(I174*H174,2)</f>
        <v>0</v>
      </c>
      <c r="K174" s="217" t="s">
        <v>128</v>
      </c>
      <c r="L174" s="41"/>
      <c r="M174" s="222" t="s">
        <v>1</v>
      </c>
      <c r="N174" s="223" t="s">
        <v>38</v>
      </c>
      <c r="O174" s="88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6" t="s">
        <v>129</v>
      </c>
      <c r="AT174" s="226" t="s">
        <v>124</v>
      </c>
      <c r="AU174" s="226" t="s">
        <v>82</v>
      </c>
      <c r="AY174" s="14" t="s">
        <v>122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4" t="s">
        <v>78</v>
      </c>
      <c r="BK174" s="227">
        <f>ROUND(I174*H174,2)</f>
        <v>0</v>
      </c>
      <c r="BL174" s="14" t="s">
        <v>129</v>
      </c>
      <c r="BM174" s="226" t="s">
        <v>395</v>
      </c>
    </row>
    <row r="175" s="2" customFormat="1" ht="44.25" customHeight="1">
      <c r="A175" s="35"/>
      <c r="B175" s="36"/>
      <c r="C175" s="215" t="s">
        <v>307</v>
      </c>
      <c r="D175" s="215" t="s">
        <v>124</v>
      </c>
      <c r="E175" s="216" t="s">
        <v>335</v>
      </c>
      <c r="F175" s="217" t="s">
        <v>336</v>
      </c>
      <c r="G175" s="218" t="s">
        <v>180</v>
      </c>
      <c r="H175" s="219">
        <v>5.2800000000000002</v>
      </c>
      <c r="I175" s="220"/>
      <c r="J175" s="221">
        <f>ROUND(I175*H175,2)</f>
        <v>0</v>
      </c>
      <c r="K175" s="217" t="s">
        <v>128</v>
      </c>
      <c r="L175" s="41"/>
      <c r="M175" s="222" t="s">
        <v>1</v>
      </c>
      <c r="N175" s="223" t="s">
        <v>38</v>
      </c>
      <c r="O175" s="88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6" t="s">
        <v>129</v>
      </c>
      <c r="AT175" s="226" t="s">
        <v>124</v>
      </c>
      <c r="AU175" s="226" t="s">
        <v>82</v>
      </c>
      <c r="AY175" s="14" t="s">
        <v>122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14" t="s">
        <v>78</v>
      </c>
      <c r="BK175" s="227">
        <f>ROUND(I175*H175,2)</f>
        <v>0</v>
      </c>
      <c r="BL175" s="14" t="s">
        <v>129</v>
      </c>
      <c r="BM175" s="226" t="s">
        <v>396</v>
      </c>
    </row>
    <row r="176" s="12" customFormat="1" ht="22.8" customHeight="1">
      <c r="A176" s="12"/>
      <c r="B176" s="199"/>
      <c r="C176" s="200"/>
      <c r="D176" s="201" t="s">
        <v>72</v>
      </c>
      <c r="E176" s="213" t="s">
        <v>338</v>
      </c>
      <c r="F176" s="213" t="s">
        <v>339</v>
      </c>
      <c r="G176" s="200"/>
      <c r="H176" s="200"/>
      <c r="I176" s="203"/>
      <c r="J176" s="214">
        <f>BK176</f>
        <v>0</v>
      </c>
      <c r="K176" s="200"/>
      <c r="L176" s="205"/>
      <c r="M176" s="206"/>
      <c r="N176" s="207"/>
      <c r="O176" s="207"/>
      <c r="P176" s="208">
        <f>P177</f>
        <v>0</v>
      </c>
      <c r="Q176" s="207"/>
      <c r="R176" s="208">
        <f>R177</f>
        <v>0</v>
      </c>
      <c r="S176" s="207"/>
      <c r="T176" s="209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0" t="s">
        <v>78</v>
      </c>
      <c r="AT176" s="211" t="s">
        <v>72</v>
      </c>
      <c r="AU176" s="211" t="s">
        <v>78</v>
      </c>
      <c r="AY176" s="210" t="s">
        <v>122</v>
      </c>
      <c r="BK176" s="212">
        <f>BK177</f>
        <v>0</v>
      </c>
    </row>
    <row r="177" s="2" customFormat="1" ht="24.15" customHeight="1">
      <c r="A177" s="35"/>
      <c r="B177" s="36"/>
      <c r="C177" s="215" t="s">
        <v>312</v>
      </c>
      <c r="D177" s="215" t="s">
        <v>124</v>
      </c>
      <c r="E177" s="216" t="s">
        <v>341</v>
      </c>
      <c r="F177" s="217" t="s">
        <v>342</v>
      </c>
      <c r="G177" s="218" t="s">
        <v>180</v>
      </c>
      <c r="H177" s="219">
        <v>102.482</v>
      </c>
      <c r="I177" s="220"/>
      <c r="J177" s="221">
        <f>ROUND(I177*H177,2)</f>
        <v>0</v>
      </c>
      <c r="K177" s="217" t="s">
        <v>128</v>
      </c>
      <c r="L177" s="41"/>
      <c r="M177" s="238" t="s">
        <v>1</v>
      </c>
      <c r="N177" s="239" t="s">
        <v>38</v>
      </c>
      <c r="O177" s="240"/>
      <c r="P177" s="241">
        <f>O177*H177</f>
        <v>0</v>
      </c>
      <c r="Q177" s="241">
        <v>0</v>
      </c>
      <c r="R177" s="241">
        <f>Q177*H177</f>
        <v>0</v>
      </c>
      <c r="S177" s="241">
        <v>0</v>
      </c>
      <c r="T177" s="24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6" t="s">
        <v>129</v>
      </c>
      <c r="AT177" s="226" t="s">
        <v>124</v>
      </c>
      <c r="AU177" s="226" t="s">
        <v>82</v>
      </c>
      <c r="AY177" s="14" t="s">
        <v>122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4" t="s">
        <v>78</v>
      </c>
      <c r="BK177" s="227">
        <f>ROUND(I177*H177,2)</f>
        <v>0</v>
      </c>
      <c r="BL177" s="14" t="s">
        <v>129</v>
      </c>
      <c r="BM177" s="226" t="s">
        <v>397</v>
      </c>
    </row>
    <row r="178" s="2" customFormat="1" ht="6.96" customHeight="1">
      <c r="A178" s="35"/>
      <c r="B178" s="63"/>
      <c r="C178" s="64"/>
      <c r="D178" s="64"/>
      <c r="E178" s="64"/>
      <c r="F178" s="64"/>
      <c r="G178" s="64"/>
      <c r="H178" s="64"/>
      <c r="I178" s="64"/>
      <c r="J178" s="64"/>
      <c r="K178" s="64"/>
      <c r="L178" s="41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sheet="1" autoFilter="0" formatColumns="0" formatRows="0" objects="1" scenarios="1" spinCount="100000" saltValue="IbgIF7K3mi1bqcYSRxUsb8epHwfeTKGb2oisO6XYTmD9q1RAemTPKuzfu2BAPVuH9BM+IytayBy4/tsZ6IvO3A==" hashValue="goJ2a43QW0YlulLDeSY1XPLmP751Ytl97xU1myIYHemEpqw2XgGCetnGGeUH0qqDqtdcA986czsaEGdo8+2BSg==" algorithmName="SHA-512" password="CC35"/>
  <autoFilter ref="C123:K177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91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 xml:space="preserve">Kanalizační přípojka  Kolín - Borky, Brankovická 1007, Kolín V, 280 02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92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398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17. 12. 2025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ROUND((SUM(BE121:BE153)),  2)</f>
        <v>0</v>
      </c>
      <c r="G33" s="35"/>
      <c r="H33" s="35"/>
      <c r="I33" s="152">
        <v>0.20999999999999999</v>
      </c>
      <c r="J33" s="151">
        <f>ROUND(((SUM(BE121:BE153))*I33),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ROUND((SUM(BF121:BF153)),  2)</f>
        <v>0</v>
      </c>
      <c r="G34" s="35"/>
      <c r="H34" s="35"/>
      <c r="I34" s="152">
        <v>0.12</v>
      </c>
      <c r="J34" s="151">
        <f>ROUND(((SUM(BF121:BF153))*I34),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ROUND((SUM(BG121:BG153)),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ROUND((SUM(BH121:BH153)),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ROUND((SUM(BI121:BI153)),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94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 xml:space="preserve">Kanalizační přípojka  Kolín - Borky, Brankovická 1007, Kolín V, 280 02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92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2 - Splašková areálová kanalizace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17. 12. 2025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95</v>
      </c>
      <c r="D94" s="173"/>
      <c r="E94" s="173"/>
      <c r="F94" s="173"/>
      <c r="G94" s="173"/>
      <c r="H94" s="173"/>
      <c r="I94" s="173"/>
      <c r="J94" s="174" t="s">
        <v>96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97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98</v>
      </c>
    </row>
    <row r="97" hidden="1" s="9" customFormat="1" ht="24.96" customHeight="1">
      <c r="A97" s="9"/>
      <c r="B97" s="176"/>
      <c r="C97" s="177"/>
      <c r="D97" s="178" t="s">
        <v>99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100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101</v>
      </c>
      <c r="E99" s="185"/>
      <c r="F99" s="185"/>
      <c r="G99" s="185"/>
      <c r="H99" s="185"/>
      <c r="I99" s="185"/>
      <c r="J99" s="186">
        <f>J139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103</v>
      </c>
      <c r="E100" s="185"/>
      <c r="F100" s="185"/>
      <c r="G100" s="185"/>
      <c r="H100" s="185"/>
      <c r="I100" s="185"/>
      <c r="J100" s="186">
        <f>J143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106</v>
      </c>
      <c r="E101" s="185"/>
      <c r="F101" s="185"/>
      <c r="G101" s="185"/>
      <c r="H101" s="185"/>
      <c r="I101" s="185"/>
      <c r="J101" s="186">
        <f>J152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hidden="1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hidden="1"/>
    <row r="105" hidden="1"/>
    <row r="106" hidden="1"/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107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6.25" customHeight="1">
      <c r="A111" s="35"/>
      <c r="B111" s="36"/>
      <c r="C111" s="37"/>
      <c r="D111" s="37"/>
      <c r="E111" s="171" t="str">
        <f>E7</f>
        <v xml:space="preserve">Kanalizační přípojka  Kolín - Borky, Brankovická 1007, Kolín V, 280 02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92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2 - Splašková areálová kanalizace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 xml:space="preserve"> </v>
      </c>
      <c r="G115" s="37"/>
      <c r="H115" s="37"/>
      <c r="I115" s="29" t="s">
        <v>22</v>
      </c>
      <c r="J115" s="76" t="str">
        <f>IF(J12="","",J12)</f>
        <v>17. 12. 2025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E15</f>
        <v xml:space="preserve"> </v>
      </c>
      <c r="G117" s="37"/>
      <c r="H117" s="37"/>
      <c r="I117" s="29" t="s">
        <v>29</v>
      </c>
      <c r="J117" s="33" t="str">
        <f>E21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27</v>
      </c>
      <c r="D118" s="37"/>
      <c r="E118" s="37"/>
      <c r="F118" s="24" t="str">
        <f>IF(E18="","",E18)</f>
        <v>Vyplň údaj</v>
      </c>
      <c r="G118" s="37"/>
      <c r="H118" s="37"/>
      <c r="I118" s="29" t="s">
        <v>31</v>
      </c>
      <c r="J118" s="33" t="str">
        <f>E24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108</v>
      </c>
      <c r="D120" s="191" t="s">
        <v>58</v>
      </c>
      <c r="E120" s="191" t="s">
        <v>54</v>
      </c>
      <c r="F120" s="191" t="s">
        <v>55</v>
      </c>
      <c r="G120" s="191" t="s">
        <v>109</v>
      </c>
      <c r="H120" s="191" t="s">
        <v>110</v>
      </c>
      <c r="I120" s="191" t="s">
        <v>111</v>
      </c>
      <c r="J120" s="191" t="s">
        <v>96</v>
      </c>
      <c r="K120" s="192" t="s">
        <v>112</v>
      </c>
      <c r="L120" s="193"/>
      <c r="M120" s="97" t="s">
        <v>1</v>
      </c>
      <c r="N120" s="98" t="s">
        <v>37</v>
      </c>
      <c r="O120" s="98" t="s">
        <v>113</v>
      </c>
      <c r="P120" s="98" t="s">
        <v>114</v>
      </c>
      <c r="Q120" s="98" t="s">
        <v>115</v>
      </c>
      <c r="R120" s="98" t="s">
        <v>116</v>
      </c>
      <c r="S120" s="98" t="s">
        <v>117</v>
      </c>
      <c r="T120" s="99" t="s">
        <v>118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119</v>
      </c>
      <c r="D121" s="37"/>
      <c r="E121" s="37"/>
      <c r="F121" s="37"/>
      <c r="G121" s="37"/>
      <c r="H121" s="37"/>
      <c r="I121" s="37"/>
      <c r="J121" s="194">
        <f>BK121</f>
        <v>0</v>
      </c>
      <c r="K121" s="37"/>
      <c r="L121" s="41"/>
      <c r="M121" s="100"/>
      <c r="N121" s="195"/>
      <c r="O121" s="101"/>
      <c r="P121" s="196">
        <f>P122</f>
        <v>0</v>
      </c>
      <c r="Q121" s="101"/>
      <c r="R121" s="196">
        <f>R122</f>
        <v>24.377764147600001</v>
      </c>
      <c r="S121" s="101"/>
      <c r="T121" s="197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72</v>
      </c>
      <c r="AU121" s="14" t="s">
        <v>98</v>
      </c>
      <c r="BK121" s="198">
        <f>BK122</f>
        <v>0</v>
      </c>
    </row>
    <row r="122" s="12" customFormat="1" ht="25.92" customHeight="1">
      <c r="A122" s="12"/>
      <c r="B122" s="199"/>
      <c r="C122" s="200"/>
      <c r="D122" s="201" t="s">
        <v>72</v>
      </c>
      <c r="E122" s="202" t="s">
        <v>120</v>
      </c>
      <c r="F122" s="202" t="s">
        <v>121</v>
      </c>
      <c r="G122" s="200"/>
      <c r="H122" s="200"/>
      <c r="I122" s="203"/>
      <c r="J122" s="204">
        <f>BK122</f>
        <v>0</v>
      </c>
      <c r="K122" s="200"/>
      <c r="L122" s="205"/>
      <c r="M122" s="206"/>
      <c r="N122" s="207"/>
      <c r="O122" s="207"/>
      <c r="P122" s="208">
        <f>P123+P139+P143+P152</f>
        <v>0</v>
      </c>
      <c r="Q122" s="207"/>
      <c r="R122" s="208">
        <f>R123+R139+R143+R152</f>
        <v>24.377764147600001</v>
      </c>
      <c r="S122" s="207"/>
      <c r="T122" s="209">
        <f>T123+T139+T143+T152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0" t="s">
        <v>78</v>
      </c>
      <c r="AT122" s="211" t="s">
        <v>72</v>
      </c>
      <c r="AU122" s="211" t="s">
        <v>73</v>
      </c>
      <c r="AY122" s="210" t="s">
        <v>122</v>
      </c>
      <c r="BK122" s="212">
        <f>BK123+BK139+BK143+BK152</f>
        <v>0</v>
      </c>
    </row>
    <row r="123" s="12" customFormat="1" ht="22.8" customHeight="1">
      <c r="A123" s="12"/>
      <c r="B123" s="199"/>
      <c r="C123" s="200"/>
      <c r="D123" s="201" t="s">
        <v>72</v>
      </c>
      <c r="E123" s="213" t="s">
        <v>78</v>
      </c>
      <c r="F123" s="213" t="s">
        <v>123</v>
      </c>
      <c r="G123" s="200"/>
      <c r="H123" s="200"/>
      <c r="I123" s="203"/>
      <c r="J123" s="214">
        <f>BK123</f>
        <v>0</v>
      </c>
      <c r="K123" s="200"/>
      <c r="L123" s="205"/>
      <c r="M123" s="206"/>
      <c r="N123" s="207"/>
      <c r="O123" s="207"/>
      <c r="P123" s="208">
        <f>SUM(P124:P138)</f>
        <v>0</v>
      </c>
      <c r="Q123" s="207"/>
      <c r="R123" s="208">
        <f>SUM(R124:R138)</f>
        <v>24.159322620000001</v>
      </c>
      <c r="S123" s="207"/>
      <c r="T123" s="209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0" t="s">
        <v>78</v>
      </c>
      <c r="AT123" s="211" t="s">
        <v>72</v>
      </c>
      <c r="AU123" s="211" t="s">
        <v>78</v>
      </c>
      <c r="AY123" s="210" t="s">
        <v>122</v>
      </c>
      <c r="BK123" s="212">
        <f>SUM(BK124:BK138)</f>
        <v>0</v>
      </c>
    </row>
    <row r="124" s="2" customFormat="1" ht="16.5" customHeight="1">
      <c r="A124" s="35"/>
      <c r="B124" s="36"/>
      <c r="C124" s="215" t="s">
        <v>78</v>
      </c>
      <c r="D124" s="215" t="s">
        <v>124</v>
      </c>
      <c r="E124" s="216" t="s">
        <v>138</v>
      </c>
      <c r="F124" s="217" t="s">
        <v>139</v>
      </c>
      <c r="G124" s="218" t="s">
        <v>140</v>
      </c>
      <c r="H124" s="219">
        <v>50</v>
      </c>
      <c r="I124" s="220"/>
      <c r="J124" s="221">
        <f>ROUND(I124*H124,2)</f>
        <v>0</v>
      </c>
      <c r="K124" s="217" t="s">
        <v>128</v>
      </c>
      <c r="L124" s="41"/>
      <c r="M124" s="222" t="s">
        <v>1</v>
      </c>
      <c r="N124" s="223" t="s">
        <v>38</v>
      </c>
      <c r="O124" s="88"/>
      <c r="P124" s="224">
        <f>O124*H124</f>
        <v>0</v>
      </c>
      <c r="Q124" s="224">
        <v>0.00719295</v>
      </c>
      <c r="R124" s="224">
        <f>Q124*H124</f>
        <v>0.35964750000000001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129</v>
      </c>
      <c r="AT124" s="226" t="s">
        <v>124</v>
      </c>
      <c r="AU124" s="226" t="s">
        <v>82</v>
      </c>
      <c r="AY124" s="14" t="s">
        <v>122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78</v>
      </c>
      <c r="BK124" s="227">
        <f>ROUND(I124*H124,2)</f>
        <v>0</v>
      </c>
      <c r="BL124" s="14" t="s">
        <v>129</v>
      </c>
      <c r="BM124" s="226" t="s">
        <v>399</v>
      </c>
    </row>
    <row r="125" s="2" customFormat="1" ht="24.15" customHeight="1">
      <c r="A125" s="35"/>
      <c r="B125" s="36"/>
      <c r="C125" s="215" t="s">
        <v>82</v>
      </c>
      <c r="D125" s="215" t="s">
        <v>124</v>
      </c>
      <c r="E125" s="216" t="s">
        <v>143</v>
      </c>
      <c r="F125" s="217" t="s">
        <v>144</v>
      </c>
      <c r="G125" s="218" t="s">
        <v>145</v>
      </c>
      <c r="H125" s="219">
        <v>40</v>
      </c>
      <c r="I125" s="220"/>
      <c r="J125" s="221">
        <f>ROUND(I125*H125,2)</f>
        <v>0</v>
      </c>
      <c r="K125" s="217" t="s">
        <v>128</v>
      </c>
      <c r="L125" s="41"/>
      <c r="M125" s="222" t="s">
        <v>1</v>
      </c>
      <c r="N125" s="223" t="s">
        <v>38</v>
      </c>
      <c r="O125" s="88"/>
      <c r="P125" s="224">
        <f>O125*H125</f>
        <v>0</v>
      </c>
      <c r="Q125" s="224">
        <v>3.2634E-05</v>
      </c>
      <c r="R125" s="224">
        <f>Q125*H125</f>
        <v>0.00130536</v>
      </c>
      <c r="S125" s="224">
        <v>0</v>
      </c>
      <c r="T125" s="22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129</v>
      </c>
      <c r="AT125" s="226" t="s">
        <v>124</v>
      </c>
      <c r="AU125" s="226" t="s">
        <v>82</v>
      </c>
      <c r="AY125" s="14" t="s">
        <v>122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78</v>
      </c>
      <c r="BK125" s="227">
        <f>ROUND(I125*H125,2)</f>
        <v>0</v>
      </c>
      <c r="BL125" s="14" t="s">
        <v>129</v>
      </c>
      <c r="BM125" s="226" t="s">
        <v>400</v>
      </c>
    </row>
    <row r="126" s="2" customFormat="1" ht="24.15" customHeight="1">
      <c r="A126" s="35"/>
      <c r="B126" s="36"/>
      <c r="C126" s="215" t="s">
        <v>134</v>
      </c>
      <c r="D126" s="215" t="s">
        <v>124</v>
      </c>
      <c r="E126" s="216" t="s">
        <v>148</v>
      </c>
      <c r="F126" s="217" t="s">
        <v>149</v>
      </c>
      <c r="G126" s="218" t="s">
        <v>150</v>
      </c>
      <c r="H126" s="219">
        <v>10</v>
      </c>
      <c r="I126" s="220"/>
      <c r="J126" s="221">
        <f>ROUND(I126*H126,2)</f>
        <v>0</v>
      </c>
      <c r="K126" s="217" t="s">
        <v>128</v>
      </c>
      <c r="L126" s="41"/>
      <c r="M126" s="222" t="s">
        <v>1</v>
      </c>
      <c r="N126" s="223" t="s">
        <v>38</v>
      </c>
      <c r="O126" s="88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6" t="s">
        <v>129</v>
      </c>
      <c r="AT126" s="226" t="s">
        <v>124</v>
      </c>
      <c r="AU126" s="226" t="s">
        <v>82</v>
      </c>
      <c r="AY126" s="14" t="s">
        <v>122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4" t="s">
        <v>78</v>
      </c>
      <c r="BK126" s="227">
        <f>ROUND(I126*H126,2)</f>
        <v>0</v>
      </c>
      <c r="BL126" s="14" t="s">
        <v>129</v>
      </c>
      <c r="BM126" s="226" t="s">
        <v>401</v>
      </c>
    </row>
    <row r="127" s="2" customFormat="1" ht="33" customHeight="1">
      <c r="A127" s="35"/>
      <c r="B127" s="36"/>
      <c r="C127" s="215" t="s">
        <v>129</v>
      </c>
      <c r="D127" s="215" t="s">
        <v>124</v>
      </c>
      <c r="E127" s="216" t="s">
        <v>162</v>
      </c>
      <c r="F127" s="217" t="s">
        <v>163</v>
      </c>
      <c r="G127" s="218" t="s">
        <v>155</v>
      </c>
      <c r="H127" s="219">
        <v>19.800000000000001</v>
      </c>
      <c r="I127" s="220"/>
      <c r="J127" s="221">
        <f>ROUND(I127*H127,2)</f>
        <v>0</v>
      </c>
      <c r="K127" s="217" t="s">
        <v>128</v>
      </c>
      <c r="L127" s="41"/>
      <c r="M127" s="222" t="s">
        <v>1</v>
      </c>
      <c r="N127" s="223" t="s">
        <v>38</v>
      </c>
      <c r="O127" s="88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6" t="s">
        <v>129</v>
      </c>
      <c r="AT127" s="226" t="s">
        <v>124</v>
      </c>
      <c r="AU127" s="226" t="s">
        <v>82</v>
      </c>
      <c r="AY127" s="14" t="s">
        <v>122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4" t="s">
        <v>78</v>
      </c>
      <c r="BK127" s="227">
        <f>ROUND(I127*H127,2)</f>
        <v>0</v>
      </c>
      <c r="BL127" s="14" t="s">
        <v>129</v>
      </c>
      <c r="BM127" s="226" t="s">
        <v>402</v>
      </c>
    </row>
    <row r="128" s="2" customFormat="1" ht="33" customHeight="1">
      <c r="A128" s="35"/>
      <c r="B128" s="36"/>
      <c r="C128" s="215" t="s">
        <v>142</v>
      </c>
      <c r="D128" s="215" t="s">
        <v>124</v>
      </c>
      <c r="E128" s="216" t="s">
        <v>166</v>
      </c>
      <c r="F128" s="217" t="s">
        <v>167</v>
      </c>
      <c r="G128" s="218" t="s">
        <v>155</v>
      </c>
      <c r="H128" s="219">
        <v>19.800000000000001</v>
      </c>
      <c r="I128" s="220"/>
      <c r="J128" s="221">
        <f>ROUND(I128*H128,2)</f>
        <v>0</v>
      </c>
      <c r="K128" s="217" t="s">
        <v>128</v>
      </c>
      <c r="L128" s="41"/>
      <c r="M128" s="222" t="s">
        <v>1</v>
      </c>
      <c r="N128" s="223" t="s">
        <v>38</v>
      </c>
      <c r="O128" s="88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6" t="s">
        <v>129</v>
      </c>
      <c r="AT128" s="226" t="s">
        <v>124</v>
      </c>
      <c r="AU128" s="226" t="s">
        <v>82</v>
      </c>
      <c r="AY128" s="14" t="s">
        <v>122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4" t="s">
        <v>78</v>
      </c>
      <c r="BK128" s="227">
        <f>ROUND(I128*H128,2)</f>
        <v>0</v>
      </c>
      <c r="BL128" s="14" t="s">
        <v>129</v>
      </c>
      <c r="BM128" s="226" t="s">
        <v>403</v>
      </c>
    </row>
    <row r="129" s="2" customFormat="1" ht="21.75" customHeight="1">
      <c r="A129" s="35"/>
      <c r="B129" s="36"/>
      <c r="C129" s="215" t="s">
        <v>147</v>
      </c>
      <c r="D129" s="215" t="s">
        <v>124</v>
      </c>
      <c r="E129" s="216" t="s">
        <v>183</v>
      </c>
      <c r="F129" s="217" t="s">
        <v>184</v>
      </c>
      <c r="G129" s="218" t="s">
        <v>127</v>
      </c>
      <c r="H129" s="219">
        <v>66</v>
      </c>
      <c r="I129" s="220"/>
      <c r="J129" s="221">
        <f>ROUND(I129*H129,2)</f>
        <v>0</v>
      </c>
      <c r="K129" s="217" t="s">
        <v>1</v>
      </c>
      <c r="L129" s="41"/>
      <c r="M129" s="222" t="s">
        <v>1</v>
      </c>
      <c r="N129" s="223" t="s">
        <v>38</v>
      </c>
      <c r="O129" s="88"/>
      <c r="P129" s="224">
        <f>O129*H129</f>
        <v>0</v>
      </c>
      <c r="Q129" s="224">
        <v>0.00058135999999999995</v>
      </c>
      <c r="R129" s="224">
        <f>Q129*H129</f>
        <v>0.038369759999999996</v>
      </c>
      <c r="S129" s="224">
        <v>0</v>
      </c>
      <c r="T129" s="22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6" t="s">
        <v>129</v>
      </c>
      <c r="AT129" s="226" t="s">
        <v>124</v>
      </c>
      <c r="AU129" s="226" t="s">
        <v>82</v>
      </c>
      <c r="AY129" s="14" t="s">
        <v>122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14" t="s">
        <v>78</v>
      </c>
      <c r="BK129" s="227">
        <f>ROUND(I129*H129,2)</f>
        <v>0</v>
      </c>
      <c r="BL129" s="14" t="s">
        <v>129</v>
      </c>
      <c r="BM129" s="226" t="s">
        <v>404</v>
      </c>
    </row>
    <row r="130" s="2" customFormat="1" ht="21.75" customHeight="1">
      <c r="A130" s="35"/>
      <c r="B130" s="36"/>
      <c r="C130" s="215" t="s">
        <v>152</v>
      </c>
      <c r="D130" s="215" t="s">
        <v>124</v>
      </c>
      <c r="E130" s="216" t="s">
        <v>191</v>
      </c>
      <c r="F130" s="217" t="s">
        <v>192</v>
      </c>
      <c r="G130" s="218" t="s">
        <v>127</v>
      </c>
      <c r="H130" s="219">
        <v>66</v>
      </c>
      <c r="I130" s="220"/>
      <c r="J130" s="221">
        <f>ROUND(I130*H130,2)</f>
        <v>0</v>
      </c>
      <c r="K130" s="217" t="s">
        <v>1</v>
      </c>
      <c r="L130" s="41"/>
      <c r="M130" s="222" t="s">
        <v>1</v>
      </c>
      <c r="N130" s="223" t="s">
        <v>38</v>
      </c>
      <c r="O130" s="88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6" t="s">
        <v>129</v>
      </c>
      <c r="AT130" s="226" t="s">
        <v>124</v>
      </c>
      <c r="AU130" s="226" t="s">
        <v>82</v>
      </c>
      <c r="AY130" s="14" t="s">
        <v>122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4" t="s">
        <v>78</v>
      </c>
      <c r="BK130" s="227">
        <f>ROUND(I130*H130,2)</f>
        <v>0</v>
      </c>
      <c r="BL130" s="14" t="s">
        <v>129</v>
      </c>
      <c r="BM130" s="226" t="s">
        <v>405</v>
      </c>
    </row>
    <row r="131" s="2" customFormat="1" ht="37.8" customHeight="1">
      <c r="A131" s="35"/>
      <c r="B131" s="36"/>
      <c r="C131" s="215" t="s">
        <v>157</v>
      </c>
      <c r="D131" s="215" t="s">
        <v>124</v>
      </c>
      <c r="E131" s="216" t="s">
        <v>406</v>
      </c>
      <c r="F131" s="217" t="s">
        <v>407</v>
      </c>
      <c r="G131" s="218" t="s">
        <v>155</v>
      </c>
      <c r="H131" s="219">
        <v>23.760000000000002</v>
      </c>
      <c r="I131" s="220"/>
      <c r="J131" s="221">
        <f>ROUND(I131*H131,2)</f>
        <v>0</v>
      </c>
      <c r="K131" s="217" t="s">
        <v>128</v>
      </c>
      <c r="L131" s="41"/>
      <c r="M131" s="222" t="s">
        <v>1</v>
      </c>
      <c r="N131" s="223" t="s">
        <v>38</v>
      </c>
      <c r="O131" s="88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6" t="s">
        <v>129</v>
      </c>
      <c r="AT131" s="226" t="s">
        <v>124</v>
      </c>
      <c r="AU131" s="226" t="s">
        <v>82</v>
      </c>
      <c r="AY131" s="14" t="s">
        <v>122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14" t="s">
        <v>78</v>
      </c>
      <c r="BK131" s="227">
        <f>ROUND(I131*H131,2)</f>
        <v>0</v>
      </c>
      <c r="BL131" s="14" t="s">
        <v>129</v>
      </c>
      <c r="BM131" s="226" t="s">
        <v>408</v>
      </c>
    </row>
    <row r="132" s="2" customFormat="1" ht="37.8" customHeight="1">
      <c r="A132" s="35"/>
      <c r="B132" s="36"/>
      <c r="C132" s="215" t="s">
        <v>161</v>
      </c>
      <c r="D132" s="215" t="s">
        <v>124</v>
      </c>
      <c r="E132" s="216" t="s">
        <v>203</v>
      </c>
      <c r="F132" s="217" t="s">
        <v>204</v>
      </c>
      <c r="G132" s="218" t="s">
        <v>155</v>
      </c>
      <c r="H132" s="219">
        <v>15.84</v>
      </c>
      <c r="I132" s="220"/>
      <c r="J132" s="221">
        <f>ROUND(I132*H132,2)</f>
        <v>0</v>
      </c>
      <c r="K132" s="217" t="s">
        <v>128</v>
      </c>
      <c r="L132" s="41"/>
      <c r="M132" s="222" t="s">
        <v>1</v>
      </c>
      <c r="N132" s="223" t="s">
        <v>38</v>
      </c>
      <c r="O132" s="88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6" t="s">
        <v>129</v>
      </c>
      <c r="AT132" s="226" t="s">
        <v>124</v>
      </c>
      <c r="AU132" s="226" t="s">
        <v>82</v>
      </c>
      <c r="AY132" s="14" t="s">
        <v>122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14" t="s">
        <v>78</v>
      </c>
      <c r="BK132" s="227">
        <f>ROUND(I132*H132,2)</f>
        <v>0</v>
      </c>
      <c r="BL132" s="14" t="s">
        <v>129</v>
      </c>
      <c r="BM132" s="226" t="s">
        <v>409</v>
      </c>
    </row>
    <row r="133" s="2" customFormat="1" ht="24.15" customHeight="1">
      <c r="A133" s="35"/>
      <c r="B133" s="36"/>
      <c r="C133" s="215" t="s">
        <v>165</v>
      </c>
      <c r="D133" s="215" t="s">
        <v>124</v>
      </c>
      <c r="E133" s="216" t="s">
        <v>410</v>
      </c>
      <c r="F133" s="217" t="s">
        <v>411</v>
      </c>
      <c r="G133" s="218" t="s">
        <v>155</v>
      </c>
      <c r="H133" s="219">
        <v>23.760000000000002</v>
      </c>
      <c r="I133" s="220"/>
      <c r="J133" s="221">
        <f>ROUND(I133*H133,2)</f>
        <v>0</v>
      </c>
      <c r="K133" s="217" t="s">
        <v>128</v>
      </c>
      <c r="L133" s="41"/>
      <c r="M133" s="222" t="s">
        <v>1</v>
      </c>
      <c r="N133" s="223" t="s">
        <v>38</v>
      </c>
      <c r="O133" s="88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6" t="s">
        <v>129</v>
      </c>
      <c r="AT133" s="226" t="s">
        <v>124</v>
      </c>
      <c r="AU133" s="226" t="s">
        <v>82</v>
      </c>
      <c r="AY133" s="14" t="s">
        <v>122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14" t="s">
        <v>78</v>
      </c>
      <c r="BK133" s="227">
        <f>ROUND(I133*H133,2)</f>
        <v>0</v>
      </c>
      <c r="BL133" s="14" t="s">
        <v>129</v>
      </c>
      <c r="BM133" s="226" t="s">
        <v>412</v>
      </c>
    </row>
    <row r="134" s="2" customFormat="1" ht="24.15" customHeight="1">
      <c r="A134" s="35"/>
      <c r="B134" s="36"/>
      <c r="C134" s="215" t="s">
        <v>169</v>
      </c>
      <c r="D134" s="215" t="s">
        <v>124</v>
      </c>
      <c r="E134" s="216" t="s">
        <v>207</v>
      </c>
      <c r="F134" s="217" t="s">
        <v>208</v>
      </c>
      <c r="G134" s="218" t="s">
        <v>180</v>
      </c>
      <c r="H134" s="219">
        <v>28.512</v>
      </c>
      <c r="I134" s="220"/>
      <c r="J134" s="221">
        <f>ROUND(I134*H134,2)</f>
        <v>0</v>
      </c>
      <c r="K134" s="217" t="s">
        <v>128</v>
      </c>
      <c r="L134" s="41"/>
      <c r="M134" s="222" t="s">
        <v>1</v>
      </c>
      <c r="N134" s="223" t="s">
        <v>38</v>
      </c>
      <c r="O134" s="88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6" t="s">
        <v>129</v>
      </c>
      <c r="AT134" s="226" t="s">
        <v>124</v>
      </c>
      <c r="AU134" s="226" t="s">
        <v>82</v>
      </c>
      <c r="AY134" s="14" t="s">
        <v>122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14" t="s">
        <v>78</v>
      </c>
      <c r="BK134" s="227">
        <f>ROUND(I134*H134,2)</f>
        <v>0</v>
      </c>
      <c r="BL134" s="14" t="s">
        <v>129</v>
      </c>
      <c r="BM134" s="226" t="s">
        <v>413</v>
      </c>
    </row>
    <row r="135" s="2" customFormat="1" ht="16.5" customHeight="1">
      <c r="A135" s="35"/>
      <c r="B135" s="36"/>
      <c r="C135" s="215" t="s">
        <v>8</v>
      </c>
      <c r="D135" s="215" t="s">
        <v>124</v>
      </c>
      <c r="E135" s="216" t="s">
        <v>210</v>
      </c>
      <c r="F135" s="217" t="s">
        <v>211</v>
      </c>
      <c r="G135" s="218" t="s">
        <v>155</v>
      </c>
      <c r="H135" s="219">
        <v>39.600000000000001</v>
      </c>
      <c r="I135" s="220"/>
      <c r="J135" s="221">
        <f>ROUND(I135*H135,2)</f>
        <v>0</v>
      </c>
      <c r="K135" s="217" t="s">
        <v>1</v>
      </c>
      <c r="L135" s="41"/>
      <c r="M135" s="222" t="s">
        <v>1</v>
      </c>
      <c r="N135" s="223" t="s">
        <v>38</v>
      </c>
      <c r="O135" s="88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6" t="s">
        <v>129</v>
      </c>
      <c r="AT135" s="226" t="s">
        <v>124</v>
      </c>
      <c r="AU135" s="226" t="s">
        <v>82</v>
      </c>
      <c r="AY135" s="14" t="s">
        <v>122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4" t="s">
        <v>78</v>
      </c>
      <c r="BK135" s="227">
        <f>ROUND(I135*H135,2)</f>
        <v>0</v>
      </c>
      <c r="BL135" s="14" t="s">
        <v>129</v>
      </c>
      <c r="BM135" s="226" t="s">
        <v>414</v>
      </c>
    </row>
    <row r="136" s="2" customFormat="1" ht="24.15" customHeight="1">
      <c r="A136" s="35"/>
      <c r="B136" s="36"/>
      <c r="C136" s="215" t="s">
        <v>176</v>
      </c>
      <c r="D136" s="215" t="s">
        <v>124</v>
      </c>
      <c r="E136" s="216" t="s">
        <v>214</v>
      </c>
      <c r="F136" s="217" t="s">
        <v>215</v>
      </c>
      <c r="G136" s="218" t="s">
        <v>155</v>
      </c>
      <c r="H136" s="219">
        <v>23.760000000000002</v>
      </c>
      <c r="I136" s="220"/>
      <c r="J136" s="221">
        <f>ROUND(I136*H136,2)</f>
        <v>0</v>
      </c>
      <c r="K136" s="217" t="s">
        <v>1</v>
      </c>
      <c r="L136" s="41"/>
      <c r="M136" s="222" t="s">
        <v>1</v>
      </c>
      <c r="N136" s="223" t="s">
        <v>38</v>
      </c>
      <c r="O136" s="88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6" t="s">
        <v>129</v>
      </c>
      <c r="AT136" s="226" t="s">
        <v>124</v>
      </c>
      <c r="AU136" s="226" t="s">
        <v>82</v>
      </c>
      <c r="AY136" s="14" t="s">
        <v>122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14" t="s">
        <v>78</v>
      </c>
      <c r="BK136" s="227">
        <f>ROUND(I136*H136,2)</f>
        <v>0</v>
      </c>
      <c r="BL136" s="14" t="s">
        <v>129</v>
      </c>
      <c r="BM136" s="226" t="s">
        <v>415</v>
      </c>
    </row>
    <row r="137" s="2" customFormat="1" ht="24.15" customHeight="1">
      <c r="A137" s="35"/>
      <c r="B137" s="36"/>
      <c r="C137" s="215" t="s">
        <v>182</v>
      </c>
      <c r="D137" s="215" t="s">
        <v>124</v>
      </c>
      <c r="E137" s="216" t="s">
        <v>222</v>
      </c>
      <c r="F137" s="217" t="s">
        <v>223</v>
      </c>
      <c r="G137" s="218" t="s">
        <v>155</v>
      </c>
      <c r="H137" s="219">
        <v>13.199999999999999</v>
      </c>
      <c r="I137" s="220"/>
      <c r="J137" s="221">
        <f>ROUND(I137*H137,2)</f>
        <v>0</v>
      </c>
      <c r="K137" s="217" t="s">
        <v>1</v>
      </c>
      <c r="L137" s="41"/>
      <c r="M137" s="222" t="s">
        <v>1</v>
      </c>
      <c r="N137" s="223" t="s">
        <v>38</v>
      </c>
      <c r="O137" s="88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6" t="s">
        <v>129</v>
      </c>
      <c r="AT137" s="226" t="s">
        <v>124</v>
      </c>
      <c r="AU137" s="226" t="s">
        <v>82</v>
      </c>
      <c r="AY137" s="14" t="s">
        <v>122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4" t="s">
        <v>78</v>
      </c>
      <c r="BK137" s="227">
        <f>ROUND(I137*H137,2)</f>
        <v>0</v>
      </c>
      <c r="BL137" s="14" t="s">
        <v>129</v>
      </c>
      <c r="BM137" s="226" t="s">
        <v>416</v>
      </c>
    </row>
    <row r="138" s="2" customFormat="1" ht="16.5" customHeight="1">
      <c r="A138" s="35"/>
      <c r="B138" s="36"/>
      <c r="C138" s="228" t="s">
        <v>186</v>
      </c>
      <c r="D138" s="228" t="s">
        <v>177</v>
      </c>
      <c r="E138" s="229" t="s">
        <v>226</v>
      </c>
      <c r="F138" s="230" t="s">
        <v>227</v>
      </c>
      <c r="G138" s="231" t="s">
        <v>180</v>
      </c>
      <c r="H138" s="232">
        <v>23.760000000000002</v>
      </c>
      <c r="I138" s="233"/>
      <c r="J138" s="234">
        <f>ROUND(I138*H138,2)</f>
        <v>0</v>
      </c>
      <c r="K138" s="230" t="s">
        <v>128</v>
      </c>
      <c r="L138" s="235"/>
      <c r="M138" s="236" t="s">
        <v>1</v>
      </c>
      <c r="N138" s="237" t="s">
        <v>38</v>
      </c>
      <c r="O138" s="88"/>
      <c r="P138" s="224">
        <f>O138*H138</f>
        <v>0</v>
      </c>
      <c r="Q138" s="224">
        <v>1</v>
      </c>
      <c r="R138" s="224">
        <f>Q138*H138</f>
        <v>23.760000000000002</v>
      </c>
      <c r="S138" s="224">
        <v>0</v>
      </c>
      <c r="T138" s="22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6" t="s">
        <v>157</v>
      </c>
      <c r="AT138" s="226" t="s">
        <v>177</v>
      </c>
      <c r="AU138" s="226" t="s">
        <v>82</v>
      </c>
      <c r="AY138" s="14" t="s">
        <v>122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4" t="s">
        <v>78</v>
      </c>
      <c r="BK138" s="227">
        <f>ROUND(I138*H138,2)</f>
        <v>0</v>
      </c>
      <c r="BL138" s="14" t="s">
        <v>129</v>
      </c>
      <c r="BM138" s="226" t="s">
        <v>417</v>
      </c>
    </row>
    <row r="139" s="12" customFormat="1" ht="22.8" customHeight="1">
      <c r="A139" s="12"/>
      <c r="B139" s="199"/>
      <c r="C139" s="200"/>
      <c r="D139" s="201" t="s">
        <v>72</v>
      </c>
      <c r="E139" s="213" t="s">
        <v>129</v>
      </c>
      <c r="F139" s="213" t="s">
        <v>229</v>
      </c>
      <c r="G139" s="200"/>
      <c r="H139" s="200"/>
      <c r="I139" s="203"/>
      <c r="J139" s="214">
        <f>BK139</f>
        <v>0</v>
      </c>
      <c r="K139" s="200"/>
      <c r="L139" s="205"/>
      <c r="M139" s="206"/>
      <c r="N139" s="207"/>
      <c r="O139" s="207"/>
      <c r="P139" s="208">
        <f>SUM(P140:P142)</f>
        <v>0</v>
      </c>
      <c r="Q139" s="207"/>
      <c r="R139" s="208">
        <f>SUM(R140:R142)</f>
        <v>0</v>
      </c>
      <c r="S139" s="207"/>
      <c r="T139" s="209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0" t="s">
        <v>78</v>
      </c>
      <c r="AT139" s="211" t="s">
        <v>72</v>
      </c>
      <c r="AU139" s="211" t="s">
        <v>78</v>
      </c>
      <c r="AY139" s="210" t="s">
        <v>122</v>
      </c>
      <c r="BK139" s="212">
        <f>SUM(BK140:BK142)</f>
        <v>0</v>
      </c>
    </row>
    <row r="140" s="2" customFormat="1" ht="16.5" customHeight="1">
      <c r="A140" s="35"/>
      <c r="B140" s="36"/>
      <c r="C140" s="215" t="s">
        <v>190</v>
      </c>
      <c r="D140" s="215" t="s">
        <v>124</v>
      </c>
      <c r="E140" s="216" t="s">
        <v>231</v>
      </c>
      <c r="F140" s="217" t="s">
        <v>232</v>
      </c>
      <c r="G140" s="218" t="s">
        <v>155</v>
      </c>
      <c r="H140" s="219">
        <v>0.025000000000000001</v>
      </c>
      <c r="I140" s="220"/>
      <c r="J140" s="221">
        <f>ROUND(I140*H140,2)</f>
        <v>0</v>
      </c>
      <c r="K140" s="217" t="s">
        <v>128</v>
      </c>
      <c r="L140" s="41"/>
      <c r="M140" s="222" t="s">
        <v>1</v>
      </c>
      <c r="N140" s="223" t="s">
        <v>38</v>
      </c>
      <c r="O140" s="88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6" t="s">
        <v>129</v>
      </c>
      <c r="AT140" s="226" t="s">
        <v>124</v>
      </c>
      <c r="AU140" s="226" t="s">
        <v>82</v>
      </c>
      <c r="AY140" s="14" t="s">
        <v>122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4" t="s">
        <v>78</v>
      </c>
      <c r="BK140" s="227">
        <f>ROUND(I140*H140,2)</f>
        <v>0</v>
      </c>
      <c r="BL140" s="14" t="s">
        <v>129</v>
      </c>
      <c r="BM140" s="226" t="s">
        <v>418</v>
      </c>
    </row>
    <row r="141" s="2" customFormat="1" ht="24.15" customHeight="1">
      <c r="A141" s="35"/>
      <c r="B141" s="36"/>
      <c r="C141" s="215" t="s">
        <v>194</v>
      </c>
      <c r="D141" s="215" t="s">
        <v>124</v>
      </c>
      <c r="E141" s="216" t="s">
        <v>235</v>
      </c>
      <c r="F141" s="217" t="s">
        <v>236</v>
      </c>
      <c r="G141" s="218" t="s">
        <v>155</v>
      </c>
      <c r="H141" s="219">
        <v>2.6400000000000001</v>
      </c>
      <c r="I141" s="220"/>
      <c r="J141" s="221">
        <f>ROUND(I141*H141,2)</f>
        <v>0</v>
      </c>
      <c r="K141" s="217" t="s">
        <v>128</v>
      </c>
      <c r="L141" s="41"/>
      <c r="M141" s="222" t="s">
        <v>1</v>
      </c>
      <c r="N141" s="223" t="s">
        <v>38</v>
      </c>
      <c r="O141" s="88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6" t="s">
        <v>129</v>
      </c>
      <c r="AT141" s="226" t="s">
        <v>124</v>
      </c>
      <c r="AU141" s="226" t="s">
        <v>82</v>
      </c>
      <c r="AY141" s="14" t="s">
        <v>122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14" t="s">
        <v>78</v>
      </c>
      <c r="BK141" s="227">
        <f>ROUND(I141*H141,2)</f>
        <v>0</v>
      </c>
      <c r="BL141" s="14" t="s">
        <v>129</v>
      </c>
      <c r="BM141" s="226" t="s">
        <v>419</v>
      </c>
    </row>
    <row r="142" s="2" customFormat="1" ht="33" customHeight="1">
      <c r="A142" s="35"/>
      <c r="B142" s="36"/>
      <c r="C142" s="215" t="s">
        <v>198</v>
      </c>
      <c r="D142" s="215" t="s">
        <v>124</v>
      </c>
      <c r="E142" s="216" t="s">
        <v>239</v>
      </c>
      <c r="F142" s="217" t="s">
        <v>240</v>
      </c>
      <c r="G142" s="218" t="s">
        <v>155</v>
      </c>
      <c r="H142" s="219">
        <v>0.025000000000000001</v>
      </c>
      <c r="I142" s="220"/>
      <c r="J142" s="221">
        <f>ROUND(I142*H142,2)</f>
        <v>0</v>
      </c>
      <c r="K142" s="217" t="s">
        <v>128</v>
      </c>
      <c r="L142" s="41"/>
      <c r="M142" s="222" t="s">
        <v>1</v>
      </c>
      <c r="N142" s="223" t="s">
        <v>38</v>
      </c>
      <c r="O142" s="88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6" t="s">
        <v>129</v>
      </c>
      <c r="AT142" s="226" t="s">
        <v>124</v>
      </c>
      <c r="AU142" s="226" t="s">
        <v>82</v>
      </c>
      <c r="AY142" s="14" t="s">
        <v>122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4" t="s">
        <v>78</v>
      </c>
      <c r="BK142" s="227">
        <f>ROUND(I142*H142,2)</f>
        <v>0</v>
      </c>
      <c r="BL142" s="14" t="s">
        <v>129</v>
      </c>
      <c r="BM142" s="226" t="s">
        <v>420</v>
      </c>
    </row>
    <row r="143" s="12" customFormat="1" ht="22.8" customHeight="1">
      <c r="A143" s="12"/>
      <c r="B143" s="199"/>
      <c r="C143" s="200"/>
      <c r="D143" s="201" t="s">
        <v>72</v>
      </c>
      <c r="E143" s="213" t="s">
        <v>157</v>
      </c>
      <c r="F143" s="213" t="s">
        <v>259</v>
      </c>
      <c r="G143" s="200"/>
      <c r="H143" s="200"/>
      <c r="I143" s="203"/>
      <c r="J143" s="214">
        <f>BK143</f>
        <v>0</v>
      </c>
      <c r="K143" s="200"/>
      <c r="L143" s="205"/>
      <c r="M143" s="206"/>
      <c r="N143" s="207"/>
      <c r="O143" s="207"/>
      <c r="P143" s="208">
        <f>SUM(P144:P151)</f>
        <v>0</v>
      </c>
      <c r="Q143" s="207"/>
      <c r="R143" s="208">
        <f>SUM(R144:R151)</f>
        <v>0.21844152760000002</v>
      </c>
      <c r="S143" s="207"/>
      <c r="T143" s="209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0" t="s">
        <v>78</v>
      </c>
      <c r="AT143" s="211" t="s">
        <v>72</v>
      </c>
      <c r="AU143" s="211" t="s">
        <v>78</v>
      </c>
      <c r="AY143" s="210" t="s">
        <v>122</v>
      </c>
      <c r="BK143" s="212">
        <f>SUM(BK144:BK151)</f>
        <v>0</v>
      </c>
    </row>
    <row r="144" s="2" customFormat="1" ht="24.15" customHeight="1">
      <c r="A144" s="35"/>
      <c r="B144" s="36"/>
      <c r="C144" s="215" t="s">
        <v>202</v>
      </c>
      <c r="D144" s="215" t="s">
        <v>124</v>
      </c>
      <c r="E144" s="216" t="s">
        <v>421</v>
      </c>
      <c r="F144" s="217" t="s">
        <v>422</v>
      </c>
      <c r="G144" s="218" t="s">
        <v>140</v>
      </c>
      <c r="H144" s="219">
        <v>22</v>
      </c>
      <c r="I144" s="220"/>
      <c r="J144" s="221">
        <f>ROUND(I144*H144,2)</f>
        <v>0</v>
      </c>
      <c r="K144" s="217" t="s">
        <v>128</v>
      </c>
      <c r="L144" s="41"/>
      <c r="M144" s="222" t="s">
        <v>1</v>
      </c>
      <c r="N144" s="223" t="s">
        <v>38</v>
      </c>
      <c r="O144" s="88"/>
      <c r="P144" s="224">
        <f>O144*H144</f>
        <v>0</v>
      </c>
      <c r="Q144" s="224">
        <v>1.2999999999999999E-05</v>
      </c>
      <c r="R144" s="224">
        <f>Q144*H144</f>
        <v>0.00028599999999999996</v>
      </c>
      <c r="S144" s="224">
        <v>0</v>
      </c>
      <c r="T144" s="22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6" t="s">
        <v>129</v>
      </c>
      <c r="AT144" s="226" t="s">
        <v>124</v>
      </c>
      <c r="AU144" s="226" t="s">
        <v>82</v>
      </c>
      <c r="AY144" s="14" t="s">
        <v>122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4" t="s">
        <v>78</v>
      </c>
      <c r="BK144" s="227">
        <f>ROUND(I144*H144,2)</f>
        <v>0</v>
      </c>
      <c r="BL144" s="14" t="s">
        <v>129</v>
      </c>
      <c r="BM144" s="226" t="s">
        <v>423</v>
      </c>
    </row>
    <row r="145" s="2" customFormat="1" ht="24.15" customHeight="1">
      <c r="A145" s="35"/>
      <c r="B145" s="36"/>
      <c r="C145" s="228" t="s">
        <v>206</v>
      </c>
      <c r="D145" s="228" t="s">
        <v>177</v>
      </c>
      <c r="E145" s="229" t="s">
        <v>424</v>
      </c>
      <c r="F145" s="230" t="s">
        <v>425</v>
      </c>
      <c r="G145" s="231" t="s">
        <v>140</v>
      </c>
      <c r="H145" s="232">
        <v>22.66</v>
      </c>
      <c r="I145" s="233"/>
      <c r="J145" s="234">
        <f>ROUND(I145*H145,2)</f>
        <v>0</v>
      </c>
      <c r="K145" s="230" t="s">
        <v>128</v>
      </c>
      <c r="L145" s="235"/>
      <c r="M145" s="236" t="s">
        <v>1</v>
      </c>
      <c r="N145" s="237" t="s">
        <v>38</v>
      </c>
      <c r="O145" s="88"/>
      <c r="P145" s="224">
        <f>O145*H145</f>
        <v>0</v>
      </c>
      <c r="Q145" s="224">
        <v>0.0038300000000000001</v>
      </c>
      <c r="R145" s="224">
        <f>Q145*H145</f>
        <v>0.086787799999999998</v>
      </c>
      <c r="S145" s="224">
        <v>0</v>
      </c>
      <c r="T145" s="22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6" t="s">
        <v>157</v>
      </c>
      <c r="AT145" s="226" t="s">
        <v>177</v>
      </c>
      <c r="AU145" s="226" t="s">
        <v>82</v>
      </c>
      <c r="AY145" s="14" t="s">
        <v>122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14" t="s">
        <v>78</v>
      </c>
      <c r="BK145" s="227">
        <f>ROUND(I145*H145,2)</f>
        <v>0</v>
      </c>
      <c r="BL145" s="14" t="s">
        <v>129</v>
      </c>
      <c r="BM145" s="226" t="s">
        <v>426</v>
      </c>
    </row>
    <row r="146" s="2" customFormat="1" ht="24.15" customHeight="1">
      <c r="A146" s="35"/>
      <c r="B146" s="36"/>
      <c r="C146" s="215" t="s">
        <v>7</v>
      </c>
      <c r="D146" s="215" t="s">
        <v>124</v>
      </c>
      <c r="E146" s="216" t="s">
        <v>427</v>
      </c>
      <c r="F146" s="217" t="s">
        <v>428</v>
      </c>
      <c r="G146" s="218" t="s">
        <v>429</v>
      </c>
      <c r="H146" s="219">
        <v>1</v>
      </c>
      <c r="I146" s="220"/>
      <c r="J146" s="221">
        <f>ROUND(I146*H146,2)</f>
        <v>0</v>
      </c>
      <c r="K146" s="217" t="s">
        <v>128</v>
      </c>
      <c r="L146" s="41"/>
      <c r="M146" s="222" t="s">
        <v>1</v>
      </c>
      <c r="N146" s="223" t="s">
        <v>38</v>
      </c>
      <c r="O146" s="88"/>
      <c r="P146" s="224">
        <f>O146*H146</f>
        <v>0</v>
      </c>
      <c r="Q146" s="224">
        <v>0.0001782</v>
      </c>
      <c r="R146" s="224">
        <f>Q146*H146</f>
        <v>0.0001782</v>
      </c>
      <c r="S146" s="224">
        <v>0</v>
      </c>
      <c r="T146" s="22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6" t="s">
        <v>129</v>
      </c>
      <c r="AT146" s="226" t="s">
        <v>124</v>
      </c>
      <c r="AU146" s="226" t="s">
        <v>82</v>
      </c>
      <c r="AY146" s="14" t="s">
        <v>122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14" t="s">
        <v>78</v>
      </c>
      <c r="BK146" s="227">
        <f>ROUND(I146*H146,2)</f>
        <v>0</v>
      </c>
      <c r="BL146" s="14" t="s">
        <v>129</v>
      </c>
      <c r="BM146" s="226" t="s">
        <v>430</v>
      </c>
    </row>
    <row r="147" s="2" customFormat="1" ht="24.15" customHeight="1">
      <c r="A147" s="35"/>
      <c r="B147" s="36"/>
      <c r="C147" s="215" t="s">
        <v>213</v>
      </c>
      <c r="D147" s="215" t="s">
        <v>124</v>
      </c>
      <c r="E147" s="216" t="s">
        <v>431</v>
      </c>
      <c r="F147" s="217" t="s">
        <v>432</v>
      </c>
      <c r="G147" s="218" t="s">
        <v>271</v>
      </c>
      <c r="H147" s="219">
        <v>1</v>
      </c>
      <c r="I147" s="220"/>
      <c r="J147" s="221">
        <f>ROUND(I147*H147,2)</f>
        <v>0</v>
      </c>
      <c r="K147" s="217" t="s">
        <v>128</v>
      </c>
      <c r="L147" s="41"/>
      <c r="M147" s="222" t="s">
        <v>1</v>
      </c>
      <c r="N147" s="223" t="s">
        <v>38</v>
      </c>
      <c r="O147" s="88"/>
      <c r="P147" s="224">
        <f>O147*H147</f>
        <v>0</v>
      </c>
      <c r="Q147" s="224">
        <v>0.082051250000000006</v>
      </c>
      <c r="R147" s="224">
        <f>Q147*H147</f>
        <v>0.082051250000000006</v>
      </c>
      <c r="S147" s="224">
        <v>0</v>
      </c>
      <c r="T147" s="22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6" t="s">
        <v>129</v>
      </c>
      <c r="AT147" s="226" t="s">
        <v>124</v>
      </c>
      <c r="AU147" s="226" t="s">
        <v>82</v>
      </c>
      <c r="AY147" s="14" t="s">
        <v>122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14" t="s">
        <v>78</v>
      </c>
      <c r="BK147" s="227">
        <f>ROUND(I147*H147,2)</f>
        <v>0</v>
      </c>
      <c r="BL147" s="14" t="s">
        <v>129</v>
      </c>
      <c r="BM147" s="226" t="s">
        <v>433</v>
      </c>
    </row>
    <row r="148" s="2" customFormat="1" ht="33" customHeight="1">
      <c r="A148" s="35"/>
      <c r="B148" s="36"/>
      <c r="C148" s="215" t="s">
        <v>217</v>
      </c>
      <c r="D148" s="215" t="s">
        <v>124</v>
      </c>
      <c r="E148" s="216" t="s">
        <v>434</v>
      </c>
      <c r="F148" s="217" t="s">
        <v>435</v>
      </c>
      <c r="G148" s="218" t="s">
        <v>271</v>
      </c>
      <c r="H148" s="219">
        <v>1</v>
      </c>
      <c r="I148" s="220"/>
      <c r="J148" s="221">
        <f>ROUND(I148*H148,2)</f>
        <v>0</v>
      </c>
      <c r="K148" s="217" t="s">
        <v>128</v>
      </c>
      <c r="L148" s="41"/>
      <c r="M148" s="222" t="s">
        <v>1</v>
      </c>
      <c r="N148" s="223" t="s">
        <v>38</v>
      </c>
      <c r="O148" s="88"/>
      <c r="P148" s="224">
        <f>O148*H148</f>
        <v>0</v>
      </c>
      <c r="Q148" s="224">
        <v>0.0118894776</v>
      </c>
      <c r="R148" s="224">
        <f>Q148*H148</f>
        <v>0.0118894776</v>
      </c>
      <c r="S148" s="224">
        <v>0</v>
      </c>
      <c r="T148" s="22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6" t="s">
        <v>129</v>
      </c>
      <c r="AT148" s="226" t="s">
        <v>124</v>
      </c>
      <c r="AU148" s="226" t="s">
        <v>82</v>
      </c>
      <c r="AY148" s="14" t="s">
        <v>122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4" t="s">
        <v>78</v>
      </c>
      <c r="BK148" s="227">
        <f>ROUND(I148*H148,2)</f>
        <v>0</v>
      </c>
      <c r="BL148" s="14" t="s">
        <v>129</v>
      </c>
      <c r="BM148" s="226" t="s">
        <v>436</v>
      </c>
    </row>
    <row r="149" s="2" customFormat="1" ht="24.15" customHeight="1">
      <c r="A149" s="35"/>
      <c r="B149" s="36"/>
      <c r="C149" s="215" t="s">
        <v>221</v>
      </c>
      <c r="D149" s="215" t="s">
        <v>124</v>
      </c>
      <c r="E149" s="216" t="s">
        <v>437</v>
      </c>
      <c r="F149" s="217" t="s">
        <v>438</v>
      </c>
      <c r="G149" s="218" t="s">
        <v>271</v>
      </c>
      <c r="H149" s="219">
        <v>1</v>
      </c>
      <c r="I149" s="220"/>
      <c r="J149" s="221">
        <f>ROUND(I149*H149,2)</f>
        <v>0</v>
      </c>
      <c r="K149" s="217" t="s">
        <v>128</v>
      </c>
      <c r="L149" s="41"/>
      <c r="M149" s="222" t="s">
        <v>1</v>
      </c>
      <c r="N149" s="223" t="s">
        <v>38</v>
      </c>
      <c r="O149" s="88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6" t="s">
        <v>129</v>
      </c>
      <c r="AT149" s="226" t="s">
        <v>124</v>
      </c>
      <c r="AU149" s="226" t="s">
        <v>82</v>
      </c>
      <c r="AY149" s="14" t="s">
        <v>122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14" t="s">
        <v>78</v>
      </c>
      <c r="BK149" s="227">
        <f>ROUND(I149*H149,2)</f>
        <v>0</v>
      </c>
      <c r="BL149" s="14" t="s">
        <v>129</v>
      </c>
      <c r="BM149" s="226" t="s">
        <v>439</v>
      </c>
    </row>
    <row r="150" s="2" customFormat="1" ht="33" customHeight="1">
      <c r="A150" s="35"/>
      <c r="B150" s="36"/>
      <c r="C150" s="215" t="s">
        <v>225</v>
      </c>
      <c r="D150" s="215" t="s">
        <v>124</v>
      </c>
      <c r="E150" s="216" t="s">
        <v>440</v>
      </c>
      <c r="F150" s="217" t="s">
        <v>441</v>
      </c>
      <c r="G150" s="218" t="s">
        <v>271</v>
      </c>
      <c r="H150" s="219">
        <v>1</v>
      </c>
      <c r="I150" s="220"/>
      <c r="J150" s="221">
        <f>ROUND(I150*H150,2)</f>
        <v>0</v>
      </c>
      <c r="K150" s="217" t="s">
        <v>128</v>
      </c>
      <c r="L150" s="41"/>
      <c r="M150" s="222" t="s">
        <v>1</v>
      </c>
      <c r="N150" s="223" t="s">
        <v>38</v>
      </c>
      <c r="O150" s="88"/>
      <c r="P150" s="224">
        <f>O150*H150</f>
        <v>0</v>
      </c>
      <c r="Q150" s="224">
        <v>0.037248799999999999</v>
      </c>
      <c r="R150" s="224">
        <f>Q150*H150</f>
        <v>0.037248799999999999</v>
      </c>
      <c r="S150" s="224">
        <v>0</v>
      </c>
      <c r="T150" s="22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6" t="s">
        <v>129</v>
      </c>
      <c r="AT150" s="226" t="s">
        <v>124</v>
      </c>
      <c r="AU150" s="226" t="s">
        <v>82</v>
      </c>
      <c r="AY150" s="14" t="s">
        <v>122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14" t="s">
        <v>78</v>
      </c>
      <c r="BK150" s="227">
        <f>ROUND(I150*H150,2)</f>
        <v>0</v>
      </c>
      <c r="BL150" s="14" t="s">
        <v>129</v>
      </c>
      <c r="BM150" s="226" t="s">
        <v>442</v>
      </c>
    </row>
    <row r="151" s="2" customFormat="1" ht="24.15" customHeight="1">
      <c r="A151" s="35"/>
      <c r="B151" s="36"/>
      <c r="C151" s="215" t="s">
        <v>230</v>
      </c>
      <c r="D151" s="215" t="s">
        <v>124</v>
      </c>
      <c r="E151" s="216" t="s">
        <v>443</v>
      </c>
      <c r="F151" s="217" t="s">
        <v>444</v>
      </c>
      <c r="G151" s="218" t="s">
        <v>296</v>
      </c>
      <c r="H151" s="219">
        <v>1</v>
      </c>
      <c r="I151" s="220"/>
      <c r="J151" s="221">
        <f>ROUND(I151*H151,2)</f>
        <v>0</v>
      </c>
      <c r="K151" s="217" t="s">
        <v>1</v>
      </c>
      <c r="L151" s="41"/>
      <c r="M151" s="222" t="s">
        <v>1</v>
      </c>
      <c r="N151" s="223" t="s">
        <v>38</v>
      </c>
      <c r="O151" s="88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6" t="s">
        <v>129</v>
      </c>
      <c r="AT151" s="226" t="s">
        <v>124</v>
      </c>
      <c r="AU151" s="226" t="s">
        <v>82</v>
      </c>
      <c r="AY151" s="14" t="s">
        <v>122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14" t="s">
        <v>78</v>
      </c>
      <c r="BK151" s="227">
        <f>ROUND(I151*H151,2)</f>
        <v>0</v>
      </c>
      <c r="BL151" s="14" t="s">
        <v>129</v>
      </c>
      <c r="BM151" s="226" t="s">
        <v>445</v>
      </c>
    </row>
    <row r="152" s="12" customFormat="1" ht="22.8" customHeight="1">
      <c r="A152" s="12"/>
      <c r="B152" s="199"/>
      <c r="C152" s="200"/>
      <c r="D152" s="201" t="s">
        <v>72</v>
      </c>
      <c r="E152" s="213" t="s">
        <v>338</v>
      </c>
      <c r="F152" s="213" t="s">
        <v>339</v>
      </c>
      <c r="G152" s="200"/>
      <c r="H152" s="200"/>
      <c r="I152" s="203"/>
      <c r="J152" s="214">
        <f>BK152</f>
        <v>0</v>
      </c>
      <c r="K152" s="200"/>
      <c r="L152" s="205"/>
      <c r="M152" s="206"/>
      <c r="N152" s="207"/>
      <c r="O152" s="207"/>
      <c r="P152" s="208">
        <f>P153</f>
        <v>0</v>
      </c>
      <c r="Q152" s="207"/>
      <c r="R152" s="208">
        <f>R153</f>
        <v>0</v>
      </c>
      <c r="S152" s="207"/>
      <c r="T152" s="209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0" t="s">
        <v>78</v>
      </c>
      <c r="AT152" s="211" t="s">
        <v>72</v>
      </c>
      <c r="AU152" s="211" t="s">
        <v>78</v>
      </c>
      <c r="AY152" s="210" t="s">
        <v>122</v>
      </c>
      <c r="BK152" s="212">
        <f>BK153</f>
        <v>0</v>
      </c>
    </row>
    <row r="153" s="2" customFormat="1" ht="24.15" customHeight="1">
      <c r="A153" s="35"/>
      <c r="B153" s="36"/>
      <c r="C153" s="215" t="s">
        <v>234</v>
      </c>
      <c r="D153" s="215" t="s">
        <v>124</v>
      </c>
      <c r="E153" s="216" t="s">
        <v>446</v>
      </c>
      <c r="F153" s="217" t="s">
        <v>447</v>
      </c>
      <c r="G153" s="218" t="s">
        <v>180</v>
      </c>
      <c r="H153" s="219">
        <v>150.35400000000001</v>
      </c>
      <c r="I153" s="220"/>
      <c r="J153" s="221">
        <f>ROUND(I153*H153,2)</f>
        <v>0</v>
      </c>
      <c r="K153" s="217" t="s">
        <v>128</v>
      </c>
      <c r="L153" s="41"/>
      <c r="M153" s="238" t="s">
        <v>1</v>
      </c>
      <c r="N153" s="239" t="s">
        <v>38</v>
      </c>
      <c r="O153" s="240"/>
      <c r="P153" s="241">
        <f>O153*H153</f>
        <v>0</v>
      </c>
      <c r="Q153" s="241">
        <v>0</v>
      </c>
      <c r="R153" s="241">
        <f>Q153*H153</f>
        <v>0</v>
      </c>
      <c r="S153" s="241">
        <v>0</v>
      </c>
      <c r="T153" s="24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6" t="s">
        <v>129</v>
      </c>
      <c r="AT153" s="226" t="s">
        <v>124</v>
      </c>
      <c r="AU153" s="226" t="s">
        <v>82</v>
      </c>
      <c r="AY153" s="14" t="s">
        <v>122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14" t="s">
        <v>78</v>
      </c>
      <c r="BK153" s="227">
        <f>ROUND(I153*H153,2)</f>
        <v>0</v>
      </c>
      <c r="BL153" s="14" t="s">
        <v>129</v>
      </c>
      <c r="BM153" s="226" t="s">
        <v>448</v>
      </c>
    </row>
    <row r="154" s="2" customFormat="1" ht="6.96" customHeight="1">
      <c r="A154" s="35"/>
      <c r="B154" s="63"/>
      <c r="C154" s="64"/>
      <c r="D154" s="64"/>
      <c r="E154" s="64"/>
      <c r="F154" s="64"/>
      <c r="G154" s="64"/>
      <c r="H154" s="64"/>
      <c r="I154" s="64"/>
      <c r="J154" s="64"/>
      <c r="K154" s="64"/>
      <c r="L154" s="41"/>
      <c r="M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</sheetData>
  <sheetProtection sheet="1" autoFilter="0" formatColumns="0" formatRows="0" objects="1" scenarios="1" spinCount="100000" saltValue="aj4xlsS3fHw6letM/VpFo9hs7+EVmKvbYHeBjbt+zwETLfZ/xjTNpkAJ0zd/ID9V38gRnl7lM+J0mETqmIvIJw==" hashValue="/iyuGgxKqQTqJ5LZxynoQL0mLSqCs20buSibX4yAuz3sTIvy8kDzB+fC/uWgG6hKtvAP0s63xERRtKjL5E3F7g==" algorithmName="SHA-512" password="CC35"/>
  <autoFilter ref="C120:K15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82</v>
      </c>
    </row>
    <row r="4" s="1" customFormat="1" ht="24.96" customHeight="1">
      <c r="B4" s="17"/>
      <c r="D4" s="135" t="s">
        <v>91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26.25" customHeight="1">
      <c r="B7" s="17"/>
      <c r="E7" s="138" t="str">
        <f>'Rekapitulace stavby'!K6</f>
        <v xml:space="preserve">Kanalizační přípojka  Kolín - Borky, Brankovická 1007, Kolín V, 280 02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92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449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17. 12. 2025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26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27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26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29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26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31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26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32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33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35</v>
      </c>
      <c r="G32" s="35"/>
      <c r="H32" s="35"/>
      <c r="I32" s="149" t="s">
        <v>34</v>
      </c>
      <c r="J32" s="149" t="s">
        <v>36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37</v>
      </c>
      <c r="E33" s="137" t="s">
        <v>38</v>
      </c>
      <c r="F33" s="151">
        <f>ROUND((SUM(BE118:BE125)),  2)</f>
        <v>0</v>
      </c>
      <c r="G33" s="35"/>
      <c r="H33" s="35"/>
      <c r="I33" s="152">
        <v>0.20999999999999999</v>
      </c>
      <c r="J33" s="151">
        <f>ROUND(((SUM(BE118:BE125))*I33),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39</v>
      </c>
      <c r="F34" s="151">
        <f>ROUND((SUM(BF118:BF125)),  2)</f>
        <v>0</v>
      </c>
      <c r="G34" s="35"/>
      <c r="H34" s="35"/>
      <c r="I34" s="152">
        <v>0.12</v>
      </c>
      <c r="J34" s="151">
        <f>ROUND(((SUM(BF118:BF125))*I34),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40</v>
      </c>
      <c r="F35" s="151">
        <f>ROUND((SUM(BG118:BG125)),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41</v>
      </c>
      <c r="F36" s="151">
        <f>ROUND((SUM(BH118:BH125)),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42</v>
      </c>
      <c r="F37" s="151">
        <f>ROUND((SUM(BI118:BI125)),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43</v>
      </c>
      <c r="E39" s="155"/>
      <c r="F39" s="155"/>
      <c r="G39" s="156" t="s">
        <v>44</v>
      </c>
      <c r="H39" s="157" t="s">
        <v>45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46</v>
      </c>
      <c r="E50" s="161"/>
      <c r="F50" s="161"/>
      <c r="G50" s="160" t="s">
        <v>47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48</v>
      </c>
      <c r="E61" s="163"/>
      <c r="F61" s="164" t="s">
        <v>49</v>
      </c>
      <c r="G61" s="162" t="s">
        <v>48</v>
      </c>
      <c r="H61" s="163"/>
      <c r="I61" s="163"/>
      <c r="J61" s="165" t="s">
        <v>49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50</v>
      </c>
      <c r="E65" s="166"/>
      <c r="F65" s="166"/>
      <c r="G65" s="160" t="s">
        <v>51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48</v>
      </c>
      <c r="E76" s="163"/>
      <c r="F76" s="164" t="s">
        <v>49</v>
      </c>
      <c r="G76" s="162" t="s">
        <v>48</v>
      </c>
      <c r="H76" s="163"/>
      <c r="I76" s="163"/>
      <c r="J76" s="165" t="s">
        <v>49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94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26.25" customHeight="1">
      <c r="A85" s="35"/>
      <c r="B85" s="36"/>
      <c r="C85" s="37"/>
      <c r="D85" s="37"/>
      <c r="E85" s="171" t="str">
        <f>E7</f>
        <v xml:space="preserve">Kanalizační přípojka  Kolín - Borky, Brankovická 1007, Kolín V, 280 02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92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VON - Vedlejší a ostatní náklady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17. 12. 2025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29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95</v>
      </c>
      <c r="D94" s="173"/>
      <c r="E94" s="173"/>
      <c r="F94" s="173"/>
      <c r="G94" s="173"/>
      <c r="H94" s="173"/>
      <c r="I94" s="173"/>
      <c r="J94" s="174" t="s">
        <v>96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97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98</v>
      </c>
    </row>
    <row r="97" hidden="1" s="9" customFormat="1" ht="24.96" customHeight="1">
      <c r="A97" s="9"/>
      <c r="B97" s="176"/>
      <c r="C97" s="177"/>
      <c r="D97" s="178" t="s">
        <v>99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76"/>
      <c r="C98" s="177"/>
      <c r="D98" s="178" t="s">
        <v>450</v>
      </c>
      <c r="E98" s="179"/>
      <c r="F98" s="179"/>
      <c r="G98" s="179"/>
      <c r="H98" s="179"/>
      <c r="I98" s="179"/>
      <c r="J98" s="180">
        <f>J120</f>
        <v>0</v>
      </c>
      <c r="K98" s="177"/>
      <c r="L98" s="18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107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6.25" customHeight="1">
      <c r="A108" s="35"/>
      <c r="B108" s="36"/>
      <c r="C108" s="37"/>
      <c r="D108" s="37"/>
      <c r="E108" s="171" t="str">
        <f>E7</f>
        <v xml:space="preserve">Kanalizační přípojka  Kolín - Borky, Brankovická 1007, Kolín V, 280 02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92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VON - Vedlejší a ostatní náklady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 xml:space="preserve"> </v>
      </c>
      <c r="G112" s="37"/>
      <c r="H112" s="37"/>
      <c r="I112" s="29" t="s">
        <v>22</v>
      </c>
      <c r="J112" s="76" t="str">
        <f>IF(J12="","",J12)</f>
        <v>17. 12. 2025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29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27</v>
      </c>
      <c r="D115" s="37"/>
      <c r="E115" s="37"/>
      <c r="F115" s="24" t="str">
        <f>IF(E18="","",E18)</f>
        <v>Vyplň údaj</v>
      </c>
      <c r="G115" s="37"/>
      <c r="H115" s="37"/>
      <c r="I115" s="29" t="s">
        <v>31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108</v>
      </c>
      <c r="D117" s="191" t="s">
        <v>58</v>
      </c>
      <c r="E117" s="191" t="s">
        <v>54</v>
      </c>
      <c r="F117" s="191" t="s">
        <v>55</v>
      </c>
      <c r="G117" s="191" t="s">
        <v>109</v>
      </c>
      <c r="H117" s="191" t="s">
        <v>110</v>
      </c>
      <c r="I117" s="191" t="s">
        <v>111</v>
      </c>
      <c r="J117" s="191" t="s">
        <v>96</v>
      </c>
      <c r="K117" s="192" t="s">
        <v>112</v>
      </c>
      <c r="L117" s="193"/>
      <c r="M117" s="97" t="s">
        <v>1</v>
      </c>
      <c r="N117" s="98" t="s">
        <v>37</v>
      </c>
      <c r="O117" s="98" t="s">
        <v>113</v>
      </c>
      <c r="P117" s="98" t="s">
        <v>114</v>
      </c>
      <c r="Q117" s="98" t="s">
        <v>115</v>
      </c>
      <c r="R117" s="98" t="s">
        <v>116</v>
      </c>
      <c r="S117" s="98" t="s">
        <v>117</v>
      </c>
      <c r="T117" s="99" t="s">
        <v>118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119</v>
      </c>
      <c r="D118" s="37"/>
      <c r="E118" s="37"/>
      <c r="F118" s="37"/>
      <c r="G118" s="37"/>
      <c r="H118" s="37"/>
      <c r="I118" s="37"/>
      <c r="J118" s="194">
        <f>BK118</f>
        <v>0</v>
      </c>
      <c r="K118" s="37"/>
      <c r="L118" s="41"/>
      <c r="M118" s="100"/>
      <c r="N118" s="195"/>
      <c r="O118" s="101"/>
      <c r="P118" s="196">
        <f>P119+P120</f>
        <v>0</v>
      </c>
      <c r="Q118" s="101"/>
      <c r="R118" s="196">
        <f>R119+R120</f>
        <v>0</v>
      </c>
      <c r="S118" s="101"/>
      <c r="T118" s="197">
        <f>T119+T120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72</v>
      </c>
      <c r="AU118" s="14" t="s">
        <v>98</v>
      </c>
      <c r="BK118" s="198">
        <f>BK119+BK120</f>
        <v>0</v>
      </c>
    </row>
    <row r="119" s="12" customFormat="1" ht="25.92" customHeight="1">
      <c r="A119" s="12"/>
      <c r="B119" s="199"/>
      <c r="C119" s="200"/>
      <c r="D119" s="201" t="s">
        <v>72</v>
      </c>
      <c r="E119" s="202" t="s">
        <v>120</v>
      </c>
      <c r="F119" s="202" t="s">
        <v>121</v>
      </c>
      <c r="G119" s="200"/>
      <c r="H119" s="200"/>
      <c r="I119" s="203"/>
      <c r="J119" s="204">
        <f>BK119</f>
        <v>0</v>
      </c>
      <c r="K119" s="200"/>
      <c r="L119" s="205"/>
      <c r="M119" s="206"/>
      <c r="N119" s="207"/>
      <c r="O119" s="207"/>
      <c r="P119" s="208">
        <v>0</v>
      </c>
      <c r="Q119" s="207"/>
      <c r="R119" s="208">
        <v>0</v>
      </c>
      <c r="S119" s="207"/>
      <c r="T119" s="209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0" t="s">
        <v>78</v>
      </c>
      <c r="AT119" s="211" t="s">
        <v>72</v>
      </c>
      <c r="AU119" s="211" t="s">
        <v>73</v>
      </c>
      <c r="AY119" s="210" t="s">
        <v>122</v>
      </c>
      <c r="BK119" s="212">
        <v>0</v>
      </c>
    </row>
    <row r="120" s="12" customFormat="1" ht="25.92" customHeight="1">
      <c r="A120" s="12"/>
      <c r="B120" s="199"/>
      <c r="C120" s="200"/>
      <c r="D120" s="201" t="s">
        <v>72</v>
      </c>
      <c r="E120" s="202" t="s">
        <v>451</v>
      </c>
      <c r="F120" s="202" t="s">
        <v>452</v>
      </c>
      <c r="G120" s="200"/>
      <c r="H120" s="200"/>
      <c r="I120" s="203"/>
      <c r="J120" s="204">
        <f>BK120</f>
        <v>0</v>
      </c>
      <c r="K120" s="200"/>
      <c r="L120" s="205"/>
      <c r="M120" s="206"/>
      <c r="N120" s="207"/>
      <c r="O120" s="207"/>
      <c r="P120" s="208">
        <f>SUM(P121:P125)</f>
        <v>0</v>
      </c>
      <c r="Q120" s="207"/>
      <c r="R120" s="208">
        <f>SUM(R121:R125)</f>
        <v>0</v>
      </c>
      <c r="S120" s="207"/>
      <c r="T120" s="209">
        <f>SUM(T121:T125)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142</v>
      </c>
      <c r="AT120" s="211" t="s">
        <v>72</v>
      </c>
      <c r="AU120" s="211" t="s">
        <v>73</v>
      </c>
      <c r="AY120" s="210" t="s">
        <v>122</v>
      </c>
      <c r="BK120" s="212">
        <f>SUM(BK121:BK125)</f>
        <v>0</v>
      </c>
    </row>
    <row r="121" s="2" customFormat="1" ht="16.5" customHeight="1">
      <c r="A121" s="35"/>
      <c r="B121" s="36"/>
      <c r="C121" s="215" t="s">
        <v>78</v>
      </c>
      <c r="D121" s="215" t="s">
        <v>124</v>
      </c>
      <c r="E121" s="216" t="s">
        <v>453</v>
      </c>
      <c r="F121" s="217" t="s">
        <v>454</v>
      </c>
      <c r="G121" s="218" t="s">
        <v>296</v>
      </c>
      <c r="H121" s="219">
        <v>1</v>
      </c>
      <c r="I121" s="220"/>
      <c r="J121" s="221">
        <f>ROUND(I121*H121,2)</f>
        <v>0</v>
      </c>
      <c r="K121" s="217" t="s">
        <v>1</v>
      </c>
      <c r="L121" s="41"/>
      <c r="M121" s="222" t="s">
        <v>1</v>
      </c>
      <c r="N121" s="223" t="s">
        <v>38</v>
      </c>
      <c r="O121" s="88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6" t="s">
        <v>129</v>
      </c>
      <c r="AT121" s="226" t="s">
        <v>124</v>
      </c>
      <c r="AU121" s="226" t="s">
        <v>78</v>
      </c>
      <c r="AY121" s="14" t="s">
        <v>122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14" t="s">
        <v>78</v>
      </c>
      <c r="BK121" s="227">
        <f>ROUND(I121*H121,2)</f>
        <v>0</v>
      </c>
      <c r="BL121" s="14" t="s">
        <v>129</v>
      </c>
      <c r="BM121" s="226" t="s">
        <v>455</v>
      </c>
    </row>
    <row r="122" s="2" customFormat="1" ht="16.5" customHeight="1">
      <c r="A122" s="35"/>
      <c r="B122" s="36"/>
      <c r="C122" s="215" t="s">
        <v>82</v>
      </c>
      <c r="D122" s="215" t="s">
        <v>124</v>
      </c>
      <c r="E122" s="216" t="s">
        <v>456</v>
      </c>
      <c r="F122" s="217" t="s">
        <v>457</v>
      </c>
      <c r="G122" s="218" t="s">
        <v>296</v>
      </c>
      <c r="H122" s="219">
        <v>1</v>
      </c>
      <c r="I122" s="220"/>
      <c r="J122" s="221">
        <f>ROUND(I122*H122,2)</f>
        <v>0</v>
      </c>
      <c r="K122" s="217" t="s">
        <v>1</v>
      </c>
      <c r="L122" s="41"/>
      <c r="M122" s="222" t="s">
        <v>1</v>
      </c>
      <c r="N122" s="223" t="s">
        <v>38</v>
      </c>
      <c r="O122" s="88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6" t="s">
        <v>129</v>
      </c>
      <c r="AT122" s="226" t="s">
        <v>124</v>
      </c>
      <c r="AU122" s="226" t="s">
        <v>78</v>
      </c>
      <c r="AY122" s="14" t="s">
        <v>122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14" t="s">
        <v>78</v>
      </c>
      <c r="BK122" s="227">
        <f>ROUND(I122*H122,2)</f>
        <v>0</v>
      </c>
      <c r="BL122" s="14" t="s">
        <v>129</v>
      </c>
      <c r="BM122" s="226" t="s">
        <v>458</v>
      </c>
    </row>
    <row r="123" s="2" customFormat="1" ht="24.15" customHeight="1">
      <c r="A123" s="35"/>
      <c r="B123" s="36"/>
      <c r="C123" s="215" t="s">
        <v>134</v>
      </c>
      <c r="D123" s="215" t="s">
        <v>124</v>
      </c>
      <c r="E123" s="216" t="s">
        <v>459</v>
      </c>
      <c r="F123" s="217" t="s">
        <v>460</v>
      </c>
      <c r="G123" s="218" t="s">
        <v>461</v>
      </c>
      <c r="H123" s="219">
        <v>1</v>
      </c>
      <c r="I123" s="220"/>
      <c r="J123" s="221">
        <f>ROUND(I123*H123,2)</f>
        <v>0</v>
      </c>
      <c r="K123" s="217" t="s">
        <v>1</v>
      </c>
      <c r="L123" s="41"/>
      <c r="M123" s="222" t="s">
        <v>1</v>
      </c>
      <c r="N123" s="223" t="s">
        <v>38</v>
      </c>
      <c r="O123" s="88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6" t="s">
        <v>462</v>
      </c>
      <c r="AT123" s="226" t="s">
        <v>124</v>
      </c>
      <c r="AU123" s="226" t="s">
        <v>78</v>
      </c>
      <c r="AY123" s="14" t="s">
        <v>122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4" t="s">
        <v>78</v>
      </c>
      <c r="BK123" s="227">
        <f>ROUND(I123*H123,2)</f>
        <v>0</v>
      </c>
      <c r="BL123" s="14" t="s">
        <v>462</v>
      </c>
      <c r="BM123" s="226" t="s">
        <v>463</v>
      </c>
    </row>
    <row r="124" s="2" customFormat="1" ht="16.5" customHeight="1">
      <c r="A124" s="35"/>
      <c r="B124" s="36"/>
      <c r="C124" s="215" t="s">
        <v>129</v>
      </c>
      <c r="D124" s="215" t="s">
        <v>124</v>
      </c>
      <c r="E124" s="216" t="s">
        <v>464</v>
      </c>
      <c r="F124" s="217" t="s">
        <v>465</v>
      </c>
      <c r="G124" s="218" t="s">
        <v>296</v>
      </c>
      <c r="H124" s="219">
        <v>1</v>
      </c>
      <c r="I124" s="220"/>
      <c r="J124" s="221">
        <f>ROUND(I124*H124,2)</f>
        <v>0</v>
      </c>
      <c r="K124" s="217" t="s">
        <v>1</v>
      </c>
      <c r="L124" s="41"/>
      <c r="M124" s="222" t="s">
        <v>1</v>
      </c>
      <c r="N124" s="223" t="s">
        <v>38</v>
      </c>
      <c r="O124" s="88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6" t="s">
        <v>129</v>
      </c>
      <c r="AT124" s="226" t="s">
        <v>124</v>
      </c>
      <c r="AU124" s="226" t="s">
        <v>78</v>
      </c>
      <c r="AY124" s="14" t="s">
        <v>122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4" t="s">
        <v>78</v>
      </c>
      <c r="BK124" s="227">
        <f>ROUND(I124*H124,2)</f>
        <v>0</v>
      </c>
      <c r="BL124" s="14" t="s">
        <v>129</v>
      </c>
      <c r="BM124" s="226" t="s">
        <v>466</v>
      </c>
    </row>
    <row r="125" s="2" customFormat="1" ht="21.75" customHeight="1">
      <c r="A125" s="35"/>
      <c r="B125" s="36"/>
      <c r="C125" s="215" t="s">
        <v>142</v>
      </c>
      <c r="D125" s="215" t="s">
        <v>124</v>
      </c>
      <c r="E125" s="216" t="s">
        <v>467</v>
      </c>
      <c r="F125" s="217" t="s">
        <v>468</v>
      </c>
      <c r="G125" s="218" t="s">
        <v>140</v>
      </c>
      <c r="H125" s="219">
        <v>120</v>
      </c>
      <c r="I125" s="220"/>
      <c r="J125" s="221">
        <f>ROUND(I125*H125,2)</f>
        <v>0</v>
      </c>
      <c r="K125" s="217" t="s">
        <v>1</v>
      </c>
      <c r="L125" s="41"/>
      <c r="M125" s="238" t="s">
        <v>1</v>
      </c>
      <c r="N125" s="239" t="s">
        <v>38</v>
      </c>
      <c r="O125" s="240"/>
      <c r="P125" s="241">
        <f>O125*H125</f>
        <v>0</v>
      </c>
      <c r="Q125" s="241">
        <v>0</v>
      </c>
      <c r="R125" s="241">
        <f>Q125*H125</f>
        <v>0</v>
      </c>
      <c r="S125" s="241">
        <v>0</v>
      </c>
      <c r="T125" s="242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6" t="s">
        <v>301</v>
      </c>
      <c r="AT125" s="226" t="s">
        <v>124</v>
      </c>
      <c r="AU125" s="226" t="s">
        <v>78</v>
      </c>
      <c r="AY125" s="14" t="s">
        <v>122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4" t="s">
        <v>78</v>
      </c>
      <c r="BK125" s="227">
        <f>ROUND(I125*H125,2)</f>
        <v>0</v>
      </c>
      <c r="BL125" s="14" t="s">
        <v>301</v>
      </c>
      <c r="BM125" s="226" t="s">
        <v>469</v>
      </c>
    </row>
    <row r="126" s="2" customFormat="1" ht="6.96" customHeight="1">
      <c r="A126" s="35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41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sheetProtection sheet="1" autoFilter="0" formatColumns="0" formatRows="0" objects="1" scenarios="1" spinCount="100000" saltValue="87Mt5CzggeNxaQbQxX4CLzMMmt+j0mVDGUPGfFbQJi0IvOVhBDXDIGqcuZTqLcHgPWYHgPp+c9UPg0/H37Kikw==" hashValue="8NxCuli3hBjuxkLvGm1GLLP0mGeQ3pkR8dUWc476aQqc9Jo7DDvCpyGgsEfutUn3lLqwWyw/8h/vj1zmO4P1HA==" algorithmName="SHA-512" password="CC35"/>
  <autoFilter ref="C117:K12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2026-02-02T10:27:02Z</dcterms:created>
  <dcterms:modified xsi:type="dcterms:W3CDTF">2026-02-02T10:27:04Z</dcterms:modified>
</cp:coreProperties>
</file>