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Šulcová\byt Kolín, Bezručova\"/>
    </mc:Choice>
  </mc:AlternateContent>
  <xr:revisionPtr revIDLastSave="0" documentId="8_{3DCE95EA-5D1F-4B89-A364-F36AE9F16298}" xr6:coauthVersionLast="47" xr6:coauthVersionMax="47" xr10:uidLastSave="{00000000-0000-0000-0000-000000000000}"/>
  <bookViews>
    <workbookView xWindow="38445" yWindow="390" windowWidth="27120" windowHeight="20325" xr2:uid="{1E779D52-0FAF-46F1-8D4B-ADF7E4E1431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Pol'!$A$1:$U$261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2" i="1"/>
  <c r="I61" i="1"/>
  <c r="I60" i="1"/>
  <c r="I59" i="1"/>
  <c r="I57" i="1"/>
  <c r="I56" i="1"/>
  <c r="I55" i="1"/>
  <c r="I54" i="1"/>
  <c r="I53" i="1"/>
  <c r="I52" i="1"/>
  <c r="I51" i="1"/>
  <c r="I50" i="1"/>
  <c r="AD251" i="12"/>
  <c r="G39" i="1" s="1"/>
  <c r="G40" i="1" s="1"/>
  <c r="G25" i="1" s="1"/>
  <c r="G26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 s="1"/>
  <c r="M12" i="12" s="1"/>
  <c r="I12" i="12"/>
  <c r="K12" i="12"/>
  <c r="O12" i="12"/>
  <c r="Q12" i="12"/>
  <c r="U12" i="12"/>
  <c r="F17" i="12"/>
  <c r="G17" i="12" s="1"/>
  <c r="M17" i="12" s="1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5" i="12"/>
  <c r="G25" i="12" s="1"/>
  <c r="I25" i="12"/>
  <c r="K25" i="12"/>
  <c r="O25" i="12"/>
  <c r="Q25" i="12"/>
  <c r="U25" i="12"/>
  <c r="F27" i="12"/>
  <c r="G27" i="12"/>
  <c r="M27" i="12" s="1"/>
  <c r="I27" i="12"/>
  <c r="I24" i="12" s="1"/>
  <c r="K27" i="12"/>
  <c r="K24" i="12" s="1"/>
  <c r="O27" i="12"/>
  <c r="O24" i="12" s="1"/>
  <c r="Q27" i="12"/>
  <c r="Q24" i="12" s="1"/>
  <c r="U27" i="12"/>
  <c r="U24" i="12" s="1"/>
  <c r="G29" i="12"/>
  <c r="F30" i="12"/>
  <c r="G30" i="12"/>
  <c r="M30" i="12" s="1"/>
  <c r="I30" i="12"/>
  <c r="I29" i="12" s="1"/>
  <c r="K30" i="12"/>
  <c r="K29" i="12" s="1"/>
  <c r="O30" i="12"/>
  <c r="O29" i="12" s="1"/>
  <c r="Q30" i="12"/>
  <c r="Q29" i="12" s="1"/>
  <c r="U30" i="12"/>
  <c r="U29" i="12" s="1"/>
  <c r="F35" i="12"/>
  <c r="G35" i="12"/>
  <c r="M35" i="12" s="1"/>
  <c r="I35" i="12"/>
  <c r="K35" i="12"/>
  <c r="O35" i="12"/>
  <c r="Q35" i="12"/>
  <c r="U35" i="12"/>
  <c r="F49" i="12"/>
  <c r="G49" i="12"/>
  <c r="M49" i="12" s="1"/>
  <c r="I49" i="12"/>
  <c r="K49" i="12"/>
  <c r="O49" i="12"/>
  <c r="Q49" i="12"/>
  <c r="U49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8" i="12"/>
  <c r="G68" i="12"/>
  <c r="M68" i="12" s="1"/>
  <c r="I68" i="12"/>
  <c r="K68" i="12"/>
  <c r="O68" i="12"/>
  <c r="Q68" i="12"/>
  <c r="U68" i="12"/>
  <c r="K69" i="12"/>
  <c r="O69" i="12"/>
  <c r="Q69" i="12"/>
  <c r="U69" i="12"/>
  <c r="F70" i="12"/>
  <c r="G70" i="12"/>
  <c r="M70" i="12" s="1"/>
  <c r="M69" i="12" s="1"/>
  <c r="I70" i="12"/>
  <c r="I69" i="12" s="1"/>
  <c r="K70" i="12"/>
  <c r="O70" i="12"/>
  <c r="Q70" i="12"/>
  <c r="U70" i="12"/>
  <c r="F73" i="12"/>
  <c r="G73" i="12"/>
  <c r="G72" i="12" s="1"/>
  <c r="I73" i="12"/>
  <c r="I72" i="12" s="1"/>
  <c r="K73" i="12"/>
  <c r="K72" i="12" s="1"/>
  <c r="O73" i="12"/>
  <c r="Q73" i="12"/>
  <c r="U73" i="12"/>
  <c r="F74" i="12"/>
  <c r="G74" i="12"/>
  <c r="I74" i="12"/>
  <c r="K74" i="12"/>
  <c r="M74" i="12"/>
  <c r="O74" i="12"/>
  <c r="O72" i="12" s="1"/>
  <c r="Q74" i="12"/>
  <c r="Q72" i="12" s="1"/>
  <c r="U74" i="12"/>
  <c r="U72" i="12" s="1"/>
  <c r="F75" i="12"/>
  <c r="G75" i="12"/>
  <c r="M75" i="12" s="1"/>
  <c r="I75" i="12"/>
  <c r="K75" i="12"/>
  <c r="O75" i="12"/>
  <c r="Q75" i="12"/>
  <c r="U75" i="12"/>
  <c r="F77" i="12"/>
  <c r="G77" i="12"/>
  <c r="G76" i="12" s="1"/>
  <c r="I77" i="12"/>
  <c r="I76" i="12" s="1"/>
  <c r="K77" i="12"/>
  <c r="K76" i="12" s="1"/>
  <c r="M77" i="12"/>
  <c r="M76" i="12" s="1"/>
  <c r="O77" i="12"/>
  <c r="Q77" i="12"/>
  <c r="U77" i="12"/>
  <c r="F80" i="12"/>
  <c r="G80" i="12"/>
  <c r="I80" i="12"/>
  <c r="K80" i="12"/>
  <c r="M80" i="12"/>
  <c r="O80" i="12"/>
  <c r="O76" i="12" s="1"/>
  <c r="Q80" i="12"/>
  <c r="Q76" i="12" s="1"/>
  <c r="U80" i="12"/>
  <c r="U76" i="12" s="1"/>
  <c r="F82" i="12"/>
  <c r="G82" i="12" s="1"/>
  <c r="I82" i="12"/>
  <c r="K82" i="12"/>
  <c r="O82" i="12"/>
  <c r="Q82" i="12"/>
  <c r="Q81" i="12" s="1"/>
  <c r="U82" i="12"/>
  <c r="U81" i="12" s="1"/>
  <c r="F83" i="12"/>
  <c r="G83" i="12"/>
  <c r="I83" i="12"/>
  <c r="I81" i="12" s="1"/>
  <c r="K83" i="12"/>
  <c r="K81" i="12" s="1"/>
  <c r="M83" i="12"/>
  <c r="O83" i="12"/>
  <c r="O81" i="12" s="1"/>
  <c r="Q83" i="12"/>
  <c r="U83" i="12"/>
  <c r="F86" i="12"/>
  <c r="G86" i="12" s="1"/>
  <c r="M86" i="12" s="1"/>
  <c r="I86" i="12"/>
  <c r="K86" i="12"/>
  <c r="O86" i="12"/>
  <c r="Q86" i="12"/>
  <c r="U86" i="12"/>
  <c r="F89" i="12"/>
  <c r="G89" i="12"/>
  <c r="I89" i="12"/>
  <c r="K89" i="12"/>
  <c r="M89" i="12"/>
  <c r="O89" i="12"/>
  <c r="Q89" i="12"/>
  <c r="U89" i="12"/>
  <c r="F92" i="12"/>
  <c r="G92" i="12" s="1"/>
  <c r="M92" i="12" s="1"/>
  <c r="I92" i="12"/>
  <c r="K92" i="12"/>
  <c r="O92" i="12"/>
  <c r="Q92" i="12"/>
  <c r="U92" i="12"/>
  <c r="F95" i="12"/>
  <c r="G95" i="12"/>
  <c r="I95" i="12"/>
  <c r="K95" i="12"/>
  <c r="M95" i="12"/>
  <c r="O95" i="12"/>
  <c r="Q95" i="12"/>
  <c r="U95" i="12"/>
  <c r="F98" i="12"/>
  <c r="G98" i="12" s="1"/>
  <c r="M98" i="12" s="1"/>
  <c r="I98" i="12"/>
  <c r="K98" i="12"/>
  <c r="O98" i="12"/>
  <c r="Q98" i="12"/>
  <c r="U98" i="12"/>
  <c r="F104" i="12"/>
  <c r="G104" i="12"/>
  <c r="I104" i="12"/>
  <c r="K104" i="12"/>
  <c r="M104" i="12"/>
  <c r="O104" i="12"/>
  <c r="Q104" i="12"/>
  <c r="U104" i="12"/>
  <c r="F109" i="12"/>
  <c r="G109" i="12" s="1"/>
  <c r="M109" i="12" s="1"/>
  <c r="I109" i="12"/>
  <c r="K109" i="12"/>
  <c r="O109" i="12"/>
  <c r="Q109" i="12"/>
  <c r="U109" i="12"/>
  <c r="F112" i="12"/>
  <c r="G112" i="12"/>
  <c r="I112" i="12"/>
  <c r="K112" i="12"/>
  <c r="M112" i="12"/>
  <c r="O112" i="12"/>
  <c r="Q112" i="12"/>
  <c r="U112" i="12"/>
  <c r="F115" i="12"/>
  <c r="G115" i="12" s="1"/>
  <c r="M115" i="12" s="1"/>
  <c r="I115" i="12"/>
  <c r="K115" i="12"/>
  <c r="O115" i="12"/>
  <c r="Q115" i="12"/>
  <c r="U115" i="12"/>
  <c r="F119" i="12"/>
  <c r="G119" i="12"/>
  <c r="I119" i="12"/>
  <c r="K119" i="12"/>
  <c r="M119" i="12"/>
  <c r="O119" i="12"/>
  <c r="Q119" i="12"/>
  <c r="U119" i="12"/>
  <c r="F122" i="12"/>
  <c r="G122" i="12" s="1"/>
  <c r="M122" i="12" s="1"/>
  <c r="I122" i="12"/>
  <c r="K122" i="12"/>
  <c r="O122" i="12"/>
  <c r="Q122" i="12"/>
  <c r="U122" i="12"/>
  <c r="F125" i="12"/>
  <c r="G125" i="12"/>
  <c r="I125" i="12"/>
  <c r="K125" i="12"/>
  <c r="M125" i="12"/>
  <c r="O125" i="12"/>
  <c r="Q125" i="12"/>
  <c r="U125" i="12"/>
  <c r="F128" i="12"/>
  <c r="G128" i="12" s="1"/>
  <c r="M128" i="12" s="1"/>
  <c r="I128" i="12"/>
  <c r="K128" i="12"/>
  <c r="O128" i="12"/>
  <c r="Q128" i="12"/>
  <c r="U128" i="12"/>
  <c r="F131" i="12"/>
  <c r="G131" i="12"/>
  <c r="I131" i="12"/>
  <c r="K131" i="12"/>
  <c r="M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4" i="12"/>
  <c r="G134" i="12"/>
  <c r="I134" i="12"/>
  <c r="K134" i="12"/>
  <c r="M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F137" i="12"/>
  <c r="G137" i="12"/>
  <c r="I137" i="12"/>
  <c r="K137" i="12"/>
  <c r="M137" i="12"/>
  <c r="O137" i="12"/>
  <c r="Q137" i="12"/>
  <c r="U137" i="12"/>
  <c r="U138" i="12"/>
  <c r="F139" i="12"/>
  <c r="G139" i="12" s="1"/>
  <c r="I139" i="12"/>
  <c r="I138" i="12" s="1"/>
  <c r="K139" i="12"/>
  <c r="K138" i="12" s="1"/>
  <c r="O139" i="12"/>
  <c r="O138" i="12" s="1"/>
  <c r="Q139" i="12"/>
  <c r="Q138" i="12" s="1"/>
  <c r="U139" i="12"/>
  <c r="F141" i="12"/>
  <c r="G141" i="12" s="1"/>
  <c r="I141" i="12"/>
  <c r="K141" i="12"/>
  <c r="K140" i="12" s="1"/>
  <c r="O141" i="12"/>
  <c r="O140" i="12" s="1"/>
  <c r="Q141" i="12"/>
  <c r="Q140" i="12" s="1"/>
  <c r="U141" i="12"/>
  <c r="U140" i="12" s="1"/>
  <c r="F146" i="12"/>
  <c r="G146" i="12" s="1"/>
  <c r="M146" i="12" s="1"/>
  <c r="I146" i="12"/>
  <c r="I140" i="12" s="1"/>
  <c r="K146" i="12"/>
  <c r="O146" i="12"/>
  <c r="Q146" i="12"/>
  <c r="U146" i="12"/>
  <c r="F149" i="12"/>
  <c r="G149" i="12" s="1"/>
  <c r="I149" i="12"/>
  <c r="I148" i="12" s="1"/>
  <c r="K149" i="12"/>
  <c r="K148" i="12" s="1"/>
  <c r="O149" i="12"/>
  <c r="Q149" i="12"/>
  <c r="U149" i="12"/>
  <c r="F150" i="12"/>
  <c r="G150" i="12"/>
  <c r="M150" i="12" s="1"/>
  <c r="I150" i="12"/>
  <c r="K150" i="12"/>
  <c r="O150" i="12"/>
  <c r="O148" i="12" s="1"/>
  <c r="Q150" i="12"/>
  <c r="Q148" i="12" s="1"/>
  <c r="U150" i="12"/>
  <c r="U148" i="12" s="1"/>
  <c r="F152" i="12"/>
  <c r="G152" i="12" s="1"/>
  <c r="I152" i="12"/>
  <c r="I151" i="12" s="1"/>
  <c r="K152" i="12"/>
  <c r="O152" i="12"/>
  <c r="O151" i="12" s="1"/>
  <c r="Q152" i="12"/>
  <c r="Q151" i="12" s="1"/>
  <c r="U152" i="12"/>
  <c r="U151" i="12" s="1"/>
  <c r="F153" i="12"/>
  <c r="G153" i="12"/>
  <c r="M153" i="12" s="1"/>
  <c r="I153" i="12"/>
  <c r="K153" i="12"/>
  <c r="K151" i="12" s="1"/>
  <c r="O153" i="12"/>
  <c r="Q153" i="12"/>
  <c r="U153" i="12"/>
  <c r="K154" i="12"/>
  <c r="U154" i="12"/>
  <c r="F155" i="12"/>
  <c r="G155" i="12"/>
  <c r="M155" i="12" s="1"/>
  <c r="M154" i="12" s="1"/>
  <c r="I155" i="12"/>
  <c r="I154" i="12" s="1"/>
  <c r="K155" i="12"/>
  <c r="O155" i="12"/>
  <c r="O154" i="12" s="1"/>
  <c r="Q155" i="12"/>
  <c r="U155" i="12"/>
  <c r="F166" i="12"/>
  <c r="G166" i="12"/>
  <c r="M166" i="12" s="1"/>
  <c r="I166" i="12"/>
  <c r="K166" i="12"/>
  <c r="O166" i="12"/>
  <c r="Q166" i="12"/>
  <c r="Q154" i="12" s="1"/>
  <c r="U166" i="12"/>
  <c r="G167" i="12"/>
  <c r="F168" i="12"/>
  <c r="G168" i="12"/>
  <c r="I168" i="12"/>
  <c r="K168" i="12"/>
  <c r="M168" i="12"/>
  <c r="M167" i="12" s="1"/>
  <c r="O168" i="12"/>
  <c r="Q168" i="12"/>
  <c r="U168" i="12"/>
  <c r="U167" i="12" s="1"/>
  <c r="F169" i="12"/>
  <c r="G169" i="12"/>
  <c r="M169" i="12" s="1"/>
  <c r="I169" i="12"/>
  <c r="I167" i="12" s="1"/>
  <c r="K169" i="12"/>
  <c r="K167" i="12" s="1"/>
  <c r="O169" i="12"/>
  <c r="O167" i="12" s="1"/>
  <c r="Q169" i="12"/>
  <c r="Q167" i="12" s="1"/>
  <c r="U169" i="12"/>
  <c r="F170" i="12"/>
  <c r="G170" i="12"/>
  <c r="I170" i="12"/>
  <c r="K170" i="12"/>
  <c r="M170" i="12"/>
  <c r="O170" i="12"/>
  <c r="Q170" i="12"/>
  <c r="U170" i="12"/>
  <c r="F172" i="12"/>
  <c r="G172" i="12"/>
  <c r="I172" i="12"/>
  <c r="K172" i="12"/>
  <c r="M172" i="12"/>
  <c r="O172" i="12"/>
  <c r="O171" i="12" s="1"/>
  <c r="Q172" i="12"/>
  <c r="U172" i="12"/>
  <c r="F174" i="12"/>
  <c r="G174" i="12"/>
  <c r="I174" i="12"/>
  <c r="K174" i="12"/>
  <c r="M174" i="12"/>
  <c r="O174" i="12"/>
  <c r="Q174" i="12"/>
  <c r="U174" i="12"/>
  <c r="U171" i="12" s="1"/>
  <c r="F175" i="12"/>
  <c r="G175" i="12"/>
  <c r="I175" i="12"/>
  <c r="K175" i="12"/>
  <c r="M175" i="12"/>
  <c r="O175" i="12"/>
  <c r="Q175" i="12"/>
  <c r="U175" i="12"/>
  <c r="F179" i="12"/>
  <c r="G179" i="12"/>
  <c r="M179" i="12" s="1"/>
  <c r="I179" i="12"/>
  <c r="K179" i="12"/>
  <c r="O179" i="12"/>
  <c r="Q179" i="12"/>
  <c r="U179" i="12"/>
  <c r="G181" i="12"/>
  <c r="I64" i="1" s="1"/>
  <c r="F182" i="12"/>
  <c r="G182" i="12"/>
  <c r="I182" i="12"/>
  <c r="K182" i="12"/>
  <c r="M182" i="12"/>
  <c r="M181" i="12" s="1"/>
  <c r="O182" i="12"/>
  <c r="Q182" i="12"/>
  <c r="U182" i="12"/>
  <c r="F184" i="12"/>
  <c r="G184" i="12"/>
  <c r="I184" i="12"/>
  <c r="K184" i="12"/>
  <c r="M184" i="12"/>
  <c r="O184" i="12"/>
  <c r="Q184" i="12"/>
  <c r="U184" i="12"/>
  <c r="F186" i="12"/>
  <c r="G186" i="12"/>
  <c r="I186" i="12"/>
  <c r="K186" i="12"/>
  <c r="M186" i="12"/>
  <c r="O186" i="12"/>
  <c r="Q186" i="12"/>
  <c r="U186" i="12"/>
  <c r="F188" i="12"/>
  <c r="G188" i="12"/>
  <c r="I188" i="12"/>
  <c r="K188" i="12"/>
  <c r="M188" i="12"/>
  <c r="O188" i="12"/>
  <c r="Q188" i="12"/>
  <c r="U188" i="12"/>
  <c r="F190" i="12"/>
  <c r="G190" i="12"/>
  <c r="I190" i="12"/>
  <c r="K190" i="12"/>
  <c r="M190" i="12"/>
  <c r="O190" i="12"/>
  <c r="Q190" i="12"/>
  <c r="U190" i="12"/>
  <c r="F197" i="12"/>
  <c r="G197" i="12"/>
  <c r="I197" i="12"/>
  <c r="K197" i="12"/>
  <c r="M197" i="12"/>
  <c r="O197" i="12"/>
  <c r="Q197" i="12"/>
  <c r="U197" i="12"/>
  <c r="F201" i="12"/>
  <c r="G201" i="12"/>
  <c r="I201" i="12"/>
  <c r="K201" i="12"/>
  <c r="M201" i="12"/>
  <c r="O201" i="12"/>
  <c r="Q201" i="12"/>
  <c r="U201" i="12"/>
  <c r="F204" i="12"/>
  <c r="G204" i="12" s="1"/>
  <c r="I204" i="12"/>
  <c r="K204" i="12"/>
  <c r="K203" i="12" s="1"/>
  <c r="O204" i="12"/>
  <c r="O203" i="12" s="1"/>
  <c r="Q204" i="12"/>
  <c r="Q203" i="12" s="1"/>
  <c r="U204" i="12"/>
  <c r="F208" i="12"/>
  <c r="G208" i="12"/>
  <c r="I208" i="12"/>
  <c r="K208" i="12"/>
  <c r="M208" i="12"/>
  <c r="O208" i="12"/>
  <c r="Q208" i="12"/>
  <c r="U208" i="12"/>
  <c r="U203" i="12" s="1"/>
  <c r="F213" i="12"/>
  <c r="G213" i="12" s="1"/>
  <c r="M213" i="12" s="1"/>
  <c r="I213" i="12"/>
  <c r="K213" i="12"/>
  <c r="O213" i="12"/>
  <c r="Q213" i="12"/>
  <c r="U213" i="12"/>
  <c r="F216" i="12"/>
  <c r="G216" i="12"/>
  <c r="M216" i="12" s="1"/>
  <c r="I216" i="12"/>
  <c r="K216" i="12"/>
  <c r="O216" i="12"/>
  <c r="Q216" i="12"/>
  <c r="U216" i="12"/>
  <c r="U218" i="12"/>
  <c r="F219" i="12"/>
  <c r="G219" i="12" s="1"/>
  <c r="I219" i="12"/>
  <c r="I218" i="12" s="1"/>
  <c r="K219" i="12"/>
  <c r="K218" i="12" s="1"/>
  <c r="O219" i="12"/>
  <c r="Q219" i="12"/>
  <c r="U219" i="12"/>
  <c r="F220" i="12"/>
  <c r="G220" i="12" s="1"/>
  <c r="M220" i="12" s="1"/>
  <c r="I220" i="12"/>
  <c r="K220" i="12"/>
  <c r="O220" i="12"/>
  <c r="O218" i="12" s="1"/>
  <c r="Q220" i="12"/>
  <c r="Q218" i="12" s="1"/>
  <c r="U220" i="12"/>
  <c r="F221" i="12"/>
  <c r="G221" i="12" s="1"/>
  <c r="M221" i="12" s="1"/>
  <c r="I221" i="12"/>
  <c r="K221" i="12"/>
  <c r="O221" i="12"/>
  <c r="Q221" i="12"/>
  <c r="U221" i="12"/>
  <c r="F223" i="12"/>
  <c r="G223" i="12" s="1"/>
  <c r="I223" i="12"/>
  <c r="K223" i="12"/>
  <c r="K222" i="12" s="1"/>
  <c r="O223" i="12"/>
  <c r="Q223" i="12"/>
  <c r="U223" i="12"/>
  <c r="F231" i="12"/>
  <c r="G231" i="12"/>
  <c r="M231" i="12" s="1"/>
  <c r="I231" i="12"/>
  <c r="I222" i="12" s="1"/>
  <c r="K231" i="12"/>
  <c r="O231" i="12"/>
  <c r="O222" i="12" s="1"/>
  <c r="Q231" i="12"/>
  <c r="Q222" i="12" s="1"/>
  <c r="U231" i="12"/>
  <c r="U222" i="12" s="1"/>
  <c r="F232" i="12"/>
  <c r="G232" i="12" s="1"/>
  <c r="M232" i="12" s="1"/>
  <c r="I232" i="12"/>
  <c r="K232" i="12"/>
  <c r="O232" i="12"/>
  <c r="Q232" i="12"/>
  <c r="U232" i="12"/>
  <c r="I233" i="12"/>
  <c r="K233" i="12"/>
  <c r="Q233" i="12"/>
  <c r="U233" i="12"/>
  <c r="F234" i="12"/>
  <c r="G234" i="12"/>
  <c r="M234" i="12" s="1"/>
  <c r="M233" i="12" s="1"/>
  <c r="I234" i="12"/>
  <c r="K234" i="12"/>
  <c r="O234" i="12"/>
  <c r="O233" i="12" s="1"/>
  <c r="Q234" i="12"/>
  <c r="U234" i="12"/>
  <c r="F244" i="12"/>
  <c r="G244" i="12"/>
  <c r="M244" i="12" s="1"/>
  <c r="M243" i="12" s="1"/>
  <c r="I244" i="12"/>
  <c r="I243" i="12" s="1"/>
  <c r="K244" i="12"/>
  <c r="O244" i="12"/>
  <c r="O243" i="12" s="1"/>
  <c r="Q244" i="12"/>
  <c r="Q243" i="12" s="1"/>
  <c r="U244" i="12"/>
  <c r="F245" i="12"/>
  <c r="G245" i="12"/>
  <c r="I245" i="12"/>
  <c r="K245" i="12"/>
  <c r="K243" i="12" s="1"/>
  <c r="M245" i="12"/>
  <c r="O245" i="12"/>
  <c r="Q245" i="12"/>
  <c r="U245" i="12"/>
  <c r="U243" i="12" s="1"/>
  <c r="G247" i="12"/>
  <c r="I70" i="1" s="1"/>
  <c r="I19" i="1" s="1"/>
  <c r="F248" i="12"/>
  <c r="G248" i="12"/>
  <c r="I248" i="12"/>
  <c r="I247" i="12" s="1"/>
  <c r="K248" i="12"/>
  <c r="K247" i="12" s="1"/>
  <c r="M248" i="12"/>
  <c r="M247" i="12" s="1"/>
  <c r="O248" i="12"/>
  <c r="O247" i="12" s="1"/>
  <c r="Q248" i="12"/>
  <c r="Q247" i="12" s="1"/>
  <c r="U248" i="12"/>
  <c r="U247" i="12" s="1"/>
  <c r="I20" i="1"/>
  <c r="I18" i="1"/>
  <c r="I16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I203" i="12" l="1"/>
  <c r="U181" i="12"/>
  <c r="O181" i="12"/>
  <c r="K181" i="12"/>
  <c r="I181" i="12"/>
  <c r="Q181" i="12"/>
  <c r="I171" i="12"/>
  <c r="AC251" i="12"/>
  <c r="F39" i="1" s="1"/>
  <c r="G171" i="12"/>
  <c r="I63" i="1" s="1"/>
  <c r="Q171" i="12"/>
  <c r="M171" i="12"/>
  <c r="K171" i="12"/>
  <c r="G138" i="12"/>
  <c r="M139" i="12"/>
  <c r="M138" i="12" s="1"/>
  <c r="M152" i="12"/>
  <c r="M151" i="12" s="1"/>
  <c r="G151" i="12"/>
  <c r="M149" i="12"/>
  <c r="M148" i="12" s="1"/>
  <c r="G148" i="12"/>
  <c r="M25" i="12"/>
  <c r="M24" i="12" s="1"/>
  <c r="G24" i="12"/>
  <c r="M29" i="12"/>
  <c r="G203" i="12"/>
  <c r="I65" i="1" s="1"/>
  <c r="M204" i="12"/>
  <c r="M203" i="12" s="1"/>
  <c r="M223" i="12"/>
  <c r="M222" i="12" s="1"/>
  <c r="G222" i="12"/>
  <c r="M82" i="12"/>
  <c r="M81" i="12" s="1"/>
  <c r="G81" i="12"/>
  <c r="M219" i="12"/>
  <c r="M218" i="12" s="1"/>
  <c r="G218" i="12"/>
  <c r="G140" i="12"/>
  <c r="M141" i="12"/>
  <c r="M140" i="12" s="1"/>
  <c r="G8" i="12"/>
  <c r="M9" i="12"/>
  <c r="M8" i="12" s="1"/>
  <c r="M73" i="12"/>
  <c r="M72" i="12" s="1"/>
  <c r="G233" i="12"/>
  <c r="G243" i="12"/>
  <c r="G154" i="12"/>
  <c r="G69" i="12"/>
  <c r="H39" i="1" l="1"/>
  <c r="H40" i="1" s="1"/>
  <c r="F40" i="1"/>
  <c r="G28" i="1" s="1"/>
  <c r="G251" i="12"/>
  <c r="I58" i="1"/>
  <c r="G23" i="1" l="1"/>
  <c r="G24" i="1" s="1"/>
  <c r="G29" i="1" s="1"/>
  <c r="I39" i="1"/>
  <c r="I40" i="1" s="1"/>
  <c r="J39" i="1" s="1"/>
  <c r="J40" i="1" s="1"/>
  <c r="I17" i="1"/>
  <c r="I21" i="1" s="1"/>
  <c r="I7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8A587F34-93BF-4D52-898B-F48609454AFE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C7038BF-F7BE-4F76-B4A3-FCD264F3D67B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5500C784-9DB9-4AC7-A60E-B3226D94EF7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BB0E91F5-B7C2-4EA9-8DAA-FAD1247C37A6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180A3E15-087A-47D6-A9D9-EFD53EAA18CF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36F79851-2E6D-4141-8EC9-FA413061B992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<sst xmlns="http://schemas.openxmlformats.org/spreadsheetml/2006/main" count="864" uniqueCount="389">
  <si>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</si>
  <si>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</si>
  <si>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</si>
  <si>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</si>
  <si>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</si>
  <si>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</si>
  <si>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</si>
  <si>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</si>
  <si>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</si>
  <si>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</si>
  <si>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</si>
  <si>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</si>
  <si>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</si>
  <si>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</si>
  <si>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</si>
  <si>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</si>
  <si>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</si>
  <si>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</si>
  <si>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</si>
  <si>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</si>
  <si>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</si>
  <si>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</si>
  <si>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</si>
  <si>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</si>
  <si>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</si>
  <si>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</si>
  <si>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</si>
  <si>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</si>
  <si>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</si>
  <si>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</si>
  <si>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</si>
  <si>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</si>
  <si>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</si>
  <si>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</si>
  <si>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</si>
  <si>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</si>
  <si>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</si>
  <si>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</si>
  <si>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</si>
  <si>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</si>
  <si>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</si>
  <si>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</si>
  <si>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</si>
  <si>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Kolín</t>
  </si>
  <si>
    <t>Rozpočet:</t>
  </si>
  <si>
    <t>Misto</t>
  </si>
  <si>
    <t>Jan Hájek</t>
  </si>
  <si>
    <t>STAVEBNÍ ÚPRAVY BYTOVÉ JEDNOTKY č. 24, Bezručova 867, Kolín</t>
  </si>
  <si>
    <t>Město Kolín</t>
  </si>
  <si>
    <t>Karlovo náměstí 78</t>
  </si>
  <si>
    <t>Kolín - Kolín I</t>
  </si>
  <si>
    <t>28002</t>
  </si>
  <si>
    <t>00235440</t>
  </si>
  <si>
    <t>CZ00235440</t>
  </si>
  <si>
    <t>Rozpočet</t>
  </si>
  <si>
    <t>Celkem za stavbu</t>
  </si>
  <si>
    <t>CZK</t>
  </si>
  <si>
    <t xml:space="preserve">Popis rozpočtu:  - </t>
  </si>
  <si>
    <t>Bytová jednotka o velikosti 2+1 se nachází v bytovém domě v ulici Bezručova v Kolíně 2.</t>
  </si>
  <si>
    <t>Bytový dům má celkem 12 NP, řešená jednotka se nachází ve 6. NP a je přístupná po schodišti a dvěma výtahy.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</si>
  <si>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</si>
  <si>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</si>
  <si>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</si>
  <si>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</si>
  <si>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</si>
  <si>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</si>
  <si>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</si>
  <si>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</si>
  <si>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</si>
  <si>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</si>
  <si>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</si>
  <si>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</si>
  <si>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</si>
  <si>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</si>
  <si>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</si>
  <si>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</si>
  <si>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</si>
  <si>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</si>
  <si>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</si>
  <si>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</si>
  <si>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</si>
  <si>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</si>
  <si>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</si>
  <si>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</si>
  <si>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</si>
  <si>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</si>
  <si>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</si>
  <si>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</si>
  <si>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</si>
  <si>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</si>
  <si>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</si>
  <si>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</si>
  <si>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</si>
  <si>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</si>
  <si>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</si>
  <si>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</si>
  <si>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</si>
  <si>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</si>
  <si>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790</t>
  </si>
  <si>
    <t>Vnitřní vybavení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</si>
  <si>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</si>
  <si>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</si>
  <si>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</si>
  <si>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</si>
  <si>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</si>
  <si>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</si>
  <si>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</si>
  <si>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</si>
  <si>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</si>
  <si>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</si>
  <si>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</si>
  <si>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</si>
  <si>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</si>
  <si>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</si>
  <si>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</si>
  <si>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</si>
  <si>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</si>
  <si>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</si>
  <si>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</si>
  <si>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</si>
  <si>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</si>
  <si>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</si>
  <si>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</si>
  <si>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</si>
  <si>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</si>
  <si>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</si>
  <si>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</si>
  <si>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</si>
  <si>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</si>
  <si>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</si>
  <si>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</si>
  <si>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342247532R00</t>
  </si>
  <si>
    <t>Příčky z cihel HELUZ broušených, na lepidlo, tl. 115 mm</t>
  </si>
  <si>
    <t>m2</t>
  </si>
  <si>
    <t>POL1_0</t>
  </si>
  <si>
    <t>stěna kuchyn:</t>
  </si>
  <si>
    <t>VV</t>
  </si>
  <si>
    <t>3,18*2,56</t>
  </si>
  <si>
    <t>342255024RT1</t>
  </si>
  <si>
    <t>Příčky z desek Ytong tl. 100 mm, desky Klasik, 599 x 249 x 100 mm</t>
  </si>
  <si>
    <t>(0,26+0,7+0,79+0,8+1,4+0,9+2,2+2,005+1,89)*2,56</t>
  </si>
  <si>
    <t>(4,77+3,82)*2,56</t>
  </si>
  <si>
    <t>-0,9*2,02*4</t>
  </si>
  <si>
    <t>-0,7*2,02</t>
  </si>
  <si>
    <t>346275113R00</t>
  </si>
  <si>
    <t>Přizdívky z desek Ytong tl. 100 mm</t>
  </si>
  <si>
    <t>1,07*2,56</t>
  </si>
  <si>
    <t>346275112R00</t>
  </si>
  <si>
    <t>Přizdívky z desek Ytong tl. 75 mm</t>
  </si>
  <si>
    <t>0,9*2,56</t>
  </si>
  <si>
    <t>317145311RXX</t>
  </si>
  <si>
    <t>Překlad nenosný Ytong NEP 100×249×1 250 mm</t>
  </si>
  <si>
    <t>kus</t>
  </si>
  <si>
    <t>346244313T00</t>
  </si>
  <si>
    <t>Obezdění vany a WC nádržky z pórobetonových desek tloušťky 100 mm</t>
  </si>
  <si>
    <t>1,89*0,6</t>
  </si>
  <si>
    <t>416020111R00</t>
  </si>
  <si>
    <t>Podhledy SDK, kovová kce.HUT, 1x deska RB 12,5 mm</t>
  </si>
  <si>
    <t>10,55+8,13+15,78+9,43+12,91</t>
  </si>
  <si>
    <t>416022123R00</t>
  </si>
  <si>
    <t>Podhled SDK,ocel.dvouúrov.křížový rošt,1x RBI 12,5</t>
  </si>
  <si>
    <t>0,96+4,12</t>
  </si>
  <si>
    <t>612421221R00</t>
  </si>
  <si>
    <t>Oprava vápen.omítek stěn do 10 % pl. - hladkých</t>
  </si>
  <si>
    <t>obvodové stěny:</t>
  </si>
  <si>
    <t>(3,28+1,14*4+3,6+3,82+3,54+2,5+3,82+0,23*4+3,6+3,28+1,55+1,17+2,48)*2,5</t>
  </si>
  <si>
    <t>odpočet otvorů:</t>
  </si>
  <si>
    <t>-(2,68*1,98*3+1,74*1,44)</t>
  </si>
  <si>
    <t>612481211RT2</t>
  </si>
  <si>
    <t>Montáž výztužné sítě (perlinky) do stěrky - vnitřní stěny, včetně výztužné sítě a stěrkového tmelu Baumit</t>
  </si>
  <si>
    <t>místnosti:(1,555*2+0,23*2+7,05*2)*2,5</t>
  </si>
  <si>
    <t>(1,07*2+0,9*2)*2,5</t>
  </si>
  <si>
    <t>(1,89*2+2,18*2)*2,5</t>
  </si>
  <si>
    <t>(2,48+3,28*2+1,14)*2,5</t>
  </si>
  <si>
    <t>(3,6*2+2,005+4,59)*2,5</t>
  </si>
  <si>
    <t>(3,54*2+3,82*2)*2,5</t>
  </si>
  <si>
    <t>(2,5*2+3,82*2)*2,5</t>
  </si>
  <si>
    <t>otvory:</t>
  </si>
  <si>
    <t>-(0,7*2,05*2+0,8*2,02*2+0,9*2,05*6)</t>
  </si>
  <si>
    <t>ostění:</t>
  </si>
  <si>
    <t>(2,68+1,98)*2*0,2*3</t>
  </si>
  <si>
    <t>(1,74+1,44)*2*0,2</t>
  </si>
  <si>
    <t>612474510T00</t>
  </si>
  <si>
    <t>Provedení vnitřní jednovrstvá vápenocementové filcované omítky stěn, ručně</t>
  </si>
  <si>
    <t/>
  </si>
  <si>
    <t>602016193R00</t>
  </si>
  <si>
    <t>Penetrace hloubková stěn PROFI Akryl-Tiefengrund</t>
  </si>
  <si>
    <t>612473186T00</t>
  </si>
  <si>
    <t>Příplatek za zabudované rohovníky, vnitřní omítky</t>
  </si>
  <si>
    <t>m</t>
  </si>
  <si>
    <t>2,5*9</t>
  </si>
  <si>
    <t>(2,68+1,98)*2*3</t>
  </si>
  <si>
    <t>(1,74+1,44)*2</t>
  </si>
  <si>
    <t>610991111R00</t>
  </si>
  <si>
    <t>Zakrývání výplní vnitřních otvorů</t>
  </si>
  <si>
    <t>kpl</t>
  </si>
  <si>
    <t>771100012RAB</t>
  </si>
  <si>
    <t>Vyrovnání podkladu samonivelační hmotou v interiéru, nivelační hmota tl. 10 mm, s penetrací</t>
  </si>
  <si>
    <t>56,8+5,08</t>
  </si>
  <si>
    <t>642942111RT2</t>
  </si>
  <si>
    <t>Osazení zárubní dveřních ocelových, pl. do 2,5 m2, včetně dodávky zárubně 600 x 1970 x 100 mm</t>
  </si>
  <si>
    <t>642942111RT3</t>
  </si>
  <si>
    <t>Osazení zárubní dveřních ocelových, pl. do 2,5 m2, včetně dodávky zárubně 700 x 1970 x 100 mm</t>
  </si>
  <si>
    <t>642942111RT4</t>
  </si>
  <si>
    <t>Osazení zárubní dveřních ocelových, pl. do 2,5 m2, včetně dodávky zárubně 800 x 1970 x 125 mm</t>
  </si>
  <si>
    <t>953941112T00</t>
  </si>
  <si>
    <t>Osazení revizních dvířek do zdiva, do 0,50 m2</t>
  </si>
  <si>
    <t>P3:</t>
  </si>
  <si>
    <t>1</t>
  </si>
  <si>
    <t>P3</t>
  </si>
  <si>
    <t>Dvířka revizní M&amp;D 600×600 mm RAL 9016</t>
  </si>
  <si>
    <t>ks</t>
  </si>
  <si>
    <t>766812840R00</t>
  </si>
  <si>
    <t>Demontáž kuchyňských linek do 2,1 m</t>
  </si>
  <si>
    <t>725310823R00</t>
  </si>
  <si>
    <t>Demontáž dřezů 1dílných v kuchyňské sestavě</t>
  </si>
  <si>
    <t>soubor</t>
  </si>
  <si>
    <t>B1:</t>
  </si>
  <si>
    <t>728414862R00</t>
  </si>
  <si>
    <t>Demontáž digestoře komínové</t>
  </si>
  <si>
    <t>776511820RTX</t>
  </si>
  <si>
    <t>Odstranění PVC lepených , stěna</t>
  </si>
  <si>
    <t>B2:</t>
  </si>
  <si>
    <t>2*2,56</t>
  </si>
  <si>
    <t>766825811R00</t>
  </si>
  <si>
    <t>Demontáž vestavěných skříní 1křídlových</t>
  </si>
  <si>
    <t>B3:</t>
  </si>
  <si>
    <t>785411800R00</t>
  </si>
  <si>
    <t>Odstranění tapet lepených papírových do 3,8 m</t>
  </si>
  <si>
    <t>B13:</t>
  </si>
  <si>
    <t>(0,17+0,23+2,96+0,32+0,23)*2,56</t>
  </si>
  <si>
    <t>784402801R00</t>
  </si>
  <si>
    <t>Odstranění malby oškrábáním v místnosti H do 3,8 m</t>
  </si>
  <si>
    <t>stěny:(6,14+6,14)*2,56</t>
  </si>
  <si>
    <t>(3,28+1,14+0,32+1,14+3,28+1,14+0,32+1,14+3,28)*2,56</t>
  </si>
  <si>
    <t>(3,66+0,26+3,28+0,32+0,32+2,96+0,17)*2,56</t>
  </si>
  <si>
    <t>strop:</t>
  </si>
  <si>
    <t>62,83</t>
  </si>
  <si>
    <t>965043331RT1</t>
  </si>
  <si>
    <t>Bourání podkladů bet., potěr tl. 10 cm, pl. 4 m2, mazanina tl. 5 - 8 cm s potěrem</t>
  </si>
  <si>
    <t>m3</t>
  </si>
  <si>
    <t>WC:</t>
  </si>
  <si>
    <t>0,83*1,17*0,06</t>
  </si>
  <si>
    <t>koupelna:</t>
  </si>
  <si>
    <t>1,6*1,6*0,06</t>
  </si>
  <si>
    <t>968061125R00</t>
  </si>
  <si>
    <t>Vyvěšení dřevěných a plastových dveřních křídel pl. do 2 m2</t>
  </si>
  <si>
    <t>B8:</t>
  </si>
  <si>
    <t>5</t>
  </si>
  <si>
    <t>766825821R00</t>
  </si>
  <si>
    <t>Demontáž vestavěných skříní 2křídlových</t>
  </si>
  <si>
    <t>2</t>
  </si>
  <si>
    <t>968072455R00</t>
  </si>
  <si>
    <t>Vybourání kovových dveřních zárubní pl. do 2 m2</t>
  </si>
  <si>
    <t>0,6*1,97*3</t>
  </si>
  <si>
    <t>0,8*1,97*2</t>
  </si>
  <si>
    <t>776511820RT2</t>
  </si>
  <si>
    <t>Odstranění PVC a koberců lepených s podložkou</t>
  </si>
  <si>
    <t>B5:</t>
  </si>
  <si>
    <t>10,99+0,97+2,56+10,93+15,43+21,95</t>
  </si>
  <si>
    <t>766111820R00</t>
  </si>
  <si>
    <t>Demontáž dřevěných stěn plných</t>
  </si>
  <si>
    <t>B7,B10:(2,715+4,535+3,36+3,6+4,77)*2,56</t>
  </si>
  <si>
    <t>(1,65+1,65+1,9+0,645+1,2+0,4)*2,56</t>
  </si>
  <si>
    <t>766421811R00</t>
  </si>
  <si>
    <t>Demontáž obložení podhledů panely do 1,5 m2</t>
  </si>
  <si>
    <t>B7:</t>
  </si>
  <si>
    <t>0,97+2,56</t>
  </si>
  <si>
    <t>01</t>
  </si>
  <si>
    <t>Odstranění světel,elektro rozvodů, rozvodů ZTI, a ZP</t>
  </si>
  <si>
    <t>B1,4,6,11 a 12: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</si>
  <si>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</si>
  <si>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</si>
  <si>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</si>
  <si>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</si>
  <si>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</si>
  <si>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3,6*20</t>
  </si>
  <si>
    <t>979011211R00</t>
  </si>
  <si>
    <t>Svislá doprava suti a vybour. hmot za 2.NP nošením</t>
  </si>
  <si>
    <t>979011219R00</t>
  </si>
  <si>
    <t>Přípl.k svislé dopr.suti za každé další NP nošením</t>
  </si>
  <si>
    <t>3,6*4</t>
  </si>
  <si>
    <t>Kontejner 3m3/4t</t>
  </si>
  <si>
    <t>999281113R00</t>
  </si>
  <si>
    <t>Přesun hmot pro opravy a údržbu do výšky 48 m</t>
  </si>
  <si>
    <t>711212001RT2</t>
  </si>
  <si>
    <t>Nátěr hydroizolační včetně dodávky Mapegum WPS , včetně těsnících pásek a rohů</t>
  </si>
  <si>
    <t>(1,07*2+0,9*2)*0,2</t>
  </si>
  <si>
    <t>(2,18*2+1,89*2)*0,2</t>
  </si>
  <si>
    <t>(0,7+1,89+0,7)*2</t>
  </si>
  <si>
    <t>998711203R00</t>
  </si>
  <si>
    <t>Přesun hmot pro izolace proti vodě, výšky do 60 m</t>
  </si>
  <si>
    <t>Provedení vnitřního rozvodu kanalizace</t>
  </si>
  <si>
    <t>02</t>
  </si>
  <si>
    <t>Stavební přípomoce</t>
  </si>
  <si>
    <t>Provedení vnitřního rozvodu vodovodu</t>
  </si>
  <si>
    <t>Dodávka ZP dle tabulky</t>
  </si>
  <si>
    <t>položka obsahuje::</t>
  </si>
  <si>
    <t>WC kombi komplet včetně prkénka, barva bílá. Konkrétní typ dle způsobu připojení:</t>
  </si>
  <si>
    <t>Koupelnová skříňka s umyvadlem Naturel Lucca 79x70x45 cm dub mat LUCCASET80D:</t>
  </si>
  <si>
    <t>Umyvadlová baterie bez výpusti, páková, chrom (např. S-Line Pro bez výpusti chrom SIKOBSLPRO271:</t>
  </si>
  <si>
    <t>Obdélníková vana SAT Project 180x70 cm akrylát levá i pravá SATVAPRO180:</t>
  </si>
  <si>
    <t>Vanový automat 60 cm SAT Project chrom kov SATAVAPRO1:</t>
  </si>
  <si>
    <t>Tyč na sprchový závěs rozpěrná, bílá:</t>
  </si>
  <si>
    <t>Sprchová baterie set – páková nástěnná baterie se sprchovým setem (baterie, sprcha s hadicí, nástěnná tyč délky 70 cm), chrom (např. SAT Project se sprchovým setem 150 mm chrom SATBSPRO268SET):</t>
  </si>
  <si>
    <t>elektrický žebřík šířky 40-50 cm, barva bílá (např. Thermal Trend KE 96x45 cm bílá):</t>
  </si>
  <si>
    <t>Montáž ZP dle tabulky</t>
  </si>
  <si>
    <t>D1,2</t>
  </si>
  <si>
    <t xml:space="preserve">D+M, dveří vnitřních 800x1970 mm, plné, levé, prav, klika-klika </t>
  </si>
  <si>
    <t>D3</t>
  </si>
  <si>
    <t xml:space="preserve">D+M, dveří vnitřních 600x1970 mm, plné, levé, klika-klika </t>
  </si>
  <si>
    <t>D4</t>
  </si>
  <si>
    <t xml:space="preserve">D+M, dveří vnitřních 700x1970 mm, plné, levé, klika-klika </t>
  </si>
  <si>
    <t>771575113T00</t>
  </si>
  <si>
    <t>Montáž podlahy z keramické dlažby 300 x 600 mm, do tmele</t>
  </si>
  <si>
    <t>771579791R00</t>
  </si>
  <si>
    <t>Příplatek za plochu podlah keram. do 5 m2 jednotl.</t>
  </si>
  <si>
    <t>Dodávka keramické dlažby 300x600 mm, Sverigio Natural 60 x 30 cm</t>
  </si>
  <si>
    <t>5,08*1,2</t>
  </si>
  <si>
    <t>-6,096</t>
  </si>
  <si>
    <t>4*1,62</t>
  </si>
  <si>
    <t>998771205R00</t>
  </si>
  <si>
    <t>Přesun hmot pro podlahy z dlaždic, výšky do 48 m</t>
  </si>
  <si>
    <t>776101101T00</t>
  </si>
  <si>
    <t>Vysávání podkladu průmyslovým vysavačem pod povlakovou podlahou</t>
  </si>
  <si>
    <t>776521100R00</t>
  </si>
  <si>
    <t>Lepení povlakových podlah z pásů PVC na lepidlo</t>
  </si>
  <si>
    <t>PVC podlaha ALFA T52 Copenhagen</t>
  </si>
  <si>
    <t>role šířky 4 m:65,56</t>
  </si>
  <si>
    <t>776981112RT1</t>
  </si>
  <si>
    <t>Lišta hliníková přechod., stejná výška povl.podlah, profil 30/A, samolepicí, šířky 30 mm</t>
  </si>
  <si>
    <t>0,7+0,6</t>
  </si>
  <si>
    <t>776421100RT1</t>
  </si>
  <si>
    <t>Lepení podlahových soklíků z PVC a vinylu, pouze lepení - soklík ve specifikaci</t>
  </si>
  <si>
    <t>1,555+7,05+7,05+1,555+0,24*2</t>
  </si>
  <si>
    <t>2,5*2+3,82*2</t>
  </si>
  <si>
    <t>3,54*2+3,82*2</t>
  </si>
  <si>
    <t>3,6*2+4,585*2</t>
  </si>
  <si>
    <t>2,48*2+3,28*2</t>
  </si>
  <si>
    <t>-(0,9+0,6+0,7+0,8*6+1,34)</t>
  </si>
  <si>
    <t>Soklová plastová lišta Smart Flex Dub Magnát 543, délky 2500 mm</t>
  </si>
  <si>
    <t>64,6*1,1</t>
  </si>
  <si>
    <t>-71,06</t>
  </si>
  <si>
    <t>2,5*29</t>
  </si>
  <si>
    <t>998776205R00</t>
  </si>
  <si>
    <t>Přesun hmot pro podlahy povlakové, výšky do 48 m</t>
  </si>
  <si>
    <t>781475120T00</t>
  </si>
  <si>
    <t>Montáž obkladu vnitřního keramického 300 x 600 mm, do tmele</t>
  </si>
  <si>
    <t>do stropu:</t>
  </si>
  <si>
    <t>(1,89*2+2,18*2)*2,4</t>
  </si>
  <si>
    <t>(0,9*2+1,07*2)*2,4</t>
  </si>
  <si>
    <t>Obklad Fineza White collection bílá 30x60 cm</t>
  </si>
  <si>
    <t>wc:0,3*0,6*9*5</t>
  </si>
  <si>
    <t>0,3*0,6*6</t>
  </si>
  <si>
    <t>0,3*0,6*9*10</t>
  </si>
  <si>
    <t>0,3*0,6*36</t>
  </si>
  <si>
    <t>998781205R00</t>
  </si>
  <si>
    <t>Přesun hmot pro obklady keramické, výšky do 48 m</t>
  </si>
  <si>
    <t>P1</t>
  </si>
  <si>
    <t>Oprava a provedení nového nátěru radiátor. těles, vč. potrubí RAL 9016</t>
  </si>
  <si>
    <t>Nátěr ocelových zárubní, barva bílá RAL 9016</t>
  </si>
  <si>
    <t>P4</t>
  </si>
  <si>
    <t>Nátěr kovového zábradlí, barva bílá RAL 9016</t>
  </si>
  <si>
    <t>784191201R00</t>
  </si>
  <si>
    <t>Penetrace podkladu hloubková Primalex 1x</t>
  </si>
  <si>
    <t>stropy:</t>
  </si>
  <si>
    <t>61,88</t>
  </si>
  <si>
    <t>stěny:</t>
  </si>
  <si>
    <t>(2,48*2+3,2*2)*2,4</t>
  </si>
  <si>
    <t>(3,6*2+4,585*2)*2,4</t>
  </si>
  <si>
    <t>(2,5*2+3,54*2+3,82*4)*2,4</t>
  </si>
  <si>
    <t>(1,55*2+7,05*2)*2,4</t>
  </si>
  <si>
    <t>784195412R00</t>
  </si>
  <si>
    <t>Malba Primalex Polar, bílá, bez penetrace, 2 x</t>
  </si>
  <si>
    <t>Zakrývaní podlah, dveří a oken</t>
  </si>
  <si>
    <t>D+M, kuchyně vč. digestoře a sporáku</t>
  </si>
  <si>
    <t>dle TZ:</t>
  </si>
  <si>
    <t>linka:</t>
  </si>
  <si>
    <t>skřínka:</t>
  </si>
  <si>
    <t>dřez a baterie:</t>
  </si>
  <si>
    <t>sporák:</t>
  </si>
  <si>
    <t>odsavač par:</t>
  </si>
  <si>
    <t>Provedení vnitřních rozvodů elektro, silnoproud, slaboproud</t>
  </si>
  <si>
    <t>150000/100</t>
  </si>
  <si>
    <t>VRN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</si>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</sst>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7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9" fillId="6" borderId="0" xfId="0" applyNumberFormat="1" applyFont="1" applyFill="1" applyAlignment="1">
      <alignment wrapText="1"/>
    </xf>
  </cellXfs>
  <cellStyles count="2">
    <cellStyle name="Normální" xfId="0" builtinId="0"/>
    <cellStyle name="normální 2" xfId="1" xr:uid="{83C5EDA4-50D1-4D15-9D48-B17DD42193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9884B-6981-43F2-B68B-B5187C0A5B84}">
  <dimension ref="A1:G2"/>
  <sheetViews>
    <sheetView tabSelected="1" workbookViewId="0">
      <selection activeCell="G5" sqref="G5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96DEE-56CB-4273-8A7E-D6A8C30E8E4D}">
  <sheetPr codeName="List5112">
    <tabColor rgb="FF66FF66"/>
  </sheetPr>
  <dimension ref="A1:AZ74"/>
  <sheetViews>
    <sheetView showGridLines="0" topLeftCell="B1" zoomScaleNormal="100" zoomScaleSheetLayoutView="75" workbookViewId="0">
      <selection activeCell="B43" sqref="B43:J4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52</v>
      </c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 t="s">
        <v>53</v>
      </c>
      <c r="J6" s="11"/>
    </row>
    <row r="7" spans="1:15" ht="15.75" customHeight="1" x14ac:dyDescent="0.2">
      <c r="A7" s="4"/>
      <c r="B7" s="40"/>
      <c r="C7" s="122" t="s">
        <v>51</v>
      </c>
      <c r="D7" s="104" t="s">
        <v>50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3" t="s">
        <v>23</v>
      </c>
      <c r="B16" s="194" t="s">
        <v>23</v>
      </c>
      <c r="C16" s="56"/>
      <c r="D16" s="57"/>
      <c r="E16" s="80"/>
      <c r="F16" s="81"/>
      <c r="G16" s="80"/>
      <c r="H16" s="81"/>
      <c r="I16" s="80">
        <f>SUMIF(F50:F70,A16,I50:I70)+SUMIF(F50:F70,"PSU",I50:I70)</f>
        <v>0</v>
      </c>
      <c r="J16" s="82"/>
    </row>
    <row r="17" spans="1:10" ht="23.25" customHeight="1" x14ac:dyDescent="0.2">
      <c r="A17" s="193" t="s">
        <v>24</v>
      </c>
      <c r="B17" s="194" t="s">
        <v>24</v>
      </c>
      <c r="C17" s="56"/>
      <c r="D17" s="57"/>
      <c r="E17" s="80"/>
      <c r="F17" s="81"/>
      <c r="G17" s="80"/>
      <c r="H17" s="81"/>
      <c r="I17" s="80">
        <f>SUMIF(F50:F70,A17,I50:I70)</f>
        <v>0</v>
      </c>
      <c r="J17" s="82"/>
    </row>
    <row r="18" spans="1:10" ht="23.25" customHeight="1" x14ac:dyDescent="0.2">
      <c r="A18" s="193" t="s">
        <v>25</v>
      </c>
      <c r="B18" s="194" t="s">
        <v>25</v>
      </c>
      <c r="C18" s="56"/>
      <c r="D18" s="57"/>
      <c r="E18" s="80"/>
      <c r="F18" s="81"/>
      <c r="G18" s="80"/>
      <c r="H18" s="81"/>
      <c r="I18" s="80">
        <f>SUMIF(F50:F70,A18,I50:I70)</f>
        <v>0</v>
      </c>
      <c r="J18" s="82"/>
    </row>
    <row r="19" spans="1:10" ht="23.25" customHeight="1" x14ac:dyDescent="0.2">
      <c r="A19" s="193" t="s">
        <v>102</v>
      </c>
      <c r="B19" s="194" t="s">
        <v>26</v>
      </c>
      <c r="C19" s="56"/>
      <c r="D19" s="57"/>
      <c r="E19" s="80"/>
      <c r="F19" s="81"/>
      <c r="G19" s="80"/>
      <c r="H19" s="81"/>
      <c r="I19" s="80">
        <f>SUMIF(F50:F70,A19,I50:I70)</f>
        <v>0</v>
      </c>
      <c r="J19" s="82"/>
    </row>
    <row r="20" spans="1:10" ht="23.25" customHeight="1" x14ac:dyDescent="0.2">
      <c r="A20" s="193" t="s">
        <v>103</v>
      </c>
      <c r="B20" s="194" t="s">
        <v>27</v>
      </c>
      <c r="C20" s="56"/>
      <c r="D20" s="57"/>
      <c r="E20" s="80"/>
      <c r="F20" s="81"/>
      <c r="G20" s="80"/>
      <c r="H20" s="81"/>
      <c r="I20" s="80">
        <f>SUMIF(F50:F70,A20,I50:I70)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45806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54</v>
      </c>
      <c r="C39" s="137" t="s">
        <v>47</v>
      </c>
      <c r="D39" s="138"/>
      <c r="E39" s="138"/>
      <c r="F39" s="146">
        <f>'Rozpočet Pol'!AC251</f>
        <v>0</v>
      </c>
      <c r="G39" s="147">
        <f>'Rozpočet Pol'!AD251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52" ht="25.5" hidden="1" customHeight="1" x14ac:dyDescent="0.2">
      <c r="A40" s="130"/>
      <c r="B40" s="140" t="s">
        <v>55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57</v>
      </c>
    </row>
    <row r="43" spans="1:52" x14ac:dyDescent="0.2">
      <c r="B43" s="274" t="s">
        <v>58</v>
      </c>
      <c r="C43" s="274"/>
      <c r="D43" s="274"/>
      <c r="E43" s="274"/>
      <c r="F43" s="274"/>
      <c r="G43" s="274"/>
      <c r="H43" s="274"/>
      <c r="I43" s="274"/>
      <c r="J43" s="274"/>
      <c r="AZ43" s="160" t="str">
        <f>B43</f>
        <v>Bytová jednotka o velikosti 2+1 se nachází v bytovém domě v ulici Bezručova v Kolíně 2.</v>
      </c>
    </row>
    <row r="44" spans="1:52" ht="25.5" x14ac:dyDescent="0.2">
      <c r="B44" s="274" t="s">
        <v>59</v>
      </c>
      <c r="C44" s="274"/>
      <c r="D44" s="274"/>
      <c r="E44" s="274"/>
      <c r="F44" s="274"/>
      <c r="G44" s="274"/>
      <c r="H44" s="274"/>
      <c r="I44" s="274"/>
      <c r="J44" s="274"/>
      <c r="AZ44" s="160" t="str">
        <f>B44</f>
        <v>Bytový dům má celkem 12 NP, řešená jednotka se nachází ve 6. NP a je přístupná po schodišti a dvěma výtahy.</v>
      </c>
    </row>
    <row r="47" spans="1:52" ht="15.75" x14ac:dyDescent="0.25">
      <c r="B47" s="161" t="s">
        <v>60</v>
      </c>
    </row>
    <row r="49" spans="1:10" ht="25.5" customHeight="1" x14ac:dyDescent="0.2">
      <c r="A49" s="162"/>
      <c r="B49" s="168" t="s">
        <v>16</v>
      </c>
      <c r="C49" s="168" t="s">
        <v>5</v>
      </c>
      <c r="D49" s="169"/>
      <c r="E49" s="169"/>
      <c r="F49" s="172" t="s">
        <v>61</v>
      </c>
      <c r="G49" s="172"/>
      <c r="H49" s="172"/>
      <c r="I49" s="173" t="s">
        <v>28</v>
      </c>
      <c r="J49" s="173"/>
    </row>
    <row r="50" spans="1:10" ht="25.5" customHeight="1" x14ac:dyDescent="0.2">
      <c r="A50" s="163"/>
      <c r="B50" s="174" t="s">
        <v>62</v>
      </c>
      <c r="C50" s="175" t="s">
        <v>63</v>
      </c>
      <c r="D50" s="176"/>
      <c r="E50" s="176"/>
      <c r="F50" s="180" t="s">
        <v>23</v>
      </c>
      <c r="G50" s="181"/>
      <c r="H50" s="181"/>
      <c r="I50" s="182">
        <f>'Rozpočet Pol'!G8</f>
        <v>0</v>
      </c>
      <c r="J50" s="182"/>
    </row>
    <row r="51" spans="1:10" ht="25.5" customHeight="1" x14ac:dyDescent="0.2">
      <c r="A51" s="163"/>
      <c r="B51" s="166" t="s">
        <v>64</v>
      </c>
      <c r="C51" s="165" t="s">
        <v>65</v>
      </c>
      <c r="D51" s="167"/>
      <c r="E51" s="167"/>
      <c r="F51" s="183" t="s">
        <v>23</v>
      </c>
      <c r="G51" s="184"/>
      <c r="H51" s="184"/>
      <c r="I51" s="185">
        <f>'Rozpočet Pol'!G24</f>
        <v>0</v>
      </c>
      <c r="J51" s="185"/>
    </row>
    <row r="52" spans="1:10" ht="25.5" customHeight="1" x14ac:dyDescent="0.2">
      <c r="A52" s="163"/>
      <c r="B52" s="166" t="s">
        <v>66</v>
      </c>
      <c r="C52" s="165" t="s">
        <v>67</v>
      </c>
      <c r="D52" s="167"/>
      <c r="E52" s="167"/>
      <c r="F52" s="183" t="s">
        <v>23</v>
      </c>
      <c r="G52" s="184"/>
      <c r="H52" s="184"/>
      <c r="I52" s="185">
        <f>'Rozpočet Pol'!G29</f>
        <v>0</v>
      </c>
      <c r="J52" s="185"/>
    </row>
    <row r="53" spans="1:10" ht="25.5" customHeight="1" x14ac:dyDescent="0.2">
      <c r="A53" s="163"/>
      <c r="B53" s="166" t="s">
        <v>68</v>
      </c>
      <c r="C53" s="165" t="s">
        <v>69</v>
      </c>
      <c r="D53" s="167"/>
      <c r="E53" s="167"/>
      <c r="F53" s="183" t="s">
        <v>23</v>
      </c>
      <c r="G53" s="184"/>
      <c r="H53" s="184"/>
      <c r="I53" s="185">
        <f>'Rozpočet Pol'!G69</f>
        <v>0</v>
      </c>
      <c r="J53" s="185"/>
    </row>
    <row r="54" spans="1:10" ht="25.5" customHeight="1" x14ac:dyDescent="0.2">
      <c r="A54" s="163"/>
      <c r="B54" s="166" t="s">
        <v>70</v>
      </c>
      <c r="C54" s="165" t="s">
        <v>71</v>
      </c>
      <c r="D54" s="167"/>
      <c r="E54" s="167"/>
      <c r="F54" s="183" t="s">
        <v>23</v>
      </c>
      <c r="G54" s="184"/>
      <c r="H54" s="184"/>
      <c r="I54" s="185">
        <f>'Rozpočet Pol'!G72</f>
        <v>0</v>
      </c>
      <c r="J54" s="185"/>
    </row>
    <row r="55" spans="1:10" ht="25.5" customHeight="1" x14ac:dyDescent="0.2">
      <c r="A55" s="163"/>
      <c r="B55" s="166" t="s">
        <v>72</v>
      </c>
      <c r="C55" s="165" t="s">
        <v>73</v>
      </c>
      <c r="D55" s="167"/>
      <c r="E55" s="167"/>
      <c r="F55" s="183" t="s">
        <v>23</v>
      </c>
      <c r="G55" s="184"/>
      <c r="H55" s="184"/>
      <c r="I55" s="185">
        <f>'Rozpočet Pol'!G76</f>
        <v>0</v>
      </c>
      <c r="J55" s="185"/>
    </row>
    <row r="56" spans="1:10" ht="25.5" customHeight="1" x14ac:dyDescent="0.2">
      <c r="A56" s="163"/>
      <c r="B56" s="166" t="s">
        <v>74</v>
      </c>
      <c r="C56" s="165" t="s">
        <v>75</v>
      </c>
      <c r="D56" s="167"/>
      <c r="E56" s="167"/>
      <c r="F56" s="183" t="s">
        <v>23</v>
      </c>
      <c r="G56" s="184"/>
      <c r="H56" s="184"/>
      <c r="I56" s="185">
        <f>'Rozpočet Pol'!G81</f>
        <v>0</v>
      </c>
      <c r="J56" s="185"/>
    </row>
    <row r="57" spans="1:10" ht="25.5" customHeight="1" x14ac:dyDescent="0.2">
      <c r="A57" s="163"/>
      <c r="B57" s="166" t="s">
        <v>76</v>
      </c>
      <c r="C57" s="165" t="s">
        <v>77</v>
      </c>
      <c r="D57" s="167"/>
      <c r="E57" s="167"/>
      <c r="F57" s="183" t="s">
        <v>23</v>
      </c>
      <c r="G57" s="184"/>
      <c r="H57" s="184"/>
      <c r="I57" s="185">
        <f>'Rozpočet Pol'!G138</f>
        <v>0</v>
      </c>
      <c r="J57" s="185"/>
    </row>
    <row r="58" spans="1:10" ht="25.5" customHeight="1" x14ac:dyDescent="0.2">
      <c r="A58" s="163"/>
      <c r="B58" s="166" t="s">
        <v>78</v>
      </c>
      <c r="C58" s="165" t="s">
        <v>79</v>
      </c>
      <c r="D58" s="167"/>
      <c r="E58" s="167"/>
      <c r="F58" s="183" t="s">
        <v>24</v>
      </c>
      <c r="G58" s="184"/>
      <c r="H58" s="184"/>
      <c r="I58" s="185">
        <f>'Rozpočet Pol'!G140</f>
        <v>0</v>
      </c>
      <c r="J58" s="185"/>
    </row>
    <row r="59" spans="1:10" ht="25.5" customHeight="1" x14ac:dyDescent="0.2">
      <c r="A59" s="163"/>
      <c r="B59" s="166" t="s">
        <v>80</v>
      </c>
      <c r="C59" s="165" t="s">
        <v>81</v>
      </c>
      <c r="D59" s="167"/>
      <c r="E59" s="167"/>
      <c r="F59" s="183" t="s">
        <v>24</v>
      </c>
      <c r="G59" s="184"/>
      <c r="H59" s="184"/>
      <c r="I59" s="185">
        <f>'Rozpočet Pol'!G148</f>
        <v>0</v>
      </c>
      <c r="J59" s="185"/>
    </row>
    <row r="60" spans="1:10" ht="25.5" customHeight="1" x14ac:dyDescent="0.2">
      <c r="A60" s="163"/>
      <c r="B60" s="166" t="s">
        <v>82</v>
      </c>
      <c r="C60" s="165" t="s">
        <v>83</v>
      </c>
      <c r="D60" s="167"/>
      <c r="E60" s="167"/>
      <c r="F60" s="183" t="s">
        <v>24</v>
      </c>
      <c r="G60" s="184"/>
      <c r="H60" s="184"/>
      <c r="I60" s="185">
        <f>'Rozpočet Pol'!G151</f>
        <v>0</v>
      </c>
      <c r="J60" s="185"/>
    </row>
    <row r="61" spans="1:10" ht="25.5" customHeight="1" x14ac:dyDescent="0.2">
      <c r="A61" s="163"/>
      <c r="B61" s="166" t="s">
        <v>84</v>
      </c>
      <c r="C61" s="165" t="s">
        <v>85</v>
      </c>
      <c r="D61" s="167"/>
      <c r="E61" s="167"/>
      <c r="F61" s="183" t="s">
        <v>24</v>
      </c>
      <c r="G61" s="184"/>
      <c r="H61" s="184"/>
      <c r="I61" s="185">
        <f>'Rozpočet Pol'!G154</f>
        <v>0</v>
      </c>
      <c r="J61" s="185"/>
    </row>
    <row r="62" spans="1:10" ht="25.5" customHeight="1" x14ac:dyDescent="0.2">
      <c r="A62" s="163"/>
      <c r="B62" s="166" t="s">
        <v>86</v>
      </c>
      <c r="C62" s="165" t="s">
        <v>87</v>
      </c>
      <c r="D62" s="167"/>
      <c r="E62" s="167"/>
      <c r="F62" s="183" t="s">
        <v>24</v>
      </c>
      <c r="G62" s="184"/>
      <c r="H62" s="184"/>
      <c r="I62" s="185">
        <f>'Rozpočet Pol'!G167</f>
        <v>0</v>
      </c>
      <c r="J62" s="185"/>
    </row>
    <row r="63" spans="1:10" ht="25.5" customHeight="1" x14ac:dyDescent="0.2">
      <c r="A63" s="163"/>
      <c r="B63" s="166" t="s">
        <v>88</v>
      </c>
      <c r="C63" s="165" t="s">
        <v>89</v>
      </c>
      <c r="D63" s="167"/>
      <c r="E63" s="167"/>
      <c r="F63" s="183" t="s">
        <v>24</v>
      </c>
      <c r="G63" s="184"/>
      <c r="H63" s="184"/>
      <c r="I63" s="185">
        <f>'Rozpočet Pol'!G171</f>
        <v>0</v>
      </c>
      <c r="J63" s="185"/>
    </row>
    <row r="64" spans="1:10" ht="25.5" customHeight="1" x14ac:dyDescent="0.2">
      <c r="A64" s="163"/>
      <c r="B64" s="166" t="s">
        <v>90</v>
      </c>
      <c r="C64" s="165" t="s">
        <v>91</v>
      </c>
      <c r="D64" s="167"/>
      <c r="E64" s="167"/>
      <c r="F64" s="183" t="s">
        <v>24</v>
      </c>
      <c r="G64" s="184"/>
      <c r="H64" s="184"/>
      <c r="I64" s="185">
        <f>'Rozpočet Pol'!G181</f>
        <v>0</v>
      </c>
      <c r="J64" s="185"/>
    </row>
    <row r="65" spans="1:10" ht="25.5" customHeight="1" x14ac:dyDescent="0.2">
      <c r="A65" s="163"/>
      <c r="B65" s="166" t="s">
        <v>92</v>
      </c>
      <c r="C65" s="165" t="s">
        <v>93</v>
      </c>
      <c r="D65" s="167"/>
      <c r="E65" s="167"/>
      <c r="F65" s="183" t="s">
        <v>24</v>
      </c>
      <c r="G65" s="184"/>
      <c r="H65" s="184"/>
      <c r="I65" s="185">
        <f>'Rozpočet Pol'!G203</f>
        <v>0</v>
      </c>
      <c r="J65" s="185"/>
    </row>
    <row r="66" spans="1:10" ht="25.5" customHeight="1" x14ac:dyDescent="0.2">
      <c r="A66" s="163"/>
      <c r="B66" s="166" t="s">
        <v>94</v>
      </c>
      <c r="C66" s="165" t="s">
        <v>95</v>
      </c>
      <c r="D66" s="167"/>
      <c r="E66" s="167"/>
      <c r="F66" s="183" t="s">
        <v>24</v>
      </c>
      <c r="G66" s="184"/>
      <c r="H66" s="184"/>
      <c r="I66" s="185">
        <f>'Rozpočet Pol'!G218</f>
        <v>0</v>
      </c>
      <c r="J66" s="185"/>
    </row>
    <row r="67" spans="1:10" ht="25.5" customHeight="1" x14ac:dyDescent="0.2">
      <c r="A67" s="163"/>
      <c r="B67" s="166" t="s">
        <v>96</v>
      </c>
      <c r="C67" s="165" t="s">
        <v>97</v>
      </c>
      <c r="D67" s="167"/>
      <c r="E67" s="167"/>
      <c r="F67" s="183" t="s">
        <v>24</v>
      </c>
      <c r="G67" s="184"/>
      <c r="H67" s="184"/>
      <c r="I67" s="185">
        <f>'Rozpočet Pol'!G222</f>
        <v>0</v>
      </c>
      <c r="J67" s="185"/>
    </row>
    <row r="68" spans="1:10" ht="25.5" customHeight="1" x14ac:dyDescent="0.2">
      <c r="A68" s="163"/>
      <c r="B68" s="166" t="s">
        <v>98</v>
      </c>
      <c r="C68" s="165" t="s">
        <v>99</v>
      </c>
      <c r="D68" s="167"/>
      <c r="E68" s="167"/>
      <c r="F68" s="183" t="s">
        <v>24</v>
      </c>
      <c r="G68" s="184"/>
      <c r="H68" s="184"/>
      <c r="I68" s="185">
        <f>'Rozpočet Pol'!G233</f>
        <v>0</v>
      </c>
      <c r="J68" s="185"/>
    </row>
    <row r="69" spans="1:10" ht="25.5" customHeight="1" x14ac:dyDescent="0.2">
      <c r="A69" s="163"/>
      <c r="B69" s="166" t="s">
        <v>100</v>
      </c>
      <c r="C69" s="165" t="s">
        <v>101</v>
      </c>
      <c r="D69" s="167"/>
      <c r="E69" s="167"/>
      <c r="F69" s="183" t="s">
        <v>25</v>
      </c>
      <c r="G69" s="184"/>
      <c r="H69" s="184"/>
      <c r="I69" s="185">
        <f>'Rozpočet Pol'!G243</f>
        <v>0</v>
      </c>
      <c r="J69" s="185"/>
    </row>
    <row r="70" spans="1:10" ht="25.5" customHeight="1" x14ac:dyDescent="0.2">
      <c r="A70" s="163"/>
      <c r="B70" s="177" t="s">
        <v>102</v>
      </c>
      <c r="C70" s="178" t="s">
        <v>26</v>
      </c>
      <c r="D70" s="179"/>
      <c r="E70" s="179"/>
      <c r="F70" s="186" t="s">
        <v>102</v>
      </c>
      <c r="G70" s="187"/>
      <c r="H70" s="187"/>
      <c r="I70" s="188">
        <f>'Rozpočet Pol'!G247</f>
        <v>0</v>
      </c>
      <c r="J70" s="188"/>
    </row>
    <row r="71" spans="1:10" ht="25.5" customHeight="1" x14ac:dyDescent="0.2">
      <c r="A71" s="164"/>
      <c r="B71" s="170" t="s">
        <v>1</v>
      </c>
      <c r="C71" s="170"/>
      <c r="D71" s="171"/>
      <c r="E71" s="171"/>
      <c r="F71" s="189"/>
      <c r="G71" s="190"/>
      <c r="H71" s="190"/>
      <c r="I71" s="191">
        <f>SUM(I50:I70)</f>
        <v>0</v>
      </c>
      <c r="J71" s="191"/>
    </row>
    <row r="72" spans="1:10" x14ac:dyDescent="0.2">
      <c r="F72" s="192"/>
      <c r="G72" s="129"/>
      <c r="H72" s="192"/>
      <c r="I72" s="129"/>
      <c r="J72" s="129"/>
    </row>
    <row r="73" spans="1:10" x14ac:dyDescent="0.2">
      <c r="F73" s="192"/>
      <c r="G73" s="129"/>
      <c r="H73" s="192"/>
      <c r="I73" s="129"/>
      <c r="J73" s="129"/>
    </row>
    <row r="74" spans="1:10" x14ac:dyDescent="0.2">
      <c r="F74" s="192"/>
      <c r="G74" s="129"/>
      <c r="H74" s="192"/>
      <c r="I74" s="129"/>
      <c r="J7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I71:J71"/>
    <mergeCell ref="I68:J68"/>
    <mergeCell ref="C68:E68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B44:J44"/>
    <mergeCell ref="I49:J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0DF23-BB5B-4B10-B493-71D4871B3DD8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DE7FF-771D-4A44-8C95-24F187066760}">
  <sheetPr>
    <outlinePr summaryBelow="0"/>
  </sheetPr>
  <dimension ref="A1:BH261"/>
  <sheetViews>
    <sheetView workbookViewId="0">
      <selection activeCell="Y244" sqref="Y244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105</v>
      </c>
    </row>
    <row r="2" spans="1:60" ht="24.95" customHeight="1" x14ac:dyDescent="0.2">
      <c r="A2" s="202" t="s">
        <v>104</v>
      </c>
      <c r="B2" s="196"/>
      <c r="C2" s="197" t="s">
        <v>47</v>
      </c>
      <c r="D2" s="198"/>
      <c r="E2" s="198"/>
      <c r="F2" s="198"/>
      <c r="G2" s="204"/>
      <c r="AE2" t="s">
        <v>106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107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108</v>
      </c>
    </row>
    <row r="5" spans="1:60" hidden="1" x14ac:dyDescent="0.2">
      <c r="A5" s="206" t="s">
        <v>109</v>
      </c>
      <c r="B5" s="207"/>
      <c r="C5" s="208"/>
      <c r="D5" s="209"/>
      <c r="E5" s="209"/>
      <c r="F5" s="209"/>
      <c r="G5" s="210"/>
      <c r="AE5" t="s">
        <v>110</v>
      </c>
    </row>
    <row r="7" spans="1:60" ht="38.25" x14ac:dyDescent="0.2">
      <c r="A7" s="215" t="s">
        <v>111</v>
      </c>
      <c r="B7" s="216" t="s">
        <v>112</v>
      </c>
      <c r="C7" s="216" t="s">
        <v>113</v>
      </c>
      <c r="D7" s="215" t="s">
        <v>114</v>
      </c>
      <c r="E7" s="215" t="s">
        <v>115</v>
      </c>
      <c r="F7" s="211" t="s">
        <v>116</v>
      </c>
      <c r="G7" s="234" t="s">
        <v>28</v>
      </c>
      <c r="H7" s="235" t="s">
        <v>29</v>
      </c>
      <c r="I7" s="235" t="s">
        <v>117</v>
      </c>
      <c r="J7" s="235" t="s">
        <v>30</v>
      </c>
      <c r="K7" s="235" t="s">
        <v>118</v>
      </c>
      <c r="L7" s="235" t="s">
        <v>119</v>
      </c>
      <c r="M7" s="235" t="s">
        <v>120</v>
      </c>
      <c r="N7" s="235" t="s">
        <v>121</v>
      </c>
      <c r="O7" s="235" t="s">
        <v>122</v>
      </c>
      <c r="P7" s="235" t="s">
        <v>123</v>
      </c>
      <c r="Q7" s="235" t="s">
        <v>124</v>
      </c>
      <c r="R7" s="235" t="s">
        <v>125</v>
      </c>
      <c r="S7" s="235" t="s">
        <v>126</v>
      </c>
      <c r="T7" s="235" t="s">
        <v>127</v>
      </c>
      <c r="U7" s="218" t="s">
        <v>128</v>
      </c>
    </row>
    <row r="8" spans="1:60" x14ac:dyDescent="0.2">
      <c r="A8" s="236" t="s">
        <v>129</v>
      </c>
      <c r="B8" s="237" t="s">
        <v>62</v>
      </c>
      <c r="C8" s="238" t="s">
        <v>63</v>
      </c>
      <c r="D8" s="239"/>
      <c r="E8" s="240"/>
      <c r="F8" s="241"/>
      <c r="G8" s="241">
        <f>SUMIF(AE9:AE23,"&lt;&gt;NOR",G9:G23)</f>
        <v>0</v>
      </c>
      <c r="H8" s="241"/>
      <c r="I8" s="241">
        <f>SUM(I9:I23)</f>
        <v>0</v>
      </c>
      <c r="J8" s="241"/>
      <c r="K8" s="241">
        <f>SUM(K9:K23)</f>
        <v>0</v>
      </c>
      <c r="L8" s="241"/>
      <c r="M8" s="241">
        <f>SUM(M9:M23)</f>
        <v>0</v>
      </c>
      <c r="N8" s="217"/>
      <c r="O8" s="217">
        <f>SUM(O9:O23)</f>
        <v>4.5662799999999999</v>
      </c>
      <c r="P8" s="217"/>
      <c r="Q8" s="217">
        <f>SUM(Q9:Q23)</f>
        <v>0</v>
      </c>
      <c r="R8" s="217"/>
      <c r="S8" s="217"/>
      <c r="T8" s="236"/>
      <c r="U8" s="217">
        <f>SUM(U9:U23)</f>
        <v>31.96</v>
      </c>
      <c r="AE8" t="s">
        <v>130</v>
      </c>
    </row>
    <row r="9" spans="1:60" ht="22.5" outlineLevel="1" x14ac:dyDescent="0.2">
      <c r="A9" s="213">
        <v>1</v>
      </c>
      <c r="B9" s="219" t="s">
        <v>131</v>
      </c>
      <c r="C9" s="263" t="s">
        <v>132</v>
      </c>
      <c r="D9" s="221" t="s">
        <v>133</v>
      </c>
      <c r="E9" s="228">
        <v>8.1408000000000005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12</v>
      </c>
      <c r="M9" s="232">
        <f>G9*(1+L9/100)</f>
        <v>0</v>
      </c>
      <c r="N9" s="222">
        <v>9.69E-2</v>
      </c>
      <c r="O9" s="222">
        <f>ROUND(E9*N9,5)</f>
        <v>0.78883999999999999</v>
      </c>
      <c r="P9" s="222">
        <v>0</v>
      </c>
      <c r="Q9" s="222">
        <f>ROUND(E9*P9,5)</f>
        <v>0</v>
      </c>
      <c r="R9" s="222"/>
      <c r="S9" s="222"/>
      <c r="T9" s="223">
        <v>0.52090000000000003</v>
      </c>
      <c r="U9" s="222">
        <f>ROUND(E9*T9,2)</f>
        <v>4.24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134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4" t="s">
        <v>135</v>
      </c>
      <c r="D10" s="224"/>
      <c r="E10" s="229"/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136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19"/>
      <c r="C11" s="264" t="s">
        <v>137</v>
      </c>
      <c r="D11" s="224"/>
      <c r="E11" s="229">
        <v>8.1408000000000005</v>
      </c>
      <c r="F11" s="232"/>
      <c r="G11" s="232"/>
      <c r="H11" s="232"/>
      <c r="I11" s="232"/>
      <c r="J11" s="232"/>
      <c r="K11" s="232"/>
      <c r="L11" s="232"/>
      <c r="M11" s="232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136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3">
        <v>2</v>
      </c>
      <c r="B12" s="219" t="s">
        <v>138</v>
      </c>
      <c r="C12" s="263" t="s">
        <v>139</v>
      </c>
      <c r="D12" s="221" t="s">
        <v>133</v>
      </c>
      <c r="E12" s="228">
        <v>41.323599999999999</v>
      </c>
      <c r="F12" s="231">
        <f>H12+J12</f>
        <v>0</v>
      </c>
      <c r="G12" s="232">
        <f>ROUND(E12*F12,2)</f>
        <v>0</v>
      </c>
      <c r="H12" s="232"/>
      <c r="I12" s="232">
        <f>ROUND(E12*H12,2)</f>
        <v>0</v>
      </c>
      <c r="J12" s="232"/>
      <c r="K12" s="232">
        <f>ROUND(E12*J12,2)</f>
        <v>0</v>
      </c>
      <c r="L12" s="232">
        <v>12</v>
      </c>
      <c r="M12" s="232">
        <f>G12*(1+L12/100)</f>
        <v>0</v>
      </c>
      <c r="N12" s="222">
        <v>7.5340000000000004E-2</v>
      </c>
      <c r="O12" s="222">
        <f>ROUND(E12*N12,5)</f>
        <v>3.1133199999999999</v>
      </c>
      <c r="P12" s="222">
        <v>0</v>
      </c>
      <c r="Q12" s="222">
        <f>ROUND(E12*P12,5)</f>
        <v>0</v>
      </c>
      <c r="R12" s="222"/>
      <c r="S12" s="222"/>
      <c r="T12" s="223">
        <v>0.52915000000000001</v>
      </c>
      <c r="U12" s="222">
        <f>ROUND(E12*T12,2)</f>
        <v>21.87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134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/>
      <c r="B13" s="219"/>
      <c r="C13" s="264" t="s">
        <v>140</v>
      </c>
      <c r="D13" s="224"/>
      <c r="E13" s="229">
        <v>28.019200000000001</v>
      </c>
      <c r="F13" s="232"/>
      <c r="G13" s="232"/>
      <c r="H13" s="232"/>
      <c r="I13" s="232"/>
      <c r="J13" s="232"/>
      <c r="K13" s="232"/>
      <c r="L13" s="232"/>
      <c r="M13" s="232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136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19"/>
      <c r="C14" s="264" t="s">
        <v>141</v>
      </c>
      <c r="D14" s="224"/>
      <c r="E14" s="229">
        <v>21.990400000000001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136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19"/>
      <c r="C15" s="264" t="s">
        <v>142</v>
      </c>
      <c r="D15" s="224"/>
      <c r="E15" s="229">
        <v>-7.2720000000000002</v>
      </c>
      <c r="F15" s="232"/>
      <c r="G15" s="232"/>
      <c r="H15" s="232"/>
      <c r="I15" s="232"/>
      <c r="J15" s="232"/>
      <c r="K15" s="232"/>
      <c r="L15" s="232"/>
      <c r="M15" s="232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136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19"/>
      <c r="C16" s="264" t="s">
        <v>143</v>
      </c>
      <c r="D16" s="224"/>
      <c r="E16" s="229">
        <v>-1.4139999999999999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136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3</v>
      </c>
      <c r="B17" s="219" t="s">
        <v>144</v>
      </c>
      <c r="C17" s="263" t="s">
        <v>145</v>
      </c>
      <c r="D17" s="221" t="s">
        <v>133</v>
      </c>
      <c r="E17" s="228">
        <v>2.7391999999999999</v>
      </c>
      <c r="F17" s="231">
        <f>H17+J17</f>
        <v>0</v>
      </c>
      <c r="G17" s="232">
        <f>ROUND(E17*F17,2)</f>
        <v>0</v>
      </c>
      <c r="H17" s="232"/>
      <c r="I17" s="232">
        <f>ROUND(E17*H17,2)</f>
        <v>0</v>
      </c>
      <c r="J17" s="232"/>
      <c r="K17" s="232">
        <f>ROUND(E17*J17,2)</f>
        <v>0</v>
      </c>
      <c r="L17" s="232">
        <v>12</v>
      </c>
      <c r="M17" s="232">
        <f>G17*(1+L17/100)</f>
        <v>0</v>
      </c>
      <c r="N17" s="222">
        <v>0.12182999999999999</v>
      </c>
      <c r="O17" s="222">
        <f>ROUND(E17*N17,5)</f>
        <v>0.33372000000000002</v>
      </c>
      <c r="P17" s="222">
        <v>0</v>
      </c>
      <c r="Q17" s="222">
        <f>ROUND(E17*P17,5)</f>
        <v>0</v>
      </c>
      <c r="R17" s="222"/>
      <c r="S17" s="222"/>
      <c r="T17" s="223">
        <v>0.67400000000000004</v>
      </c>
      <c r="U17" s="222">
        <f>ROUND(E17*T17,2)</f>
        <v>1.85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134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19"/>
      <c r="C18" s="264" t="s">
        <v>146</v>
      </c>
      <c r="D18" s="224"/>
      <c r="E18" s="229">
        <v>2.7391999999999999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136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4</v>
      </c>
      <c r="B19" s="219" t="s">
        <v>147</v>
      </c>
      <c r="C19" s="263" t="s">
        <v>148</v>
      </c>
      <c r="D19" s="221" t="s">
        <v>133</v>
      </c>
      <c r="E19" s="228">
        <v>2.3039999999999998</v>
      </c>
      <c r="F19" s="231">
        <f>H19+J19</f>
        <v>0</v>
      </c>
      <c r="G19" s="232">
        <f>ROUND(E19*F19,2)</f>
        <v>0</v>
      </c>
      <c r="H19" s="232"/>
      <c r="I19" s="232">
        <f>ROUND(E19*H19,2)</f>
        <v>0</v>
      </c>
      <c r="J19" s="232"/>
      <c r="K19" s="232">
        <f>ROUND(E19*J19,2)</f>
        <v>0</v>
      </c>
      <c r="L19" s="232">
        <v>12</v>
      </c>
      <c r="M19" s="232">
        <f>G19*(1+L19/100)</f>
        <v>0</v>
      </c>
      <c r="N19" s="222">
        <v>0.10366</v>
      </c>
      <c r="O19" s="222">
        <f>ROUND(E19*N19,5)</f>
        <v>0.23882999999999999</v>
      </c>
      <c r="P19" s="222">
        <v>0</v>
      </c>
      <c r="Q19" s="222">
        <f>ROUND(E19*P19,5)</f>
        <v>0</v>
      </c>
      <c r="R19" s="222"/>
      <c r="S19" s="222"/>
      <c r="T19" s="223">
        <v>0.66600000000000004</v>
      </c>
      <c r="U19" s="222">
        <f>ROUND(E19*T19,2)</f>
        <v>1.53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134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19"/>
      <c r="C20" s="264" t="s">
        <v>149</v>
      </c>
      <c r="D20" s="224"/>
      <c r="E20" s="229">
        <v>2.3039999999999998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136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5</v>
      </c>
      <c r="B21" s="219" t="s">
        <v>150</v>
      </c>
      <c r="C21" s="263" t="s">
        <v>151</v>
      </c>
      <c r="D21" s="221" t="s">
        <v>152</v>
      </c>
      <c r="E21" s="228">
        <v>5</v>
      </c>
      <c r="F21" s="231">
        <f>H21+J21</f>
        <v>0</v>
      </c>
      <c r="G21" s="232">
        <f>ROUND(E21*F21,2)</f>
        <v>0</v>
      </c>
      <c r="H21" s="232"/>
      <c r="I21" s="232">
        <f>ROUND(E21*H21,2)</f>
        <v>0</v>
      </c>
      <c r="J21" s="232"/>
      <c r="K21" s="232">
        <f>ROUND(E21*J21,2)</f>
        <v>0</v>
      </c>
      <c r="L21" s="232">
        <v>12</v>
      </c>
      <c r="M21" s="232">
        <f>G21*(1+L21/100)</f>
        <v>0</v>
      </c>
      <c r="N21" s="222">
        <v>1.7979999999999999E-2</v>
      </c>
      <c r="O21" s="222">
        <f>ROUND(E21*N21,5)</f>
        <v>8.9899999999999994E-2</v>
      </c>
      <c r="P21" s="222">
        <v>0</v>
      </c>
      <c r="Q21" s="222">
        <f>ROUND(E21*P21,5)</f>
        <v>0</v>
      </c>
      <c r="R21" s="222"/>
      <c r="S21" s="222"/>
      <c r="T21" s="223">
        <v>0.3175</v>
      </c>
      <c r="U21" s="222">
        <f>ROUND(E21*T21,2)</f>
        <v>1.59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134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6</v>
      </c>
      <c r="B22" s="219" t="s">
        <v>153</v>
      </c>
      <c r="C22" s="263" t="s">
        <v>154</v>
      </c>
      <c r="D22" s="221" t="s">
        <v>133</v>
      </c>
      <c r="E22" s="228">
        <v>1.1339999999999999</v>
      </c>
      <c r="F22" s="231">
        <f>H22+J22</f>
        <v>0</v>
      </c>
      <c r="G22" s="232">
        <f>ROUND(E22*F22,2)</f>
        <v>0</v>
      </c>
      <c r="H22" s="232"/>
      <c r="I22" s="232">
        <f>ROUND(E22*H22,2)</f>
        <v>0</v>
      </c>
      <c r="J22" s="232"/>
      <c r="K22" s="232">
        <f>ROUND(E22*J22,2)</f>
        <v>0</v>
      </c>
      <c r="L22" s="232">
        <v>12</v>
      </c>
      <c r="M22" s="232">
        <f>G22*(1+L22/100)</f>
        <v>0</v>
      </c>
      <c r="N22" s="222">
        <v>1.47E-3</v>
      </c>
      <c r="O22" s="222">
        <f>ROUND(E22*N22,5)</f>
        <v>1.67E-3</v>
      </c>
      <c r="P22" s="222">
        <v>0</v>
      </c>
      <c r="Q22" s="222">
        <f>ROUND(E22*P22,5)</f>
        <v>0</v>
      </c>
      <c r="R22" s="222"/>
      <c r="S22" s="222"/>
      <c r="T22" s="223">
        <v>0.77700000000000002</v>
      </c>
      <c r="U22" s="222">
        <f>ROUND(E22*T22,2)</f>
        <v>0.88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134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19"/>
      <c r="C23" s="264" t="s">
        <v>155</v>
      </c>
      <c r="D23" s="224"/>
      <c r="E23" s="229">
        <v>1.1339999999999999</v>
      </c>
      <c r="F23" s="232"/>
      <c r="G23" s="232"/>
      <c r="H23" s="232"/>
      <c r="I23" s="232"/>
      <c r="J23" s="232"/>
      <c r="K23" s="232"/>
      <c r="L23" s="232"/>
      <c r="M23" s="232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136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214" t="s">
        <v>129</v>
      </c>
      <c r="B24" s="220" t="s">
        <v>64</v>
      </c>
      <c r="C24" s="265" t="s">
        <v>65</v>
      </c>
      <c r="D24" s="225"/>
      <c r="E24" s="230"/>
      <c r="F24" s="233"/>
      <c r="G24" s="233">
        <f>SUMIF(AE25:AE28,"&lt;&gt;NOR",G25:G28)</f>
        <v>0</v>
      </c>
      <c r="H24" s="233"/>
      <c r="I24" s="233">
        <f>SUM(I25:I28)</f>
        <v>0</v>
      </c>
      <c r="J24" s="233"/>
      <c r="K24" s="233">
        <f>SUM(K25:K28)</f>
        <v>0</v>
      </c>
      <c r="L24" s="233"/>
      <c r="M24" s="233">
        <f>SUM(M25:M28)</f>
        <v>0</v>
      </c>
      <c r="N24" s="226"/>
      <c r="O24" s="226">
        <f>SUM(O25:O28)</f>
        <v>0.68787999999999994</v>
      </c>
      <c r="P24" s="226"/>
      <c r="Q24" s="226">
        <f>SUM(Q25:Q28)</f>
        <v>0</v>
      </c>
      <c r="R24" s="226"/>
      <c r="S24" s="226"/>
      <c r="T24" s="227"/>
      <c r="U24" s="226">
        <f>SUM(U25:U28)</f>
        <v>57.089999999999996</v>
      </c>
      <c r="AE24" t="s">
        <v>130</v>
      </c>
    </row>
    <row r="25" spans="1:60" ht="22.5" outlineLevel="1" x14ac:dyDescent="0.2">
      <c r="A25" s="213">
        <v>7</v>
      </c>
      <c r="B25" s="219" t="s">
        <v>156</v>
      </c>
      <c r="C25" s="263" t="s">
        <v>157</v>
      </c>
      <c r="D25" s="221" t="s">
        <v>133</v>
      </c>
      <c r="E25" s="228">
        <v>56.8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12</v>
      </c>
      <c r="M25" s="232">
        <f>G25*(1+L25/100)</f>
        <v>0</v>
      </c>
      <c r="N25" s="222">
        <v>1.099E-2</v>
      </c>
      <c r="O25" s="222">
        <f>ROUND(E25*N25,5)</f>
        <v>0.62422999999999995</v>
      </c>
      <c r="P25" s="222">
        <v>0</v>
      </c>
      <c r="Q25" s="222">
        <f>ROUND(E25*P25,5)</f>
        <v>0</v>
      </c>
      <c r="R25" s="222"/>
      <c r="S25" s="222"/>
      <c r="T25" s="223">
        <v>0.92</v>
      </c>
      <c r="U25" s="222">
        <f>ROUND(E25*T25,2)</f>
        <v>52.26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134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19"/>
      <c r="C26" s="264" t="s">
        <v>158</v>
      </c>
      <c r="D26" s="224"/>
      <c r="E26" s="229">
        <v>56.8</v>
      </c>
      <c r="F26" s="232"/>
      <c r="G26" s="232"/>
      <c r="H26" s="232"/>
      <c r="I26" s="232"/>
      <c r="J26" s="232"/>
      <c r="K26" s="232"/>
      <c r="L26" s="232"/>
      <c r="M26" s="232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136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8</v>
      </c>
      <c r="B27" s="219" t="s">
        <v>159</v>
      </c>
      <c r="C27" s="263" t="s">
        <v>160</v>
      </c>
      <c r="D27" s="221" t="s">
        <v>133</v>
      </c>
      <c r="E27" s="228">
        <v>5.08</v>
      </c>
      <c r="F27" s="231">
        <f>H27+J27</f>
        <v>0</v>
      </c>
      <c r="G27" s="232">
        <f>ROUND(E27*F27,2)</f>
        <v>0</v>
      </c>
      <c r="H27" s="232"/>
      <c r="I27" s="232">
        <f>ROUND(E27*H27,2)</f>
        <v>0</v>
      </c>
      <c r="J27" s="232"/>
      <c r="K27" s="232">
        <f>ROUND(E27*J27,2)</f>
        <v>0</v>
      </c>
      <c r="L27" s="232">
        <v>12</v>
      </c>
      <c r="M27" s="232">
        <f>G27*(1+L27/100)</f>
        <v>0</v>
      </c>
      <c r="N27" s="222">
        <v>1.2529999999999999E-2</v>
      </c>
      <c r="O27" s="222">
        <f>ROUND(E27*N27,5)</f>
        <v>6.3649999999999998E-2</v>
      </c>
      <c r="P27" s="222">
        <v>0</v>
      </c>
      <c r="Q27" s="222">
        <f>ROUND(E27*P27,5)</f>
        <v>0</v>
      </c>
      <c r="R27" s="222"/>
      <c r="S27" s="222"/>
      <c r="T27" s="223">
        <v>0.95</v>
      </c>
      <c r="U27" s="222">
        <f>ROUND(E27*T27,2)</f>
        <v>4.83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134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19"/>
      <c r="C28" s="264" t="s">
        <v>161</v>
      </c>
      <c r="D28" s="224"/>
      <c r="E28" s="229">
        <v>5.08</v>
      </c>
      <c r="F28" s="232"/>
      <c r="G28" s="232"/>
      <c r="H28" s="232"/>
      <c r="I28" s="232"/>
      <c r="J28" s="232"/>
      <c r="K28" s="232"/>
      <c r="L28" s="232"/>
      <c r="M28" s="232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136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14" t="s">
        <v>129</v>
      </c>
      <c r="B29" s="220" t="s">
        <v>66</v>
      </c>
      <c r="C29" s="265" t="s">
        <v>67</v>
      </c>
      <c r="D29" s="225"/>
      <c r="E29" s="230"/>
      <c r="F29" s="233"/>
      <c r="G29" s="233">
        <f>SUMIF(AE30:AE68,"&lt;&gt;NOR",G30:G68)</f>
        <v>0</v>
      </c>
      <c r="H29" s="233"/>
      <c r="I29" s="233">
        <f>SUM(I30:I68)</f>
        <v>0</v>
      </c>
      <c r="J29" s="233"/>
      <c r="K29" s="233">
        <f>SUM(K30:K68)</f>
        <v>0</v>
      </c>
      <c r="L29" s="233"/>
      <c r="M29" s="233">
        <f>SUM(M30:M68)</f>
        <v>0</v>
      </c>
      <c r="N29" s="226"/>
      <c r="O29" s="226">
        <f>SUM(O30:O68)</f>
        <v>1.1041600000000003</v>
      </c>
      <c r="P29" s="226"/>
      <c r="Q29" s="226">
        <f>SUM(Q30:Q68)</f>
        <v>0</v>
      </c>
      <c r="R29" s="226"/>
      <c r="S29" s="226"/>
      <c r="T29" s="227"/>
      <c r="U29" s="226">
        <f>SUM(U30:U68)</f>
        <v>159.1</v>
      </c>
      <c r="AE29" t="s">
        <v>130</v>
      </c>
    </row>
    <row r="30" spans="1:60" outlineLevel="1" x14ac:dyDescent="0.2">
      <c r="A30" s="213">
        <v>9</v>
      </c>
      <c r="B30" s="219" t="s">
        <v>162</v>
      </c>
      <c r="C30" s="263" t="s">
        <v>163</v>
      </c>
      <c r="D30" s="221" t="s">
        <v>133</v>
      </c>
      <c r="E30" s="228">
        <v>76.875200000000007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12</v>
      </c>
      <c r="M30" s="232">
        <f>G30*(1+L30/100)</f>
        <v>0</v>
      </c>
      <c r="N30" s="222">
        <v>5.3400000000000001E-3</v>
      </c>
      <c r="O30" s="222">
        <f>ROUND(E30*N30,5)</f>
        <v>0.41050999999999999</v>
      </c>
      <c r="P30" s="222">
        <v>0</v>
      </c>
      <c r="Q30" s="222">
        <f>ROUND(E30*P30,5)</f>
        <v>0</v>
      </c>
      <c r="R30" s="222"/>
      <c r="S30" s="222"/>
      <c r="T30" s="223">
        <v>0.10854999999999999</v>
      </c>
      <c r="U30" s="222">
        <f>ROUND(E30*T30,2)</f>
        <v>8.34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134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19"/>
      <c r="C31" s="264" t="s">
        <v>164</v>
      </c>
      <c r="D31" s="224"/>
      <c r="E31" s="229"/>
      <c r="F31" s="232"/>
      <c r="G31" s="232"/>
      <c r="H31" s="232"/>
      <c r="I31" s="232"/>
      <c r="J31" s="232"/>
      <c r="K31" s="232"/>
      <c r="L31" s="232"/>
      <c r="M31" s="232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136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3"/>
      <c r="B32" s="219"/>
      <c r="C32" s="264" t="s">
        <v>165</v>
      </c>
      <c r="D32" s="224"/>
      <c r="E32" s="229">
        <v>95.3</v>
      </c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136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19"/>
      <c r="C33" s="264" t="s">
        <v>166</v>
      </c>
      <c r="D33" s="224"/>
      <c r="E33" s="229"/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136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19"/>
      <c r="C34" s="264" t="s">
        <v>167</v>
      </c>
      <c r="D34" s="224"/>
      <c r="E34" s="229">
        <v>-18.424800000000001</v>
      </c>
      <c r="F34" s="232"/>
      <c r="G34" s="232"/>
      <c r="H34" s="232"/>
      <c r="I34" s="232"/>
      <c r="J34" s="232"/>
      <c r="K34" s="232"/>
      <c r="L34" s="232"/>
      <c r="M34" s="232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136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33.75" outlineLevel="1" x14ac:dyDescent="0.2">
      <c r="A35" s="213">
        <v>10</v>
      </c>
      <c r="B35" s="219" t="s">
        <v>168</v>
      </c>
      <c r="C35" s="263" t="s">
        <v>169</v>
      </c>
      <c r="D35" s="221" t="s">
        <v>133</v>
      </c>
      <c r="E35" s="228">
        <v>173.97970000000001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12</v>
      </c>
      <c r="M35" s="232">
        <f>G35*(1+L35/100)</f>
        <v>0</v>
      </c>
      <c r="N35" s="222">
        <v>3.6700000000000001E-3</v>
      </c>
      <c r="O35" s="222">
        <f>ROUND(E35*N35,5)</f>
        <v>0.63851000000000002</v>
      </c>
      <c r="P35" s="222">
        <v>0</v>
      </c>
      <c r="Q35" s="222">
        <f>ROUND(E35*P35,5)</f>
        <v>0</v>
      </c>
      <c r="R35" s="222"/>
      <c r="S35" s="222"/>
      <c r="T35" s="223">
        <v>0.36199999999999999</v>
      </c>
      <c r="U35" s="222">
        <f>ROUND(E35*T35,2)</f>
        <v>62.98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134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19"/>
      <c r="C36" s="264" t="s">
        <v>170</v>
      </c>
      <c r="D36" s="224"/>
      <c r="E36" s="229">
        <v>44.174999999999997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136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19"/>
      <c r="C37" s="264" t="s">
        <v>171</v>
      </c>
      <c r="D37" s="224"/>
      <c r="E37" s="229">
        <v>9.85</v>
      </c>
      <c r="F37" s="232"/>
      <c r="G37" s="232"/>
      <c r="H37" s="232"/>
      <c r="I37" s="232"/>
      <c r="J37" s="232"/>
      <c r="K37" s="232"/>
      <c r="L37" s="232"/>
      <c r="M37" s="232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136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19"/>
      <c r="C38" s="264" t="s">
        <v>172</v>
      </c>
      <c r="D38" s="224"/>
      <c r="E38" s="229">
        <v>20.350000000000001</v>
      </c>
      <c r="F38" s="232"/>
      <c r="G38" s="232"/>
      <c r="H38" s="232"/>
      <c r="I38" s="232"/>
      <c r="J38" s="232"/>
      <c r="K38" s="232"/>
      <c r="L38" s="232"/>
      <c r="M38" s="232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136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19"/>
      <c r="C39" s="264" t="s">
        <v>173</v>
      </c>
      <c r="D39" s="224"/>
      <c r="E39" s="229">
        <v>25.45</v>
      </c>
      <c r="F39" s="232"/>
      <c r="G39" s="232"/>
      <c r="H39" s="232"/>
      <c r="I39" s="232"/>
      <c r="J39" s="232"/>
      <c r="K39" s="232"/>
      <c r="L39" s="232"/>
      <c r="M39" s="232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136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19"/>
      <c r="C40" s="264" t="s">
        <v>174</v>
      </c>
      <c r="D40" s="224"/>
      <c r="E40" s="229">
        <v>34.487499999999997</v>
      </c>
      <c r="F40" s="232"/>
      <c r="G40" s="232"/>
      <c r="H40" s="232"/>
      <c r="I40" s="232"/>
      <c r="J40" s="232"/>
      <c r="K40" s="232"/>
      <c r="L40" s="232"/>
      <c r="M40" s="232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136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19"/>
      <c r="C41" s="264" t="s">
        <v>175</v>
      </c>
      <c r="D41" s="224"/>
      <c r="E41" s="229">
        <v>36.799999999999997</v>
      </c>
      <c r="F41" s="232"/>
      <c r="G41" s="232"/>
      <c r="H41" s="232"/>
      <c r="I41" s="232"/>
      <c r="J41" s="232"/>
      <c r="K41" s="232"/>
      <c r="L41" s="232"/>
      <c r="M41" s="232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136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19"/>
      <c r="C42" s="264" t="s">
        <v>176</v>
      </c>
      <c r="D42" s="224"/>
      <c r="E42" s="229">
        <v>31.6</v>
      </c>
      <c r="F42" s="232"/>
      <c r="G42" s="232"/>
      <c r="H42" s="232"/>
      <c r="I42" s="232"/>
      <c r="J42" s="232"/>
      <c r="K42" s="232"/>
      <c r="L42" s="232"/>
      <c r="M42" s="232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136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/>
      <c r="B43" s="219"/>
      <c r="C43" s="264" t="s">
        <v>177</v>
      </c>
      <c r="D43" s="224"/>
      <c r="E43" s="229"/>
      <c r="F43" s="232"/>
      <c r="G43" s="232"/>
      <c r="H43" s="232"/>
      <c r="I43" s="232"/>
      <c r="J43" s="232"/>
      <c r="K43" s="232"/>
      <c r="L43" s="232"/>
      <c r="M43" s="232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136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/>
      <c r="B44" s="219"/>
      <c r="C44" s="264" t="s">
        <v>178</v>
      </c>
      <c r="D44" s="224"/>
      <c r="E44" s="229">
        <v>-17.172000000000001</v>
      </c>
      <c r="F44" s="232"/>
      <c r="G44" s="232"/>
      <c r="H44" s="232"/>
      <c r="I44" s="232"/>
      <c r="J44" s="232"/>
      <c r="K44" s="232"/>
      <c r="L44" s="232"/>
      <c r="M44" s="232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136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19"/>
      <c r="C45" s="264" t="s">
        <v>167</v>
      </c>
      <c r="D45" s="224"/>
      <c r="E45" s="229">
        <v>-18.424800000000001</v>
      </c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136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19"/>
      <c r="C46" s="264" t="s">
        <v>179</v>
      </c>
      <c r="D46" s="224"/>
      <c r="E46" s="229"/>
      <c r="F46" s="232"/>
      <c r="G46" s="232"/>
      <c r="H46" s="232"/>
      <c r="I46" s="232"/>
      <c r="J46" s="232"/>
      <c r="K46" s="232"/>
      <c r="L46" s="232"/>
      <c r="M46" s="232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136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19"/>
      <c r="C47" s="264" t="s">
        <v>180</v>
      </c>
      <c r="D47" s="224"/>
      <c r="E47" s="229">
        <v>5.5919999999999996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136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/>
      <c r="B48" s="219"/>
      <c r="C48" s="264" t="s">
        <v>181</v>
      </c>
      <c r="D48" s="224"/>
      <c r="E48" s="229">
        <v>1.272</v>
      </c>
      <c r="F48" s="232"/>
      <c r="G48" s="232"/>
      <c r="H48" s="232"/>
      <c r="I48" s="232"/>
      <c r="J48" s="232"/>
      <c r="K48" s="232"/>
      <c r="L48" s="232"/>
      <c r="M48" s="232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136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13">
        <v>11</v>
      </c>
      <c r="B49" s="219" t="s">
        <v>182</v>
      </c>
      <c r="C49" s="263" t="s">
        <v>183</v>
      </c>
      <c r="D49" s="221" t="s">
        <v>133</v>
      </c>
      <c r="E49" s="228">
        <v>143.77969999999999</v>
      </c>
      <c r="F49" s="231">
        <f>H49+J49</f>
        <v>0</v>
      </c>
      <c r="G49" s="232">
        <f>ROUND(E49*F49,2)</f>
        <v>0</v>
      </c>
      <c r="H49" s="232"/>
      <c r="I49" s="232">
        <f>ROUND(E49*H49,2)</f>
        <v>0</v>
      </c>
      <c r="J49" s="232"/>
      <c r="K49" s="232">
        <f>ROUND(E49*J49,2)</f>
        <v>0</v>
      </c>
      <c r="L49" s="232">
        <v>12</v>
      </c>
      <c r="M49" s="232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0.54</v>
      </c>
      <c r="U49" s="222">
        <f>ROUND(E49*T49,2)</f>
        <v>77.64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134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19"/>
      <c r="C50" s="264" t="s">
        <v>170</v>
      </c>
      <c r="D50" s="224"/>
      <c r="E50" s="229">
        <v>44.174999999999997</v>
      </c>
      <c r="F50" s="232"/>
      <c r="G50" s="232"/>
      <c r="H50" s="232"/>
      <c r="I50" s="232"/>
      <c r="J50" s="232"/>
      <c r="K50" s="232"/>
      <c r="L50" s="232"/>
      <c r="M50" s="232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136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19"/>
      <c r="C51" s="264" t="s">
        <v>184</v>
      </c>
      <c r="D51" s="224"/>
      <c r="E51" s="229"/>
      <c r="F51" s="232"/>
      <c r="G51" s="232"/>
      <c r="H51" s="232"/>
      <c r="I51" s="232"/>
      <c r="J51" s="232"/>
      <c r="K51" s="232"/>
      <c r="L51" s="232"/>
      <c r="M51" s="232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136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/>
      <c r="B52" s="219"/>
      <c r="C52" s="264" t="s">
        <v>173</v>
      </c>
      <c r="D52" s="224"/>
      <c r="E52" s="229">
        <v>25.45</v>
      </c>
      <c r="F52" s="232"/>
      <c r="G52" s="232"/>
      <c r="H52" s="232"/>
      <c r="I52" s="232"/>
      <c r="J52" s="232"/>
      <c r="K52" s="232"/>
      <c r="L52" s="232"/>
      <c r="M52" s="232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136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19"/>
      <c r="C53" s="264" t="s">
        <v>174</v>
      </c>
      <c r="D53" s="224"/>
      <c r="E53" s="229">
        <v>34.487499999999997</v>
      </c>
      <c r="F53" s="232"/>
      <c r="G53" s="232"/>
      <c r="H53" s="232"/>
      <c r="I53" s="232"/>
      <c r="J53" s="232"/>
      <c r="K53" s="232"/>
      <c r="L53" s="232"/>
      <c r="M53" s="232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136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19"/>
      <c r="C54" s="264" t="s">
        <v>175</v>
      </c>
      <c r="D54" s="224"/>
      <c r="E54" s="229">
        <v>36.799999999999997</v>
      </c>
      <c r="F54" s="232"/>
      <c r="G54" s="232"/>
      <c r="H54" s="232"/>
      <c r="I54" s="232"/>
      <c r="J54" s="232"/>
      <c r="K54" s="232"/>
      <c r="L54" s="232"/>
      <c r="M54" s="232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136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19"/>
      <c r="C55" s="264" t="s">
        <v>176</v>
      </c>
      <c r="D55" s="224"/>
      <c r="E55" s="229">
        <v>31.6</v>
      </c>
      <c r="F55" s="232"/>
      <c r="G55" s="232"/>
      <c r="H55" s="232"/>
      <c r="I55" s="232"/>
      <c r="J55" s="232"/>
      <c r="K55" s="232"/>
      <c r="L55" s="232"/>
      <c r="M55" s="232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136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19"/>
      <c r="C56" s="264" t="s">
        <v>177</v>
      </c>
      <c r="D56" s="224"/>
      <c r="E56" s="229"/>
      <c r="F56" s="232"/>
      <c r="G56" s="232"/>
      <c r="H56" s="232"/>
      <c r="I56" s="232"/>
      <c r="J56" s="232"/>
      <c r="K56" s="232"/>
      <c r="L56" s="232"/>
      <c r="M56" s="232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136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19"/>
      <c r="C57" s="264" t="s">
        <v>178</v>
      </c>
      <c r="D57" s="224"/>
      <c r="E57" s="229">
        <v>-17.172000000000001</v>
      </c>
      <c r="F57" s="232"/>
      <c r="G57" s="232"/>
      <c r="H57" s="232"/>
      <c r="I57" s="232"/>
      <c r="J57" s="232"/>
      <c r="K57" s="232"/>
      <c r="L57" s="232"/>
      <c r="M57" s="232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136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19"/>
      <c r="C58" s="264" t="s">
        <v>167</v>
      </c>
      <c r="D58" s="224"/>
      <c r="E58" s="229">
        <v>-18.424800000000001</v>
      </c>
      <c r="F58" s="232"/>
      <c r="G58" s="232"/>
      <c r="H58" s="232"/>
      <c r="I58" s="232"/>
      <c r="J58" s="232"/>
      <c r="K58" s="232"/>
      <c r="L58" s="232"/>
      <c r="M58" s="232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136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/>
      <c r="B59" s="219"/>
      <c r="C59" s="264" t="s">
        <v>179</v>
      </c>
      <c r="D59" s="224"/>
      <c r="E59" s="229"/>
      <c r="F59" s="232"/>
      <c r="G59" s="232"/>
      <c r="H59" s="232"/>
      <c r="I59" s="232"/>
      <c r="J59" s="232"/>
      <c r="K59" s="232"/>
      <c r="L59" s="232"/>
      <c r="M59" s="232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136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/>
      <c r="B60" s="219"/>
      <c r="C60" s="264" t="s">
        <v>180</v>
      </c>
      <c r="D60" s="224"/>
      <c r="E60" s="229">
        <v>5.5919999999999996</v>
      </c>
      <c r="F60" s="232"/>
      <c r="G60" s="232"/>
      <c r="H60" s="232"/>
      <c r="I60" s="232"/>
      <c r="J60" s="232"/>
      <c r="K60" s="232"/>
      <c r="L60" s="232"/>
      <c r="M60" s="232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136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/>
      <c r="B61" s="219"/>
      <c r="C61" s="264" t="s">
        <v>181</v>
      </c>
      <c r="D61" s="224"/>
      <c r="E61" s="229">
        <v>1.272</v>
      </c>
      <c r="F61" s="232"/>
      <c r="G61" s="232"/>
      <c r="H61" s="232"/>
      <c r="I61" s="232"/>
      <c r="J61" s="232"/>
      <c r="K61" s="232"/>
      <c r="L61" s="232"/>
      <c r="M61" s="232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136</v>
      </c>
      <c r="AF61" s="212">
        <v>0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12</v>
      </c>
      <c r="B62" s="219" t="s">
        <v>185</v>
      </c>
      <c r="C62" s="263" t="s">
        <v>186</v>
      </c>
      <c r="D62" s="221" t="s">
        <v>133</v>
      </c>
      <c r="E62" s="228">
        <v>143.77969999999999</v>
      </c>
      <c r="F62" s="231">
        <f>H62+J62</f>
        <v>0</v>
      </c>
      <c r="G62" s="232">
        <f>ROUND(E62*F62,2)</f>
        <v>0</v>
      </c>
      <c r="H62" s="232"/>
      <c r="I62" s="232">
        <f>ROUND(E62*H62,2)</f>
        <v>0</v>
      </c>
      <c r="J62" s="232"/>
      <c r="K62" s="232">
        <f>ROUND(E62*J62,2)</f>
        <v>0</v>
      </c>
      <c r="L62" s="232">
        <v>12</v>
      </c>
      <c r="M62" s="232">
        <f>G62*(1+L62/100)</f>
        <v>0</v>
      </c>
      <c r="N62" s="222">
        <v>3.2000000000000003E-4</v>
      </c>
      <c r="O62" s="222">
        <f>ROUND(E62*N62,5)</f>
        <v>4.6010000000000002E-2</v>
      </c>
      <c r="P62" s="222">
        <v>0</v>
      </c>
      <c r="Q62" s="222">
        <f>ROUND(E62*P62,5)</f>
        <v>0</v>
      </c>
      <c r="R62" s="222"/>
      <c r="S62" s="222"/>
      <c r="T62" s="223">
        <v>7.0000000000000007E-2</v>
      </c>
      <c r="U62" s="222">
        <f>ROUND(E62*T62,2)</f>
        <v>10.06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134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13</v>
      </c>
      <c r="B63" s="219" t="s">
        <v>187</v>
      </c>
      <c r="C63" s="263" t="s">
        <v>188</v>
      </c>
      <c r="D63" s="221" t="s">
        <v>189</v>
      </c>
      <c r="E63" s="228">
        <v>56.82</v>
      </c>
      <c r="F63" s="231">
        <f>H63+J63</f>
        <v>0</v>
      </c>
      <c r="G63" s="232">
        <f>ROUND(E63*F63,2)</f>
        <v>0</v>
      </c>
      <c r="H63" s="232"/>
      <c r="I63" s="232">
        <f>ROUND(E63*H63,2)</f>
        <v>0</v>
      </c>
      <c r="J63" s="232"/>
      <c r="K63" s="232">
        <f>ROUND(E63*J63,2)</f>
        <v>0</v>
      </c>
      <c r="L63" s="232">
        <v>12</v>
      </c>
      <c r="M63" s="232">
        <f>G63*(1+L63/100)</f>
        <v>0</v>
      </c>
      <c r="N63" s="222">
        <v>1.6000000000000001E-4</v>
      </c>
      <c r="O63" s="222">
        <f>ROUND(E63*N63,5)</f>
        <v>9.0900000000000009E-3</v>
      </c>
      <c r="P63" s="222">
        <v>0</v>
      </c>
      <c r="Q63" s="222">
        <f>ROUND(E63*P63,5)</f>
        <v>0</v>
      </c>
      <c r="R63" s="222"/>
      <c r="S63" s="222"/>
      <c r="T63" s="223">
        <v>0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134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/>
      <c r="B64" s="219"/>
      <c r="C64" s="264" t="s">
        <v>190</v>
      </c>
      <c r="D64" s="224"/>
      <c r="E64" s="229">
        <v>22.5</v>
      </c>
      <c r="F64" s="232"/>
      <c r="G64" s="232"/>
      <c r="H64" s="232"/>
      <c r="I64" s="232"/>
      <c r="J64" s="232"/>
      <c r="K64" s="232"/>
      <c r="L64" s="232"/>
      <c r="M64" s="232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136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19"/>
      <c r="C65" s="264" t="s">
        <v>184</v>
      </c>
      <c r="D65" s="224"/>
      <c r="E65" s="229"/>
      <c r="F65" s="232"/>
      <c r="G65" s="232"/>
      <c r="H65" s="232"/>
      <c r="I65" s="232"/>
      <c r="J65" s="232"/>
      <c r="K65" s="232"/>
      <c r="L65" s="232"/>
      <c r="M65" s="232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136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/>
      <c r="B66" s="219"/>
      <c r="C66" s="264" t="s">
        <v>191</v>
      </c>
      <c r="D66" s="224"/>
      <c r="E66" s="229">
        <v>27.96</v>
      </c>
      <c r="F66" s="232"/>
      <c r="G66" s="232"/>
      <c r="H66" s="232"/>
      <c r="I66" s="232"/>
      <c r="J66" s="232"/>
      <c r="K66" s="232"/>
      <c r="L66" s="232"/>
      <c r="M66" s="232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136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19"/>
      <c r="C67" s="264" t="s">
        <v>192</v>
      </c>
      <c r="D67" s="224"/>
      <c r="E67" s="229">
        <v>6.36</v>
      </c>
      <c r="F67" s="232"/>
      <c r="G67" s="232"/>
      <c r="H67" s="232"/>
      <c r="I67" s="232"/>
      <c r="J67" s="232"/>
      <c r="K67" s="232"/>
      <c r="L67" s="232"/>
      <c r="M67" s="232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136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14</v>
      </c>
      <c r="B68" s="219" t="s">
        <v>193</v>
      </c>
      <c r="C68" s="263" t="s">
        <v>194</v>
      </c>
      <c r="D68" s="221" t="s">
        <v>195</v>
      </c>
      <c r="E68" s="228">
        <v>1</v>
      </c>
      <c r="F68" s="231">
        <f>H68+J68</f>
        <v>0</v>
      </c>
      <c r="G68" s="232">
        <f>ROUND(E68*F68,2)</f>
        <v>0</v>
      </c>
      <c r="H68" s="232"/>
      <c r="I68" s="232">
        <f>ROUND(E68*H68,2)</f>
        <v>0</v>
      </c>
      <c r="J68" s="232"/>
      <c r="K68" s="232">
        <f>ROUND(E68*J68,2)</f>
        <v>0</v>
      </c>
      <c r="L68" s="232">
        <v>12</v>
      </c>
      <c r="M68" s="232">
        <f>G68*(1+L68/100)</f>
        <v>0</v>
      </c>
      <c r="N68" s="222">
        <v>4.0000000000000003E-5</v>
      </c>
      <c r="O68" s="222">
        <f>ROUND(E68*N68,5)</f>
        <v>4.0000000000000003E-5</v>
      </c>
      <c r="P68" s="222">
        <v>0</v>
      </c>
      <c r="Q68" s="222">
        <f>ROUND(E68*P68,5)</f>
        <v>0</v>
      </c>
      <c r="R68" s="222"/>
      <c r="S68" s="222"/>
      <c r="T68" s="223">
        <v>7.8E-2</v>
      </c>
      <c r="U68" s="222">
        <f>ROUND(E68*T68,2)</f>
        <v>0.08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134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14" t="s">
        <v>129</v>
      </c>
      <c r="B69" s="220" t="s">
        <v>68</v>
      </c>
      <c r="C69" s="265" t="s">
        <v>69</v>
      </c>
      <c r="D69" s="225"/>
      <c r="E69" s="230"/>
      <c r="F69" s="233"/>
      <c r="G69" s="233">
        <f>SUMIF(AE70:AE71,"&lt;&gt;NOR",G70:G71)</f>
        <v>0</v>
      </c>
      <c r="H69" s="233"/>
      <c r="I69" s="233">
        <f>SUM(I70:I71)</f>
        <v>0</v>
      </c>
      <c r="J69" s="233"/>
      <c r="K69" s="233">
        <f>SUM(K70:K71)</f>
        <v>0</v>
      </c>
      <c r="L69" s="233"/>
      <c r="M69" s="233">
        <f>SUM(M70:M71)</f>
        <v>0</v>
      </c>
      <c r="N69" s="226"/>
      <c r="O69" s="226">
        <f>SUM(O70:O71)</f>
        <v>1.1206499999999999</v>
      </c>
      <c r="P69" s="226"/>
      <c r="Q69" s="226">
        <f>SUM(Q70:Q71)</f>
        <v>0</v>
      </c>
      <c r="R69" s="226"/>
      <c r="S69" s="226"/>
      <c r="T69" s="227"/>
      <c r="U69" s="226">
        <f>SUM(U70:U71)</f>
        <v>25.55</v>
      </c>
      <c r="AE69" t="s">
        <v>130</v>
      </c>
    </row>
    <row r="70" spans="1:60" ht="22.5" outlineLevel="1" x14ac:dyDescent="0.2">
      <c r="A70" s="213">
        <v>15</v>
      </c>
      <c r="B70" s="219" t="s">
        <v>196</v>
      </c>
      <c r="C70" s="263" t="s">
        <v>197</v>
      </c>
      <c r="D70" s="221" t="s">
        <v>133</v>
      </c>
      <c r="E70" s="228">
        <v>61.88</v>
      </c>
      <c r="F70" s="231">
        <f>H70+J70</f>
        <v>0</v>
      </c>
      <c r="G70" s="232">
        <f>ROUND(E70*F70,2)</f>
        <v>0</v>
      </c>
      <c r="H70" s="232"/>
      <c r="I70" s="232">
        <f>ROUND(E70*H70,2)</f>
        <v>0</v>
      </c>
      <c r="J70" s="232"/>
      <c r="K70" s="232">
        <f>ROUND(E70*J70,2)</f>
        <v>0</v>
      </c>
      <c r="L70" s="232">
        <v>12</v>
      </c>
      <c r="M70" s="232">
        <f>G70*(1+L70/100)</f>
        <v>0</v>
      </c>
      <c r="N70" s="222">
        <v>1.8110000000000001E-2</v>
      </c>
      <c r="O70" s="222">
        <f>ROUND(E70*N70,5)</f>
        <v>1.1206499999999999</v>
      </c>
      <c r="P70" s="222">
        <v>0</v>
      </c>
      <c r="Q70" s="222">
        <f>ROUND(E70*P70,5)</f>
        <v>0</v>
      </c>
      <c r="R70" s="222"/>
      <c r="S70" s="222"/>
      <c r="T70" s="223">
        <v>0.41291</v>
      </c>
      <c r="U70" s="222">
        <f>ROUND(E70*T70,2)</f>
        <v>25.55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134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19"/>
      <c r="C71" s="264" t="s">
        <v>198</v>
      </c>
      <c r="D71" s="224"/>
      <c r="E71" s="229">
        <v>61.88</v>
      </c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136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14" t="s">
        <v>129</v>
      </c>
      <c r="B72" s="220" t="s">
        <v>70</v>
      </c>
      <c r="C72" s="265" t="s">
        <v>71</v>
      </c>
      <c r="D72" s="225"/>
      <c r="E72" s="230"/>
      <c r="F72" s="233"/>
      <c r="G72" s="233">
        <f>SUMIF(AE73:AE75,"&lt;&gt;NOR",G73:G75)</f>
        <v>0</v>
      </c>
      <c r="H72" s="233"/>
      <c r="I72" s="233">
        <f>SUM(I73:I75)</f>
        <v>0</v>
      </c>
      <c r="J72" s="233"/>
      <c r="K72" s="233">
        <f>SUM(K73:K75)</f>
        <v>0</v>
      </c>
      <c r="L72" s="233"/>
      <c r="M72" s="233">
        <f>SUM(M73:M75)</f>
        <v>0</v>
      </c>
      <c r="N72" s="226"/>
      <c r="O72" s="226">
        <f>SUM(O73:O75)</f>
        <v>0.15665000000000001</v>
      </c>
      <c r="P72" s="226"/>
      <c r="Q72" s="226">
        <f>SUM(Q73:Q75)</f>
        <v>0</v>
      </c>
      <c r="R72" s="226"/>
      <c r="S72" s="226"/>
      <c r="T72" s="227"/>
      <c r="U72" s="226">
        <f>SUM(U73:U75)</f>
        <v>9.3000000000000007</v>
      </c>
      <c r="AE72" t="s">
        <v>130</v>
      </c>
    </row>
    <row r="73" spans="1:60" ht="22.5" outlineLevel="1" x14ac:dyDescent="0.2">
      <c r="A73" s="213">
        <v>16</v>
      </c>
      <c r="B73" s="219" t="s">
        <v>199</v>
      </c>
      <c r="C73" s="263" t="s">
        <v>200</v>
      </c>
      <c r="D73" s="221" t="s">
        <v>152</v>
      </c>
      <c r="E73" s="228">
        <v>1</v>
      </c>
      <c r="F73" s="231">
        <f>H73+J73</f>
        <v>0</v>
      </c>
      <c r="G73" s="232">
        <f>ROUND(E73*F73,2)</f>
        <v>0</v>
      </c>
      <c r="H73" s="232"/>
      <c r="I73" s="232">
        <f>ROUND(E73*H73,2)</f>
        <v>0</v>
      </c>
      <c r="J73" s="232"/>
      <c r="K73" s="232">
        <f>ROUND(E73*J73,2)</f>
        <v>0</v>
      </c>
      <c r="L73" s="232">
        <v>12</v>
      </c>
      <c r="M73" s="232">
        <f>G73*(1+L73/100)</f>
        <v>0</v>
      </c>
      <c r="N73" s="222">
        <v>3.0970000000000001E-2</v>
      </c>
      <c r="O73" s="222">
        <f>ROUND(E73*N73,5)</f>
        <v>3.0970000000000001E-2</v>
      </c>
      <c r="P73" s="222">
        <v>0</v>
      </c>
      <c r="Q73" s="222">
        <f>ROUND(E73*P73,5)</f>
        <v>0</v>
      </c>
      <c r="R73" s="222"/>
      <c r="S73" s="222"/>
      <c r="T73" s="223">
        <v>1.86</v>
      </c>
      <c r="U73" s="222">
        <f>ROUND(E73*T73,2)</f>
        <v>1.86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134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13">
        <v>17</v>
      </c>
      <c r="B74" s="219" t="s">
        <v>201</v>
      </c>
      <c r="C74" s="263" t="s">
        <v>202</v>
      </c>
      <c r="D74" s="221" t="s">
        <v>152</v>
      </c>
      <c r="E74" s="228">
        <v>1</v>
      </c>
      <c r="F74" s="231">
        <f>H74+J74</f>
        <v>0</v>
      </c>
      <c r="G74" s="232">
        <f>ROUND(E74*F74,2)</f>
        <v>0</v>
      </c>
      <c r="H74" s="232"/>
      <c r="I74" s="232">
        <f>ROUND(E74*H74,2)</f>
        <v>0</v>
      </c>
      <c r="J74" s="232"/>
      <c r="K74" s="232">
        <f>ROUND(E74*J74,2)</f>
        <v>0</v>
      </c>
      <c r="L74" s="232">
        <v>12</v>
      </c>
      <c r="M74" s="232">
        <f>G74*(1+L74/100)</f>
        <v>0</v>
      </c>
      <c r="N74" s="222">
        <v>3.1269999999999999E-2</v>
      </c>
      <c r="O74" s="222">
        <f>ROUND(E74*N74,5)</f>
        <v>3.1269999999999999E-2</v>
      </c>
      <c r="P74" s="222">
        <v>0</v>
      </c>
      <c r="Q74" s="222">
        <f>ROUND(E74*P74,5)</f>
        <v>0</v>
      </c>
      <c r="R74" s="222"/>
      <c r="S74" s="222"/>
      <c r="T74" s="223">
        <v>1.86</v>
      </c>
      <c r="U74" s="222">
        <f>ROUND(E74*T74,2)</f>
        <v>1.86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134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13">
        <v>18</v>
      </c>
      <c r="B75" s="219" t="s">
        <v>203</v>
      </c>
      <c r="C75" s="263" t="s">
        <v>204</v>
      </c>
      <c r="D75" s="221" t="s">
        <v>152</v>
      </c>
      <c r="E75" s="228">
        <v>3</v>
      </c>
      <c r="F75" s="231">
        <f>H75+J75</f>
        <v>0</v>
      </c>
      <c r="G75" s="232">
        <f>ROUND(E75*F75,2)</f>
        <v>0</v>
      </c>
      <c r="H75" s="232"/>
      <c r="I75" s="232">
        <f>ROUND(E75*H75,2)</f>
        <v>0</v>
      </c>
      <c r="J75" s="232"/>
      <c r="K75" s="232">
        <f>ROUND(E75*J75,2)</f>
        <v>0</v>
      </c>
      <c r="L75" s="232">
        <v>12</v>
      </c>
      <c r="M75" s="232">
        <f>G75*(1+L75/100)</f>
        <v>0</v>
      </c>
      <c r="N75" s="222">
        <v>3.1469999999999998E-2</v>
      </c>
      <c r="O75" s="222">
        <f>ROUND(E75*N75,5)</f>
        <v>9.4409999999999994E-2</v>
      </c>
      <c r="P75" s="222">
        <v>0</v>
      </c>
      <c r="Q75" s="222">
        <f>ROUND(E75*P75,5)</f>
        <v>0</v>
      </c>
      <c r="R75" s="222"/>
      <c r="S75" s="222"/>
      <c r="T75" s="223">
        <v>1.86</v>
      </c>
      <c r="U75" s="222">
        <f>ROUND(E75*T75,2)</f>
        <v>5.58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134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14" t="s">
        <v>129</v>
      </c>
      <c r="B76" s="220" t="s">
        <v>72</v>
      </c>
      <c r="C76" s="265" t="s">
        <v>73</v>
      </c>
      <c r="D76" s="225"/>
      <c r="E76" s="230"/>
      <c r="F76" s="233"/>
      <c r="G76" s="233">
        <f>SUMIF(AE77:AE80,"&lt;&gt;NOR",G77:G80)</f>
        <v>0</v>
      </c>
      <c r="H76" s="233"/>
      <c r="I76" s="233">
        <f>SUM(I77:I80)</f>
        <v>0</v>
      </c>
      <c r="J76" s="233"/>
      <c r="K76" s="233">
        <f>SUM(K77:K80)</f>
        <v>0</v>
      </c>
      <c r="L76" s="233"/>
      <c r="M76" s="233">
        <f>SUM(M77:M80)</f>
        <v>0</v>
      </c>
      <c r="N76" s="226"/>
      <c r="O76" s="226">
        <f>SUM(O77:O80)</f>
        <v>1.6379999999999999E-2</v>
      </c>
      <c r="P76" s="226"/>
      <c r="Q76" s="226">
        <f>SUM(Q77:Q80)</f>
        <v>0</v>
      </c>
      <c r="R76" s="226"/>
      <c r="S76" s="226"/>
      <c r="T76" s="227"/>
      <c r="U76" s="226">
        <f>SUM(U77:U80)</f>
        <v>0.56999999999999995</v>
      </c>
      <c r="AE76" t="s">
        <v>130</v>
      </c>
    </row>
    <row r="77" spans="1:60" outlineLevel="1" x14ac:dyDescent="0.2">
      <c r="A77" s="213">
        <v>19</v>
      </c>
      <c r="B77" s="219" t="s">
        <v>205</v>
      </c>
      <c r="C77" s="263" t="s">
        <v>206</v>
      </c>
      <c r="D77" s="221" t="s">
        <v>152</v>
      </c>
      <c r="E77" s="228">
        <v>1</v>
      </c>
      <c r="F77" s="231">
        <f>H77+J77</f>
        <v>0</v>
      </c>
      <c r="G77" s="232">
        <f>ROUND(E77*F77,2)</f>
        <v>0</v>
      </c>
      <c r="H77" s="232"/>
      <c r="I77" s="232">
        <f>ROUND(E77*H77,2)</f>
        <v>0</v>
      </c>
      <c r="J77" s="232"/>
      <c r="K77" s="232">
        <f>ROUND(E77*J77,2)</f>
        <v>0</v>
      </c>
      <c r="L77" s="232">
        <v>12</v>
      </c>
      <c r="M77" s="232">
        <f>G77*(1+L77/100)</f>
        <v>0</v>
      </c>
      <c r="N77" s="222">
        <v>1.6379999999999999E-2</v>
      </c>
      <c r="O77" s="222">
        <f>ROUND(E77*N77,5)</f>
        <v>1.6379999999999999E-2</v>
      </c>
      <c r="P77" s="222">
        <v>0</v>
      </c>
      <c r="Q77" s="222">
        <f>ROUND(E77*P77,5)</f>
        <v>0</v>
      </c>
      <c r="R77" s="222"/>
      <c r="S77" s="222"/>
      <c r="T77" s="223">
        <v>0.56999999999999995</v>
      </c>
      <c r="U77" s="222">
        <f>ROUND(E77*T77,2)</f>
        <v>0.56999999999999995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134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/>
      <c r="B78" s="219"/>
      <c r="C78" s="264" t="s">
        <v>207</v>
      </c>
      <c r="D78" s="224"/>
      <c r="E78" s="229"/>
      <c r="F78" s="232"/>
      <c r="G78" s="232"/>
      <c r="H78" s="232"/>
      <c r="I78" s="232"/>
      <c r="J78" s="232"/>
      <c r="K78" s="232"/>
      <c r="L78" s="232"/>
      <c r="M78" s="232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136</v>
      </c>
      <c r="AF78" s="212">
        <v>0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19"/>
      <c r="C79" s="264" t="s">
        <v>208</v>
      </c>
      <c r="D79" s="224"/>
      <c r="E79" s="229">
        <v>1</v>
      </c>
      <c r="F79" s="232"/>
      <c r="G79" s="232"/>
      <c r="H79" s="232"/>
      <c r="I79" s="232"/>
      <c r="J79" s="232"/>
      <c r="K79" s="232"/>
      <c r="L79" s="232"/>
      <c r="M79" s="232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136</v>
      </c>
      <c r="AF79" s="212">
        <v>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20</v>
      </c>
      <c r="B80" s="219" t="s">
        <v>209</v>
      </c>
      <c r="C80" s="263" t="s">
        <v>210</v>
      </c>
      <c r="D80" s="221" t="s">
        <v>211</v>
      </c>
      <c r="E80" s="228">
        <v>1</v>
      </c>
      <c r="F80" s="231">
        <f>H80+J80</f>
        <v>0</v>
      </c>
      <c r="G80" s="232">
        <f>ROUND(E80*F80,2)</f>
        <v>0</v>
      </c>
      <c r="H80" s="232"/>
      <c r="I80" s="232">
        <f>ROUND(E80*H80,2)</f>
        <v>0</v>
      </c>
      <c r="J80" s="232"/>
      <c r="K80" s="232">
        <f>ROUND(E80*J80,2)</f>
        <v>0</v>
      </c>
      <c r="L80" s="232">
        <v>12</v>
      </c>
      <c r="M80" s="232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0</v>
      </c>
      <c r="U80" s="222">
        <f>ROUND(E80*T80,2)</f>
        <v>0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134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">
      <c r="A81" s="214" t="s">
        <v>129</v>
      </c>
      <c r="B81" s="220" t="s">
        <v>74</v>
      </c>
      <c r="C81" s="265" t="s">
        <v>75</v>
      </c>
      <c r="D81" s="225"/>
      <c r="E81" s="230"/>
      <c r="F81" s="233"/>
      <c r="G81" s="233">
        <f>SUMIF(AE82:AE137,"&lt;&gt;NOR",G82:G137)</f>
        <v>0</v>
      </c>
      <c r="H81" s="233"/>
      <c r="I81" s="233">
        <f>SUM(I82:I137)</f>
        <v>0</v>
      </c>
      <c r="J81" s="233"/>
      <c r="K81" s="233">
        <f>SUM(K82:K137)</f>
        <v>0</v>
      </c>
      <c r="L81" s="233"/>
      <c r="M81" s="233">
        <f>SUM(M82:M137)</f>
        <v>0</v>
      </c>
      <c r="N81" s="226"/>
      <c r="O81" s="226">
        <f>SUM(O82:O137)</f>
        <v>7.8399999999999997E-3</v>
      </c>
      <c r="P81" s="226"/>
      <c r="Q81" s="226">
        <f>SUM(Q82:Q137)</f>
        <v>3.5924999999999998</v>
      </c>
      <c r="R81" s="226"/>
      <c r="S81" s="226"/>
      <c r="T81" s="227"/>
      <c r="U81" s="226">
        <f>SUM(U82:U137)</f>
        <v>89.330000000000013</v>
      </c>
      <c r="AE81" t="s">
        <v>130</v>
      </c>
    </row>
    <row r="82" spans="1:60" outlineLevel="1" x14ac:dyDescent="0.2">
      <c r="A82" s="213">
        <v>21</v>
      </c>
      <c r="B82" s="219" t="s">
        <v>212</v>
      </c>
      <c r="C82" s="263" t="s">
        <v>213</v>
      </c>
      <c r="D82" s="221" t="s">
        <v>152</v>
      </c>
      <c r="E82" s="228">
        <v>1</v>
      </c>
      <c r="F82" s="231">
        <f>H82+J82</f>
        <v>0</v>
      </c>
      <c r="G82" s="232">
        <f>ROUND(E82*F82,2)</f>
        <v>0</v>
      </c>
      <c r="H82" s="232"/>
      <c r="I82" s="232">
        <f>ROUND(E82*H82,2)</f>
        <v>0</v>
      </c>
      <c r="J82" s="232"/>
      <c r="K82" s="232">
        <f>ROUND(E82*J82,2)</f>
        <v>0</v>
      </c>
      <c r="L82" s="232">
        <v>12</v>
      </c>
      <c r="M82" s="232">
        <f>G82*(1+L82/100)</f>
        <v>0</v>
      </c>
      <c r="N82" s="222">
        <v>0</v>
      </c>
      <c r="O82" s="222">
        <f>ROUND(E82*N82,5)</f>
        <v>0</v>
      </c>
      <c r="P82" s="222">
        <v>0.17399999999999999</v>
      </c>
      <c r="Q82" s="222">
        <f>ROUND(E82*P82,5)</f>
        <v>0.17399999999999999</v>
      </c>
      <c r="R82" s="222"/>
      <c r="S82" s="222"/>
      <c r="T82" s="223">
        <v>0.95</v>
      </c>
      <c r="U82" s="222">
        <f>ROUND(E82*T82,2)</f>
        <v>0.95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134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>
        <v>22</v>
      </c>
      <c r="B83" s="219" t="s">
        <v>214</v>
      </c>
      <c r="C83" s="263" t="s">
        <v>215</v>
      </c>
      <c r="D83" s="221" t="s">
        <v>216</v>
      </c>
      <c r="E83" s="228">
        <v>1</v>
      </c>
      <c r="F83" s="231">
        <f>H83+J83</f>
        <v>0</v>
      </c>
      <c r="G83" s="232">
        <f>ROUND(E83*F83,2)</f>
        <v>0</v>
      </c>
      <c r="H83" s="232"/>
      <c r="I83" s="232">
        <f>ROUND(E83*H83,2)</f>
        <v>0</v>
      </c>
      <c r="J83" s="232"/>
      <c r="K83" s="232">
        <f>ROUND(E83*J83,2)</f>
        <v>0</v>
      </c>
      <c r="L83" s="232">
        <v>12</v>
      </c>
      <c r="M83" s="232">
        <f>G83*(1+L83/100)</f>
        <v>0</v>
      </c>
      <c r="N83" s="222">
        <v>0</v>
      </c>
      <c r="O83" s="222">
        <f>ROUND(E83*N83,5)</f>
        <v>0</v>
      </c>
      <c r="P83" s="222">
        <v>9.1999999999999998E-3</v>
      </c>
      <c r="Q83" s="222">
        <f>ROUND(E83*P83,5)</f>
        <v>9.1999999999999998E-3</v>
      </c>
      <c r="R83" s="222"/>
      <c r="S83" s="222"/>
      <c r="T83" s="223">
        <v>0.46500000000000002</v>
      </c>
      <c r="U83" s="222">
        <f>ROUND(E83*T83,2)</f>
        <v>0.47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134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/>
      <c r="B84" s="219"/>
      <c r="C84" s="264" t="s">
        <v>217</v>
      </c>
      <c r="D84" s="224"/>
      <c r="E84" s="229"/>
      <c r="F84" s="232"/>
      <c r="G84" s="232"/>
      <c r="H84" s="232"/>
      <c r="I84" s="232"/>
      <c r="J84" s="232"/>
      <c r="K84" s="232"/>
      <c r="L84" s="232"/>
      <c r="M84" s="232"/>
      <c r="N84" s="222"/>
      <c r="O84" s="222"/>
      <c r="P84" s="222"/>
      <c r="Q84" s="222"/>
      <c r="R84" s="222"/>
      <c r="S84" s="222"/>
      <c r="T84" s="223"/>
      <c r="U84" s="22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136</v>
      </c>
      <c r="AF84" s="212">
        <v>0</v>
      </c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/>
      <c r="B85" s="219"/>
      <c r="C85" s="264" t="s">
        <v>208</v>
      </c>
      <c r="D85" s="224"/>
      <c r="E85" s="229">
        <v>1</v>
      </c>
      <c r="F85" s="232"/>
      <c r="G85" s="232"/>
      <c r="H85" s="232"/>
      <c r="I85" s="232"/>
      <c r="J85" s="232"/>
      <c r="K85" s="232"/>
      <c r="L85" s="232"/>
      <c r="M85" s="232"/>
      <c r="N85" s="222"/>
      <c r="O85" s="222"/>
      <c r="P85" s="222"/>
      <c r="Q85" s="222"/>
      <c r="R85" s="222"/>
      <c r="S85" s="222"/>
      <c r="T85" s="223"/>
      <c r="U85" s="222"/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136</v>
      </c>
      <c r="AF85" s="212">
        <v>0</v>
      </c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23</v>
      </c>
      <c r="B86" s="219" t="s">
        <v>218</v>
      </c>
      <c r="C86" s="263" t="s">
        <v>219</v>
      </c>
      <c r="D86" s="221" t="s">
        <v>152</v>
      </c>
      <c r="E86" s="228">
        <v>1</v>
      </c>
      <c r="F86" s="231">
        <f>H86+J86</f>
        <v>0</v>
      </c>
      <c r="G86" s="232">
        <f>ROUND(E86*F86,2)</f>
        <v>0</v>
      </c>
      <c r="H86" s="232"/>
      <c r="I86" s="232">
        <f>ROUND(E86*H86,2)</f>
        <v>0</v>
      </c>
      <c r="J86" s="232"/>
      <c r="K86" s="232">
        <f>ROUND(E86*J86,2)</f>
        <v>0</v>
      </c>
      <c r="L86" s="232">
        <v>12</v>
      </c>
      <c r="M86" s="232">
        <f>G86*(1+L86/100)</f>
        <v>0</v>
      </c>
      <c r="N86" s="222">
        <v>0</v>
      </c>
      <c r="O86" s="222">
        <f>ROUND(E86*N86,5)</f>
        <v>0</v>
      </c>
      <c r="P86" s="222">
        <v>8.9999999999999993E-3</v>
      </c>
      <c r="Q86" s="222">
        <f>ROUND(E86*P86,5)</f>
        <v>8.9999999999999993E-3</v>
      </c>
      <c r="R86" s="222"/>
      <c r="S86" s="222"/>
      <c r="T86" s="223">
        <v>1.7224999999999999</v>
      </c>
      <c r="U86" s="222">
        <f>ROUND(E86*T86,2)</f>
        <v>1.72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134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/>
      <c r="B87" s="219"/>
      <c r="C87" s="264" t="s">
        <v>217</v>
      </c>
      <c r="D87" s="224"/>
      <c r="E87" s="229"/>
      <c r="F87" s="232"/>
      <c r="G87" s="232"/>
      <c r="H87" s="232"/>
      <c r="I87" s="232"/>
      <c r="J87" s="232"/>
      <c r="K87" s="232"/>
      <c r="L87" s="232"/>
      <c r="M87" s="232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136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/>
      <c r="B88" s="219"/>
      <c r="C88" s="264" t="s">
        <v>208</v>
      </c>
      <c r="D88" s="224"/>
      <c r="E88" s="229">
        <v>1</v>
      </c>
      <c r="F88" s="232"/>
      <c r="G88" s="232"/>
      <c r="H88" s="232"/>
      <c r="I88" s="232"/>
      <c r="J88" s="232"/>
      <c r="K88" s="232"/>
      <c r="L88" s="232"/>
      <c r="M88" s="232"/>
      <c r="N88" s="222"/>
      <c r="O88" s="222"/>
      <c r="P88" s="222"/>
      <c r="Q88" s="222"/>
      <c r="R88" s="222"/>
      <c r="S88" s="222"/>
      <c r="T88" s="223"/>
      <c r="U88" s="222"/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136</v>
      </c>
      <c r="AF88" s="212">
        <v>0</v>
      </c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24</v>
      </c>
      <c r="B89" s="219" t="s">
        <v>220</v>
      </c>
      <c r="C89" s="263" t="s">
        <v>221</v>
      </c>
      <c r="D89" s="221" t="s">
        <v>133</v>
      </c>
      <c r="E89" s="228">
        <v>5.12</v>
      </c>
      <c r="F89" s="231">
        <f>H89+J89</f>
        <v>0</v>
      </c>
      <c r="G89" s="232">
        <f>ROUND(E89*F89,2)</f>
        <v>0</v>
      </c>
      <c r="H89" s="232"/>
      <c r="I89" s="232">
        <f>ROUND(E89*H89,2)</f>
        <v>0</v>
      </c>
      <c r="J89" s="232"/>
      <c r="K89" s="232">
        <f>ROUND(E89*J89,2)</f>
        <v>0</v>
      </c>
      <c r="L89" s="232">
        <v>12</v>
      </c>
      <c r="M89" s="232">
        <f>G89*(1+L89/100)</f>
        <v>0</v>
      </c>
      <c r="N89" s="222">
        <v>0</v>
      </c>
      <c r="O89" s="222">
        <f>ROUND(E89*N89,5)</f>
        <v>0</v>
      </c>
      <c r="P89" s="222">
        <v>3.5000000000000001E-3</v>
      </c>
      <c r="Q89" s="222">
        <f>ROUND(E89*P89,5)</f>
        <v>1.7919999999999998E-2</v>
      </c>
      <c r="R89" s="222"/>
      <c r="S89" s="222"/>
      <c r="T89" s="223">
        <v>0.26800000000000002</v>
      </c>
      <c r="U89" s="222">
        <f>ROUND(E89*T89,2)</f>
        <v>1.37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134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/>
      <c r="B90" s="219"/>
      <c r="C90" s="264" t="s">
        <v>222</v>
      </c>
      <c r="D90" s="224"/>
      <c r="E90" s="229"/>
      <c r="F90" s="232"/>
      <c r="G90" s="232"/>
      <c r="H90" s="232"/>
      <c r="I90" s="232"/>
      <c r="J90" s="232"/>
      <c r="K90" s="232"/>
      <c r="L90" s="232"/>
      <c r="M90" s="232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136</v>
      </c>
      <c r="AF90" s="212">
        <v>0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19"/>
      <c r="C91" s="264" t="s">
        <v>223</v>
      </c>
      <c r="D91" s="224"/>
      <c r="E91" s="229">
        <v>5.12</v>
      </c>
      <c r="F91" s="232"/>
      <c r="G91" s="232"/>
      <c r="H91" s="232"/>
      <c r="I91" s="232"/>
      <c r="J91" s="232"/>
      <c r="K91" s="232"/>
      <c r="L91" s="232"/>
      <c r="M91" s="232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136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25</v>
      </c>
      <c r="B92" s="219" t="s">
        <v>224</v>
      </c>
      <c r="C92" s="263" t="s">
        <v>225</v>
      </c>
      <c r="D92" s="221" t="s">
        <v>152</v>
      </c>
      <c r="E92" s="228">
        <v>1</v>
      </c>
      <c r="F92" s="231">
        <f>H92+J92</f>
        <v>0</v>
      </c>
      <c r="G92" s="232">
        <f>ROUND(E92*F92,2)</f>
        <v>0</v>
      </c>
      <c r="H92" s="232"/>
      <c r="I92" s="232">
        <f>ROUND(E92*H92,2)</f>
        <v>0</v>
      </c>
      <c r="J92" s="232"/>
      <c r="K92" s="232">
        <f>ROUND(E92*J92,2)</f>
        <v>0</v>
      </c>
      <c r="L92" s="232">
        <v>12</v>
      </c>
      <c r="M92" s="232">
        <f>G92*(1+L92/100)</f>
        <v>0</v>
      </c>
      <c r="N92" s="222">
        <v>0</v>
      </c>
      <c r="O92" s="222">
        <f>ROUND(E92*N92,5)</f>
        <v>0</v>
      </c>
      <c r="P92" s="222">
        <v>8.8099999999999998E-2</v>
      </c>
      <c r="Q92" s="222">
        <f>ROUND(E92*P92,5)</f>
        <v>8.8099999999999998E-2</v>
      </c>
      <c r="R92" s="222"/>
      <c r="S92" s="222"/>
      <c r="T92" s="223">
        <v>0.39</v>
      </c>
      <c r="U92" s="222">
        <f>ROUND(E92*T92,2)</f>
        <v>0.39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134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/>
      <c r="B93" s="219"/>
      <c r="C93" s="264" t="s">
        <v>226</v>
      </c>
      <c r="D93" s="224"/>
      <c r="E93" s="229"/>
      <c r="F93" s="232"/>
      <c r="G93" s="232"/>
      <c r="H93" s="232"/>
      <c r="I93" s="232"/>
      <c r="J93" s="232"/>
      <c r="K93" s="232"/>
      <c r="L93" s="232"/>
      <c r="M93" s="232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136</v>
      </c>
      <c r="AF93" s="212">
        <v>0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19"/>
      <c r="C94" s="264" t="s">
        <v>208</v>
      </c>
      <c r="D94" s="224"/>
      <c r="E94" s="229">
        <v>1</v>
      </c>
      <c r="F94" s="232"/>
      <c r="G94" s="232"/>
      <c r="H94" s="232"/>
      <c r="I94" s="232"/>
      <c r="J94" s="232"/>
      <c r="K94" s="232"/>
      <c r="L94" s="232"/>
      <c r="M94" s="232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136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26</v>
      </c>
      <c r="B95" s="219" t="s">
        <v>227</v>
      </c>
      <c r="C95" s="263" t="s">
        <v>228</v>
      </c>
      <c r="D95" s="221" t="s">
        <v>133</v>
      </c>
      <c r="E95" s="228">
        <v>10.009600000000001</v>
      </c>
      <c r="F95" s="231">
        <f>H95+J95</f>
        <v>0</v>
      </c>
      <c r="G95" s="232">
        <f>ROUND(E95*F95,2)</f>
        <v>0</v>
      </c>
      <c r="H95" s="232"/>
      <c r="I95" s="232">
        <f>ROUND(E95*H95,2)</f>
        <v>0</v>
      </c>
      <c r="J95" s="232"/>
      <c r="K95" s="232">
        <f>ROUND(E95*J95,2)</f>
        <v>0</v>
      </c>
      <c r="L95" s="232">
        <v>12</v>
      </c>
      <c r="M95" s="232">
        <f>G95*(1+L95/100)</f>
        <v>0</v>
      </c>
      <c r="N95" s="222">
        <v>0</v>
      </c>
      <c r="O95" s="222">
        <f>ROUND(E95*N95,5)</f>
        <v>0</v>
      </c>
      <c r="P95" s="222">
        <v>0</v>
      </c>
      <c r="Q95" s="222">
        <f>ROUND(E95*P95,5)</f>
        <v>0</v>
      </c>
      <c r="R95" s="222"/>
      <c r="S95" s="222"/>
      <c r="T95" s="223">
        <v>0.09</v>
      </c>
      <c r="U95" s="222">
        <f>ROUND(E95*T95,2)</f>
        <v>0.9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134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/>
      <c r="B96" s="219"/>
      <c r="C96" s="264" t="s">
        <v>229</v>
      </c>
      <c r="D96" s="224"/>
      <c r="E96" s="229"/>
      <c r="F96" s="232"/>
      <c r="G96" s="232"/>
      <c r="H96" s="232"/>
      <c r="I96" s="232"/>
      <c r="J96" s="232"/>
      <c r="K96" s="232"/>
      <c r="L96" s="232"/>
      <c r="M96" s="232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136</v>
      </c>
      <c r="AF96" s="212">
        <v>0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/>
      <c r="B97" s="219"/>
      <c r="C97" s="264" t="s">
        <v>230</v>
      </c>
      <c r="D97" s="224"/>
      <c r="E97" s="229">
        <v>10.009600000000001</v>
      </c>
      <c r="F97" s="232"/>
      <c r="G97" s="232"/>
      <c r="H97" s="232"/>
      <c r="I97" s="232"/>
      <c r="J97" s="232"/>
      <c r="K97" s="232"/>
      <c r="L97" s="232"/>
      <c r="M97" s="232"/>
      <c r="N97" s="222"/>
      <c r="O97" s="222"/>
      <c r="P97" s="222"/>
      <c r="Q97" s="222"/>
      <c r="R97" s="222"/>
      <c r="S97" s="222"/>
      <c r="T97" s="223"/>
      <c r="U97" s="222"/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136</v>
      </c>
      <c r="AF97" s="212">
        <v>0</v>
      </c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27</v>
      </c>
      <c r="B98" s="219" t="s">
        <v>231</v>
      </c>
      <c r="C98" s="263" t="s">
        <v>232</v>
      </c>
      <c r="D98" s="221" t="s">
        <v>133</v>
      </c>
      <c r="E98" s="228">
        <v>160.85239999999999</v>
      </c>
      <c r="F98" s="231">
        <f>H98+J98</f>
        <v>0</v>
      </c>
      <c r="G98" s="232">
        <f>ROUND(E98*F98,2)</f>
        <v>0</v>
      </c>
      <c r="H98" s="232"/>
      <c r="I98" s="232">
        <f>ROUND(E98*H98,2)</f>
        <v>0</v>
      </c>
      <c r="J98" s="232"/>
      <c r="K98" s="232">
        <f>ROUND(E98*J98,2)</f>
        <v>0</v>
      </c>
      <c r="L98" s="232">
        <v>12</v>
      </c>
      <c r="M98" s="232">
        <f>G98*(1+L98/100)</f>
        <v>0</v>
      </c>
      <c r="N98" s="222">
        <v>0</v>
      </c>
      <c r="O98" s="222">
        <f>ROUND(E98*N98,5)</f>
        <v>0</v>
      </c>
      <c r="P98" s="222">
        <v>8.9999999999999998E-4</v>
      </c>
      <c r="Q98" s="222">
        <f>ROUND(E98*P98,5)</f>
        <v>0.14477000000000001</v>
      </c>
      <c r="R98" s="222"/>
      <c r="S98" s="222"/>
      <c r="T98" s="223">
        <v>7.6679999999999998E-2</v>
      </c>
      <c r="U98" s="222">
        <f>ROUND(E98*T98,2)</f>
        <v>12.33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134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/>
      <c r="B99" s="219"/>
      <c r="C99" s="264" t="s">
        <v>233</v>
      </c>
      <c r="D99" s="224"/>
      <c r="E99" s="229">
        <v>31.436800000000002</v>
      </c>
      <c r="F99" s="232"/>
      <c r="G99" s="232"/>
      <c r="H99" s="232"/>
      <c r="I99" s="232"/>
      <c r="J99" s="232"/>
      <c r="K99" s="232"/>
      <c r="L99" s="232"/>
      <c r="M99" s="232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136</v>
      </c>
      <c r="AF99" s="212">
        <v>0</v>
      </c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13"/>
      <c r="B100" s="219"/>
      <c r="C100" s="264" t="s">
        <v>234</v>
      </c>
      <c r="D100" s="224"/>
      <c r="E100" s="229">
        <v>38.502400000000002</v>
      </c>
      <c r="F100" s="232"/>
      <c r="G100" s="232"/>
      <c r="H100" s="232"/>
      <c r="I100" s="232"/>
      <c r="J100" s="232"/>
      <c r="K100" s="232"/>
      <c r="L100" s="232"/>
      <c r="M100" s="232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136</v>
      </c>
      <c r="AF100" s="212">
        <v>0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19"/>
      <c r="C101" s="264" t="s">
        <v>235</v>
      </c>
      <c r="D101" s="224"/>
      <c r="E101" s="229">
        <v>28.083200000000001</v>
      </c>
      <c r="F101" s="232"/>
      <c r="G101" s="232"/>
      <c r="H101" s="232"/>
      <c r="I101" s="232"/>
      <c r="J101" s="232"/>
      <c r="K101" s="232"/>
      <c r="L101" s="232"/>
      <c r="M101" s="232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136</v>
      </c>
      <c r="AF101" s="212">
        <v>0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/>
      <c r="B102" s="219"/>
      <c r="C102" s="264" t="s">
        <v>236</v>
      </c>
      <c r="D102" s="224"/>
      <c r="E102" s="229"/>
      <c r="F102" s="232"/>
      <c r="G102" s="232"/>
      <c r="H102" s="232"/>
      <c r="I102" s="232"/>
      <c r="J102" s="232"/>
      <c r="K102" s="232"/>
      <c r="L102" s="232"/>
      <c r="M102" s="232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136</v>
      </c>
      <c r="AF102" s="212">
        <v>0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/>
      <c r="B103" s="219"/>
      <c r="C103" s="264" t="s">
        <v>237</v>
      </c>
      <c r="D103" s="224"/>
      <c r="E103" s="229">
        <v>62.83</v>
      </c>
      <c r="F103" s="232"/>
      <c r="G103" s="232"/>
      <c r="H103" s="232"/>
      <c r="I103" s="232"/>
      <c r="J103" s="232"/>
      <c r="K103" s="232"/>
      <c r="L103" s="232"/>
      <c r="M103" s="232"/>
      <c r="N103" s="222"/>
      <c r="O103" s="222"/>
      <c r="P103" s="222"/>
      <c r="Q103" s="222"/>
      <c r="R103" s="222"/>
      <c r="S103" s="222"/>
      <c r="T103" s="223"/>
      <c r="U103" s="22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136</v>
      </c>
      <c r="AF103" s="212">
        <v>0</v>
      </c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1" x14ac:dyDescent="0.2">
      <c r="A104" s="213">
        <v>28</v>
      </c>
      <c r="B104" s="219" t="s">
        <v>238</v>
      </c>
      <c r="C104" s="263" t="s">
        <v>239</v>
      </c>
      <c r="D104" s="221" t="s">
        <v>240</v>
      </c>
      <c r="E104" s="228">
        <v>0.211866</v>
      </c>
      <c r="F104" s="231">
        <f>H104+J104</f>
        <v>0</v>
      </c>
      <c r="G104" s="232">
        <f>ROUND(E104*F104,2)</f>
        <v>0</v>
      </c>
      <c r="H104" s="232"/>
      <c r="I104" s="232">
        <f>ROUND(E104*H104,2)</f>
        <v>0</v>
      </c>
      <c r="J104" s="232"/>
      <c r="K104" s="232">
        <f>ROUND(E104*J104,2)</f>
        <v>0</v>
      </c>
      <c r="L104" s="232">
        <v>12</v>
      </c>
      <c r="M104" s="232">
        <f>G104*(1+L104/100)</f>
        <v>0</v>
      </c>
      <c r="N104" s="222">
        <v>0</v>
      </c>
      <c r="O104" s="222">
        <f>ROUND(E104*N104,5)</f>
        <v>0</v>
      </c>
      <c r="P104" s="222">
        <v>2.2000000000000002</v>
      </c>
      <c r="Q104" s="222">
        <f>ROUND(E104*P104,5)</f>
        <v>0.46611000000000002</v>
      </c>
      <c r="R104" s="222"/>
      <c r="S104" s="222"/>
      <c r="T104" s="223">
        <v>13.05</v>
      </c>
      <c r="U104" s="222">
        <f>ROUND(E104*T104,2)</f>
        <v>2.76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134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/>
      <c r="B105" s="219"/>
      <c r="C105" s="264" t="s">
        <v>241</v>
      </c>
      <c r="D105" s="224"/>
      <c r="E105" s="229"/>
      <c r="F105" s="232"/>
      <c r="G105" s="232"/>
      <c r="H105" s="232"/>
      <c r="I105" s="232"/>
      <c r="J105" s="232"/>
      <c r="K105" s="232"/>
      <c r="L105" s="232"/>
      <c r="M105" s="232"/>
      <c r="N105" s="222"/>
      <c r="O105" s="222"/>
      <c r="P105" s="222"/>
      <c r="Q105" s="222"/>
      <c r="R105" s="222"/>
      <c r="S105" s="222"/>
      <c r="T105" s="223"/>
      <c r="U105" s="22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136</v>
      </c>
      <c r="AF105" s="212">
        <v>0</v>
      </c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/>
      <c r="B106" s="219"/>
      <c r="C106" s="264" t="s">
        <v>242</v>
      </c>
      <c r="D106" s="224"/>
      <c r="E106" s="229">
        <v>5.8265999999999998E-2</v>
      </c>
      <c r="F106" s="232"/>
      <c r="G106" s="232"/>
      <c r="H106" s="232"/>
      <c r="I106" s="232"/>
      <c r="J106" s="232"/>
      <c r="K106" s="232"/>
      <c r="L106" s="232"/>
      <c r="M106" s="232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136</v>
      </c>
      <c r="AF106" s="212">
        <v>0</v>
      </c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/>
      <c r="B107" s="219"/>
      <c r="C107" s="264" t="s">
        <v>243</v>
      </c>
      <c r="D107" s="224"/>
      <c r="E107" s="229"/>
      <c r="F107" s="232"/>
      <c r="G107" s="232"/>
      <c r="H107" s="232"/>
      <c r="I107" s="232"/>
      <c r="J107" s="232"/>
      <c r="K107" s="232"/>
      <c r="L107" s="232"/>
      <c r="M107" s="232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136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19"/>
      <c r="C108" s="264" t="s">
        <v>244</v>
      </c>
      <c r="D108" s="224"/>
      <c r="E108" s="229">
        <v>0.15359999999999999</v>
      </c>
      <c r="F108" s="232"/>
      <c r="G108" s="232"/>
      <c r="H108" s="232"/>
      <c r="I108" s="232"/>
      <c r="J108" s="232"/>
      <c r="K108" s="232"/>
      <c r="L108" s="232"/>
      <c r="M108" s="232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136</v>
      </c>
      <c r="AF108" s="212">
        <v>0</v>
      </c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13">
        <v>29</v>
      </c>
      <c r="B109" s="219" t="s">
        <v>245</v>
      </c>
      <c r="C109" s="263" t="s">
        <v>246</v>
      </c>
      <c r="D109" s="221" t="s">
        <v>152</v>
      </c>
      <c r="E109" s="228">
        <v>5</v>
      </c>
      <c r="F109" s="231">
        <f>H109+J109</f>
        <v>0</v>
      </c>
      <c r="G109" s="232">
        <f>ROUND(E109*F109,2)</f>
        <v>0</v>
      </c>
      <c r="H109" s="232"/>
      <c r="I109" s="232">
        <f>ROUND(E109*H109,2)</f>
        <v>0</v>
      </c>
      <c r="J109" s="232"/>
      <c r="K109" s="232">
        <f>ROUND(E109*J109,2)</f>
        <v>0</v>
      </c>
      <c r="L109" s="232">
        <v>12</v>
      </c>
      <c r="M109" s="232">
        <f>G109*(1+L109/100)</f>
        <v>0</v>
      </c>
      <c r="N109" s="222">
        <v>0</v>
      </c>
      <c r="O109" s="222">
        <f>ROUND(E109*N109,5)</f>
        <v>0</v>
      </c>
      <c r="P109" s="222">
        <v>0</v>
      </c>
      <c r="Q109" s="222">
        <f>ROUND(E109*P109,5)</f>
        <v>0</v>
      </c>
      <c r="R109" s="222"/>
      <c r="S109" s="222"/>
      <c r="T109" s="223">
        <v>0.05</v>
      </c>
      <c r="U109" s="222">
        <f>ROUND(E109*T109,2)</f>
        <v>0.25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134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/>
      <c r="B110" s="219"/>
      <c r="C110" s="264" t="s">
        <v>247</v>
      </c>
      <c r="D110" s="224"/>
      <c r="E110" s="229"/>
      <c r="F110" s="232"/>
      <c r="G110" s="232"/>
      <c r="H110" s="232"/>
      <c r="I110" s="232"/>
      <c r="J110" s="232"/>
      <c r="K110" s="232"/>
      <c r="L110" s="232"/>
      <c r="M110" s="232"/>
      <c r="N110" s="222"/>
      <c r="O110" s="222"/>
      <c r="P110" s="222"/>
      <c r="Q110" s="222"/>
      <c r="R110" s="222"/>
      <c r="S110" s="222"/>
      <c r="T110" s="223"/>
      <c r="U110" s="22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136</v>
      </c>
      <c r="AF110" s="212">
        <v>0</v>
      </c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/>
      <c r="B111" s="219"/>
      <c r="C111" s="264" t="s">
        <v>248</v>
      </c>
      <c r="D111" s="224"/>
      <c r="E111" s="229">
        <v>5</v>
      </c>
      <c r="F111" s="232"/>
      <c r="G111" s="232"/>
      <c r="H111" s="232"/>
      <c r="I111" s="232"/>
      <c r="J111" s="232"/>
      <c r="K111" s="232"/>
      <c r="L111" s="232"/>
      <c r="M111" s="232"/>
      <c r="N111" s="222"/>
      <c r="O111" s="222"/>
      <c r="P111" s="222"/>
      <c r="Q111" s="222"/>
      <c r="R111" s="222"/>
      <c r="S111" s="222"/>
      <c r="T111" s="223"/>
      <c r="U111" s="22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136</v>
      </c>
      <c r="AF111" s="212">
        <v>0</v>
      </c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>
        <v>30</v>
      </c>
      <c r="B112" s="219" t="s">
        <v>249</v>
      </c>
      <c r="C112" s="263" t="s">
        <v>250</v>
      </c>
      <c r="D112" s="221" t="s">
        <v>152</v>
      </c>
      <c r="E112" s="228">
        <v>2</v>
      </c>
      <c r="F112" s="231">
        <f>H112+J112</f>
        <v>0</v>
      </c>
      <c r="G112" s="232">
        <f>ROUND(E112*F112,2)</f>
        <v>0</v>
      </c>
      <c r="H112" s="232"/>
      <c r="I112" s="232">
        <f>ROUND(E112*H112,2)</f>
        <v>0</v>
      </c>
      <c r="J112" s="232"/>
      <c r="K112" s="232">
        <f>ROUND(E112*J112,2)</f>
        <v>0</v>
      </c>
      <c r="L112" s="232">
        <v>12</v>
      </c>
      <c r="M112" s="232">
        <f>G112*(1+L112/100)</f>
        <v>0</v>
      </c>
      <c r="N112" s="222">
        <v>0</v>
      </c>
      <c r="O112" s="222">
        <f>ROUND(E112*N112,5)</f>
        <v>0</v>
      </c>
      <c r="P112" s="222">
        <v>0.1104</v>
      </c>
      <c r="Q112" s="222">
        <f>ROUND(E112*P112,5)</f>
        <v>0.2208</v>
      </c>
      <c r="R112" s="222"/>
      <c r="S112" s="222"/>
      <c r="T112" s="223">
        <v>0.46</v>
      </c>
      <c r="U112" s="222">
        <f>ROUND(E112*T112,2)</f>
        <v>0.92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134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/>
      <c r="B113" s="219"/>
      <c r="C113" s="264" t="s">
        <v>222</v>
      </c>
      <c r="D113" s="224"/>
      <c r="E113" s="229"/>
      <c r="F113" s="232"/>
      <c r="G113" s="232"/>
      <c r="H113" s="232"/>
      <c r="I113" s="232"/>
      <c r="J113" s="232"/>
      <c r="K113" s="232"/>
      <c r="L113" s="232"/>
      <c r="M113" s="232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136</v>
      </c>
      <c r="AF113" s="212">
        <v>0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/>
      <c r="B114" s="219"/>
      <c r="C114" s="264" t="s">
        <v>251</v>
      </c>
      <c r="D114" s="224"/>
      <c r="E114" s="229">
        <v>2</v>
      </c>
      <c r="F114" s="232"/>
      <c r="G114" s="232"/>
      <c r="H114" s="232"/>
      <c r="I114" s="232"/>
      <c r="J114" s="232"/>
      <c r="K114" s="232"/>
      <c r="L114" s="232"/>
      <c r="M114" s="232"/>
      <c r="N114" s="222"/>
      <c r="O114" s="222"/>
      <c r="P114" s="222"/>
      <c r="Q114" s="222"/>
      <c r="R114" s="222"/>
      <c r="S114" s="222"/>
      <c r="T114" s="223"/>
      <c r="U114" s="22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136</v>
      </c>
      <c r="AF114" s="212">
        <v>0</v>
      </c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>
        <v>31</v>
      </c>
      <c r="B115" s="219" t="s">
        <v>252</v>
      </c>
      <c r="C115" s="263" t="s">
        <v>253</v>
      </c>
      <c r="D115" s="221" t="s">
        <v>133</v>
      </c>
      <c r="E115" s="228">
        <v>6.6980000000000004</v>
      </c>
      <c r="F115" s="231">
        <f>H115+J115</f>
        <v>0</v>
      </c>
      <c r="G115" s="232">
        <f>ROUND(E115*F115,2)</f>
        <v>0</v>
      </c>
      <c r="H115" s="232"/>
      <c r="I115" s="232">
        <f>ROUND(E115*H115,2)</f>
        <v>0</v>
      </c>
      <c r="J115" s="232"/>
      <c r="K115" s="232">
        <f>ROUND(E115*J115,2)</f>
        <v>0</v>
      </c>
      <c r="L115" s="232">
        <v>12</v>
      </c>
      <c r="M115" s="232">
        <f>G115*(1+L115/100)</f>
        <v>0</v>
      </c>
      <c r="N115" s="222">
        <v>1.17E-3</v>
      </c>
      <c r="O115" s="222">
        <f>ROUND(E115*N115,5)</f>
        <v>7.8399999999999997E-3</v>
      </c>
      <c r="P115" s="222">
        <v>7.5999999999999998E-2</v>
      </c>
      <c r="Q115" s="222">
        <f>ROUND(E115*P115,5)</f>
        <v>0.50905</v>
      </c>
      <c r="R115" s="222"/>
      <c r="S115" s="222"/>
      <c r="T115" s="223">
        <v>0.93899999999999995</v>
      </c>
      <c r="U115" s="222">
        <f>ROUND(E115*T115,2)</f>
        <v>6.29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134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/>
      <c r="B116" s="219"/>
      <c r="C116" s="264" t="s">
        <v>254</v>
      </c>
      <c r="D116" s="224"/>
      <c r="E116" s="229">
        <v>3.5459999999999998</v>
      </c>
      <c r="F116" s="232"/>
      <c r="G116" s="232"/>
      <c r="H116" s="232"/>
      <c r="I116" s="232"/>
      <c r="J116" s="232"/>
      <c r="K116" s="232"/>
      <c r="L116" s="232"/>
      <c r="M116" s="232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136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/>
      <c r="B117" s="219"/>
      <c r="C117" s="264" t="s">
        <v>184</v>
      </c>
      <c r="D117" s="224"/>
      <c r="E117" s="229"/>
      <c r="F117" s="232"/>
      <c r="G117" s="232"/>
      <c r="H117" s="232"/>
      <c r="I117" s="232"/>
      <c r="J117" s="232"/>
      <c r="K117" s="232"/>
      <c r="L117" s="232"/>
      <c r="M117" s="232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136</v>
      </c>
      <c r="AF117" s="212">
        <v>0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/>
      <c r="B118" s="219"/>
      <c r="C118" s="264" t="s">
        <v>255</v>
      </c>
      <c r="D118" s="224"/>
      <c r="E118" s="229">
        <v>3.1520000000000001</v>
      </c>
      <c r="F118" s="232"/>
      <c r="G118" s="232"/>
      <c r="H118" s="232"/>
      <c r="I118" s="232"/>
      <c r="J118" s="232"/>
      <c r="K118" s="232"/>
      <c r="L118" s="232"/>
      <c r="M118" s="232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136</v>
      </c>
      <c r="AF118" s="212">
        <v>0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>
        <v>32</v>
      </c>
      <c r="B119" s="219" t="s">
        <v>256</v>
      </c>
      <c r="C119" s="263" t="s">
        <v>257</v>
      </c>
      <c r="D119" s="221" t="s">
        <v>133</v>
      </c>
      <c r="E119" s="228">
        <v>62.83</v>
      </c>
      <c r="F119" s="231">
        <f>H119+J119</f>
        <v>0</v>
      </c>
      <c r="G119" s="232">
        <f>ROUND(E119*F119,2)</f>
        <v>0</v>
      </c>
      <c r="H119" s="232"/>
      <c r="I119" s="232">
        <f>ROUND(E119*H119,2)</f>
        <v>0</v>
      </c>
      <c r="J119" s="232"/>
      <c r="K119" s="232">
        <f>ROUND(E119*J119,2)</f>
        <v>0</v>
      </c>
      <c r="L119" s="232">
        <v>12</v>
      </c>
      <c r="M119" s="232">
        <f>G119*(1+L119/100)</f>
        <v>0</v>
      </c>
      <c r="N119" s="222">
        <v>0</v>
      </c>
      <c r="O119" s="222">
        <f>ROUND(E119*N119,5)</f>
        <v>0</v>
      </c>
      <c r="P119" s="222">
        <v>3.5000000000000001E-3</v>
      </c>
      <c r="Q119" s="222">
        <f>ROUND(E119*P119,5)</f>
        <v>0.21990999999999999</v>
      </c>
      <c r="R119" s="222"/>
      <c r="S119" s="222"/>
      <c r="T119" s="223">
        <v>0.26800000000000002</v>
      </c>
      <c r="U119" s="222">
        <f>ROUND(E119*T119,2)</f>
        <v>16.84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134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/>
      <c r="B120" s="219"/>
      <c r="C120" s="264" t="s">
        <v>258</v>
      </c>
      <c r="D120" s="224"/>
      <c r="E120" s="229"/>
      <c r="F120" s="232"/>
      <c r="G120" s="232"/>
      <c r="H120" s="232"/>
      <c r="I120" s="232"/>
      <c r="J120" s="232"/>
      <c r="K120" s="232"/>
      <c r="L120" s="232"/>
      <c r="M120" s="232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136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/>
      <c r="B121" s="219"/>
      <c r="C121" s="264" t="s">
        <v>259</v>
      </c>
      <c r="D121" s="224"/>
      <c r="E121" s="229">
        <v>62.83</v>
      </c>
      <c r="F121" s="232"/>
      <c r="G121" s="232"/>
      <c r="H121" s="232"/>
      <c r="I121" s="232"/>
      <c r="J121" s="232"/>
      <c r="K121" s="232"/>
      <c r="L121" s="232"/>
      <c r="M121" s="232"/>
      <c r="N121" s="222"/>
      <c r="O121" s="222"/>
      <c r="P121" s="222"/>
      <c r="Q121" s="222"/>
      <c r="R121" s="222"/>
      <c r="S121" s="222"/>
      <c r="T121" s="223"/>
      <c r="U121" s="22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136</v>
      </c>
      <c r="AF121" s="212">
        <v>0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>
        <v>33</v>
      </c>
      <c r="B122" s="219" t="s">
        <v>260</v>
      </c>
      <c r="C122" s="263" t="s">
        <v>261</v>
      </c>
      <c r="D122" s="221" t="s">
        <v>133</v>
      </c>
      <c r="E122" s="228">
        <v>67.647999999999996</v>
      </c>
      <c r="F122" s="231">
        <f>H122+J122</f>
        <v>0</v>
      </c>
      <c r="G122" s="232">
        <f>ROUND(E122*F122,2)</f>
        <v>0</v>
      </c>
      <c r="H122" s="232"/>
      <c r="I122" s="232">
        <f>ROUND(E122*H122,2)</f>
        <v>0</v>
      </c>
      <c r="J122" s="232"/>
      <c r="K122" s="232">
        <f>ROUND(E122*J122,2)</f>
        <v>0</v>
      </c>
      <c r="L122" s="232">
        <v>12</v>
      </c>
      <c r="M122" s="232">
        <f>G122*(1+L122/100)</f>
        <v>0</v>
      </c>
      <c r="N122" s="222">
        <v>0</v>
      </c>
      <c r="O122" s="222">
        <f>ROUND(E122*N122,5)</f>
        <v>0</v>
      </c>
      <c r="P122" s="222">
        <v>1.695E-2</v>
      </c>
      <c r="Q122" s="222">
        <f>ROUND(E122*P122,5)</f>
        <v>1.14663</v>
      </c>
      <c r="R122" s="222"/>
      <c r="S122" s="222"/>
      <c r="T122" s="223">
        <v>0.16400000000000001</v>
      </c>
      <c r="U122" s="222">
        <f>ROUND(E122*T122,2)</f>
        <v>11.09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134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/>
      <c r="B123" s="219"/>
      <c r="C123" s="264" t="s">
        <v>262</v>
      </c>
      <c r="D123" s="224"/>
      <c r="E123" s="229">
        <v>48.588799999999999</v>
      </c>
      <c r="F123" s="232"/>
      <c r="G123" s="232"/>
      <c r="H123" s="232"/>
      <c r="I123" s="232"/>
      <c r="J123" s="232"/>
      <c r="K123" s="232"/>
      <c r="L123" s="232"/>
      <c r="M123" s="232"/>
      <c r="N123" s="222"/>
      <c r="O123" s="222"/>
      <c r="P123" s="222"/>
      <c r="Q123" s="222"/>
      <c r="R123" s="222"/>
      <c r="S123" s="222"/>
      <c r="T123" s="223"/>
      <c r="U123" s="22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136</v>
      </c>
      <c r="AF123" s="212">
        <v>0</v>
      </c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/>
      <c r="B124" s="219"/>
      <c r="C124" s="264" t="s">
        <v>263</v>
      </c>
      <c r="D124" s="224"/>
      <c r="E124" s="229">
        <v>19.059200000000001</v>
      </c>
      <c r="F124" s="232"/>
      <c r="G124" s="232"/>
      <c r="H124" s="232"/>
      <c r="I124" s="232"/>
      <c r="J124" s="232"/>
      <c r="K124" s="232"/>
      <c r="L124" s="232"/>
      <c r="M124" s="232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136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>
        <v>34</v>
      </c>
      <c r="B125" s="219" t="s">
        <v>264</v>
      </c>
      <c r="C125" s="263" t="s">
        <v>265</v>
      </c>
      <c r="D125" s="221" t="s">
        <v>133</v>
      </c>
      <c r="E125" s="228">
        <v>3.53</v>
      </c>
      <c r="F125" s="231">
        <f>H125+J125</f>
        <v>0</v>
      </c>
      <c r="G125" s="232">
        <f>ROUND(E125*F125,2)</f>
        <v>0</v>
      </c>
      <c r="H125" s="232"/>
      <c r="I125" s="232">
        <f>ROUND(E125*H125,2)</f>
        <v>0</v>
      </c>
      <c r="J125" s="232"/>
      <c r="K125" s="232">
        <f>ROUND(E125*J125,2)</f>
        <v>0</v>
      </c>
      <c r="L125" s="232">
        <v>12</v>
      </c>
      <c r="M125" s="232">
        <f>G125*(1+L125/100)</f>
        <v>0</v>
      </c>
      <c r="N125" s="222">
        <v>0</v>
      </c>
      <c r="O125" s="222">
        <f>ROUND(E125*N125,5)</f>
        <v>0</v>
      </c>
      <c r="P125" s="222">
        <v>2.4649999999999998E-2</v>
      </c>
      <c r="Q125" s="222">
        <f>ROUND(E125*P125,5)</f>
        <v>8.7010000000000004E-2</v>
      </c>
      <c r="R125" s="222"/>
      <c r="S125" s="222"/>
      <c r="T125" s="223">
        <v>0.3</v>
      </c>
      <c r="U125" s="222">
        <f>ROUND(E125*T125,2)</f>
        <v>1.06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134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19"/>
      <c r="C126" s="264" t="s">
        <v>266</v>
      </c>
      <c r="D126" s="224"/>
      <c r="E126" s="229"/>
      <c r="F126" s="232"/>
      <c r="G126" s="232"/>
      <c r="H126" s="232"/>
      <c r="I126" s="232"/>
      <c r="J126" s="232"/>
      <c r="K126" s="232"/>
      <c r="L126" s="232"/>
      <c r="M126" s="232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136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19"/>
      <c r="C127" s="264" t="s">
        <v>267</v>
      </c>
      <c r="D127" s="224"/>
      <c r="E127" s="229">
        <v>3.53</v>
      </c>
      <c r="F127" s="232"/>
      <c r="G127" s="232"/>
      <c r="H127" s="232"/>
      <c r="I127" s="232"/>
      <c r="J127" s="232"/>
      <c r="K127" s="232"/>
      <c r="L127" s="232"/>
      <c r="M127" s="232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136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13">
        <v>35</v>
      </c>
      <c r="B128" s="219" t="s">
        <v>268</v>
      </c>
      <c r="C128" s="263" t="s">
        <v>269</v>
      </c>
      <c r="D128" s="221" t="s">
        <v>195</v>
      </c>
      <c r="E128" s="228">
        <v>1</v>
      </c>
      <c r="F128" s="231">
        <f>H128+J128</f>
        <v>0</v>
      </c>
      <c r="G128" s="232">
        <f>ROUND(E128*F128,2)</f>
        <v>0</v>
      </c>
      <c r="H128" s="232"/>
      <c r="I128" s="232">
        <f>ROUND(E128*H128,2)</f>
        <v>0</v>
      </c>
      <c r="J128" s="232"/>
      <c r="K128" s="232">
        <f>ROUND(E128*J128,2)</f>
        <v>0</v>
      </c>
      <c r="L128" s="232">
        <v>12</v>
      </c>
      <c r="M128" s="232">
        <f>G128*(1+L128/100)</f>
        <v>0</v>
      </c>
      <c r="N128" s="222">
        <v>0</v>
      </c>
      <c r="O128" s="222">
        <f>ROUND(E128*N128,5)</f>
        <v>0</v>
      </c>
      <c r="P128" s="222">
        <v>0.5</v>
      </c>
      <c r="Q128" s="222">
        <f>ROUND(E128*P128,5)</f>
        <v>0.5</v>
      </c>
      <c r="R128" s="222"/>
      <c r="S128" s="222"/>
      <c r="T128" s="223">
        <v>0</v>
      </c>
      <c r="U128" s="222">
        <f>ROUND(E128*T128,2)</f>
        <v>0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134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/>
      <c r="B129" s="219"/>
      <c r="C129" s="264" t="s">
        <v>270</v>
      </c>
      <c r="D129" s="224"/>
      <c r="E129" s="229"/>
      <c r="F129" s="232"/>
      <c r="G129" s="232"/>
      <c r="H129" s="232"/>
      <c r="I129" s="232"/>
      <c r="J129" s="232"/>
      <c r="K129" s="232"/>
      <c r="L129" s="232"/>
      <c r="M129" s="232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136</v>
      </c>
      <c r="AF129" s="212">
        <v>0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/>
      <c r="B130" s="219"/>
      <c r="C130" s="264" t="s">
        <v>208</v>
      </c>
      <c r="D130" s="224"/>
      <c r="E130" s="229">
        <v>1</v>
      </c>
      <c r="F130" s="232"/>
      <c r="G130" s="232"/>
      <c r="H130" s="232"/>
      <c r="I130" s="232"/>
      <c r="J130" s="232"/>
      <c r="K130" s="232"/>
      <c r="L130" s="232"/>
      <c r="M130" s="232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136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>
        <v>36</v>
      </c>
      <c r="B131" s="219" t="s">
        <v>271</v>
      </c>
      <c r="C131" s="263" t="s">
        <v>272</v>
      </c>
      <c r="D131" s="221" t="s">
        <v>273</v>
      </c>
      <c r="E131" s="228">
        <v>3.6</v>
      </c>
      <c r="F131" s="231">
        <f>H131+J131</f>
        <v>0</v>
      </c>
      <c r="G131" s="232">
        <f>ROUND(E131*F131,2)</f>
        <v>0</v>
      </c>
      <c r="H131" s="232"/>
      <c r="I131" s="232">
        <f>ROUND(E131*H131,2)</f>
        <v>0</v>
      </c>
      <c r="J131" s="232"/>
      <c r="K131" s="232">
        <f>ROUND(E131*J131,2)</f>
        <v>0</v>
      </c>
      <c r="L131" s="232">
        <v>12</v>
      </c>
      <c r="M131" s="232">
        <f>G131*(1+L131/100)</f>
        <v>0</v>
      </c>
      <c r="N131" s="222">
        <v>0</v>
      </c>
      <c r="O131" s="222">
        <f>ROUND(E131*N131,5)</f>
        <v>0</v>
      </c>
      <c r="P131" s="222">
        <v>0</v>
      </c>
      <c r="Q131" s="222">
        <f>ROUND(E131*P131,5)</f>
        <v>0</v>
      </c>
      <c r="R131" s="222"/>
      <c r="S131" s="222"/>
      <c r="T131" s="223">
        <v>0.94199999999999995</v>
      </c>
      <c r="U131" s="222">
        <f>ROUND(E131*T131,2)</f>
        <v>3.39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134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>
        <v>37</v>
      </c>
      <c r="B132" s="219" t="s">
        <v>274</v>
      </c>
      <c r="C132" s="263" t="s">
        <v>275</v>
      </c>
      <c r="D132" s="221" t="s">
        <v>273</v>
      </c>
      <c r="E132" s="228">
        <v>72</v>
      </c>
      <c r="F132" s="231">
        <f>H132+J132</f>
        <v>0</v>
      </c>
      <c r="G132" s="232">
        <f>ROUND(E132*F132,2)</f>
        <v>0</v>
      </c>
      <c r="H132" s="232"/>
      <c r="I132" s="232">
        <f>ROUND(E132*H132,2)</f>
        <v>0</v>
      </c>
      <c r="J132" s="232"/>
      <c r="K132" s="232">
        <f>ROUND(E132*J132,2)</f>
        <v>0</v>
      </c>
      <c r="L132" s="232">
        <v>12</v>
      </c>
      <c r="M132" s="232">
        <f>G132*(1+L132/100)</f>
        <v>0</v>
      </c>
      <c r="N132" s="222">
        <v>0</v>
      </c>
      <c r="O132" s="222">
        <f>ROUND(E132*N132,5)</f>
        <v>0</v>
      </c>
      <c r="P132" s="222">
        <v>0</v>
      </c>
      <c r="Q132" s="222">
        <f>ROUND(E132*P132,5)</f>
        <v>0</v>
      </c>
      <c r="R132" s="222"/>
      <c r="S132" s="222"/>
      <c r="T132" s="223">
        <v>0.105</v>
      </c>
      <c r="U132" s="222">
        <f>ROUND(E132*T132,2)</f>
        <v>7.56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134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/>
      <c r="B133" s="219"/>
      <c r="C133" s="264" t="s">
        <v>276</v>
      </c>
      <c r="D133" s="224"/>
      <c r="E133" s="229">
        <v>72</v>
      </c>
      <c r="F133" s="232"/>
      <c r="G133" s="232"/>
      <c r="H133" s="232"/>
      <c r="I133" s="232"/>
      <c r="J133" s="232"/>
      <c r="K133" s="232"/>
      <c r="L133" s="232"/>
      <c r="M133" s="232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136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>
        <v>38</v>
      </c>
      <c r="B134" s="219" t="s">
        <v>277</v>
      </c>
      <c r="C134" s="263" t="s">
        <v>278</v>
      </c>
      <c r="D134" s="221" t="s">
        <v>273</v>
      </c>
      <c r="E134" s="228">
        <v>3.6</v>
      </c>
      <c r="F134" s="231">
        <f>H134+J134</f>
        <v>0</v>
      </c>
      <c r="G134" s="232">
        <f>ROUND(E134*F134,2)</f>
        <v>0</v>
      </c>
      <c r="H134" s="232"/>
      <c r="I134" s="232">
        <f>ROUND(E134*H134,2)</f>
        <v>0</v>
      </c>
      <c r="J134" s="232"/>
      <c r="K134" s="232">
        <f>ROUND(E134*J134,2)</f>
        <v>0</v>
      </c>
      <c r="L134" s="232">
        <v>12</v>
      </c>
      <c r="M134" s="232">
        <f>G134*(1+L134/100)</f>
        <v>0</v>
      </c>
      <c r="N134" s="222">
        <v>0</v>
      </c>
      <c r="O134" s="222">
        <f>ROUND(E134*N134,5)</f>
        <v>0</v>
      </c>
      <c r="P134" s="222">
        <v>0</v>
      </c>
      <c r="Q134" s="222">
        <f>ROUND(E134*P134,5)</f>
        <v>0</v>
      </c>
      <c r="R134" s="222"/>
      <c r="S134" s="222"/>
      <c r="T134" s="223">
        <v>2.0089999999999999</v>
      </c>
      <c r="U134" s="222">
        <f>ROUND(E134*T134,2)</f>
        <v>7.23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134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>
        <v>39</v>
      </c>
      <c r="B135" s="219" t="s">
        <v>279</v>
      </c>
      <c r="C135" s="263" t="s">
        <v>280</v>
      </c>
      <c r="D135" s="221" t="s">
        <v>273</v>
      </c>
      <c r="E135" s="228">
        <v>14.4</v>
      </c>
      <c r="F135" s="231">
        <f>H135+J135</f>
        <v>0</v>
      </c>
      <c r="G135" s="232">
        <f>ROUND(E135*F135,2)</f>
        <v>0</v>
      </c>
      <c r="H135" s="232"/>
      <c r="I135" s="232">
        <f>ROUND(E135*H135,2)</f>
        <v>0</v>
      </c>
      <c r="J135" s="232"/>
      <c r="K135" s="232">
        <f>ROUND(E135*J135,2)</f>
        <v>0</v>
      </c>
      <c r="L135" s="232">
        <v>12</v>
      </c>
      <c r="M135" s="232">
        <f>G135*(1+L135/100)</f>
        <v>0</v>
      </c>
      <c r="N135" s="222">
        <v>0</v>
      </c>
      <c r="O135" s="222">
        <f>ROUND(E135*N135,5)</f>
        <v>0</v>
      </c>
      <c r="P135" s="222">
        <v>0</v>
      </c>
      <c r="Q135" s="222">
        <f>ROUND(E135*P135,5)</f>
        <v>0</v>
      </c>
      <c r="R135" s="222"/>
      <c r="S135" s="222"/>
      <c r="T135" s="223">
        <v>0.95899999999999996</v>
      </c>
      <c r="U135" s="222">
        <f>ROUND(E135*T135,2)</f>
        <v>13.81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134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/>
      <c r="B136" s="219"/>
      <c r="C136" s="264" t="s">
        <v>281</v>
      </c>
      <c r="D136" s="224"/>
      <c r="E136" s="229">
        <v>14.4</v>
      </c>
      <c r="F136" s="232"/>
      <c r="G136" s="232"/>
      <c r="H136" s="232"/>
      <c r="I136" s="232"/>
      <c r="J136" s="232"/>
      <c r="K136" s="232"/>
      <c r="L136" s="232"/>
      <c r="M136" s="232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136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>
        <v>40</v>
      </c>
      <c r="B137" s="219" t="s">
        <v>268</v>
      </c>
      <c r="C137" s="263" t="s">
        <v>282</v>
      </c>
      <c r="D137" s="221" t="s">
        <v>211</v>
      </c>
      <c r="E137" s="228">
        <v>1</v>
      </c>
      <c r="F137" s="231">
        <f>H137+J137</f>
        <v>0</v>
      </c>
      <c r="G137" s="232">
        <f>ROUND(E137*F137,2)</f>
        <v>0</v>
      </c>
      <c r="H137" s="232"/>
      <c r="I137" s="232">
        <f>ROUND(E137*H137,2)</f>
        <v>0</v>
      </c>
      <c r="J137" s="232"/>
      <c r="K137" s="232">
        <f>ROUND(E137*J137,2)</f>
        <v>0</v>
      </c>
      <c r="L137" s="232">
        <v>12</v>
      </c>
      <c r="M137" s="232">
        <f>G137*(1+L137/100)</f>
        <v>0</v>
      </c>
      <c r="N137" s="222">
        <v>0</v>
      </c>
      <c r="O137" s="222">
        <f>ROUND(E137*N137,5)</f>
        <v>0</v>
      </c>
      <c r="P137" s="222">
        <v>0</v>
      </c>
      <c r="Q137" s="222">
        <f>ROUND(E137*P137,5)</f>
        <v>0</v>
      </c>
      <c r="R137" s="222"/>
      <c r="S137" s="222"/>
      <c r="T137" s="223">
        <v>0</v>
      </c>
      <c r="U137" s="222">
        <f>ROUND(E137*T137,2)</f>
        <v>0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134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x14ac:dyDescent="0.2">
      <c r="A138" s="214" t="s">
        <v>129</v>
      </c>
      <c r="B138" s="220" t="s">
        <v>76</v>
      </c>
      <c r="C138" s="265" t="s">
        <v>77</v>
      </c>
      <c r="D138" s="225"/>
      <c r="E138" s="230"/>
      <c r="F138" s="233"/>
      <c r="G138" s="233">
        <f>SUMIF(AE139:AE139,"&lt;&gt;NOR",G139:G139)</f>
        <v>0</v>
      </c>
      <c r="H138" s="233"/>
      <c r="I138" s="233">
        <f>SUM(I139:I139)</f>
        <v>0</v>
      </c>
      <c r="J138" s="233"/>
      <c r="K138" s="233">
        <f>SUM(K139:K139)</f>
        <v>0</v>
      </c>
      <c r="L138" s="233"/>
      <c r="M138" s="233">
        <f>SUM(M139:M139)</f>
        <v>0</v>
      </c>
      <c r="N138" s="226"/>
      <c r="O138" s="226">
        <f>SUM(O139:O139)</f>
        <v>0</v>
      </c>
      <c r="P138" s="226"/>
      <c r="Q138" s="226">
        <f>SUM(Q139:Q139)</f>
        <v>0</v>
      </c>
      <c r="R138" s="226"/>
      <c r="S138" s="226"/>
      <c r="T138" s="227"/>
      <c r="U138" s="226">
        <f>SUM(U139:U139)</f>
        <v>24.35</v>
      </c>
      <c r="AE138" t="s">
        <v>130</v>
      </c>
    </row>
    <row r="139" spans="1:60" outlineLevel="1" x14ac:dyDescent="0.2">
      <c r="A139" s="213">
        <v>41</v>
      </c>
      <c r="B139" s="219" t="s">
        <v>283</v>
      </c>
      <c r="C139" s="263" t="s">
        <v>284</v>
      </c>
      <c r="D139" s="221" t="s">
        <v>273</v>
      </c>
      <c r="E139" s="228">
        <v>7.63</v>
      </c>
      <c r="F139" s="231">
        <f>H139+J139</f>
        <v>0</v>
      </c>
      <c r="G139" s="232">
        <f>ROUND(E139*F139,2)</f>
        <v>0</v>
      </c>
      <c r="H139" s="232"/>
      <c r="I139" s="232">
        <f>ROUND(E139*H139,2)</f>
        <v>0</v>
      </c>
      <c r="J139" s="232"/>
      <c r="K139" s="232">
        <f>ROUND(E139*J139,2)</f>
        <v>0</v>
      </c>
      <c r="L139" s="232">
        <v>12</v>
      </c>
      <c r="M139" s="232">
        <f>G139*(1+L139/100)</f>
        <v>0</v>
      </c>
      <c r="N139" s="222">
        <v>0</v>
      </c>
      <c r="O139" s="222">
        <f>ROUND(E139*N139,5)</f>
        <v>0</v>
      </c>
      <c r="P139" s="222">
        <v>0</v>
      </c>
      <c r="Q139" s="222">
        <f>ROUND(E139*P139,5)</f>
        <v>0</v>
      </c>
      <c r="R139" s="222"/>
      <c r="S139" s="222"/>
      <c r="T139" s="223">
        <v>3.1920000000000002</v>
      </c>
      <c r="U139" s="222">
        <f>ROUND(E139*T139,2)</f>
        <v>24.35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134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x14ac:dyDescent="0.2">
      <c r="A140" s="214" t="s">
        <v>129</v>
      </c>
      <c r="B140" s="220" t="s">
        <v>78</v>
      </c>
      <c r="C140" s="265" t="s">
        <v>79</v>
      </c>
      <c r="D140" s="225"/>
      <c r="E140" s="230"/>
      <c r="F140" s="233"/>
      <c r="G140" s="233">
        <f>SUMIF(AE141:AE147,"&lt;&gt;NOR",G141:G147)</f>
        <v>0</v>
      </c>
      <c r="H140" s="233"/>
      <c r="I140" s="233">
        <f>SUM(I141:I147)</f>
        <v>0</v>
      </c>
      <c r="J140" s="233"/>
      <c r="K140" s="233">
        <f>SUM(K141:K147)</f>
        <v>0</v>
      </c>
      <c r="L140" s="233"/>
      <c r="M140" s="233">
        <f>SUM(M141:M147)</f>
        <v>0</v>
      </c>
      <c r="N140" s="226"/>
      <c r="O140" s="226">
        <f>SUM(O141:O147)</f>
        <v>2.2239999999999999E-2</v>
      </c>
      <c r="P140" s="226"/>
      <c r="Q140" s="226">
        <f>SUM(Q141:Q147)</f>
        <v>0</v>
      </c>
      <c r="R140" s="226"/>
      <c r="S140" s="226"/>
      <c r="T140" s="227"/>
      <c r="U140" s="226">
        <f>SUM(U141:U147)</f>
        <v>3.38</v>
      </c>
      <c r="AE140" t="s">
        <v>130</v>
      </c>
    </row>
    <row r="141" spans="1:60" ht="22.5" outlineLevel="1" x14ac:dyDescent="0.2">
      <c r="A141" s="213">
        <v>42</v>
      </c>
      <c r="B141" s="219" t="s">
        <v>285</v>
      </c>
      <c r="C141" s="263" t="s">
        <v>286</v>
      </c>
      <c r="D141" s="221" t="s">
        <v>133</v>
      </c>
      <c r="E141" s="228">
        <v>14.076000000000001</v>
      </c>
      <c r="F141" s="231">
        <f>H141+J141</f>
        <v>0</v>
      </c>
      <c r="G141" s="232">
        <f>ROUND(E141*F141,2)</f>
        <v>0</v>
      </c>
      <c r="H141" s="232"/>
      <c r="I141" s="232">
        <f>ROUND(E141*H141,2)</f>
        <v>0</v>
      </c>
      <c r="J141" s="232"/>
      <c r="K141" s="232">
        <f>ROUND(E141*J141,2)</f>
        <v>0</v>
      </c>
      <c r="L141" s="232">
        <v>12</v>
      </c>
      <c r="M141" s="232">
        <f>G141*(1+L141/100)</f>
        <v>0</v>
      </c>
      <c r="N141" s="222">
        <v>1.58E-3</v>
      </c>
      <c r="O141" s="222">
        <f>ROUND(E141*N141,5)</f>
        <v>2.2239999999999999E-2</v>
      </c>
      <c r="P141" s="222">
        <v>0</v>
      </c>
      <c r="Q141" s="222">
        <f>ROUND(E141*P141,5)</f>
        <v>0</v>
      </c>
      <c r="R141" s="222"/>
      <c r="S141" s="222"/>
      <c r="T141" s="223">
        <v>0.24</v>
      </c>
      <c r="U141" s="222">
        <f>ROUND(E141*T141,2)</f>
        <v>3.38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134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3"/>
      <c r="B142" s="219"/>
      <c r="C142" s="264" t="s">
        <v>161</v>
      </c>
      <c r="D142" s="224"/>
      <c r="E142" s="229">
        <v>5.08</v>
      </c>
      <c r="F142" s="232"/>
      <c r="G142" s="232"/>
      <c r="H142" s="232"/>
      <c r="I142" s="232"/>
      <c r="J142" s="232"/>
      <c r="K142" s="232"/>
      <c r="L142" s="232"/>
      <c r="M142" s="232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136</v>
      </c>
      <c r="AF142" s="212">
        <v>0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/>
      <c r="B143" s="219"/>
      <c r="C143" s="264" t="s">
        <v>287</v>
      </c>
      <c r="D143" s="224"/>
      <c r="E143" s="229">
        <v>0.78800000000000003</v>
      </c>
      <c r="F143" s="232"/>
      <c r="G143" s="232"/>
      <c r="H143" s="232"/>
      <c r="I143" s="232"/>
      <c r="J143" s="232"/>
      <c r="K143" s="232"/>
      <c r="L143" s="232"/>
      <c r="M143" s="232"/>
      <c r="N143" s="222"/>
      <c r="O143" s="222"/>
      <c r="P143" s="222"/>
      <c r="Q143" s="222"/>
      <c r="R143" s="222"/>
      <c r="S143" s="222"/>
      <c r="T143" s="223"/>
      <c r="U143" s="22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136</v>
      </c>
      <c r="AF143" s="212">
        <v>0</v>
      </c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/>
      <c r="B144" s="219"/>
      <c r="C144" s="264" t="s">
        <v>288</v>
      </c>
      <c r="D144" s="224"/>
      <c r="E144" s="229">
        <v>1.6279999999999999</v>
      </c>
      <c r="F144" s="232"/>
      <c r="G144" s="232"/>
      <c r="H144" s="232"/>
      <c r="I144" s="232"/>
      <c r="J144" s="232"/>
      <c r="K144" s="232"/>
      <c r="L144" s="232"/>
      <c r="M144" s="232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136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/>
      <c r="B145" s="219"/>
      <c r="C145" s="264" t="s">
        <v>289</v>
      </c>
      <c r="D145" s="224"/>
      <c r="E145" s="229">
        <v>6.58</v>
      </c>
      <c r="F145" s="232"/>
      <c r="G145" s="232"/>
      <c r="H145" s="232"/>
      <c r="I145" s="232"/>
      <c r="J145" s="232"/>
      <c r="K145" s="232"/>
      <c r="L145" s="232"/>
      <c r="M145" s="232"/>
      <c r="N145" s="222"/>
      <c r="O145" s="222"/>
      <c r="P145" s="222"/>
      <c r="Q145" s="222"/>
      <c r="R145" s="222"/>
      <c r="S145" s="222"/>
      <c r="T145" s="223"/>
      <c r="U145" s="22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136</v>
      </c>
      <c r="AF145" s="212">
        <v>0</v>
      </c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>
        <v>43</v>
      </c>
      <c r="B146" s="219" t="s">
        <v>290</v>
      </c>
      <c r="C146" s="263" t="s">
        <v>291</v>
      </c>
      <c r="D146" s="221" t="s">
        <v>0</v>
      </c>
      <c r="E146" s="228"/>
      <c r="F146" s="231">
        <f>H146+J146</f>
        <v>0</v>
      </c>
      <c r="G146" s="232">
        <f>ROUND(E146*F146,2)</f>
        <v>0</v>
      </c>
      <c r="H146" s="232"/>
      <c r="I146" s="232">
        <f>ROUND(E146*H146,2)</f>
        <v>0</v>
      </c>
      <c r="J146" s="232"/>
      <c r="K146" s="232">
        <f>ROUND(E146*J146,2)</f>
        <v>0</v>
      </c>
      <c r="L146" s="232">
        <v>12</v>
      </c>
      <c r="M146" s="232">
        <f>G146*(1+L146/100)</f>
        <v>0</v>
      </c>
      <c r="N146" s="222">
        <v>0</v>
      </c>
      <c r="O146" s="222">
        <f>ROUND(E146*N146,5)</f>
        <v>0</v>
      </c>
      <c r="P146" s="222">
        <v>0</v>
      </c>
      <c r="Q146" s="222">
        <f>ROUND(E146*P146,5)</f>
        <v>0</v>
      </c>
      <c r="R146" s="222"/>
      <c r="S146" s="222"/>
      <c r="T146" s="223">
        <v>0</v>
      </c>
      <c r="U146" s="222">
        <f>ROUND(E146*T146,2)</f>
        <v>0</v>
      </c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134</v>
      </c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/>
      <c r="B147" s="219"/>
      <c r="C147" s="264"/>
      <c r="D147" s="224"/>
      <c r="E147" s="229"/>
      <c r="F147" s="232"/>
      <c r="G147" s="232"/>
      <c r="H147" s="232"/>
      <c r="I147" s="232"/>
      <c r="J147" s="232"/>
      <c r="K147" s="232"/>
      <c r="L147" s="232"/>
      <c r="M147" s="232"/>
      <c r="N147" s="222"/>
      <c r="O147" s="222"/>
      <c r="P147" s="222"/>
      <c r="Q147" s="222"/>
      <c r="R147" s="222"/>
      <c r="S147" s="222"/>
      <c r="T147" s="223"/>
      <c r="U147" s="22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136</v>
      </c>
      <c r="AF147" s="212">
        <v>0</v>
      </c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">
      <c r="A148" s="214" t="s">
        <v>129</v>
      </c>
      <c r="B148" s="220" t="s">
        <v>80</v>
      </c>
      <c r="C148" s="265" t="s">
        <v>81</v>
      </c>
      <c r="D148" s="225"/>
      <c r="E148" s="230"/>
      <c r="F148" s="233"/>
      <c r="G148" s="233">
        <f>SUMIF(AE149:AE150,"&lt;&gt;NOR",G149:G150)</f>
        <v>0</v>
      </c>
      <c r="H148" s="233"/>
      <c r="I148" s="233">
        <f>SUM(I149:I150)</f>
        <v>0</v>
      </c>
      <c r="J148" s="233"/>
      <c r="K148" s="233">
        <f>SUM(K149:K150)</f>
        <v>0</v>
      </c>
      <c r="L148" s="233"/>
      <c r="M148" s="233">
        <f>SUM(M149:M150)</f>
        <v>0</v>
      </c>
      <c r="N148" s="226"/>
      <c r="O148" s="226">
        <f>SUM(O149:O150)</f>
        <v>0</v>
      </c>
      <c r="P148" s="226"/>
      <c r="Q148" s="226">
        <f>SUM(Q149:Q150)</f>
        <v>0</v>
      </c>
      <c r="R148" s="226"/>
      <c r="S148" s="226"/>
      <c r="T148" s="227"/>
      <c r="U148" s="226">
        <f>SUM(U149:U150)</f>
        <v>0</v>
      </c>
      <c r="AE148" t="s">
        <v>130</v>
      </c>
    </row>
    <row r="149" spans="1:60" outlineLevel="1" x14ac:dyDescent="0.2">
      <c r="A149" s="213">
        <v>44</v>
      </c>
      <c r="B149" s="219" t="s">
        <v>268</v>
      </c>
      <c r="C149" s="263" t="s">
        <v>292</v>
      </c>
      <c r="D149" s="221" t="s">
        <v>195</v>
      </c>
      <c r="E149" s="228">
        <v>1</v>
      </c>
      <c r="F149" s="231">
        <f>H149+J149</f>
        <v>0</v>
      </c>
      <c r="G149" s="232">
        <f>ROUND(E149*F149,2)</f>
        <v>0</v>
      </c>
      <c r="H149" s="232"/>
      <c r="I149" s="232">
        <f>ROUND(E149*H149,2)</f>
        <v>0</v>
      </c>
      <c r="J149" s="232"/>
      <c r="K149" s="232">
        <f>ROUND(E149*J149,2)</f>
        <v>0</v>
      </c>
      <c r="L149" s="232">
        <v>12</v>
      </c>
      <c r="M149" s="232">
        <f>G149*(1+L149/100)</f>
        <v>0</v>
      </c>
      <c r="N149" s="222">
        <v>0</v>
      </c>
      <c r="O149" s="222">
        <f>ROUND(E149*N149,5)</f>
        <v>0</v>
      </c>
      <c r="P149" s="222">
        <v>0</v>
      </c>
      <c r="Q149" s="222">
        <f>ROUND(E149*P149,5)</f>
        <v>0</v>
      </c>
      <c r="R149" s="222"/>
      <c r="S149" s="222"/>
      <c r="T149" s="223">
        <v>0</v>
      </c>
      <c r="U149" s="222">
        <f>ROUND(E149*T149,2)</f>
        <v>0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134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>
        <v>45</v>
      </c>
      <c r="B150" s="219" t="s">
        <v>293</v>
      </c>
      <c r="C150" s="263" t="s">
        <v>294</v>
      </c>
      <c r="D150" s="221" t="s">
        <v>195</v>
      </c>
      <c r="E150" s="228">
        <v>1</v>
      </c>
      <c r="F150" s="231">
        <f>H150+J150</f>
        <v>0</v>
      </c>
      <c r="G150" s="232">
        <f>ROUND(E150*F150,2)</f>
        <v>0</v>
      </c>
      <c r="H150" s="232"/>
      <c r="I150" s="232">
        <f>ROUND(E150*H150,2)</f>
        <v>0</v>
      </c>
      <c r="J150" s="232"/>
      <c r="K150" s="232">
        <f>ROUND(E150*J150,2)</f>
        <v>0</v>
      </c>
      <c r="L150" s="232">
        <v>12</v>
      </c>
      <c r="M150" s="232">
        <f>G150*(1+L150/100)</f>
        <v>0</v>
      </c>
      <c r="N150" s="222">
        <v>0</v>
      </c>
      <c r="O150" s="222">
        <f>ROUND(E150*N150,5)</f>
        <v>0</v>
      </c>
      <c r="P150" s="222">
        <v>0</v>
      </c>
      <c r="Q150" s="222">
        <f>ROUND(E150*P150,5)</f>
        <v>0</v>
      </c>
      <c r="R150" s="222"/>
      <c r="S150" s="222"/>
      <c r="T150" s="223">
        <v>0</v>
      </c>
      <c r="U150" s="222">
        <f>ROUND(E150*T150,2)</f>
        <v>0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134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x14ac:dyDescent="0.2">
      <c r="A151" s="214" t="s">
        <v>129</v>
      </c>
      <c r="B151" s="220" t="s">
        <v>82</v>
      </c>
      <c r="C151" s="265" t="s">
        <v>83</v>
      </c>
      <c r="D151" s="225"/>
      <c r="E151" s="230"/>
      <c r="F151" s="233"/>
      <c r="G151" s="233">
        <f>SUMIF(AE152:AE153,"&lt;&gt;NOR",G152:G153)</f>
        <v>0</v>
      </c>
      <c r="H151" s="233"/>
      <c r="I151" s="233">
        <f>SUM(I152:I153)</f>
        <v>0</v>
      </c>
      <c r="J151" s="233"/>
      <c r="K151" s="233">
        <f>SUM(K152:K153)</f>
        <v>0</v>
      </c>
      <c r="L151" s="233"/>
      <c r="M151" s="233">
        <f>SUM(M152:M153)</f>
        <v>0</v>
      </c>
      <c r="N151" s="226"/>
      <c r="O151" s="226">
        <f>SUM(O152:O153)</f>
        <v>0</v>
      </c>
      <c r="P151" s="226"/>
      <c r="Q151" s="226">
        <f>SUM(Q152:Q153)</f>
        <v>0</v>
      </c>
      <c r="R151" s="226"/>
      <c r="S151" s="226"/>
      <c r="T151" s="227"/>
      <c r="U151" s="226">
        <f>SUM(U152:U153)</f>
        <v>0</v>
      </c>
      <c r="AE151" t="s">
        <v>130</v>
      </c>
    </row>
    <row r="152" spans="1:60" outlineLevel="1" x14ac:dyDescent="0.2">
      <c r="A152" s="213">
        <v>46</v>
      </c>
      <c r="B152" s="219" t="s">
        <v>268</v>
      </c>
      <c r="C152" s="263" t="s">
        <v>295</v>
      </c>
      <c r="D152" s="221" t="s">
        <v>195</v>
      </c>
      <c r="E152" s="228">
        <v>1</v>
      </c>
      <c r="F152" s="231">
        <f>H152+J152</f>
        <v>0</v>
      </c>
      <c r="G152" s="232">
        <f>ROUND(E152*F152,2)</f>
        <v>0</v>
      </c>
      <c r="H152" s="232"/>
      <c r="I152" s="232">
        <f>ROUND(E152*H152,2)</f>
        <v>0</v>
      </c>
      <c r="J152" s="232"/>
      <c r="K152" s="232">
        <f>ROUND(E152*J152,2)</f>
        <v>0</v>
      </c>
      <c r="L152" s="232">
        <v>12</v>
      </c>
      <c r="M152" s="232">
        <f>G152*(1+L152/100)</f>
        <v>0</v>
      </c>
      <c r="N152" s="222">
        <v>0</v>
      </c>
      <c r="O152" s="222">
        <f>ROUND(E152*N152,5)</f>
        <v>0</v>
      </c>
      <c r="P152" s="222">
        <v>0</v>
      </c>
      <c r="Q152" s="222">
        <f>ROUND(E152*P152,5)</f>
        <v>0</v>
      </c>
      <c r="R152" s="222"/>
      <c r="S152" s="222"/>
      <c r="T152" s="223">
        <v>0</v>
      </c>
      <c r="U152" s="222">
        <f>ROUND(E152*T152,2)</f>
        <v>0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134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>
        <v>47</v>
      </c>
      <c r="B153" s="219" t="s">
        <v>293</v>
      </c>
      <c r="C153" s="263" t="s">
        <v>294</v>
      </c>
      <c r="D153" s="221" t="s">
        <v>195</v>
      </c>
      <c r="E153" s="228">
        <v>1</v>
      </c>
      <c r="F153" s="231">
        <f>H153+J153</f>
        <v>0</v>
      </c>
      <c r="G153" s="232">
        <f>ROUND(E153*F153,2)</f>
        <v>0</v>
      </c>
      <c r="H153" s="232"/>
      <c r="I153" s="232">
        <f>ROUND(E153*H153,2)</f>
        <v>0</v>
      </c>
      <c r="J153" s="232"/>
      <c r="K153" s="232">
        <f>ROUND(E153*J153,2)</f>
        <v>0</v>
      </c>
      <c r="L153" s="232">
        <v>12</v>
      </c>
      <c r="M153" s="232">
        <f>G153*(1+L153/100)</f>
        <v>0</v>
      </c>
      <c r="N153" s="222">
        <v>0</v>
      </c>
      <c r="O153" s="222">
        <f>ROUND(E153*N153,5)</f>
        <v>0</v>
      </c>
      <c r="P153" s="222">
        <v>0</v>
      </c>
      <c r="Q153" s="222">
        <f>ROUND(E153*P153,5)</f>
        <v>0</v>
      </c>
      <c r="R153" s="222"/>
      <c r="S153" s="222"/>
      <c r="T153" s="223">
        <v>0</v>
      </c>
      <c r="U153" s="222">
        <f>ROUND(E153*T153,2)</f>
        <v>0</v>
      </c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134</v>
      </c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x14ac:dyDescent="0.2">
      <c r="A154" s="214" t="s">
        <v>129</v>
      </c>
      <c r="B154" s="220" t="s">
        <v>84</v>
      </c>
      <c r="C154" s="265" t="s">
        <v>85</v>
      </c>
      <c r="D154" s="225"/>
      <c r="E154" s="230"/>
      <c r="F154" s="233"/>
      <c r="G154" s="233">
        <f>SUMIF(AE155:AE166,"&lt;&gt;NOR",G155:G166)</f>
        <v>0</v>
      </c>
      <c r="H154" s="233"/>
      <c r="I154" s="233">
        <f>SUM(I155:I166)</f>
        <v>0</v>
      </c>
      <c r="J154" s="233"/>
      <c r="K154" s="233">
        <f>SUM(K155:K166)</f>
        <v>0</v>
      </c>
      <c r="L154" s="233"/>
      <c r="M154" s="233">
        <f>SUM(M155:M166)</f>
        <v>0</v>
      </c>
      <c r="N154" s="226"/>
      <c r="O154" s="226">
        <f>SUM(O155:O166)</f>
        <v>0</v>
      </c>
      <c r="P154" s="226"/>
      <c r="Q154" s="226">
        <f>SUM(Q155:Q166)</f>
        <v>0</v>
      </c>
      <c r="R154" s="226"/>
      <c r="S154" s="226"/>
      <c r="T154" s="227"/>
      <c r="U154" s="226">
        <f>SUM(U155:U166)</f>
        <v>0</v>
      </c>
      <c r="AE154" t="s">
        <v>130</v>
      </c>
    </row>
    <row r="155" spans="1:60" outlineLevel="1" x14ac:dyDescent="0.2">
      <c r="A155" s="213">
        <v>48</v>
      </c>
      <c r="B155" s="219" t="s">
        <v>268</v>
      </c>
      <c r="C155" s="263" t="s">
        <v>296</v>
      </c>
      <c r="D155" s="221" t="s">
        <v>195</v>
      </c>
      <c r="E155" s="228">
        <v>1</v>
      </c>
      <c r="F155" s="231">
        <f>H155+J155</f>
        <v>0</v>
      </c>
      <c r="G155" s="232">
        <f>ROUND(E155*F155,2)</f>
        <v>0</v>
      </c>
      <c r="H155" s="232"/>
      <c r="I155" s="232">
        <f>ROUND(E155*H155,2)</f>
        <v>0</v>
      </c>
      <c r="J155" s="232"/>
      <c r="K155" s="232">
        <f>ROUND(E155*J155,2)</f>
        <v>0</v>
      </c>
      <c r="L155" s="232">
        <v>12</v>
      </c>
      <c r="M155" s="232">
        <f>G155*(1+L155/100)</f>
        <v>0</v>
      </c>
      <c r="N155" s="222">
        <v>0</v>
      </c>
      <c r="O155" s="222">
        <f>ROUND(E155*N155,5)</f>
        <v>0</v>
      </c>
      <c r="P155" s="222">
        <v>0</v>
      </c>
      <c r="Q155" s="222">
        <f>ROUND(E155*P155,5)</f>
        <v>0</v>
      </c>
      <c r="R155" s="222"/>
      <c r="S155" s="222"/>
      <c r="T155" s="223">
        <v>0</v>
      </c>
      <c r="U155" s="222">
        <f>ROUND(E155*T155,2)</f>
        <v>0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134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3"/>
      <c r="B156" s="219"/>
      <c r="C156" s="264" t="s">
        <v>208</v>
      </c>
      <c r="D156" s="224"/>
      <c r="E156" s="229">
        <v>1</v>
      </c>
      <c r="F156" s="232"/>
      <c r="G156" s="232"/>
      <c r="H156" s="232"/>
      <c r="I156" s="232"/>
      <c r="J156" s="232"/>
      <c r="K156" s="232"/>
      <c r="L156" s="232"/>
      <c r="M156" s="232"/>
      <c r="N156" s="222"/>
      <c r="O156" s="222"/>
      <c r="P156" s="222"/>
      <c r="Q156" s="222"/>
      <c r="R156" s="222"/>
      <c r="S156" s="222"/>
      <c r="T156" s="223"/>
      <c r="U156" s="22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136</v>
      </c>
      <c r="AF156" s="212">
        <v>0</v>
      </c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/>
      <c r="B157" s="219"/>
      <c r="C157" s="264" t="s">
        <v>297</v>
      </c>
      <c r="D157" s="224"/>
      <c r="E157" s="229"/>
      <c r="F157" s="232"/>
      <c r="G157" s="232"/>
      <c r="H157" s="232"/>
      <c r="I157" s="232"/>
      <c r="J157" s="232"/>
      <c r="K157" s="232"/>
      <c r="L157" s="232"/>
      <c r="M157" s="232"/>
      <c r="N157" s="222"/>
      <c r="O157" s="222"/>
      <c r="P157" s="222"/>
      <c r="Q157" s="222"/>
      <c r="R157" s="222"/>
      <c r="S157" s="222"/>
      <c r="T157" s="223"/>
      <c r="U157" s="22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136</v>
      </c>
      <c r="AF157" s="212">
        <v>0</v>
      </c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2.5" outlineLevel="1" x14ac:dyDescent="0.2">
      <c r="A158" s="213"/>
      <c r="B158" s="219"/>
      <c r="C158" s="264" t="s">
        <v>298</v>
      </c>
      <c r="D158" s="224"/>
      <c r="E158" s="229"/>
      <c r="F158" s="232"/>
      <c r="G158" s="232"/>
      <c r="H158" s="232"/>
      <c r="I158" s="232"/>
      <c r="J158" s="232"/>
      <c r="K158" s="232"/>
      <c r="L158" s="232"/>
      <c r="M158" s="232"/>
      <c r="N158" s="222"/>
      <c r="O158" s="222"/>
      <c r="P158" s="222"/>
      <c r="Q158" s="222"/>
      <c r="R158" s="222"/>
      <c r="S158" s="222"/>
      <c r="T158" s="223"/>
      <c r="U158" s="22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136</v>
      </c>
      <c r="AF158" s="212">
        <v>0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13"/>
      <c r="B159" s="219"/>
      <c r="C159" s="264" t="s">
        <v>299</v>
      </c>
      <c r="D159" s="224"/>
      <c r="E159" s="229"/>
      <c r="F159" s="232"/>
      <c r="G159" s="232"/>
      <c r="H159" s="232"/>
      <c r="I159" s="232"/>
      <c r="J159" s="232"/>
      <c r="K159" s="232"/>
      <c r="L159" s="232"/>
      <c r="M159" s="232"/>
      <c r="N159" s="222"/>
      <c r="O159" s="222"/>
      <c r="P159" s="222"/>
      <c r="Q159" s="222"/>
      <c r="R159" s="222"/>
      <c r="S159" s="222"/>
      <c r="T159" s="223"/>
      <c r="U159" s="22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136</v>
      </c>
      <c r="AF159" s="212">
        <v>0</v>
      </c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33.75" outlineLevel="1" x14ac:dyDescent="0.2">
      <c r="A160" s="213"/>
      <c r="B160" s="219"/>
      <c r="C160" s="264" t="s">
        <v>300</v>
      </c>
      <c r="D160" s="224"/>
      <c r="E160" s="229"/>
      <c r="F160" s="232"/>
      <c r="G160" s="232"/>
      <c r="H160" s="232"/>
      <c r="I160" s="232"/>
      <c r="J160" s="232"/>
      <c r="K160" s="232"/>
      <c r="L160" s="232"/>
      <c r="M160" s="232"/>
      <c r="N160" s="222"/>
      <c r="O160" s="222"/>
      <c r="P160" s="222"/>
      <c r="Q160" s="222"/>
      <c r="R160" s="222"/>
      <c r="S160" s="222"/>
      <c r="T160" s="223"/>
      <c r="U160" s="22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136</v>
      </c>
      <c r="AF160" s="212">
        <v>0</v>
      </c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13"/>
      <c r="B161" s="219"/>
      <c r="C161" s="264" t="s">
        <v>301</v>
      </c>
      <c r="D161" s="224"/>
      <c r="E161" s="229"/>
      <c r="F161" s="232"/>
      <c r="G161" s="232"/>
      <c r="H161" s="232"/>
      <c r="I161" s="232"/>
      <c r="J161" s="232"/>
      <c r="K161" s="232"/>
      <c r="L161" s="232"/>
      <c r="M161" s="232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136</v>
      </c>
      <c r="AF161" s="212">
        <v>0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22.5" outlineLevel="1" x14ac:dyDescent="0.2">
      <c r="A162" s="213"/>
      <c r="B162" s="219"/>
      <c r="C162" s="264" t="s">
        <v>302</v>
      </c>
      <c r="D162" s="224"/>
      <c r="E162" s="229"/>
      <c r="F162" s="232"/>
      <c r="G162" s="232"/>
      <c r="H162" s="232"/>
      <c r="I162" s="232"/>
      <c r="J162" s="232"/>
      <c r="K162" s="232"/>
      <c r="L162" s="232"/>
      <c r="M162" s="232"/>
      <c r="N162" s="222"/>
      <c r="O162" s="222"/>
      <c r="P162" s="222"/>
      <c r="Q162" s="222"/>
      <c r="R162" s="222"/>
      <c r="S162" s="222"/>
      <c r="T162" s="223"/>
      <c r="U162" s="22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136</v>
      </c>
      <c r="AF162" s="212">
        <v>0</v>
      </c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/>
      <c r="B163" s="219"/>
      <c r="C163" s="264" t="s">
        <v>303</v>
      </c>
      <c r="D163" s="224"/>
      <c r="E163" s="229"/>
      <c r="F163" s="232"/>
      <c r="G163" s="232"/>
      <c r="H163" s="232"/>
      <c r="I163" s="232"/>
      <c r="J163" s="232"/>
      <c r="K163" s="232"/>
      <c r="L163" s="232"/>
      <c r="M163" s="232"/>
      <c r="N163" s="222"/>
      <c r="O163" s="222"/>
      <c r="P163" s="222"/>
      <c r="Q163" s="222"/>
      <c r="R163" s="222"/>
      <c r="S163" s="222"/>
      <c r="T163" s="223"/>
      <c r="U163" s="22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136</v>
      </c>
      <c r="AF163" s="212">
        <v>0</v>
      </c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56.25" outlineLevel="1" x14ac:dyDescent="0.2">
      <c r="A164" s="213"/>
      <c r="B164" s="219"/>
      <c r="C164" s="264" t="s">
        <v>304</v>
      </c>
      <c r="D164" s="224"/>
      <c r="E164" s="229"/>
      <c r="F164" s="232"/>
      <c r="G164" s="232"/>
      <c r="H164" s="232"/>
      <c r="I164" s="232"/>
      <c r="J164" s="232"/>
      <c r="K164" s="232"/>
      <c r="L164" s="232"/>
      <c r="M164" s="232"/>
      <c r="N164" s="222"/>
      <c r="O164" s="222"/>
      <c r="P164" s="222"/>
      <c r="Q164" s="222"/>
      <c r="R164" s="222"/>
      <c r="S164" s="222"/>
      <c r="T164" s="223"/>
      <c r="U164" s="22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136</v>
      </c>
      <c r="AF164" s="212">
        <v>0</v>
      </c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22.5" outlineLevel="1" x14ac:dyDescent="0.2">
      <c r="A165" s="213"/>
      <c r="B165" s="219"/>
      <c r="C165" s="264" t="s">
        <v>305</v>
      </c>
      <c r="D165" s="224"/>
      <c r="E165" s="229"/>
      <c r="F165" s="232"/>
      <c r="G165" s="232"/>
      <c r="H165" s="232"/>
      <c r="I165" s="232"/>
      <c r="J165" s="232"/>
      <c r="K165" s="232"/>
      <c r="L165" s="232"/>
      <c r="M165" s="232"/>
      <c r="N165" s="222"/>
      <c r="O165" s="222"/>
      <c r="P165" s="222"/>
      <c r="Q165" s="222"/>
      <c r="R165" s="222"/>
      <c r="S165" s="222"/>
      <c r="T165" s="223"/>
      <c r="U165" s="22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136</v>
      </c>
      <c r="AF165" s="212">
        <v>0</v>
      </c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>
        <v>49</v>
      </c>
      <c r="B166" s="219" t="s">
        <v>293</v>
      </c>
      <c r="C166" s="263" t="s">
        <v>306</v>
      </c>
      <c r="D166" s="221" t="s">
        <v>195</v>
      </c>
      <c r="E166" s="228">
        <v>1</v>
      </c>
      <c r="F166" s="231">
        <f>H166+J166</f>
        <v>0</v>
      </c>
      <c r="G166" s="232">
        <f>ROUND(E166*F166,2)</f>
        <v>0</v>
      </c>
      <c r="H166" s="232"/>
      <c r="I166" s="232">
        <f>ROUND(E166*H166,2)</f>
        <v>0</v>
      </c>
      <c r="J166" s="232"/>
      <c r="K166" s="232">
        <f>ROUND(E166*J166,2)</f>
        <v>0</v>
      </c>
      <c r="L166" s="232">
        <v>12</v>
      </c>
      <c r="M166" s="232">
        <f>G166*(1+L166/100)</f>
        <v>0</v>
      </c>
      <c r="N166" s="222">
        <v>0</v>
      </c>
      <c r="O166" s="222">
        <f>ROUND(E166*N166,5)</f>
        <v>0</v>
      </c>
      <c r="P166" s="222">
        <v>0</v>
      </c>
      <c r="Q166" s="222">
        <f>ROUND(E166*P166,5)</f>
        <v>0</v>
      </c>
      <c r="R166" s="222"/>
      <c r="S166" s="222"/>
      <c r="T166" s="223">
        <v>0</v>
      </c>
      <c r="U166" s="222">
        <f>ROUND(E166*T166,2)</f>
        <v>0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134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x14ac:dyDescent="0.2">
      <c r="A167" s="214" t="s">
        <v>129</v>
      </c>
      <c r="B167" s="220" t="s">
        <v>86</v>
      </c>
      <c r="C167" s="265" t="s">
        <v>87</v>
      </c>
      <c r="D167" s="225"/>
      <c r="E167" s="230"/>
      <c r="F167" s="233"/>
      <c r="G167" s="233">
        <f>SUMIF(AE168:AE170,"&lt;&gt;NOR",G168:G170)</f>
        <v>0</v>
      </c>
      <c r="H167" s="233"/>
      <c r="I167" s="233">
        <f>SUM(I168:I170)</f>
        <v>0</v>
      </c>
      <c r="J167" s="233"/>
      <c r="K167" s="233">
        <f>SUM(K168:K170)</f>
        <v>0</v>
      </c>
      <c r="L167" s="233"/>
      <c r="M167" s="233">
        <f>SUM(M168:M170)</f>
        <v>0</v>
      </c>
      <c r="N167" s="226"/>
      <c r="O167" s="226">
        <f>SUM(O168:O170)</f>
        <v>0</v>
      </c>
      <c r="P167" s="226"/>
      <c r="Q167" s="226">
        <f>SUM(Q168:Q170)</f>
        <v>0</v>
      </c>
      <c r="R167" s="226"/>
      <c r="S167" s="226"/>
      <c r="T167" s="227"/>
      <c r="U167" s="226">
        <f>SUM(U168:U170)</f>
        <v>0</v>
      </c>
      <c r="AE167" t="s">
        <v>130</v>
      </c>
    </row>
    <row r="168" spans="1:60" ht="22.5" outlineLevel="1" x14ac:dyDescent="0.2">
      <c r="A168" s="213">
        <v>50</v>
      </c>
      <c r="B168" s="219" t="s">
        <v>307</v>
      </c>
      <c r="C168" s="263" t="s">
        <v>308</v>
      </c>
      <c r="D168" s="221" t="s">
        <v>211</v>
      </c>
      <c r="E168" s="228">
        <v>3</v>
      </c>
      <c r="F168" s="231">
        <f>H168+J168</f>
        <v>0</v>
      </c>
      <c r="G168" s="232">
        <f>ROUND(E168*F168,2)</f>
        <v>0</v>
      </c>
      <c r="H168" s="232"/>
      <c r="I168" s="232">
        <f>ROUND(E168*H168,2)</f>
        <v>0</v>
      </c>
      <c r="J168" s="232"/>
      <c r="K168" s="232">
        <f>ROUND(E168*J168,2)</f>
        <v>0</v>
      </c>
      <c r="L168" s="232">
        <v>12</v>
      </c>
      <c r="M168" s="232">
        <f>G168*(1+L168/100)</f>
        <v>0</v>
      </c>
      <c r="N168" s="222">
        <v>0</v>
      </c>
      <c r="O168" s="222">
        <f>ROUND(E168*N168,5)</f>
        <v>0</v>
      </c>
      <c r="P168" s="222">
        <v>0</v>
      </c>
      <c r="Q168" s="222">
        <f>ROUND(E168*P168,5)</f>
        <v>0</v>
      </c>
      <c r="R168" s="222"/>
      <c r="S168" s="222"/>
      <c r="T168" s="223">
        <v>0</v>
      </c>
      <c r="U168" s="222">
        <f>ROUND(E168*T168,2)</f>
        <v>0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134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 x14ac:dyDescent="0.2">
      <c r="A169" s="213">
        <v>51</v>
      </c>
      <c r="B169" s="219" t="s">
        <v>309</v>
      </c>
      <c r="C169" s="263" t="s">
        <v>310</v>
      </c>
      <c r="D169" s="221" t="s">
        <v>211</v>
      </c>
      <c r="E169" s="228">
        <v>1</v>
      </c>
      <c r="F169" s="231">
        <f>H169+J169</f>
        <v>0</v>
      </c>
      <c r="G169" s="232">
        <f>ROUND(E169*F169,2)</f>
        <v>0</v>
      </c>
      <c r="H169" s="232"/>
      <c r="I169" s="232">
        <f>ROUND(E169*H169,2)</f>
        <v>0</v>
      </c>
      <c r="J169" s="232"/>
      <c r="K169" s="232">
        <f>ROUND(E169*J169,2)</f>
        <v>0</v>
      </c>
      <c r="L169" s="232">
        <v>12</v>
      </c>
      <c r="M169" s="232">
        <f>G169*(1+L169/100)</f>
        <v>0</v>
      </c>
      <c r="N169" s="222">
        <v>0</v>
      </c>
      <c r="O169" s="222">
        <f>ROUND(E169*N169,5)</f>
        <v>0</v>
      </c>
      <c r="P169" s="222">
        <v>0</v>
      </c>
      <c r="Q169" s="222">
        <f>ROUND(E169*P169,5)</f>
        <v>0</v>
      </c>
      <c r="R169" s="222"/>
      <c r="S169" s="222"/>
      <c r="T169" s="223">
        <v>0</v>
      </c>
      <c r="U169" s="222">
        <f>ROUND(E169*T169,2)</f>
        <v>0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134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13">
        <v>52</v>
      </c>
      <c r="B170" s="219" t="s">
        <v>311</v>
      </c>
      <c r="C170" s="263" t="s">
        <v>312</v>
      </c>
      <c r="D170" s="221" t="s">
        <v>211</v>
      </c>
      <c r="E170" s="228">
        <v>1</v>
      </c>
      <c r="F170" s="231">
        <f>H170+J170</f>
        <v>0</v>
      </c>
      <c r="G170" s="232">
        <f>ROUND(E170*F170,2)</f>
        <v>0</v>
      </c>
      <c r="H170" s="232"/>
      <c r="I170" s="232">
        <f>ROUND(E170*H170,2)</f>
        <v>0</v>
      </c>
      <c r="J170" s="232"/>
      <c r="K170" s="232">
        <f>ROUND(E170*J170,2)</f>
        <v>0</v>
      </c>
      <c r="L170" s="232">
        <v>12</v>
      </c>
      <c r="M170" s="232">
        <f>G170*(1+L170/100)</f>
        <v>0</v>
      </c>
      <c r="N170" s="222">
        <v>0</v>
      </c>
      <c r="O170" s="222">
        <f>ROUND(E170*N170,5)</f>
        <v>0</v>
      </c>
      <c r="P170" s="222">
        <v>0</v>
      </c>
      <c r="Q170" s="222">
        <f>ROUND(E170*P170,5)</f>
        <v>0</v>
      </c>
      <c r="R170" s="222"/>
      <c r="S170" s="222"/>
      <c r="T170" s="223">
        <v>0</v>
      </c>
      <c r="U170" s="222">
        <f>ROUND(E170*T170,2)</f>
        <v>0</v>
      </c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134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x14ac:dyDescent="0.2">
      <c r="A171" s="214" t="s">
        <v>129</v>
      </c>
      <c r="B171" s="220" t="s">
        <v>88</v>
      </c>
      <c r="C171" s="265" t="s">
        <v>89</v>
      </c>
      <c r="D171" s="225"/>
      <c r="E171" s="230"/>
      <c r="F171" s="233"/>
      <c r="G171" s="233">
        <f>SUMIF(AE172:AE180,"&lt;&gt;NOR",G172:G180)</f>
        <v>0</v>
      </c>
      <c r="H171" s="233"/>
      <c r="I171" s="233">
        <f>SUM(I172:I180)</f>
        <v>0</v>
      </c>
      <c r="J171" s="233"/>
      <c r="K171" s="233">
        <f>SUM(K172:K180)</f>
        <v>0</v>
      </c>
      <c r="L171" s="233"/>
      <c r="M171" s="233">
        <f>SUM(M172:M180)</f>
        <v>0</v>
      </c>
      <c r="N171" s="226"/>
      <c r="O171" s="226">
        <f>SUM(O172:O180)</f>
        <v>2.6159999999999999E-2</v>
      </c>
      <c r="P171" s="226"/>
      <c r="Q171" s="226">
        <f>SUM(Q172:Q180)</f>
        <v>0</v>
      </c>
      <c r="R171" s="226"/>
      <c r="S171" s="226"/>
      <c r="T171" s="227"/>
      <c r="U171" s="226">
        <f>SUM(U172:U180)</f>
        <v>5.4300000000000006</v>
      </c>
      <c r="AE171" t="s">
        <v>130</v>
      </c>
    </row>
    <row r="172" spans="1:60" ht="22.5" outlineLevel="1" x14ac:dyDescent="0.2">
      <c r="A172" s="213">
        <v>53</v>
      </c>
      <c r="B172" s="219" t="s">
        <v>313</v>
      </c>
      <c r="C172" s="263" t="s">
        <v>314</v>
      </c>
      <c r="D172" s="221" t="s">
        <v>133</v>
      </c>
      <c r="E172" s="228">
        <v>5.08</v>
      </c>
      <c r="F172" s="231">
        <f>H172+J172</f>
        <v>0</v>
      </c>
      <c r="G172" s="232">
        <f>ROUND(E172*F172,2)</f>
        <v>0</v>
      </c>
      <c r="H172" s="232"/>
      <c r="I172" s="232">
        <f>ROUND(E172*H172,2)</f>
        <v>0</v>
      </c>
      <c r="J172" s="232"/>
      <c r="K172" s="232">
        <f>ROUND(E172*J172,2)</f>
        <v>0</v>
      </c>
      <c r="L172" s="232">
        <v>12</v>
      </c>
      <c r="M172" s="232">
        <f>G172*(1+L172/100)</f>
        <v>0</v>
      </c>
      <c r="N172" s="222">
        <v>5.1500000000000001E-3</v>
      </c>
      <c r="O172" s="222">
        <f>ROUND(E172*N172,5)</f>
        <v>2.6159999999999999E-2</v>
      </c>
      <c r="P172" s="222">
        <v>0</v>
      </c>
      <c r="Q172" s="222">
        <f>ROUND(E172*P172,5)</f>
        <v>0</v>
      </c>
      <c r="R172" s="222"/>
      <c r="S172" s="222"/>
      <c r="T172" s="223">
        <v>1.04</v>
      </c>
      <c r="U172" s="222">
        <f>ROUND(E172*T172,2)</f>
        <v>5.28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134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3"/>
      <c r="B173" s="219"/>
      <c r="C173" s="264" t="s">
        <v>161</v>
      </c>
      <c r="D173" s="224"/>
      <c r="E173" s="229">
        <v>5.08</v>
      </c>
      <c r="F173" s="232"/>
      <c r="G173" s="232"/>
      <c r="H173" s="232"/>
      <c r="I173" s="232"/>
      <c r="J173" s="232"/>
      <c r="K173" s="232"/>
      <c r="L173" s="232"/>
      <c r="M173" s="232"/>
      <c r="N173" s="222"/>
      <c r="O173" s="222"/>
      <c r="P173" s="222"/>
      <c r="Q173" s="222"/>
      <c r="R173" s="222"/>
      <c r="S173" s="222"/>
      <c r="T173" s="223"/>
      <c r="U173" s="22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136</v>
      </c>
      <c r="AF173" s="212">
        <v>0</v>
      </c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3">
        <v>54</v>
      </c>
      <c r="B174" s="219" t="s">
        <v>315</v>
      </c>
      <c r="C174" s="263" t="s">
        <v>316</v>
      </c>
      <c r="D174" s="221" t="s">
        <v>133</v>
      </c>
      <c r="E174" s="228">
        <v>5.08</v>
      </c>
      <c r="F174" s="231">
        <f>H174+J174</f>
        <v>0</v>
      </c>
      <c r="G174" s="232">
        <f>ROUND(E174*F174,2)</f>
        <v>0</v>
      </c>
      <c r="H174" s="232"/>
      <c r="I174" s="232">
        <f>ROUND(E174*H174,2)</f>
        <v>0</v>
      </c>
      <c r="J174" s="232"/>
      <c r="K174" s="232">
        <f>ROUND(E174*J174,2)</f>
        <v>0</v>
      </c>
      <c r="L174" s="232">
        <v>12</v>
      </c>
      <c r="M174" s="232">
        <f>G174*(1+L174/100)</f>
        <v>0</v>
      </c>
      <c r="N174" s="222">
        <v>0</v>
      </c>
      <c r="O174" s="222">
        <f>ROUND(E174*N174,5)</f>
        <v>0</v>
      </c>
      <c r="P174" s="222">
        <v>0</v>
      </c>
      <c r="Q174" s="222">
        <f>ROUND(E174*P174,5)</f>
        <v>0</v>
      </c>
      <c r="R174" s="222"/>
      <c r="S174" s="222"/>
      <c r="T174" s="223">
        <v>0.03</v>
      </c>
      <c r="U174" s="222">
        <f>ROUND(E174*T174,2)</f>
        <v>0.15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134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ht="22.5" outlineLevel="1" x14ac:dyDescent="0.2">
      <c r="A175" s="213">
        <v>55</v>
      </c>
      <c r="B175" s="219" t="s">
        <v>268</v>
      </c>
      <c r="C175" s="263" t="s">
        <v>317</v>
      </c>
      <c r="D175" s="221" t="s">
        <v>133</v>
      </c>
      <c r="E175" s="228">
        <v>6.48</v>
      </c>
      <c r="F175" s="231">
        <f>H175+J175</f>
        <v>0</v>
      </c>
      <c r="G175" s="232">
        <f>ROUND(E175*F175,2)</f>
        <v>0</v>
      </c>
      <c r="H175" s="232"/>
      <c r="I175" s="232">
        <f>ROUND(E175*H175,2)</f>
        <v>0</v>
      </c>
      <c r="J175" s="232"/>
      <c r="K175" s="232">
        <f>ROUND(E175*J175,2)</f>
        <v>0</v>
      </c>
      <c r="L175" s="232">
        <v>12</v>
      </c>
      <c r="M175" s="232">
        <f>G175*(1+L175/100)</f>
        <v>0</v>
      </c>
      <c r="N175" s="222">
        <v>0</v>
      </c>
      <c r="O175" s="222">
        <f>ROUND(E175*N175,5)</f>
        <v>0</v>
      </c>
      <c r="P175" s="222">
        <v>0</v>
      </c>
      <c r="Q175" s="222">
        <f>ROUND(E175*P175,5)</f>
        <v>0</v>
      </c>
      <c r="R175" s="222"/>
      <c r="S175" s="222"/>
      <c r="T175" s="223">
        <v>0</v>
      </c>
      <c r="U175" s="222">
        <f>ROUND(E175*T175,2)</f>
        <v>0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134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3"/>
      <c r="B176" s="219"/>
      <c r="C176" s="264" t="s">
        <v>318</v>
      </c>
      <c r="D176" s="224"/>
      <c r="E176" s="229">
        <v>6.0960000000000001</v>
      </c>
      <c r="F176" s="232"/>
      <c r="G176" s="232"/>
      <c r="H176" s="232"/>
      <c r="I176" s="232"/>
      <c r="J176" s="232"/>
      <c r="K176" s="232"/>
      <c r="L176" s="232"/>
      <c r="M176" s="232"/>
      <c r="N176" s="222"/>
      <c r="O176" s="222"/>
      <c r="P176" s="222"/>
      <c r="Q176" s="222"/>
      <c r="R176" s="222"/>
      <c r="S176" s="222"/>
      <c r="T176" s="223"/>
      <c r="U176" s="222"/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136</v>
      </c>
      <c r="AF176" s="212">
        <v>0</v>
      </c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3"/>
      <c r="B177" s="219"/>
      <c r="C177" s="264" t="s">
        <v>319</v>
      </c>
      <c r="D177" s="224"/>
      <c r="E177" s="229">
        <v>-6.0960000000000001</v>
      </c>
      <c r="F177" s="232"/>
      <c r="G177" s="232"/>
      <c r="H177" s="232"/>
      <c r="I177" s="232"/>
      <c r="J177" s="232"/>
      <c r="K177" s="232"/>
      <c r="L177" s="232"/>
      <c r="M177" s="232"/>
      <c r="N177" s="222"/>
      <c r="O177" s="222"/>
      <c r="P177" s="222"/>
      <c r="Q177" s="222"/>
      <c r="R177" s="222"/>
      <c r="S177" s="222"/>
      <c r="T177" s="223"/>
      <c r="U177" s="222"/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136</v>
      </c>
      <c r="AF177" s="212">
        <v>0</v>
      </c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3"/>
      <c r="B178" s="219"/>
      <c r="C178" s="264" t="s">
        <v>320</v>
      </c>
      <c r="D178" s="224"/>
      <c r="E178" s="229">
        <v>6.48</v>
      </c>
      <c r="F178" s="232"/>
      <c r="G178" s="232"/>
      <c r="H178" s="232"/>
      <c r="I178" s="232"/>
      <c r="J178" s="232"/>
      <c r="K178" s="232"/>
      <c r="L178" s="232"/>
      <c r="M178" s="232"/>
      <c r="N178" s="222"/>
      <c r="O178" s="222"/>
      <c r="P178" s="222"/>
      <c r="Q178" s="222"/>
      <c r="R178" s="222"/>
      <c r="S178" s="222"/>
      <c r="T178" s="223"/>
      <c r="U178" s="22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136</v>
      </c>
      <c r="AF178" s="212">
        <v>0</v>
      </c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>
        <v>56</v>
      </c>
      <c r="B179" s="219" t="s">
        <v>321</v>
      </c>
      <c r="C179" s="263" t="s">
        <v>322</v>
      </c>
      <c r="D179" s="221" t="s">
        <v>0</v>
      </c>
      <c r="E179" s="228"/>
      <c r="F179" s="231">
        <f>H179+J179</f>
        <v>0</v>
      </c>
      <c r="G179" s="232">
        <f>ROUND(E179*F179,2)</f>
        <v>0</v>
      </c>
      <c r="H179" s="232"/>
      <c r="I179" s="232">
        <f>ROUND(E179*H179,2)</f>
        <v>0</v>
      </c>
      <c r="J179" s="232"/>
      <c r="K179" s="232">
        <f>ROUND(E179*J179,2)</f>
        <v>0</v>
      </c>
      <c r="L179" s="232">
        <v>12</v>
      </c>
      <c r="M179" s="232">
        <f>G179*(1+L179/100)</f>
        <v>0</v>
      </c>
      <c r="N179" s="222">
        <v>0</v>
      </c>
      <c r="O179" s="222">
        <f>ROUND(E179*N179,5)</f>
        <v>0</v>
      </c>
      <c r="P179" s="222">
        <v>0</v>
      </c>
      <c r="Q179" s="222">
        <f>ROUND(E179*P179,5)</f>
        <v>0</v>
      </c>
      <c r="R179" s="222"/>
      <c r="S179" s="222"/>
      <c r="T179" s="223">
        <v>0</v>
      </c>
      <c r="U179" s="222">
        <f>ROUND(E179*T179,2)</f>
        <v>0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134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3"/>
      <c r="B180" s="219"/>
      <c r="C180" s="264"/>
      <c r="D180" s="224"/>
      <c r="E180" s="229"/>
      <c r="F180" s="232"/>
      <c r="G180" s="232"/>
      <c r="H180" s="232"/>
      <c r="I180" s="232"/>
      <c r="J180" s="232"/>
      <c r="K180" s="232"/>
      <c r="L180" s="232"/>
      <c r="M180" s="232"/>
      <c r="N180" s="222"/>
      <c r="O180" s="222"/>
      <c r="P180" s="222"/>
      <c r="Q180" s="222"/>
      <c r="R180" s="222"/>
      <c r="S180" s="222"/>
      <c r="T180" s="223"/>
      <c r="U180" s="22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136</v>
      </c>
      <c r="AF180" s="212">
        <v>0</v>
      </c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x14ac:dyDescent="0.2">
      <c r="A181" s="214" t="s">
        <v>129</v>
      </c>
      <c r="B181" s="220" t="s">
        <v>90</v>
      </c>
      <c r="C181" s="265" t="s">
        <v>91</v>
      </c>
      <c r="D181" s="225"/>
      <c r="E181" s="230"/>
      <c r="F181" s="233"/>
      <c r="G181" s="233">
        <f>SUMIF(AE182:AE202,"&lt;&gt;NOR",G182:G202)</f>
        <v>0</v>
      </c>
      <c r="H181" s="233"/>
      <c r="I181" s="233">
        <f>SUM(I182:I202)</f>
        <v>0</v>
      </c>
      <c r="J181" s="233"/>
      <c r="K181" s="233">
        <f>SUM(K182:K202)</f>
        <v>0</v>
      </c>
      <c r="L181" s="233"/>
      <c r="M181" s="233">
        <f>SUM(M182:M202)</f>
        <v>0</v>
      </c>
      <c r="N181" s="226"/>
      <c r="O181" s="226">
        <f>SUM(O182:O202)</f>
        <v>2.3740000000000001E-2</v>
      </c>
      <c r="P181" s="226"/>
      <c r="Q181" s="226">
        <f>SUM(Q182:Q202)</f>
        <v>0</v>
      </c>
      <c r="R181" s="226"/>
      <c r="S181" s="226"/>
      <c r="T181" s="227"/>
      <c r="U181" s="226">
        <f>SUM(U182:U202)</f>
        <v>31.549999999999997</v>
      </c>
      <c r="AE181" t="s">
        <v>130</v>
      </c>
    </row>
    <row r="182" spans="1:60" ht="22.5" outlineLevel="1" x14ac:dyDescent="0.2">
      <c r="A182" s="213">
        <v>57</v>
      </c>
      <c r="B182" s="219" t="s">
        <v>323</v>
      </c>
      <c r="C182" s="263" t="s">
        <v>324</v>
      </c>
      <c r="D182" s="221" t="s">
        <v>133</v>
      </c>
      <c r="E182" s="228">
        <v>56.8</v>
      </c>
      <c r="F182" s="231">
        <f>H182+J182</f>
        <v>0</v>
      </c>
      <c r="G182" s="232">
        <f>ROUND(E182*F182,2)</f>
        <v>0</v>
      </c>
      <c r="H182" s="232"/>
      <c r="I182" s="232">
        <f>ROUND(E182*H182,2)</f>
        <v>0</v>
      </c>
      <c r="J182" s="232"/>
      <c r="K182" s="232">
        <f>ROUND(E182*J182,2)</f>
        <v>0</v>
      </c>
      <c r="L182" s="232">
        <v>12</v>
      </c>
      <c r="M182" s="232">
        <f>G182*(1+L182/100)</f>
        <v>0</v>
      </c>
      <c r="N182" s="222">
        <v>0</v>
      </c>
      <c r="O182" s="222">
        <f>ROUND(E182*N182,5)</f>
        <v>0</v>
      </c>
      <c r="P182" s="222">
        <v>0</v>
      </c>
      <c r="Q182" s="222">
        <f>ROUND(E182*P182,5)</f>
        <v>0</v>
      </c>
      <c r="R182" s="222"/>
      <c r="S182" s="222"/>
      <c r="T182" s="223">
        <v>1.6E-2</v>
      </c>
      <c r="U182" s="222">
        <f>ROUND(E182*T182,2)</f>
        <v>0.91</v>
      </c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134</v>
      </c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/>
      <c r="B183" s="219"/>
      <c r="C183" s="264" t="s">
        <v>158</v>
      </c>
      <c r="D183" s="224"/>
      <c r="E183" s="229">
        <v>56.8</v>
      </c>
      <c r="F183" s="232"/>
      <c r="G183" s="232"/>
      <c r="H183" s="232"/>
      <c r="I183" s="232"/>
      <c r="J183" s="232"/>
      <c r="K183" s="232"/>
      <c r="L183" s="232"/>
      <c r="M183" s="232"/>
      <c r="N183" s="222"/>
      <c r="O183" s="222"/>
      <c r="P183" s="222"/>
      <c r="Q183" s="222"/>
      <c r="R183" s="222"/>
      <c r="S183" s="222"/>
      <c r="T183" s="223"/>
      <c r="U183" s="222"/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136</v>
      </c>
      <c r="AF183" s="212">
        <v>0</v>
      </c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3">
        <v>58</v>
      </c>
      <c r="B184" s="219" t="s">
        <v>325</v>
      </c>
      <c r="C184" s="263" t="s">
        <v>326</v>
      </c>
      <c r="D184" s="221" t="s">
        <v>133</v>
      </c>
      <c r="E184" s="228">
        <v>56.8</v>
      </c>
      <c r="F184" s="231">
        <f>H184+J184</f>
        <v>0</v>
      </c>
      <c r="G184" s="232">
        <f>ROUND(E184*F184,2)</f>
        <v>0</v>
      </c>
      <c r="H184" s="232"/>
      <c r="I184" s="232">
        <f>ROUND(E184*H184,2)</f>
        <v>0</v>
      </c>
      <c r="J184" s="232"/>
      <c r="K184" s="232">
        <f>ROUND(E184*J184,2)</f>
        <v>0</v>
      </c>
      <c r="L184" s="232">
        <v>12</v>
      </c>
      <c r="M184" s="232">
        <f>G184*(1+L184/100)</f>
        <v>0</v>
      </c>
      <c r="N184" s="222">
        <v>3.8000000000000002E-4</v>
      </c>
      <c r="O184" s="222">
        <f>ROUND(E184*N184,5)</f>
        <v>2.1579999999999998E-2</v>
      </c>
      <c r="P184" s="222">
        <v>0</v>
      </c>
      <c r="Q184" s="222">
        <f>ROUND(E184*P184,5)</f>
        <v>0</v>
      </c>
      <c r="R184" s="222"/>
      <c r="S184" s="222"/>
      <c r="T184" s="223">
        <v>0.38</v>
      </c>
      <c r="U184" s="222">
        <f>ROUND(E184*T184,2)</f>
        <v>21.58</v>
      </c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134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3"/>
      <c r="B185" s="219"/>
      <c r="C185" s="264" t="s">
        <v>158</v>
      </c>
      <c r="D185" s="224"/>
      <c r="E185" s="229">
        <v>56.8</v>
      </c>
      <c r="F185" s="232"/>
      <c r="G185" s="232"/>
      <c r="H185" s="232"/>
      <c r="I185" s="232"/>
      <c r="J185" s="232"/>
      <c r="K185" s="232"/>
      <c r="L185" s="232"/>
      <c r="M185" s="232"/>
      <c r="N185" s="222"/>
      <c r="O185" s="222"/>
      <c r="P185" s="222"/>
      <c r="Q185" s="222"/>
      <c r="R185" s="222"/>
      <c r="S185" s="222"/>
      <c r="T185" s="223"/>
      <c r="U185" s="22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136</v>
      </c>
      <c r="AF185" s="212">
        <v>0</v>
      </c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>
        <v>59</v>
      </c>
      <c r="B186" s="219" t="s">
        <v>268</v>
      </c>
      <c r="C186" s="263" t="s">
        <v>327</v>
      </c>
      <c r="D186" s="221" t="s">
        <v>133</v>
      </c>
      <c r="E186" s="228">
        <v>65.56</v>
      </c>
      <c r="F186" s="231">
        <f>H186+J186</f>
        <v>0</v>
      </c>
      <c r="G186" s="232">
        <f>ROUND(E186*F186,2)</f>
        <v>0</v>
      </c>
      <c r="H186" s="232"/>
      <c r="I186" s="232">
        <f>ROUND(E186*H186,2)</f>
        <v>0</v>
      </c>
      <c r="J186" s="232"/>
      <c r="K186" s="232">
        <f>ROUND(E186*J186,2)</f>
        <v>0</v>
      </c>
      <c r="L186" s="232">
        <v>12</v>
      </c>
      <c r="M186" s="232">
        <f>G186*(1+L186/100)</f>
        <v>0</v>
      </c>
      <c r="N186" s="222">
        <v>0</v>
      </c>
      <c r="O186" s="222">
        <f>ROUND(E186*N186,5)</f>
        <v>0</v>
      </c>
      <c r="P186" s="222">
        <v>0</v>
      </c>
      <c r="Q186" s="222">
        <f>ROUND(E186*P186,5)</f>
        <v>0</v>
      </c>
      <c r="R186" s="222"/>
      <c r="S186" s="222"/>
      <c r="T186" s="223">
        <v>0</v>
      </c>
      <c r="U186" s="222">
        <f>ROUND(E186*T186,2)</f>
        <v>0</v>
      </c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134</v>
      </c>
      <c r="AF186" s="212"/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/>
      <c r="B187" s="219"/>
      <c r="C187" s="264" t="s">
        <v>328</v>
      </c>
      <c r="D187" s="224"/>
      <c r="E187" s="229">
        <v>65.56</v>
      </c>
      <c r="F187" s="232"/>
      <c r="G187" s="232"/>
      <c r="H187" s="232"/>
      <c r="I187" s="232"/>
      <c r="J187" s="232"/>
      <c r="K187" s="232"/>
      <c r="L187" s="232"/>
      <c r="M187" s="232"/>
      <c r="N187" s="222"/>
      <c r="O187" s="222"/>
      <c r="P187" s="222"/>
      <c r="Q187" s="222"/>
      <c r="R187" s="222"/>
      <c r="S187" s="222"/>
      <c r="T187" s="223"/>
      <c r="U187" s="22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136</v>
      </c>
      <c r="AF187" s="212">
        <v>0</v>
      </c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1" x14ac:dyDescent="0.2">
      <c r="A188" s="213">
        <v>60</v>
      </c>
      <c r="B188" s="219" t="s">
        <v>329</v>
      </c>
      <c r="C188" s="263" t="s">
        <v>330</v>
      </c>
      <c r="D188" s="221" t="s">
        <v>189</v>
      </c>
      <c r="E188" s="228">
        <v>1.3</v>
      </c>
      <c r="F188" s="231">
        <f>H188+J188</f>
        <v>0</v>
      </c>
      <c r="G188" s="232">
        <f>ROUND(E188*F188,2)</f>
        <v>0</v>
      </c>
      <c r="H188" s="232"/>
      <c r="I188" s="232">
        <f>ROUND(E188*H188,2)</f>
        <v>0</v>
      </c>
      <c r="J188" s="232"/>
      <c r="K188" s="232">
        <f>ROUND(E188*J188,2)</f>
        <v>0</v>
      </c>
      <c r="L188" s="232">
        <v>12</v>
      </c>
      <c r="M188" s="232">
        <f>G188*(1+L188/100)</f>
        <v>0</v>
      </c>
      <c r="N188" s="222">
        <v>1.7000000000000001E-4</v>
      </c>
      <c r="O188" s="222">
        <f>ROUND(E188*N188,5)</f>
        <v>2.2000000000000001E-4</v>
      </c>
      <c r="P188" s="222">
        <v>0</v>
      </c>
      <c r="Q188" s="222">
        <f>ROUND(E188*P188,5)</f>
        <v>0</v>
      </c>
      <c r="R188" s="222"/>
      <c r="S188" s="222"/>
      <c r="T188" s="223">
        <v>0.152</v>
      </c>
      <c r="U188" s="222">
        <f>ROUND(E188*T188,2)</f>
        <v>0.2</v>
      </c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134</v>
      </c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3"/>
      <c r="B189" s="219"/>
      <c r="C189" s="264" t="s">
        <v>331</v>
      </c>
      <c r="D189" s="224"/>
      <c r="E189" s="229">
        <v>1.3</v>
      </c>
      <c r="F189" s="232"/>
      <c r="G189" s="232"/>
      <c r="H189" s="232"/>
      <c r="I189" s="232"/>
      <c r="J189" s="232"/>
      <c r="K189" s="232"/>
      <c r="L189" s="232"/>
      <c r="M189" s="232"/>
      <c r="N189" s="222"/>
      <c r="O189" s="222"/>
      <c r="P189" s="222"/>
      <c r="Q189" s="222"/>
      <c r="R189" s="222"/>
      <c r="S189" s="222"/>
      <c r="T189" s="223"/>
      <c r="U189" s="22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136</v>
      </c>
      <c r="AF189" s="212">
        <v>0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13">
        <v>61</v>
      </c>
      <c r="B190" s="219" t="s">
        <v>332</v>
      </c>
      <c r="C190" s="263" t="s">
        <v>333</v>
      </c>
      <c r="D190" s="221" t="s">
        <v>189</v>
      </c>
      <c r="E190" s="228">
        <v>64.599999999999994</v>
      </c>
      <c r="F190" s="231">
        <f>H190+J190</f>
        <v>0</v>
      </c>
      <c r="G190" s="232">
        <f>ROUND(E190*F190,2)</f>
        <v>0</v>
      </c>
      <c r="H190" s="232"/>
      <c r="I190" s="232">
        <f>ROUND(E190*H190,2)</f>
        <v>0</v>
      </c>
      <c r="J190" s="232"/>
      <c r="K190" s="232">
        <f>ROUND(E190*J190,2)</f>
        <v>0</v>
      </c>
      <c r="L190" s="232">
        <v>12</v>
      </c>
      <c r="M190" s="232">
        <f>G190*(1+L190/100)</f>
        <v>0</v>
      </c>
      <c r="N190" s="222">
        <v>3.0000000000000001E-5</v>
      </c>
      <c r="O190" s="222">
        <f>ROUND(E190*N190,5)</f>
        <v>1.9400000000000001E-3</v>
      </c>
      <c r="P190" s="222">
        <v>0</v>
      </c>
      <c r="Q190" s="222">
        <f>ROUND(E190*P190,5)</f>
        <v>0</v>
      </c>
      <c r="R190" s="222"/>
      <c r="S190" s="222"/>
      <c r="T190" s="223">
        <v>0.13719999999999999</v>
      </c>
      <c r="U190" s="222">
        <f>ROUND(E190*T190,2)</f>
        <v>8.86</v>
      </c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134</v>
      </c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3"/>
      <c r="B191" s="219"/>
      <c r="C191" s="264" t="s">
        <v>334</v>
      </c>
      <c r="D191" s="224"/>
      <c r="E191" s="229">
        <v>17.690000000000001</v>
      </c>
      <c r="F191" s="232"/>
      <c r="G191" s="232"/>
      <c r="H191" s="232"/>
      <c r="I191" s="232"/>
      <c r="J191" s="232"/>
      <c r="K191" s="232"/>
      <c r="L191" s="232"/>
      <c r="M191" s="232"/>
      <c r="N191" s="222"/>
      <c r="O191" s="222"/>
      <c r="P191" s="222"/>
      <c r="Q191" s="222"/>
      <c r="R191" s="222"/>
      <c r="S191" s="222"/>
      <c r="T191" s="223"/>
      <c r="U191" s="22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136</v>
      </c>
      <c r="AF191" s="212">
        <v>0</v>
      </c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3"/>
      <c r="B192" s="219"/>
      <c r="C192" s="264" t="s">
        <v>335</v>
      </c>
      <c r="D192" s="224"/>
      <c r="E192" s="229">
        <v>12.64</v>
      </c>
      <c r="F192" s="232"/>
      <c r="G192" s="232"/>
      <c r="H192" s="232"/>
      <c r="I192" s="232"/>
      <c r="J192" s="232"/>
      <c r="K192" s="232"/>
      <c r="L192" s="232"/>
      <c r="M192" s="232"/>
      <c r="N192" s="222"/>
      <c r="O192" s="222"/>
      <c r="P192" s="222"/>
      <c r="Q192" s="222"/>
      <c r="R192" s="222"/>
      <c r="S192" s="222"/>
      <c r="T192" s="223"/>
      <c r="U192" s="22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136</v>
      </c>
      <c r="AF192" s="212">
        <v>0</v>
      </c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3"/>
      <c r="B193" s="219"/>
      <c r="C193" s="264" t="s">
        <v>336</v>
      </c>
      <c r="D193" s="224"/>
      <c r="E193" s="229">
        <v>14.72</v>
      </c>
      <c r="F193" s="232"/>
      <c r="G193" s="232"/>
      <c r="H193" s="232"/>
      <c r="I193" s="232"/>
      <c r="J193" s="232"/>
      <c r="K193" s="232"/>
      <c r="L193" s="232"/>
      <c r="M193" s="232"/>
      <c r="N193" s="222"/>
      <c r="O193" s="222"/>
      <c r="P193" s="222"/>
      <c r="Q193" s="222"/>
      <c r="R193" s="222"/>
      <c r="S193" s="222"/>
      <c r="T193" s="223"/>
      <c r="U193" s="22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136</v>
      </c>
      <c r="AF193" s="212">
        <v>0</v>
      </c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3"/>
      <c r="B194" s="219"/>
      <c r="C194" s="264" t="s">
        <v>337</v>
      </c>
      <c r="D194" s="224"/>
      <c r="E194" s="229">
        <v>16.37</v>
      </c>
      <c r="F194" s="232"/>
      <c r="G194" s="232"/>
      <c r="H194" s="232"/>
      <c r="I194" s="232"/>
      <c r="J194" s="232"/>
      <c r="K194" s="232"/>
      <c r="L194" s="232"/>
      <c r="M194" s="232"/>
      <c r="N194" s="222"/>
      <c r="O194" s="222"/>
      <c r="P194" s="222"/>
      <c r="Q194" s="222"/>
      <c r="R194" s="222"/>
      <c r="S194" s="222"/>
      <c r="T194" s="223"/>
      <c r="U194" s="222"/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136</v>
      </c>
      <c r="AF194" s="212">
        <v>0</v>
      </c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3"/>
      <c r="B195" s="219"/>
      <c r="C195" s="264" t="s">
        <v>338</v>
      </c>
      <c r="D195" s="224"/>
      <c r="E195" s="229">
        <v>11.52</v>
      </c>
      <c r="F195" s="232"/>
      <c r="G195" s="232"/>
      <c r="H195" s="232"/>
      <c r="I195" s="232"/>
      <c r="J195" s="232"/>
      <c r="K195" s="232"/>
      <c r="L195" s="232"/>
      <c r="M195" s="232"/>
      <c r="N195" s="222"/>
      <c r="O195" s="222"/>
      <c r="P195" s="222"/>
      <c r="Q195" s="222"/>
      <c r="R195" s="222"/>
      <c r="S195" s="222"/>
      <c r="T195" s="223"/>
      <c r="U195" s="222"/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136</v>
      </c>
      <c r="AF195" s="212">
        <v>0</v>
      </c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3"/>
      <c r="B196" s="219"/>
      <c r="C196" s="264" t="s">
        <v>339</v>
      </c>
      <c r="D196" s="224"/>
      <c r="E196" s="229">
        <v>-8.34</v>
      </c>
      <c r="F196" s="232"/>
      <c r="G196" s="232"/>
      <c r="H196" s="232"/>
      <c r="I196" s="232"/>
      <c r="J196" s="232"/>
      <c r="K196" s="232"/>
      <c r="L196" s="232"/>
      <c r="M196" s="232"/>
      <c r="N196" s="222"/>
      <c r="O196" s="222"/>
      <c r="P196" s="222"/>
      <c r="Q196" s="222"/>
      <c r="R196" s="222"/>
      <c r="S196" s="222"/>
      <c r="T196" s="223"/>
      <c r="U196" s="22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136</v>
      </c>
      <c r="AF196" s="212">
        <v>0</v>
      </c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22.5" outlineLevel="1" x14ac:dyDescent="0.2">
      <c r="A197" s="213">
        <v>62</v>
      </c>
      <c r="B197" s="219" t="s">
        <v>293</v>
      </c>
      <c r="C197" s="263" t="s">
        <v>340</v>
      </c>
      <c r="D197" s="221" t="s">
        <v>211</v>
      </c>
      <c r="E197" s="228">
        <v>72.5</v>
      </c>
      <c r="F197" s="231">
        <f>H197+J197</f>
        <v>0</v>
      </c>
      <c r="G197" s="232">
        <f>ROUND(E197*F197,2)</f>
        <v>0</v>
      </c>
      <c r="H197" s="232"/>
      <c r="I197" s="232">
        <f>ROUND(E197*H197,2)</f>
        <v>0</v>
      </c>
      <c r="J197" s="232"/>
      <c r="K197" s="232">
        <f>ROUND(E197*J197,2)</f>
        <v>0</v>
      </c>
      <c r="L197" s="232">
        <v>12</v>
      </c>
      <c r="M197" s="232">
        <f>G197*(1+L197/100)</f>
        <v>0</v>
      </c>
      <c r="N197" s="222">
        <v>0</v>
      </c>
      <c r="O197" s="222">
        <f>ROUND(E197*N197,5)</f>
        <v>0</v>
      </c>
      <c r="P197" s="222">
        <v>0</v>
      </c>
      <c r="Q197" s="222">
        <f>ROUND(E197*P197,5)</f>
        <v>0</v>
      </c>
      <c r="R197" s="222"/>
      <c r="S197" s="222"/>
      <c r="T197" s="223">
        <v>0</v>
      </c>
      <c r="U197" s="222">
        <f>ROUND(E197*T197,2)</f>
        <v>0</v>
      </c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134</v>
      </c>
      <c r="AF197" s="212"/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3"/>
      <c r="B198" s="219"/>
      <c r="C198" s="264" t="s">
        <v>341</v>
      </c>
      <c r="D198" s="224"/>
      <c r="E198" s="229">
        <v>71.06</v>
      </c>
      <c r="F198" s="232"/>
      <c r="G198" s="232"/>
      <c r="H198" s="232"/>
      <c r="I198" s="232"/>
      <c r="J198" s="232"/>
      <c r="K198" s="232"/>
      <c r="L198" s="232"/>
      <c r="M198" s="232"/>
      <c r="N198" s="222"/>
      <c r="O198" s="222"/>
      <c r="P198" s="222"/>
      <c r="Q198" s="222"/>
      <c r="R198" s="222"/>
      <c r="S198" s="222"/>
      <c r="T198" s="223"/>
      <c r="U198" s="222"/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136</v>
      </c>
      <c r="AF198" s="212">
        <v>0</v>
      </c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3"/>
      <c r="B199" s="219"/>
      <c r="C199" s="264" t="s">
        <v>342</v>
      </c>
      <c r="D199" s="224"/>
      <c r="E199" s="229">
        <v>-71.06</v>
      </c>
      <c r="F199" s="232"/>
      <c r="G199" s="232"/>
      <c r="H199" s="232"/>
      <c r="I199" s="232"/>
      <c r="J199" s="232"/>
      <c r="K199" s="232"/>
      <c r="L199" s="232"/>
      <c r="M199" s="232"/>
      <c r="N199" s="222"/>
      <c r="O199" s="222"/>
      <c r="P199" s="222"/>
      <c r="Q199" s="222"/>
      <c r="R199" s="222"/>
      <c r="S199" s="222"/>
      <c r="T199" s="223"/>
      <c r="U199" s="222"/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136</v>
      </c>
      <c r="AF199" s="212">
        <v>0</v>
      </c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3"/>
      <c r="B200" s="219"/>
      <c r="C200" s="264" t="s">
        <v>343</v>
      </c>
      <c r="D200" s="224"/>
      <c r="E200" s="229">
        <v>72.5</v>
      </c>
      <c r="F200" s="232"/>
      <c r="G200" s="232"/>
      <c r="H200" s="232"/>
      <c r="I200" s="232"/>
      <c r="J200" s="232"/>
      <c r="K200" s="232"/>
      <c r="L200" s="232"/>
      <c r="M200" s="232"/>
      <c r="N200" s="222"/>
      <c r="O200" s="222"/>
      <c r="P200" s="222"/>
      <c r="Q200" s="222"/>
      <c r="R200" s="222"/>
      <c r="S200" s="222"/>
      <c r="T200" s="223"/>
      <c r="U200" s="222"/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136</v>
      </c>
      <c r="AF200" s="212">
        <v>0</v>
      </c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>
        <v>63</v>
      </c>
      <c r="B201" s="219" t="s">
        <v>344</v>
      </c>
      <c r="C201" s="263" t="s">
        <v>345</v>
      </c>
      <c r="D201" s="221" t="s">
        <v>0</v>
      </c>
      <c r="E201" s="228"/>
      <c r="F201" s="231">
        <f>H201+J201</f>
        <v>0</v>
      </c>
      <c r="G201" s="232">
        <f>ROUND(E201*F201,2)</f>
        <v>0</v>
      </c>
      <c r="H201" s="232"/>
      <c r="I201" s="232">
        <f>ROUND(E201*H201,2)</f>
        <v>0</v>
      </c>
      <c r="J201" s="232"/>
      <c r="K201" s="232">
        <f>ROUND(E201*J201,2)</f>
        <v>0</v>
      </c>
      <c r="L201" s="232">
        <v>12</v>
      </c>
      <c r="M201" s="232">
        <f>G201*(1+L201/100)</f>
        <v>0</v>
      </c>
      <c r="N201" s="222">
        <v>0</v>
      </c>
      <c r="O201" s="222">
        <f>ROUND(E201*N201,5)</f>
        <v>0</v>
      </c>
      <c r="P201" s="222">
        <v>0</v>
      </c>
      <c r="Q201" s="222">
        <f>ROUND(E201*P201,5)</f>
        <v>0</v>
      </c>
      <c r="R201" s="222"/>
      <c r="S201" s="222"/>
      <c r="T201" s="223">
        <v>0</v>
      </c>
      <c r="U201" s="222">
        <f>ROUND(E201*T201,2)</f>
        <v>0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134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3"/>
      <c r="B202" s="219"/>
      <c r="C202" s="264"/>
      <c r="D202" s="224"/>
      <c r="E202" s="229"/>
      <c r="F202" s="232"/>
      <c r="G202" s="232"/>
      <c r="H202" s="232"/>
      <c r="I202" s="232"/>
      <c r="J202" s="232"/>
      <c r="K202" s="232"/>
      <c r="L202" s="232"/>
      <c r="M202" s="232"/>
      <c r="N202" s="222"/>
      <c r="O202" s="222"/>
      <c r="P202" s="222"/>
      <c r="Q202" s="222"/>
      <c r="R202" s="222"/>
      <c r="S202" s="222"/>
      <c r="T202" s="223"/>
      <c r="U202" s="222"/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136</v>
      </c>
      <c r="AF202" s="212">
        <v>0</v>
      </c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x14ac:dyDescent="0.2">
      <c r="A203" s="214" t="s">
        <v>129</v>
      </c>
      <c r="B203" s="220" t="s">
        <v>92</v>
      </c>
      <c r="C203" s="265" t="s">
        <v>93</v>
      </c>
      <c r="D203" s="225"/>
      <c r="E203" s="230"/>
      <c r="F203" s="233"/>
      <c r="G203" s="233">
        <f>SUMIF(AE204:AE217,"&lt;&gt;NOR",G204:G217)</f>
        <v>0</v>
      </c>
      <c r="H203" s="233"/>
      <c r="I203" s="233">
        <f>SUM(I204:I217)</f>
        <v>0</v>
      </c>
      <c r="J203" s="233"/>
      <c r="K203" s="233">
        <f>SUM(K204:K217)</f>
        <v>0</v>
      </c>
      <c r="L203" s="233"/>
      <c r="M203" s="233">
        <f>SUM(M204:M217)</f>
        <v>0</v>
      </c>
      <c r="N203" s="226"/>
      <c r="O203" s="226">
        <f>SUM(O204:O217)</f>
        <v>0.14931</v>
      </c>
      <c r="P203" s="226"/>
      <c r="Q203" s="226">
        <f>SUM(Q204:Q217)</f>
        <v>0</v>
      </c>
      <c r="R203" s="226"/>
      <c r="S203" s="226"/>
      <c r="T203" s="227"/>
      <c r="U203" s="226">
        <f>SUM(U204:U217)</f>
        <v>36.82</v>
      </c>
      <c r="AE203" t="s">
        <v>130</v>
      </c>
    </row>
    <row r="204" spans="1:60" ht="22.5" outlineLevel="1" x14ac:dyDescent="0.2">
      <c r="A204" s="213">
        <v>64</v>
      </c>
      <c r="B204" s="219" t="s">
        <v>346</v>
      </c>
      <c r="C204" s="263" t="s">
        <v>347</v>
      </c>
      <c r="D204" s="221" t="s">
        <v>133</v>
      </c>
      <c r="E204" s="228">
        <v>28.992000000000001</v>
      </c>
      <c r="F204" s="231">
        <f>H204+J204</f>
        <v>0</v>
      </c>
      <c r="G204" s="232">
        <f>ROUND(E204*F204,2)</f>
        <v>0</v>
      </c>
      <c r="H204" s="232"/>
      <c r="I204" s="232">
        <f>ROUND(E204*H204,2)</f>
        <v>0</v>
      </c>
      <c r="J204" s="232"/>
      <c r="K204" s="232">
        <f>ROUND(E204*J204,2)</f>
        <v>0</v>
      </c>
      <c r="L204" s="232">
        <v>12</v>
      </c>
      <c r="M204" s="232">
        <f>G204*(1+L204/100)</f>
        <v>0</v>
      </c>
      <c r="N204" s="222">
        <v>5.1500000000000001E-3</v>
      </c>
      <c r="O204" s="222">
        <f>ROUND(E204*N204,5)</f>
        <v>0.14931</v>
      </c>
      <c r="P204" s="222">
        <v>0</v>
      </c>
      <c r="Q204" s="222">
        <f>ROUND(E204*P204,5)</f>
        <v>0</v>
      </c>
      <c r="R204" s="222"/>
      <c r="S204" s="222"/>
      <c r="T204" s="223">
        <v>1.27</v>
      </c>
      <c r="U204" s="222">
        <f>ROUND(E204*T204,2)</f>
        <v>36.82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134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3"/>
      <c r="B205" s="219"/>
      <c r="C205" s="264" t="s">
        <v>348</v>
      </c>
      <c r="D205" s="224"/>
      <c r="E205" s="229"/>
      <c r="F205" s="232"/>
      <c r="G205" s="232"/>
      <c r="H205" s="232"/>
      <c r="I205" s="232"/>
      <c r="J205" s="232"/>
      <c r="K205" s="232"/>
      <c r="L205" s="232"/>
      <c r="M205" s="232"/>
      <c r="N205" s="222"/>
      <c r="O205" s="222"/>
      <c r="P205" s="222"/>
      <c r="Q205" s="222"/>
      <c r="R205" s="222"/>
      <c r="S205" s="222"/>
      <c r="T205" s="223"/>
      <c r="U205" s="222"/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136</v>
      </c>
      <c r="AF205" s="212">
        <v>0</v>
      </c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3"/>
      <c r="B206" s="219"/>
      <c r="C206" s="264" t="s">
        <v>349</v>
      </c>
      <c r="D206" s="224"/>
      <c r="E206" s="229">
        <v>19.536000000000001</v>
      </c>
      <c r="F206" s="232"/>
      <c r="G206" s="232"/>
      <c r="H206" s="232"/>
      <c r="I206" s="232"/>
      <c r="J206" s="232"/>
      <c r="K206" s="232"/>
      <c r="L206" s="232"/>
      <c r="M206" s="232"/>
      <c r="N206" s="222"/>
      <c r="O206" s="222"/>
      <c r="P206" s="222"/>
      <c r="Q206" s="222"/>
      <c r="R206" s="222"/>
      <c r="S206" s="222"/>
      <c r="T206" s="223"/>
      <c r="U206" s="222"/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136</v>
      </c>
      <c r="AF206" s="212">
        <v>0</v>
      </c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3"/>
      <c r="B207" s="219"/>
      <c r="C207" s="264" t="s">
        <v>350</v>
      </c>
      <c r="D207" s="224"/>
      <c r="E207" s="229">
        <v>9.4559999999999995</v>
      </c>
      <c r="F207" s="232"/>
      <c r="G207" s="232"/>
      <c r="H207" s="232"/>
      <c r="I207" s="232"/>
      <c r="J207" s="232"/>
      <c r="K207" s="232"/>
      <c r="L207" s="232"/>
      <c r="M207" s="232"/>
      <c r="N207" s="222"/>
      <c r="O207" s="222"/>
      <c r="P207" s="222"/>
      <c r="Q207" s="222"/>
      <c r="R207" s="222"/>
      <c r="S207" s="222"/>
      <c r="T207" s="223"/>
      <c r="U207" s="222"/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136</v>
      </c>
      <c r="AF207" s="212">
        <v>0</v>
      </c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3">
        <v>65</v>
      </c>
      <c r="B208" s="219" t="s">
        <v>268</v>
      </c>
      <c r="C208" s="263" t="s">
        <v>351</v>
      </c>
      <c r="D208" s="221" t="s">
        <v>133</v>
      </c>
      <c r="E208" s="228">
        <v>25.38</v>
      </c>
      <c r="F208" s="231">
        <f>H208+J208</f>
        <v>0</v>
      </c>
      <c r="G208" s="232">
        <f>ROUND(E208*F208,2)</f>
        <v>0</v>
      </c>
      <c r="H208" s="232"/>
      <c r="I208" s="232">
        <f>ROUND(E208*H208,2)</f>
        <v>0</v>
      </c>
      <c r="J208" s="232"/>
      <c r="K208" s="232">
        <f>ROUND(E208*J208,2)</f>
        <v>0</v>
      </c>
      <c r="L208" s="232">
        <v>12</v>
      </c>
      <c r="M208" s="232">
        <f>G208*(1+L208/100)</f>
        <v>0</v>
      </c>
      <c r="N208" s="222">
        <v>0</v>
      </c>
      <c r="O208" s="222">
        <f>ROUND(E208*N208,5)</f>
        <v>0</v>
      </c>
      <c r="P208" s="222">
        <v>0</v>
      </c>
      <c r="Q208" s="222">
        <f>ROUND(E208*P208,5)</f>
        <v>0</v>
      </c>
      <c r="R208" s="222"/>
      <c r="S208" s="222"/>
      <c r="T208" s="223">
        <v>0</v>
      </c>
      <c r="U208" s="222">
        <f>ROUND(E208*T208,2)</f>
        <v>0</v>
      </c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134</v>
      </c>
      <c r="AF208" s="212"/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3"/>
      <c r="B209" s="219"/>
      <c r="C209" s="264" t="s">
        <v>352</v>
      </c>
      <c r="D209" s="224"/>
      <c r="E209" s="229">
        <v>8.1</v>
      </c>
      <c r="F209" s="232"/>
      <c r="G209" s="232"/>
      <c r="H209" s="232"/>
      <c r="I209" s="232"/>
      <c r="J209" s="232"/>
      <c r="K209" s="232"/>
      <c r="L209" s="232"/>
      <c r="M209" s="232"/>
      <c r="N209" s="222"/>
      <c r="O209" s="222"/>
      <c r="P209" s="222"/>
      <c r="Q209" s="222"/>
      <c r="R209" s="222"/>
      <c r="S209" s="222"/>
      <c r="T209" s="223"/>
      <c r="U209" s="222"/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136</v>
      </c>
      <c r="AF209" s="212">
        <v>0</v>
      </c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3"/>
      <c r="B210" s="219"/>
      <c r="C210" s="264" t="s">
        <v>353</v>
      </c>
      <c r="D210" s="224"/>
      <c r="E210" s="229">
        <v>1.08</v>
      </c>
      <c r="F210" s="232"/>
      <c r="G210" s="232"/>
      <c r="H210" s="232"/>
      <c r="I210" s="232"/>
      <c r="J210" s="232"/>
      <c r="K210" s="232"/>
      <c r="L210" s="232"/>
      <c r="M210" s="232"/>
      <c r="N210" s="222"/>
      <c r="O210" s="222"/>
      <c r="P210" s="222"/>
      <c r="Q210" s="222"/>
      <c r="R210" s="222"/>
      <c r="S210" s="222"/>
      <c r="T210" s="223"/>
      <c r="U210" s="22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136</v>
      </c>
      <c r="AF210" s="212">
        <v>0</v>
      </c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3"/>
      <c r="B211" s="219"/>
      <c r="C211" s="264" t="s">
        <v>243</v>
      </c>
      <c r="D211" s="224"/>
      <c r="E211" s="229"/>
      <c r="F211" s="232"/>
      <c r="G211" s="232"/>
      <c r="H211" s="232"/>
      <c r="I211" s="232"/>
      <c r="J211" s="232"/>
      <c r="K211" s="232"/>
      <c r="L211" s="232"/>
      <c r="M211" s="232"/>
      <c r="N211" s="222"/>
      <c r="O211" s="222"/>
      <c r="P211" s="222"/>
      <c r="Q211" s="222"/>
      <c r="R211" s="222"/>
      <c r="S211" s="222"/>
      <c r="T211" s="223"/>
      <c r="U211" s="22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 t="s">
        <v>136</v>
      </c>
      <c r="AF211" s="212">
        <v>0</v>
      </c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3"/>
      <c r="B212" s="219"/>
      <c r="C212" s="264" t="s">
        <v>354</v>
      </c>
      <c r="D212" s="224"/>
      <c r="E212" s="229">
        <v>16.2</v>
      </c>
      <c r="F212" s="232"/>
      <c r="G212" s="232"/>
      <c r="H212" s="232"/>
      <c r="I212" s="232"/>
      <c r="J212" s="232"/>
      <c r="K212" s="232"/>
      <c r="L212" s="232"/>
      <c r="M212" s="232"/>
      <c r="N212" s="222"/>
      <c r="O212" s="222"/>
      <c r="P212" s="222"/>
      <c r="Q212" s="222"/>
      <c r="R212" s="222"/>
      <c r="S212" s="222"/>
      <c r="T212" s="223"/>
      <c r="U212" s="22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 t="s">
        <v>136</v>
      </c>
      <c r="AF212" s="212">
        <v>0</v>
      </c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ht="22.5" outlineLevel="1" x14ac:dyDescent="0.2">
      <c r="A213" s="213">
        <v>66</v>
      </c>
      <c r="B213" s="219" t="s">
        <v>293</v>
      </c>
      <c r="C213" s="263" t="s">
        <v>317</v>
      </c>
      <c r="D213" s="221" t="s">
        <v>133</v>
      </c>
      <c r="E213" s="228">
        <v>7.56</v>
      </c>
      <c r="F213" s="231">
        <f>H213+J213</f>
        <v>0</v>
      </c>
      <c r="G213" s="232">
        <f>ROUND(E213*F213,2)</f>
        <v>0</v>
      </c>
      <c r="H213" s="232"/>
      <c r="I213" s="232">
        <f>ROUND(E213*H213,2)</f>
        <v>0</v>
      </c>
      <c r="J213" s="232"/>
      <c r="K213" s="232">
        <f>ROUND(E213*J213,2)</f>
        <v>0</v>
      </c>
      <c r="L213" s="232">
        <v>12</v>
      </c>
      <c r="M213" s="232">
        <f>G213*(1+L213/100)</f>
        <v>0</v>
      </c>
      <c r="N213" s="222">
        <v>0</v>
      </c>
      <c r="O213" s="222">
        <f>ROUND(E213*N213,5)</f>
        <v>0</v>
      </c>
      <c r="P213" s="222">
        <v>0</v>
      </c>
      <c r="Q213" s="222">
        <f>ROUND(E213*P213,5)</f>
        <v>0</v>
      </c>
      <c r="R213" s="222"/>
      <c r="S213" s="222"/>
      <c r="T213" s="223">
        <v>0</v>
      </c>
      <c r="U213" s="222">
        <f>ROUND(E213*T213,2)</f>
        <v>0</v>
      </c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134</v>
      </c>
      <c r="AF213" s="212"/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3"/>
      <c r="B214" s="219"/>
      <c r="C214" s="264" t="s">
        <v>353</v>
      </c>
      <c r="D214" s="224"/>
      <c r="E214" s="229">
        <v>1.08</v>
      </c>
      <c r="F214" s="232"/>
      <c r="G214" s="232"/>
      <c r="H214" s="232"/>
      <c r="I214" s="232"/>
      <c r="J214" s="232"/>
      <c r="K214" s="232"/>
      <c r="L214" s="232"/>
      <c r="M214" s="232"/>
      <c r="N214" s="222"/>
      <c r="O214" s="222"/>
      <c r="P214" s="222"/>
      <c r="Q214" s="222"/>
      <c r="R214" s="222"/>
      <c r="S214" s="222"/>
      <c r="T214" s="223"/>
      <c r="U214" s="222"/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136</v>
      </c>
      <c r="AF214" s="212">
        <v>0</v>
      </c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3"/>
      <c r="B215" s="219"/>
      <c r="C215" s="264" t="s">
        <v>355</v>
      </c>
      <c r="D215" s="224"/>
      <c r="E215" s="229">
        <v>6.48</v>
      </c>
      <c r="F215" s="232"/>
      <c r="G215" s="232"/>
      <c r="H215" s="232"/>
      <c r="I215" s="232"/>
      <c r="J215" s="232"/>
      <c r="K215" s="232"/>
      <c r="L215" s="232"/>
      <c r="M215" s="232"/>
      <c r="N215" s="222"/>
      <c r="O215" s="222"/>
      <c r="P215" s="222"/>
      <c r="Q215" s="222"/>
      <c r="R215" s="222"/>
      <c r="S215" s="222"/>
      <c r="T215" s="223"/>
      <c r="U215" s="222"/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136</v>
      </c>
      <c r="AF215" s="212">
        <v>0</v>
      </c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3">
        <v>67</v>
      </c>
      <c r="B216" s="219" t="s">
        <v>356</v>
      </c>
      <c r="C216" s="263" t="s">
        <v>357</v>
      </c>
      <c r="D216" s="221" t="s">
        <v>0</v>
      </c>
      <c r="E216" s="228"/>
      <c r="F216" s="231">
        <f>H216+J216</f>
        <v>0</v>
      </c>
      <c r="G216" s="232">
        <f>ROUND(E216*F216,2)</f>
        <v>0</v>
      </c>
      <c r="H216" s="232"/>
      <c r="I216" s="232">
        <f>ROUND(E216*H216,2)</f>
        <v>0</v>
      </c>
      <c r="J216" s="232"/>
      <c r="K216" s="232">
        <f>ROUND(E216*J216,2)</f>
        <v>0</v>
      </c>
      <c r="L216" s="232">
        <v>12</v>
      </c>
      <c r="M216" s="232">
        <f>G216*(1+L216/100)</f>
        <v>0</v>
      </c>
      <c r="N216" s="222">
        <v>0</v>
      </c>
      <c r="O216" s="222">
        <f>ROUND(E216*N216,5)</f>
        <v>0</v>
      </c>
      <c r="P216" s="222">
        <v>0</v>
      </c>
      <c r="Q216" s="222">
        <f>ROUND(E216*P216,5)</f>
        <v>0</v>
      </c>
      <c r="R216" s="222"/>
      <c r="S216" s="222"/>
      <c r="T216" s="223">
        <v>0</v>
      </c>
      <c r="U216" s="222">
        <f>ROUND(E216*T216,2)</f>
        <v>0</v>
      </c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 t="s">
        <v>134</v>
      </c>
      <c r="AF216" s="212"/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3"/>
      <c r="B217" s="219"/>
      <c r="C217" s="264"/>
      <c r="D217" s="224"/>
      <c r="E217" s="229"/>
      <c r="F217" s="232"/>
      <c r="G217" s="232"/>
      <c r="H217" s="232"/>
      <c r="I217" s="232"/>
      <c r="J217" s="232"/>
      <c r="K217" s="232"/>
      <c r="L217" s="232"/>
      <c r="M217" s="232"/>
      <c r="N217" s="222"/>
      <c r="O217" s="222"/>
      <c r="P217" s="222"/>
      <c r="Q217" s="222"/>
      <c r="R217" s="222"/>
      <c r="S217" s="222"/>
      <c r="T217" s="223"/>
      <c r="U217" s="222"/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 t="s">
        <v>136</v>
      </c>
      <c r="AF217" s="212">
        <v>0</v>
      </c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x14ac:dyDescent="0.2">
      <c r="A218" s="214" t="s">
        <v>129</v>
      </c>
      <c r="B218" s="220" t="s">
        <v>94</v>
      </c>
      <c r="C218" s="265" t="s">
        <v>95</v>
      </c>
      <c r="D218" s="225"/>
      <c r="E218" s="230"/>
      <c r="F218" s="233"/>
      <c r="G218" s="233">
        <f>SUMIF(AE219:AE221,"&lt;&gt;NOR",G219:G221)</f>
        <v>0</v>
      </c>
      <c r="H218" s="233"/>
      <c r="I218" s="233">
        <f>SUM(I219:I221)</f>
        <v>0</v>
      </c>
      <c r="J218" s="233"/>
      <c r="K218" s="233">
        <f>SUM(K219:K221)</f>
        <v>0</v>
      </c>
      <c r="L218" s="233"/>
      <c r="M218" s="233">
        <f>SUM(M219:M221)</f>
        <v>0</v>
      </c>
      <c r="N218" s="226"/>
      <c r="O218" s="226">
        <f>SUM(O219:O221)</f>
        <v>0</v>
      </c>
      <c r="P218" s="226"/>
      <c r="Q218" s="226">
        <f>SUM(Q219:Q221)</f>
        <v>0</v>
      </c>
      <c r="R218" s="226"/>
      <c r="S218" s="226"/>
      <c r="T218" s="227"/>
      <c r="U218" s="226">
        <f>SUM(U219:U221)</f>
        <v>0</v>
      </c>
      <c r="AE218" t="s">
        <v>130</v>
      </c>
    </row>
    <row r="219" spans="1:60" ht="22.5" outlineLevel="1" x14ac:dyDescent="0.2">
      <c r="A219" s="213">
        <v>68</v>
      </c>
      <c r="B219" s="219" t="s">
        <v>358</v>
      </c>
      <c r="C219" s="263" t="s">
        <v>359</v>
      </c>
      <c r="D219" s="221" t="s">
        <v>195</v>
      </c>
      <c r="E219" s="228">
        <v>1</v>
      </c>
      <c r="F219" s="231">
        <f>H219+J219</f>
        <v>0</v>
      </c>
      <c r="G219" s="232">
        <f>ROUND(E219*F219,2)</f>
        <v>0</v>
      </c>
      <c r="H219" s="232"/>
      <c r="I219" s="232">
        <f>ROUND(E219*H219,2)</f>
        <v>0</v>
      </c>
      <c r="J219" s="232"/>
      <c r="K219" s="232">
        <f>ROUND(E219*J219,2)</f>
        <v>0</v>
      </c>
      <c r="L219" s="232">
        <v>12</v>
      </c>
      <c r="M219" s="232">
        <f>G219*(1+L219/100)</f>
        <v>0</v>
      </c>
      <c r="N219" s="222">
        <v>0</v>
      </c>
      <c r="O219" s="222">
        <f>ROUND(E219*N219,5)</f>
        <v>0</v>
      </c>
      <c r="P219" s="222">
        <v>0</v>
      </c>
      <c r="Q219" s="222">
        <f>ROUND(E219*P219,5)</f>
        <v>0</v>
      </c>
      <c r="R219" s="222"/>
      <c r="S219" s="222"/>
      <c r="T219" s="223">
        <v>0</v>
      </c>
      <c r="U219" s="222">
        <f>ROUND(E219*T219,2)</f>
        <v>0</v>
      </c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 t="s">
        <v>134</v>
      </c>
      <c r="AF219" s="212"/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3">
        <v>69</v>
      </c>
      <c r="B220" s="219" t="s">
        <v>293</v>
      </c>
      <c r="C220" s="263" t="s">
        <v>360</v>
      </c>
      <c r="D220" s="221" t="s">
        <v>211</v>
      </c>
      <c r="E220" s="228">
        <v>5</v>
      </c>
      <c r="F220" s="231">
        <f>H220+J220</f>
        <v>0</v>
      </c>
      <c r="G220" s="232">
        <f>ROUND(E220*F220,2)</f>
        <v>0</v>
      </c>
      <c r="H220" s="232"/>
      <c r="I220" s="232">
        <f>ROUND(E220*H220,2)</f>
        <v>0</v>
      </c>
      <c r="J220" s="232"/>
      <c r="K220" s="232">
        <f>ROUND(E220*J220,2)</f>
        <v>0</v>
      </c>
      <c r="L220" s="232">
        <v>12</v>
      </c>
      <c r="M220" s="232">
        <f>G220*(1+L220/100)</f>
        <v>0</v>
      </c>
      <c r="N220" s="222">
        <v>0</v>
      </c>
      <c r="O220" s="222">
        <f>ROUND(E220*N220,5)</f>
        <v>0</v>
      </c>
      <c r="P220" s="222">
        <v>0</v>
      </c>
      <c r="Q220" s="222">
        <f>ROUND(E220*P220,5)</f>
        <v>0</v>
      </c>
      <c r="R220" s="222"/>
      <c r="S220" s="222"/>
      <c r="T220" s="223">
        <v>0</v>
      </c>
      <c r="U220" s="222">
        <f>ROUND(E220*T220,2)</f>
        <v>0</v>
      </c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 t="s">
        <v>134</v>
      </c>
      <c r="AF220" s="212"/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3">
        <v>70</v>
      </c>
      <c r="B221" s="219" t="s">
        <v>361</v>
      </c>
      <c r="C221" s="263" t="s">
        <v>362</v>
      </c>
      <c r="D221" s="221" t="s">
        <v>195</v>
      </c>
      <c r="E221" s="228">
        <v>1</v>
      </c>
      <c r="F221" s="231">
        <f>H221+J221</f>
        <v>0</v>
      </c>
      <c r="G221" s="232">
        <f>ROUND(E221*F221,2)</f>
        <v>0</v>
      </c>
      <c r="H221" s="232"/>
      <c r="I221" s="232">
        <f>ROUND(E221*H221,2)</f>
        <v>0</v>
      </c>
      <c r="J221" s="232"/>
      <c r="K221" s="232">
        <f>ROUND(E221*J221,2)</f>
        <v>0</v>
      </c>
      <c r="L221" s="232">
        <v>12</v>
      </c>
      <c r="M221" s="232">
        <f>G221*(1+L221/100)</f>
        <v>0</v>
      </c>
      <c r="N221" s="222">
        <v>0</v>
      </c>
      <c r="O221" s="222">
        <f>ROUND(E221*N221,5)</f>
        <v>0</v>
      </c>
      <c r="P221" s="222">
        <v>0</v>
      </c>
      <c r="Q221" s="222">
        <f>ROUND(E221*P221,5)</f>
        <v>0</v>
      </c>
      <c r="R221" s="222"/>
      <c r="S221" s="222"/>
      <c r="T221" s="223">
        <v>0</v>
      </c>
      <c r="U221" s="222">
        <f>ROUND(E221*T221,2)</f>
        <v>0</v>
      </c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134</v>
      </c>
      <c r="AF221" s="212"/>
      <c r="AG221" s="212"/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x14ac:dyDescent="0.2">
      <c r="A222" s="214" t="s">
        <v>129</v>
      </c>
      <c r="B222" s="220" t="s">
        <v>96</v>
      </c>
      <c r="C222" s="265" t="s">
        <v>97</v>
      </c>
      <c r="D222" s="225"/>
      <c r="E222" s="230"/>
      <c r="F222" s="233"/>
      <c r="G222" s="233">
        <f>SUMIF(AE223:AE232,"&lt;&gt;NOR",G223:G232)</f>
        <v>0</v>
      </c>
      <c r="H222" s="233"/>
      <c r="I222" s="233">
        <f>SUM(I223:I232)</f>
        <v>0</v>
      </c>
      <c r="J222" s="233"/>
      <c r="K222" s="233">
        <f>SUM(K223:K232)</f>
        <v>0</v>
      </c>
      <c r="L222" s="233"/>
      <c r="M222" s="233">
        <f>SUM(M223:M232)</f>
        <v>0</v>
      </c>
      <c r="N222" s="226"/>
      <c r="O222" s="226">
        <f>SUM(O223:O232)</f>
        <v>8.474000000000001E-2</v>
      </c>
      <c r="P222" s="226"/>
      <c r="Q222" s="226">
        <f>SUM(Q223:Q232)</f>
        <v>0</v>
      </c>
      <c r="R222" s="226"/>
      <c r="S222" s="226"/>
      <c r="T222" s="227"/>
      <c r="U222" s="226">
        <f>SUM(U223:U232)</f>
        <v>31.64</v>
      </c>
      <c r="AE222" t="s">
        <v>130</v>
      </c>
    </row>
    <row r="223" spans="1:60" outlineLevel="1" x14ac:dyDescent="0.2">
      <c r="A223" s="213">
        <v>71</v>
      </c>
      <c r="B223" s="219" t="s">
        <v>363</v>
      </c>
      <c r="C223" s="263" t="s">
        <v>364</v>
      </c>
      <c r="D223" s="221" t="s">
        <v>133</v>
      </c>
      <c r="E223" s="228">
        <v>235.376</v>
      </c>
      <c r="F223" s="231">
        <f>H223+J223</f>
        <v>0</v>
      </c>
      <c r="G223" s="232">
        <f>ROUND(E223*F223,2)</f>
        <v>0</v>
      </c>
      <c r="H223" s="232"/>
      <c r="I223" s="232">
        <f>ROUND(E223*H223,2)</f>
        <v>0</v>
      </c>
      <c r="J223" s="232"/>
      <c r="K223" s="232">
        <f>ROUND(E223*J223,2)</f>
        <v>0</v>
      </c>
      <c r="L223" s="232">
        <v>12</v>
      </c>
      <c r="M223" s="232">
        <f>G223*(1+L223/100)</f>
        <v>0</v>
      </c>
      <c r="N223" s="222">
        <v>6.9999999999999994E-5</v>
      </c>
      <c r="O223" s="222">
        <f>ROUND(E223*N223,5)</f>
        <v>1.6480000000000002E-2</v>
      </c>
      <c r="P223" s="222">
        <v>0</v>
      </c>
      <c r="Q223" s="222">
        <f>ROUND(E223*P223,5)</f>
        <v>0</v>
      </c>
      <c r="R223" s="222"/>
      <c r="S223" s="222"/>
      <c r="T223" s="223">
        <v>3.2480000000000002E-2</v>
      </c>
      <c r="U223" s="222">
        <f>ROUND(E223*T223,2)</f>
        <v>7.65</v>
      </c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 t="s">
        <v>134</v>
      </c>
      <c r="AF223" s="212"/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3"/>
      <c r="B224" s="219"/>
      <c r="C224" s="264" t="s">
        <v>365</v>
      </c>
      <c r="D224" s="224"/>
      <c r="E224" s="229"/>
      <c r="F224" s="232"/>
      <c r="G224" s="232"/>
      <c r="H224" s="232"/>
      <c r="I224" s="232"/>
      <c r="J224" s="232"/>
      <c r="K224" s="232"/>
      <c r="L224" s="232"/>
      <c r="M224" s="232"/>
      <c r="N224" s="222"/>
      <c r="O224" s="222"/>
      <c r="P224" s="222"/>
      <c r="Q224" s="222"/>
      <c r="R224" s="222"/>
      <c r="S224" s="222"/>
      <c r="T224" s="223"/>
      <c r="U224" s="222"/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 t="s">
        <v>136</v>
      </c>
      <c r="AF224" s="212">
        <v>0</v>
      </c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3"/>
      <c r="B225" s="219"/>
      <c r="C225" s="264" t="s">
        <v>366</v>
      </c>
      <c r="D225" s="224"/>
      <c r="E225" s="229">
        <v>61.88</v>
      </c>
      <c r="F225" s="232"/>
      <c r="G225" s="232"/>
      <c r="H225" s="232"/>
      <c r="I225" s="232"/>
      <c r="J225" s="232"/>
      <c r="K225" s="232"/>
      <c r="L225" s="232"/>
      <c r="M225" s="232"/>
      <c r="N225" s="222"/>
      <c r="O225" s="222"/>
      <c r="P225" s="222"/>
      <c r="Q225" s="222"/>
      <c r="R225" s="222"/>
      <c r="S225" s="222"/>
      <c r="T225" s="223"/>
      <c r="U225" s="222"/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 t="s">
        <v>136</v>
      </c>
      <c r="AF225" s="212">
        <v>0</v>
      </c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3"/>
      <c r="B226" s="219"/>
      <c r="C226" s="264" t="s">
        <v>367</v>
      </c>
      <c r="D226" s="224"/>
      <c r="E226" s="229"/>
      <c r="F226" s="232"/>
      <c r="G226" s="232"/>
      <c r="H226" s="232"/>
      <c r="I226" s="232"/>
      <c r="J226" s="232"/>
      <c r="K226" s="232"/>
      <c r="L226" s="232"/>
      <c r="M226" s="232"/>
      <c r="N226" s="222"/>
      <c r="O226" s="222"/>
      <c r="P226" s="222"/>
      <c r="Q226" s="222"/>
      <c r="R226" s="222"/>
      <c r="S226" s="222"/>
      <c r="T226" s="223"/>
      <c r="U226" s="222"/>
      <c r="V226" s="212"/>
      <c r="W226" s="212"/>
      <c r="X226" s="212"/>
      <c r="Y226" s="212"/>
      <c r="Z226" s="212"/>
      <c r="AA226" s="212"/>
      <c r="AB226" s="212"/>
      <c r="AC226" s="212"/>
      <c r="AD226" s="212"/>
      <c r="AE226" s="212" t="s">
        <v>136</v>
      </c>
      <c r="AF226" s="212">
        <v>0</v>
      </c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3"/>
      <c r="B227" s="219"/>
      <c r="C227" s="264" t="s">
        <v>368</v>
      </c>
      <c r="D227" s="224"/>
      <c r="E227" s="229">
        <v>27.263999999999999</v>
      </c>
      <c r="F227" s="232"/>
      <c r="G227" s="232"/>
      <c r="H227" s="232"/>
      <c r="I227" s="232"/>
      <c r="J227" s="232"/>
      <c r="K227" s="232"/>
      <c r="L227" s="232"/>
      <c r="M227" s="232"/>
      <c r="N227" s="222"/>
      <c r="O227" s="222"/>
      <c r="P227" s="222"/>
      <c r="Q227" s="222"/>
      <c r="R227" s="222"/>
      <c r="S227" s="222"/>
      <c r="T227" s="223"/>
      <c r="U227" s="222"/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136</v>
      </c>
      <c r="AF227" s="212">
        <v>0</v>
      </c>
      <c r="AG227" s="212"/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3"/>
      <c r="B228" s="219"/>
      <c r="C228" s="264" t="s">
        <v>369</v>
      </c>
      <c r="D228" s="224"/>
      <c r="E228" s="229">
        <v>39.287999999999997</v>
      </c>
      <c r="F228" s="232"/>
      <c r="G228" s="232"/>
      <c r="H228" s="232"/>
      <c r="I228" s="232"/>
      <c r="J228" s="232"/>
      <c r="K228" s="232"/>
      <c r="L228" s="232"/>
      <c r="M228" s="232"/>
      <c r="N228" s="222"/>
      <c r="O228" s="222"/>
      <c r="P228" s="222"/>
      <c r="Q228" s="222"/>
      <c r="R228" s="222"/>
      <c r="S228" s="222"/>
      <c r="T228" s="223"/>
      <c r="U228" s="222"/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 t="s">
        <v>136</v>
      </c>
      <c r="AF228" s="212">
        <v>0</v>
      </c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3"/>
      <c r="B229" s="219"/>
      <c r="C229" s="264" t="s">
        <v>370</v>
      </c>
      <c r="D229" s="224"/>
      <c r="E229" s="229">
        <v>65.664000000000001</v>
      </c>
      <c r="F229" s="232"/>
      <c r="G229" s="232"/>
      <c r="H229" s="232"/>
      <c r="I229" s="232"/>
      <c r="J229" s="232"/>
      <c r="K229" s="232"/>
      <c r="L229" s="232"/>
      <c r="M229" s="232"/>
      <c r="N229" s="222"/>
      <c r="O229" s="222"/>
      <c r="P229" s="222"/>
      <c r="Q229" s="222"/>
      <c r="R229" s="222"/>
      <c r="S229" s="222"/>
      <c r="T229" s="223"/>
      <c r="U229" s="222"/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 t="s">
        <v>136</v>
      </c>
      <c r="AF229" s="212">
        <v>0</v>
      </c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3"/>
      <c r="B230" s="219"/>
      <c r="C230" s="264" t="s">
        <v>371</v>
      </c>
      <c r="D230" s="224"/>
      <c r="E230" s="229">
        <v>41.28</v>
      </c>
      <c r="F230" s="232"/>
      <c r="G230" s="232"/>
      <c r="H230" s="232"/>
      <c r="I230" s="232"/>
      <c r="J230" s="232"/>
      <c r="K230" s="232"/>
      <c r="L230" s="232"/>
      <c r="M230" s="232"/>
      <c r="N230" s="222"/>
      <c r="O230" s="222"/>
      <c r="P230" s="222"/>
      <c r="Q230" s="222"/>
      <c r="R230" s="222"/>
      <c r="S230" s="222"/>
      <c r="T230" s="223"/>
      <c r="U230" s="222"/>
      <c r="V230" s="212"/>
      <c r="W230" s="212"/>
      <c r="X230" s="212"/>
      <c r="Y230" s="212"/>
      <c r="Z230" s="212"/>
      <c r="AA230" s="212"/>
      <c r="AB230" s="212"/>
      <c r="AC230" s="212"/>
      <c r="AD230" s="212"/>
      <c r="AE230" s="212" t="s">
        <v>136</v>
      </c>
      <c r="AF230" s="212">
        <v>0</v>
      </c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3">
        <v>72</v>
      </c>
      <c r="B231" s="219" t="s">
        <v>372</v>
      </c>
      <c r="C231" s="263" t="s">
        <v>373</v>
      </c>
      <c r="D231" s="221" t="s">
        <v>133</v>
      </c>
      <c r="E231" s="228">
        <v>235.376</v>
      </c>
      <c r="F231" s="231">
        <f>H231+J231</f>
        <v>0</v>
      </c>
      <c r="G231" s="232">
        <f>ROUND(E231*F231,2)</f>
        <v>0</v>
      </c>
      <c r="H231" s="232"/>
      <c r="I231" s="232">
        <f>ROUND(E231*H231,2)</f>
        <v>0</v>
      </c>
      <c r="J231" s="232"/>
      <c r="K231" s="232">
        <f>ROUND(E231*J231,2)</f>
        <v>0</v>
      </c>
      <c r="L231" s="232">
        <v>12</v>
      </c>
      <c r="M231" s="232">
        <f>G231*(1+L231/100)</f>
        <v>0</v>
      </c>
      <c r="N231" s="222">
        <v>2.9E-4</v>
      </c>
      <c r="O231" s="222">
        <f>ROUND(E231*N231,5)</f>
        <v>6.8260000000000001E-2</v>
      </c>
      <c r="P231" s="222">
        <v>0</v>
      </c>
      <c r="Q231" s="222">
        <f>ROUND(E231*P231,5)</f>
        <v>0</v>
      </c>
      <c r="R231" s="222"/>
      <c r="S231" s="222"/>
      <c r="T231" s="223">
        <v>0.10191</v>
      </c>
      <c r="U231" s="222">
        <f>ROUND(E231*T231,2)</f>
        <v>23.99</v>
      </c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 t="s">
        <v>134</v>
      </c>
      <c r="AF231" s="212"/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3">
        <v>73</v>
      </c>
      <c r="B232" s="219" t="s">
        <v>268</v>
      </c>
      <c r="C232" s="263" t="s">
        <v>374</v>
      </c>
      <c r="D232" s="221" t="s">
        <v>195</v>
      </c>
      <c r="E232" s="228">
        <v>1</v>
      </c>
      <c r="F232" s="231">
        <f>H232+J232</f>
        <v>0</v>
      </c>
      <c r="G232" s="232">
        <f>ROUND(E232*F232,2)</f>
        <v>0</v>
      </c>
      <c r="H232" s="232"/>
      <c r="I232" s="232">
        <f>ROUND(E232*H232,2)</f>
        <v>0</v>
      </c>
      <c r="J232" s="232"/>
      <c r="K232" s="232">
        <f>ROUND(E232*J232,2)</f>
        <v>0</v>
      </c>
      <c r="L232" s="232">
        <v>12</v>
      </c>
      <c r="M232" s="232">
        <f>G232*(1+L232/100)</f>
        <v>0</v>
      </c>
      <c r="N232" s="222">
        <v>0</v>
      </c>
      <c r="O232" s="222">
        <f>ROUND(E232*N232,5)</f>
        <v>0</v>
      </c>
      <c r="P232" s="222">
        <v>0</v>
      </c>
      <c r="Q232" s="222">
        <f>ROUND(E232*P232,5)</f>
        <v>0</v>
      </c>
      <c r="R232" s="222"/>
      <c r="S232" s="222"/>
      <c r="T232" s="223">
        <v>0</v>
      </c>
      <c r="U232" s="222">
        <f>ROUND(E232*T232,2)</f>
        <v>0</v>
      </c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 t="s">
        <v>134</v>
      </c>
      <c r="AF232" s="212"/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x14ac:dyDescent="0.2">
      <c r="A233" s="214" t="s">
        <v>129</v>
      </c>
      <c r="B233" s="220" t="s">
        <v>98</v>
      </c>
      <c r="C233" s="265" t="s">
        <v>99</v>
      </c>
      <c r="D233" s="225"/>
      <c r="E233" s="230"/>
      <c r="F233" s="233"/>
      <c r="G233" s="233">
        <f>SUMIF(AE234:AE242,"&lt;&gt;NOR",G234:G242)</f>
        <v>0</v>
      </c>
      <c r="H233" s="233"/>
      <c r="I233" s="233">
        <f>SUM(I234:I242)</f>
        <v>0</v>
      </c>
      <c r="J233" s="233"/>
      <c r="K233" s="233">
        <f>SUM(K234:K242)</f>
        <v>0</v>
      </c>
      <c r="L233" s="233"/>
      <c r="M233" s="233">
        <f>SUM(M234:M242)</f>
        <v>0</v>
      </c>
      <c r="N233" s="226"/>
      <c r="O233" s="226">
        <f>SUM(O234:O242)</f>
        <v>0</v>
      </c>
      <c r="P233" s="226"/>
      <c r="Q233" s="226">
        <f>SUM(Q234:Q242)</f>
        <v>0</v>
      </c>
      <c r="R233" s="226"/>
      <c r="S233" s="226"/>
      <c r="T233" s="227"/>
      <c r="U233" s="226">
        <f>SUM(U234:U242)</f>
        <v>0</v>
      </c>
      <c r="AE233" t="s">
        <v>130</v>
      </c>
    </row>
    <row r="234" spans="1:60" outlineLevel="1" x14ac:dyDescent="0.2">
      <c r="A234" s="213">
        <v>74</v>
      </c>
      <c r="B234" s="219" t="s">
        <v>268</v>
      </c>
      <c r="C234" s="263" t="s">
        <v>375</v>
      </c>
      <c r="D234" s="221" t="s">
        <v>195</v>
      </c>
      <c r="E234" s="228">
        <v>1</v>
      </c>
      <c r="F234" s="231">
        <f>H234+J234</f>
        <v>0</v>
      </c>
      <c r="G234" s="232">
        <f>ROUND(E234*F234,2)</f>
        <v>0</v>
      </c>
      <c r="H234" s="232"/>
      <c r="I234" s="232">
        <f>ROUND(E234*H234,2)</f>
        <v>0</v>
      </c>
      <c r="J234" s="232"/>
      <c r="K234" s="232">
        <f>ROUND(E234*J234,2)</f>
        <v>0</v>
      </c>
      <c r="L234" s="232">
        <v>12</v>
      </c>
      <c r="M234" s="232">
        <f>G234*(1+L234/100)</f>
        <v>0</v>
      </c>
      <c r="N234" s="222">
        <v>0</v>
      </c>
      <c r="O234" s="222">
        <f>ROUND(E234*N234,5)</f>
        <v>0</v>
      </c>
      <c r="P234" s="222">
        <v>0</v>
      </c>
      <c r="Q234" s="222">
        <f>ROUND(E234*P234,5)</f>
        <v>0</v>
      </c>
      <c r="R234" s="222"/>
      <c r="S234" s="222"/>
      <c r="T234" s="223">
        <v>0</v>
      </c>
      <c r="U234" s="222">
        <f>ROUND(E234*T234,2)</f>
        <v>0</v>
      </c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 t="s">
        <v>134</v>
      </c>
      <c r="AF234" s="212"/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3"/>
      <c r="B235" s="219"/>
      <c r="C235" s="264" t="s">
        <v>208</v>
      </c>
      <c r="D235" s="224"/>
      <c r="E235" s="229">
        <v>1</v>
      </c>
      <c r="F235" s="232"/>
      <c r="G235" s="232"/>
      <c r="H235" s="232"/>
      <c r="I235" s="232"/>
      <c r="J235" s="232"/>
      <c r="K235" s="232"/>
      <c r="L235" s="232"/>
      <c r="M235" s="232"/>
      <c r="N235" s="222"/>
      <c r="O235" s="222"/>
      <c r="P235" s="222"/>
      <c r="Q235" s="222"/>
      <c r="R235" s="222"/>
      <c r="S235" s="222"/>
      <c r="T235" s="223"/>
      <c r="U235" s="222"/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 t="s">
        <v>136</v>
      </c>
      <c r="AF235" s="212">
        <v>0</v>
      </c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3"/>
      <c r="B236" s="219"/>
      <c r="C236" s="264" t="s">
        <v>376</v>
      </c>
      <c r="D236" s="224"/>
      <c r="E236" s="229"/>
      <c r="F236" s="232"/>
      <c r="G236" s="232"/>
      <c r="H236" s="232"/>
      <c r="I236" s="232"/>
      <c r="J236" s="232"/>
      <c r="K236" s="232"/>
      <c r="L236" s="232"/>
      <c r="M236" s="232"/>
      <c r="N236" s="222"/>
      <c r="O236" s="222"/>
      <c r="P236" s="222"/>
      <c r="Q236" s="222"/>
      <c r="R236" s="222"/>
      <c r="S236" s="222"/>
      <c r="T236" s="223"/>
      <c r="U236" s="222"/>
      <c r="V236" s="212"/>
      <c r="W236" s="212"/>
      <c r="X236" s="212"/>
      <c r="Y236" s="212"/>
      <c r="Z236" s="212"/>
      <c r="AA236" s="212"/>
      <c r="AB236" s="212"/>
      <c r="AC236" s="212"/>
      <c r="AD236" s="212"/>
      <c r="AE236" s="212" t="s">
        <v>136</v>
      </c>
      <c r="AF236" s="212">
        <v>0</v>
      </c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3"/>
      <c r="B237" s="219"/>
      <c r="C237" s="264" t="s">
        <v>377</v>
      </c>
      <c r="D237" s="224"/>
      <c r="E237" s="229"/>
      <c r="F237" s="232"/>
      <c r="G237" s="232"/>
      <c r="H237" s="232"/>
      <c r="I237" s="232"/>
      <c r="J237" s="232"/>
      <c r="K237" s="232"/>
      <c r="L237" s="232"/>
      <c r="M237" s="232"/>
      <c r="N237" s="222"/>
      <c r="O237" s="222"/>
      <c r="P237" s="222"/>
      <c r="Q237" s="222"/>
      <c r="R237" s="222"/>
      <c r="S237" s="222"/>
      <c r="T237" s="223"/>
      <c r="U237" s="222"/>
      <c r="V237" s="212"/>
      <c r="W237" s="212"/>
      <c r="X237" s="212"/>
      <c r="Y237" s="212"/>
      <c r="Z237" s="212"/>
      <c r="AA237" s="212"/>
      <c r="AB237" s="212"/>
      <c r="AC237" s="212"/>
      <c r="AD237" s="212"/>
      <c r="AE237" s="212" t="s">
        <v>136</v>
      </c>
      <c r="AF237" s="212">
        <v>0</v>
      </c>
      <c r="AG237" s="212"/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3"/>
      <c r="B238" s="219"/>
      <c r="C238" s="264" t="s">
        <v>378</v>
      </c>
      <c r="D238" s="224"/>
      <c r="E238" s="229"/>
      <c r="F238" s="232"/>
      <c r="G238" s="232"/>
      <c r="H238" s="232"/>
      <c r="I238" s="232"/>
      <c r="J238" s="232"/>
      <c r="K238" s="232"/>
      <c r="L238" s="232"/>
      <c r="M238" s="232"/>
      <c r="N238" s="222"/>
      <c r="O238" s="222"/>
      <c r="P238" s="222"/>
      <c r="Q238" s="222"/>
      <c r="R238" s="222"/>
      <c r="S238" s="222"/>
      <c r="T238" s="223"/>
      <c r="U238" s="222"/>
      <c r="V238" s="212"/>
      <c r="W238" s="212"/>
      <c r="X238" s="212"/>
      <c r="Y238" s="212"/>
      <c r="Z238" s="212"/>
      <c r="AA238" s="212"/>
      <c r="AB238" s="212"/>
      <c r="AC238" s="212"/>
      <c r="AD238" s="212"/>
      <c r="AE238" s="212" t="s">
        <v>136</v>
      </c>
      <c r="AF238" s="212">
        <v>0</v>
      </c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3"/>
      <c r="B239" s="219"/>
      <c r="C239" s="264" t="s">
        <v>378</v>
      </c>
      <c r="D239" s="224"/>
      <c r="E239" s="229"/>
      <c r="F239" s="232"/>
      <c r="G239" s="232"/>
      <c r="H239" s="232"/>
      <c r="I239" s="232"/>
      <c r="J239" s="232"/>
      <c r="K239" s="232"/>
      <c r="L239" s="232"/>
      <c r="M239" s="232"/>
      <c r="N239" s="222"/>
      <c r="O239" s="222"/>
      <c r="P239" s="222"/>
      <c r="Q239" s="222"/>
      <c r="R239" s="222"/>
      <c r="S239" s="222"/>
      <c r="T239" s="223"/>
      <c r="U239" s="222"/>
      <c r="V239" s="212"/>
      <c r="W239" s="212"/>
      <c r="X239" s="212"/>
      <c r="Y239" s="212"/>
      <c r="Z239" s="212"/>
      <c r="AA239" s="212"/>
      <c r="AB239" s="212"/>
      <c r="AC239" s="212"/>
      <c r="AD239" s="212"/>
      <c r="AE239" s="212" t="s">
        <v>136</v>
      </c>
      <c r="AF239" s="212">
        <v>0</v>
      </c>
      <c r="AG239" s="212"/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3"/>
      <c r="B240" s="219"/>
      <c r="C240" s="264" t="s">
        <v>379</v>
      </c>
      <c r="D240" s="224"/>
      <c r="E240" s="229"/>
      <c r="F240" s="232"/>
      <c r="G240" s="232"/>
      <c r="H240" s="232"/>
      <c r="I240" s="232"/>
      <c r="J240" s="232"/>
      <c r="K240" s="232"/>
      <c r="L240" s="232"/>
      <c r="M240" s="232"/>
      <c r="N240" s="222"/>
      <c r="O240" s="222"/>
      <c r="P240" s="222"/>
      <c r="Q240" s="222"/>
      <c r="R240" s="222"/>
      <c r="S240" s="222"/>
      <c r="T240" s="223"/>
      <c r="U240" s="222"/>
      <c r="V240" s="212"/>
      <c r="W240" s="212"/>
      <c r="X240" s="212"/>
      <c r="Y240" s="212"/>
      <c r="Z240" s="212"/>
      <c r="AA240" s="212"/>
      <c r="AB240" s="212"/>
      <c r="AC240" s="212"/>
      <c r="AD240" s="212"/>
      <c r="AE240" s="212" t="s">
        <v>136</v>
      </c>
      <c r="AF240" s="212">
        <v>0</v>
      </c>
      <c r="AG240" s="212"/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3"/>
      <c r="B241" s="219"/>
      <c r="C241" s="264" t="s">
        <v>380</v>
      </c>
      <c r="D241" s="224"/>
      <c r="E241" s="229"/>
      <c r="F241" s="232"/>
      <c r="G241" s="232"/>
      <c r="H241" s="232"/>
      <c r="I241" s="232"/>
      <c r="J241" s="232"/>
      <c r="K241" s="232"/>
      <c r="L241" s="232"/>
      <c r="M241" s="232"/>
      <c r="N241" s="222"/>
      <c r="O241" s="222"/>
      <c r="P241" s="222"/>
      <c r="Q241" s="222"/>
      <c r="R241" s="222"/>
      <c r="S241" s="222"/>
      <c r="T241" s="223"/>
      <c r="U241" s="222"/>
      <c r="V241" s="212"/>
      <c r="W241" s="212"/>
      <c r="X241" s="212"/>
      <c r="Y241" s="212"/>
      <c r="Z241" s="212"/>
      <c r="AA241" s="212"/>
      <c r="AB241" s="212"/>
      <c r="AC241" s="212"/>
      <c r="AD241" s="212"/>
      <c r="AE241" s="212" t="s">
        <v>136</v>
      </c>
      <c r="AF241" s="212">
        <v>0</v>
      </c>
      <c r="AG241" s="212"/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3"/>
      <c r="B242" s="219"/>
      <c r="C242" s="264" t="s">
        <v>381</v>
      </c>
      <c r="D242" s="224"/>
      <c r="E242" s="229"/>
      <c r="F242" s="232"/>
      <c r="G242" s="232"/>
      <c r="H242" s="232"/>
      <c r="I242" s="232"/>
      <c r="J242" s="232"/>
      <c r="K242" s="232"/>
      <c r="L242" s="232"/>
      <c r="M242" s="232"/>
      <c r="N242" s="222"/>
      <c r="O242" s="222"/>
      <c r="P242" s="222"/>
      <c r="Q242" s="222"/>
      <c r="R242" s="222"/>
      <c r="S242" s="222"/>
      <c r="T242" s="223"/>
      <c r="U242" s="222"/>
      <c r="V242" s="212"/>
      <c r="W242" s="212"/>
      <c r="X242" s="212"/>
      <c r="Y242" s="212"/>
      <c r="Z242" s="212"/>
      <c r="AA242" s="212"/>
      <c r="AB242" s="212"/>
      <c r="AC242" s="212"/>
      <c r="AD242" s="212"/>
      <c r="AE242" s="212" t="s">
        <v>136</v>
      </c>
      <c r="AF242" s="212">
        <v>0</v>
      </c>
      <c r="AG242" s="212"/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x14ac:dyDescent="0.2">
      <c r="A243" s="214" t="s">
        <v>129</v>
      </c>
      <c r="B243" s="220" t="s">
        <v>100</v>
      </c>
      <c r="C243" s="265" t="s">
        <v>101</v>
      </c>
      <c r="D243" s="225"/>
      <c r="E243" s="230"/>
      <c r="F243" s="233"/>
      <c r="G243" s="233">
        <f>SUMIF(AE244:AE246,"&lt;&gt;NOR",G244:G246)</f>
        <v>0</v>
      </c>
      <c r="H243" s="233"/>
      <c r="I243" s="233">
        <f>SUM(I244:I246)</f>
        <v>0</v>
      </c>
      <c r="J243" s="233"/>
      <c r="K243" s="233">
        <f>SUM(K244:K246)</f>
        <v>0</v>
      </c>
      <c r="L243" s="233"/>
      <c r="M243" s="233">
        <f>SUM(M244:M246)</f>
        <v>0</v>
      </c>
      <c r="N243" s="226"/>
      <c r="O243" s="226">
        <f>SUM(O244:O246)</f>
        <v>0</v>
      </c>
      <c r="P243" s="226"/>
      <c r="Q243" s="226">
        <f>SUM(Q244:Q246)</f>
        <v>0</v>
      </c>
      <c r="R243" s="226"/>
      <c r="S243" s="226"/>
      <c r="T243" s="227"/>
      <c r="U243" s="226">
        <f>SUM(U244:U246)</f>
        <v>0</v>
      </c>
      <c r="AE243" t="s">
        <v>130</v>
      </c>
    </row>
    <row r="244" spans="1:60" ht="22.5" outlineLevel="1" x14ac:dyDescent="0.2">
      <c r="A244" s="213">
        <v>75</v>
      </c>
      <c r="B244" s="219" t="s">
        <v>268</v>
      </c>
      <c r="C244" s="263" t="s">
        <v>382</v>
      </c>
      <c r="D244" s="221" t="s">
        <v>195</v>
      </c>
      <c r="E244" s="228">
        <v>1</v>
      </c>
      <c r="F244" s="231">
        <f>H244+J244</f>
        <v>0</v>
      </c>
      <c r="G244" s="232">
        <f>ROUND(E244*F244,2)</f>
        <v>0</v>
      </c>
      <c r="H244" s="232"/>
      <c r="I244" s="232">
        <f>ROUND(E244*H244,2)</f>
        <v>0</v>
      </c>
      <c r="J244" s="232"/>
      <c r="K244" s="232">
        <f>ROUND(E244*J244,2)</f>
        <v>0</v>
      </c>
      <c r="L244" s="232">
        <v>12</v>
      </c>
      <c r="M244" s="232">
        <f>G244*(1+L244/100)</f>
        <v>0</v>
      </c>
      <c r="N244" s="222">
        <v>0</v>
      </c>
      <c r="O244" s="222">
        <f>ROUND(E244*N244,5)</f>
        <v>0</v>
      </c>
      <c r="P244" s="222">
        <v>0</v>
      </c>
      <c r="Q244" s="222">
        <f>ROUND(E244*P244,5)</f>
        <v>0</v>
      </c>
      <c r="R244" s="222"/>
      <c r="S244" s="222"/>
      <c r="T244" s="223">
        <v>0</v>
      </c>
      <c r="U244" s="222">
        <f>ROUND(E244*T244,2)</f>
        <v>0</v>
      </c>
      <c r="V244" s="212"/>
      <c r="W244" s="212"/>
      <c r="X244" s="212"/>
      <c r="Y244" s="212"/>
      <c r="Z244" s="212"/>
      <c r="AA244" s="212"/>
      <c r="AB244" s="212"/>
      <c r="AC244" s="212"/>
      <c r="AD244" s="212"/>
      <c r="AE244" s="212" t="s">
        <v>134</v>
      </c>
      <c r="AF244" s="212"/>
      <c r="AG244" s="212"/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3">
        <v>76</v>
      </c>
      <c r="B245" s="219" t="s">
        <v>293</v>
      </c>
      <c r="C245" s="263" t="s">
        <v>294</v>
      </c>
      <c r="D245" s="221" t="s">
        <v>0</v>
      </c>
      <c r="E245" s="228">
        <v>1500</v>
      </c>
      <c r="F245" s="231">
        <f>H245+J245</f>
        <v>0</v>
      </c>
      <c r="G245" s="232">
        <f>ROUND(E245*F245,2)</f>
        <v>0</v>
      </c>
      <c r="H245" s="232"/>
      <c r="I245" s="232">
        <f>ROUND(E245*H245,2)</f>
        <v>0</v>
      </c>
      <c r="J245" s="232"/>
      <c r="K245" s="232">
        <f>ROUND(E245*J245,2)</f>
        <v>0</v>
      </c>
      <c r="L245" s="232">
        <v>12</v>
      </c>
      <c r="M245" s="232">
        <f>G245*(1+L245/100)</f>
        <v>0</v>
      </c>
      <c r="N245" s="222">
        <v>0</v>
      </c>
      <c r="O245" s="222">
        <f>ROUND(E245*N245,5)</f>
        <v>0</v>
      </c>
      <c r="P245" s="222">
        <v>0</v>
      </c>
      <c r="Q245" s="222">
        <f>ROUND(E245*P245,5)</f>
        <v>0</v>
      </c>
      <c r="R245" s="222"/>
      <c r="S245" s="222"/>
      <c r="T245" s="223">
        <v>0</v>
      </c>
      <c r="U245" s="222">
        <f>ROUND(E245*T245,2)</f>
        <v>0</v>
      </c>
      <c r="V245" s="212"/>
      <c r="W245" s="212"/>
      <c r="X245" s="212"/>
      <c r="Y245" s="212"/>
      <c r="Z245" s="212"/>
      <c r="AA245" s="212"/>
      <c r="AB245" s="212"/>
      <c r="AC245" s="212"/>
      <c r="AD245" s="212"/>
      <c r="AE245" s="212" t="s">
        <v>134</v>
      </c>
      <c r="AF245" s="212"/>
      <c r="AG245" s="212"/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3"/>
      <c r="B246" s="219"/>
      <c r="C246" s="264" t="s">
        <v>383</v>
      </c>
      <c r="D246" s="224"/>
      <c r="E246" s="229">
        <v>1500</v>
      </c>
      <c r="F246" s="232"/>
      <c r="G246" s="232"/>
      <c r="H246" s="232"/>
      <c r="I246" s="232"/>
      <c r="J246" s="232"/>
      <c r="K246" s="232"/>
      <c r="L246" s="232"/>
      <c r="M246" s="232"/>
      <c r="N246" s="222"/>
      <c r="O246" s="222"/>
      <c r="P246" s="222"/>
      <c r="Q246" s="222"/>
      <c r="R246" s="222"/>
      <c r="S246" s="222"/>
      <c r="T246" s="223"/>
      <c r="U246" s="222"/>
      <c r="V246" s="212"/>
      <c r="W246" s="212"/>
      <c r="X246" s="212"/>
      <c r="Y246" s="212"/>
      <c r="Z246" s="212"/>
      <c r="AA246" s="212"/>
      <c r="AB246" s="212"/>
      <c r="AC246" s="212"/>
      <c r="AD246" s="212"/>
      <c r="AE246" s="212" t="s">
        <v>136</v>
      </c>
      <c r="AF246" s="212">
        <v>0</v>
      </c>
      <c r="AG246" s="212"/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x14ac:dyDescent="0.2">
      <c r="A247" s="214" t="s">
        <v>129</v>
      </c>
      <c r="B247" s="220" t="s">
        <v>102</v>
      </c>
      <c r="C247" s="265" t="s">
        <v>26</v>
      </c>
      <c r="D247" s="225"/>
      <c r="E247" s="230"/>
      <c r="F247" s="233"/>
      <c r="G247" s="233">
        <f>SUMIF(AE248:AE249,"&lt;&gt;NOR",G248:G249)</f>
        <v>0</v>
      </c>
      <c r="H247" s="233"/>
      <c r="I247" s="233">
        <f>SUM(I248:I249)</f>
        <v>0</v>
      </c>
      <c r="J247" s="233"/>
      <c r="K247" s="233">
        <f>SUM(K248:K249)</f>
        <v>0</v>
      </c>
      <c r="L247" s="233"/>
      <c r="M247" s="233">
        <f>SUM(M248:M249)</f>
        <v>0</v>
      </c>
      <c r="N247" s="226"/>
      <c r="O247" s="226">
        <f>SUM(O248:O249)</f>
        <v>0</v>
      </c>
      <c r="P247" s="226"/>
      <c r="Q247" s="226">
        <f>SUM(Q248:Q249)</f>
        <v>0</v>
      </c>
      <c r="R247" s="226"/>
      <c r="S247" s="226"/>
      <c r="T247" s="227"/>
      <c r="U247" s="226">
        <f>SUM(U248:U249)</f>
        <v>0</v>
      </c>
      <c r="AE247" t="s">
        <v>130</v>
      </c>
    </row>
    <row r="248" spans="1:60" outlineLevel="1" x14ac:dyDescent="0.2">
      <c r="A248" s="213">
        <v>77</v>
      </c>
      <c r="B248" s="219" t="s">
        <v>268</v>
      </c>
      <c r="C248" s="263" t="s">
        <v>384</v>
      </c>
      <c r="D248" s="221" t="s">
        <v>0</v>
      </c>
      <c r="E248" s="228"/>
      <c r="F248" s="231">
        <f>H248+J248</f>
        <v>0</v>
      </c>
      <c r="G248" s="232">
        <f>ROUND(E248*F248,2)</f>
        <v>0</v>
      </c>
      <c r="H248" s="232"/>
      <c r="I248" s="232">
        <f>ROUND(E248*H248,2)</f>
        <v>0</v>
      </c>
      <c r="J248" s="232"/>
      <c r="K248" s="232">
        <f>ROUND(E248*J248,2)</f>
        <v>0</v>
      </c>
      <c r="L248" s="232">
        <v>12</v>
      </c>
      <c r="M248" s="232">
        <f>G248*(1+L248/100)</f>
        <v>0</v>
      </c>
      <c r="N248" s="222">
        <v>0</v>
      </c>
      <c r="O248" s="222">
        <f>ROUND(E248*N248,5)</f>
        <v>0</v>
      </c>
      <c r="P248" s="222">
        <v>0</v>
      </c>
      <c r="Q248" s="222">
        <f>ROUND(E248*P248,5)</f>
        <v>0</v>
      </c>
      <c r="R248" s="222"/>
      <c r="S248" s="222"/>
      <c r="T248" s="223">
        <v>0</v>
      </c>
      <c r="U248" s="222">
        <f>ROUND(E248*T248,2)</f>
        <v>0</v>
      </c>
      <c r="V248" s="212"/>
      <c r="W248" s="212"/>
      <c r="X248" s="212"/>
      <c r="Y248" s="212"/>
      <c r="Z248" s="212"/>
      <c r="AA248" s="212"/>
      <c r="AB248" s="212"/>
      <c r="AC248" s="212"/>
      <c r="AD248" s="212"/>
      <c r="AE248" s="212" t="s">
        <v>134</v>
      </c>
      <c r="AF248" s="212"/>
      <c r="AG248" s="212"/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42"/>
      <c r="B249" s="243"/>
      <c r="C249" s="266"/>
      <c r="D249" s="244"/>
      <c r="E249" s="245"/>
      <c r="F249" s="246"/>
      <c r="G249" s="246"/>
      <c r="H249" s="246"/>
      <c r="I249" s="246"/>
      <c r="J249" s="246"/>
      <c r="K249" s="246"/>
      <c r="L249" s="246"/>
      <c r="M249" s="246"/>
      <c r="N249" s="247"/>
      <c r="O249" s="247"/>
      <c r="P249" s="247"/>
      <c r="Q249" s="247"/>
      <c r="R249" s="247"/>
      <c r="S249" s="247"/>
      <c r="T249" s="248"/>
      <c r="U249" s="247"/>
      <c r="V249" s="212"/>
      <c r="W249" s="212"/>
      <c r="X249" s="212"/>
      <c r="Y249" s="212"/>
      <c r="Z249" s="212"/>
      <c r="AA249" s="212"/>
      <c r="AB249" s="212"/>
      <c r="AC249" s="212"/>
      <c r="AD249" s="212"/>
      <c r="AE249" s="212" t="s">
        <v>136</v>
      </c>
      <c r="AF249" s="212">
        <v>0</v>
      </c>
      <c r="AG249" s="212"/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x14ac:dyDescent="0.2">
      <c r="A250" s="6"/>
      <c r="B250" s="7" t="s">
        <v>184</v>
      </c>
      <c r="C250" s="267" t="s">
        <v>184</v>
      </c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AC250">
        <v>12</v>
      </c>
      <c r="AD250">
        <v>21</v>
      </c>
    </row>
    <row r="251" spans="1:60" x14ac:dyDescent="0.2">
      <c r="A251" s="249"/>
      <c r="B251" s="250" t="s">
        <v>28</v>
      </c>
      <c r="C251" s="268" t="s">
        <v>184</v>
      </c>
      <c r="D251" s="251"/>
      <c r="E251" s="251"/>
      <c r="F251" s="251"/>
      <c r="G251" s="262">
        <f>G8+G24+G29+G69+G72+G76+G81+G138+G140+G148+G151+G154+G167+G171+G181+G203+G218+G222+G233+G243+G247</f>
        <v>0</v>
      </c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AC251">
        <f>SUMIF(L7:L249,AC250,G7:G249)</f>
        <v>0</v>
      </c>
      <c r="AD251">
        <f>SUMIF(L7:L249,AD250,G7:G249)</f>
        <v>0</v>
      </c>
      <c r="AE251" t="s">
        <v>385</v>
      </c>
    </row>
    <row r="252" spans="1:60" x14ac:dyDescent="0.2">
      <c r="A252" s="6"/>
      <c r="B252" s="7" t="s">
        <v>184</v>
      </c>
      <c r="C252" s="267" t="s">
        <v>184</v>
      </c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</row>
    <row r="253" spans="1:60" x14ac:dyDescent="0.2">
      <c r="A253" s="6"/>
      <c r="B253" s="7" t="s">
        <v>184</v>
      </c>
      <c r="C253" s="267" t="s">
        <v>184</v>
      </c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</row>
    <row r="254" spans="1:60" x14ac:dyDescent="0.2">
      <c r="A254" s="252" t="s">
        <v>386</v>
      </c>
      <c r="B254" s="252"/>
      <c r="C254" s="269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</row>
    <row r="255" spans="1:60" x14ac:dyDescent="0.2">
      <c r="A255" s="253"/>
      <c r="B255" s="254"/>
      <c r="C255" s="270"/>
      <c r="D255" s="254"/>
      <c r="E255" s="254"/>
      <c r="F255" s="254"/>
      <c r="G255" s="255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AE255" t="s">
        <v>387</v>
      </c>
    </row>
    <row r="256" spans="1:60" x14ac:dyDescent="0.2">
      <c r="A256" s="256"/>
      <c r="B256" s="257"/>
      <c r="C256" s="271"/>
      <c r="D256" s="257"/>
      <c r="E256" s="257"/>
      <c r="F256" s="257"/>
      <c r="G256" s="258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</row>
    <row r="257" spans="1:31" x14ac:dyDescent="0.2">
      <c r="A257" s="256"/>
      <c r="B257" s="257"/>
      <c r="C257" s="271"/>
      <c r="D257" s="257"/>
      <c r="E257" s="257"/>
      <c r="F257" s="257"/>
      <c r="G257" s="258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</row>
    <row r="258" spans="1:31" x14ac:dyDescent="0.2">
      <c r="A258" s="256"/>
      <c r="B258" s="257"/>
      <c r="C258" s="271"/>
      <c r="D258" s="257"/>
      <c r="E258" s="257"/>
      <c r="F258" s="257"/>
      <c r="G258" s="258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</row>
    <row r="259" spans="1:31" x14ac:dyDescent="0.2">
      <c r="A259" s="259"/>
      <c r="B259" s="260"/>
      <c r="C259" s="272"/>
      <c r="D259" s="260"/>
      <c r="E259" s="260"/>
      <c r="F259" s="260"/>
      <c r="G259" s="261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</row>
    <row r="260" spans="1:31" x14ac:dyDescent="0.2">
      <c r="A260" s="6"/>
      <c r="B260" s="7" t="s">
        <v>184</v>
      </c>
      <c r="C260" s="267" t="s">
        <v>184</v>
      </c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</row>
    <row r="261" spans="1:31" x14ac:dyDescent="0.2">
      <c r="C261" s="273"/>
      <c r="AE261" t="s">
        <v>388</v>
      </c>
    </row>
  </sheetData>
  <mergeCells count="6">
    <mergeCell ref="A1:G1"/>
    <mergeCell ref="C2:G2"/>
    <mergeCell ref="C3:G3"/>
    <mergeCell ref="C4:G4"/>
    <mergeCell ref="A254:C254"/>
    <mergeCell ref="A255:G259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Hájek</dc:creator>
  <cp:lastModifiedBy>Jan Hájek</cp:lastModifiedBy>
  <cp:lastPrinted>2014-02-28T09:52:57Z</cp:lastPrinted>
  <dcterms:created xsi:type="dcterms:W3CDTF">2009-04-08T07:15:50Z</dcterms:created>
  <dcterms:modified xsi:type="dcterms:W3CDTF">2025-05-29T13:50:57Z</dcterms:modified>
</cp:coreProperties>
</file>